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BADMINTON\BFP\"/>
    </mc:Choice>
  </mc:AlternateContent>
  <bookViews>
    <workbookView xWindow="0" yWindow="0" windowWidth="23040" windowHeight="9384" tabRatio="968" activeTab="1"/>
  </bookViews>
  <sheets>
    <sheet name="BD" sheetId="176" r:id="rId1"/>
    <sheet name="SM" sheetId="34" r:id="rId2"/>
    <sheet name="SF" sheetId="35" r:id="rId3"/>
    <sheet name="DM" sheetId="36" r:id="rId4"/>
    <sheet name="DF" sheetId="37" r:id="rId5"/>
    <sheet name="DX" sheetId="38" r:id="rId6"/>
    <sheet name="SMB" sheetId="91" r:id="rId7"/>
    <sheet name="SFB" sheetId="92" r:id="rId8"/>
    <sheet name="DMB" sheetId="93" r:id="rId9"/>
    <sheet name="DFB" sheetId="94" r:id="rId10"/>
    <sheet name="DXB" sheetId="95" r:id="rId11"/>
    <sheet name="SMC" sheetId="96" r:id="rId12"/>
    <sheet name="SFC" sheetId="97" r:id="rId13"/>
    <sheet name="DMC" sheetId="98" r:id="rId14"/>
    <sheet name="DFC" sheetId="99" r:id="rId15"/>
    <sheet name="DXC" sheetId="100" r:id="rId16"/>
    <sheet name="SMD" sheetId="101" r:id="rId17"/>
    <sheet name="SFD" sheetId="119" r:id="rId18"/>
    <sheet name="DMD" sheetId="103" r:id="rId19"/>
    <sheet name="DFD" sheetId="174" r:id="rId20"/>
    <sheet name="DXD" sheetId="175" r:id="rId21"/>
    <sheet name="SM_S19" sheetId="123" r:id="rId22"/>
    <sheet name="SF_S19" sheetId="124" r:id="rId23"/>
    <sheet name="DM_S19" sheetId="125" r:id="rId24"/>
    <sheet name="DF_S19" sheetId="126" r:id="rId25"/>
    <sheet name="DX_S19" sheetId="127" r:id="rId26"/>
    <sheet name="SM_S17" sheetId="128" r:id="rId27"/>
    <sheet name="SF_S17" sheetId="129" r:id="rId28"/>
    <sheet name="DM_S17" sheetId="130" r:id="rId29"/>
    <sheet name="DF_S17" sheetId="131" r:id="rId30"/>
    <sheet name="DX_S17" sheetId="132" r:id="rId31"/>
    <sheet name="SM_S15" sheetId="133" r:id="rId32"/>
    <sheet name="SF_S15" sheetId="134" r:id="rId33"/>
    <sheet name="DM_S15" sheetId="135" r:id="rId34"/>
    <sheet name="DF_S15" sheetId="136" r:id="rId35"/>
    <sheet name="DX_S15" sheetId="137" r:id="rId36"/>
    <sheet name="SM_S13" sheetId="138" r:id="rId37"/>
    <sheet name="SF_S13" sheetId="139" r:id="rId38"/>
    <sheet name="DM_S13" sheetId="140" r:id="rId39"/>
    <sheet name="DF_S13" sheetId="141" r:id="rId40"/>
    <sheet name="DX_S13" sheetId="142" r:id="rId41"/>
    <sheet name="SM_S11" sheetId="143" r:id="rId42"/>
    <sheet name="SF_S11" sheetId="144" r:id="rId43"/>
    <sheet name="DM_S11" sheetId="145" r:id="rId44"/>
    <sheet name="DF_S11" sheetId="146" r:id="rId45"/>
    <sheet name="DX_S11" sheetId="147" r:id="rId46"/>
    <sheet name="SM_S09" sheetId="180" r:id="rId47"/>
    <sheet name="SF_S09" sheetId="181" r:id="rId48"/>
    <sheet name="DM_S09" sheetId="182" r:id="rId49"/>
    <sheet name="DF_S09" sheetId="183" r:id="rId50"/>
    <sheet name="DX_S09" sheetId="184" r:id="rId51"/>
    <sheet name="SM 35+" sheetId="148" r:id="rId52"/>
    <sheet name="SF 35+" sheetId="167" r:id="rId53"/>
    <sheet name="DM 35+" sheetId="150" r:id="rId54"/>
    <sheet name="DF 35+" sheetId="151" r:id="rId55"/>
    <sheet name="DX 35+" sheetId="163" r:id="rId56"/>
    <sheet name="SM 42+" sheetId="154" r:id="rId57"/>
    <sheet name="SF 42+" sheetId="164" r:id="rId58"/>
    <sheet name="DM 42+" sheetId="155" r:id="rId59"/>
    <sheet name="DF 42+" sheetId="170" r:id="rId60"/>
    <sheet name="DX 42+" sheetId="177" r:id="rId61"/>
    <sheet name="SM 50+" sheetId="165" r:id="rId62"/>
    <sheet name="SF 50+" sheetId="173" r:id="rId63"/>
    <sheet name="DM 50+" sheetId="166" r:id="rId64"/>
    <sheet name="DF 50+" sheetId="178" r:id="rId65"/>
    <sheet name="DX 50+" sheetId="171" r:id="rId66"/>
  </sheets>
  <definedNames>
    <definedName name="_xlnm._FilterDatabase" localSheetId="0" hidden="1">BD!$B$2:$H$1392</definedName>
    <definedName name="_xlnm._FilterDatabase" localSheetId="54" hidden="1">'DF 35+'!$D$6:$E$8</definedName>
    <definedName name="_xlnm._FilterDatabase" localSheetId="59" hidden="1">'DF 42+'!$D$6:$E$8</definedName>
    <definedName name="_xlnm._FilterDatabase" localSheetId="64" hidden="1">'DF 50+'!$D$6:$E$8</definedName>
    <definedName name="_xlnm._FilterDatabase" localSheetId="9" hidden="1">DFB!$D$6:$E$8</definedName>
    <definedName name="_xlnm._FilterDatabase" localSheetId="14" hidden="1">DFC!$D$6:$E$8</definedName>
    <definedName name="_xlnm._FilterDatabase" localSheetId="19" hidden="1">DFD!$D$6:$E$8</definedName>
    <definedName name="_xlnm._FilterDatabase" localSheetId="3" hidden="1">DM!$D$6:$E$8</definedName>
    <definedName name="_xlnm._FilterDatabase" localSheetId="53" hidden="1">'DM 35+'!$D$6:$E$8</definedName>
    <definedName name="_xlnm._FilterDatabase" localSheetId="58" hidden="1">'DM 42+'!$D$6:$E$8</definedName>
    <definedName name="_xlnm._FilterDatabase" localSheetId="63" hidden="1">'DM 50+'!$D$6:$E$8</definedName>
    <definedName name="_xlnm._FilterDatabase" localSheetId="8" hidden="1">DMB!$D$6:$E$8</definedName>
    <definedName name="_xlnm._FilterDatabase" localSheetId="13" hidden="1">DMC!$D$6:$E$8</definedName>
    <definedName name="_xlnm._FilterDatabase" localSheetId="18" hidden="1">DMD!$D$6:$E$8</definedName>
    <definedName name="_xlnm._FilterDatabase" localSheetId="55" hidden="1">'DX 35+'!$D$6:$E$8</definedName>
    <definedName name="_xlnm._FilterDatabase" localSheetId="60" hidden="1">'DX 42+'!$D$6:$E$8</definedName>
    <definedName name="_xlnm._FilterDatabase" localSheetId="65" hidden="1">'DX 50+'!$D$6:$E$8</definedName>
    <definedName name="_xlnm._FilterDatabase" localSheetId="10" hidden="1">DXB!$D$6:$E$8</definedName>
    <definedName name="_xlnm._FilterDatabase" localSheetId="15" hidden="1">DXC!$D$6:$E$8</definedName>
    <definedName name="_xlnm._FilterDatabase" localSheetId="20" hidden="1">DXD!$D$6:$E$8</definedName>
    <definedName name="_xlnm._FilterDatabase" localSheetId="47" hidden="1">SF_S09!$D$10:$H$26</definedName>
    <definedName name="_xlnm._FilterDatabase" localSheetId="1" hidden="1">SM!$G$10:$G$21</definedName>
    <definedName name="_xlnm._FilterDatabase" localSheetId="46" hidden="1">SM_S09!$D$10:$H$27</definedName>
    <definedName name="_xlnm._FilterDatabase" localSheetId="41" hidden="1">SM_S11!$D$10:$H$32</definedName>
    <definedName name="_xlnm._FilterDatabase" localSheetId="26" hidden="1">SM_S17!$D$10:$H$39</definedName>
    <definedName name="_xlnm.Print_Area" localSheetId="4">DF!$B$2:$V$42</definedName>
    <definedName name="_xlnm.Print_Area" localSheetId="54">'DF 35+'!$B$2:$V$38</definedName>
    <definedName name="_xlnm.Print_Area" localSheetId="59">'DF 42+'!$B$2:$V$41</definedName>
    <definedName name="_xlnm.Print_Area" localSheetId="64">'DF 50+'!$B$2:$V$40</definedName>
    <definedName name="_xlnm.Print_Area" localSheetId="49">DF_S09!$B$2:$X$41</definedName>
    <definedName name="_xlnm.Print_Area" localSheetId="44">DF_S11!$B$2:$X$41</definedName>
    <definedName name="_xlnm.Print_Area" localSheetId="39">DF_S13!$B$2:$X$45</definedName>
    <definedName name="_xlnm.Print_Area" localSheetId="34">DF_S15!$B$2:$X$62</definedName>
    <definedName name="_xlnm.Print_Area" localSheetId="29">DF_S17!$B$2:$X$40</definedName>
    <definedName name="_xlnm.Print_Area" localSheetId="24">DF_S19!$B$2:$X$37</definedName>
    <definedName name="_xlnm.Print_Area" localSheetId="9">DFB!$B$2:$V$42</definedName>
    <definedName name="_xlnm.Print_Area" localSheetId="14">DFC!$B$2:$V$43</definedName>
    <definedName name="_xlnm.Print_Area" localSheetId="19">DFD!$B$2:$V$48</definedName>
    <definedName name="_xlnm.Print_Area" localSheetId="3">DM!$B$2:$V$38</definedName>
    <definedName name="_xlnm.Print_Area" localSheetId="53">'DM 35+'!$B$2:$V$41</definedName>
    <definedName name="_xlnm.Print_Area" localSheetId="58">'DM 42+'!$B$2:$V$40</definedName>
    <definedName name="_xlnm.Print_Area" localSheetId="63">'DM 50+'!$B$2:$V$31</definedName>
    <definedName name="_xlnm.Print_Area" localSheetId="48">DM_S09!$B$2:$X$41</definedName>
    <definedName name="_xlnm.Print_Area" localSheetId="43">DM_S11!$B$2:$X$41</definedName>
    <definedName name="_xlnm.Print_Area" localSheetId="38">DM_S13!$B$2:$X$63</definedName>
    <definedName name="_xlnm.Print_Area" localSheetId="33">DM_S15!$B$2:$X$95</definedName>
    <definedName name="_xlnm.Print_Area" localSheetId="28">DM_S17!$B$2:$X$67</definedName>
    <definedName name="_xlnm.Print_Area" localSheetId="23">DM_S19!$B$2:$X$47</definedName>
    <definedName name="_xlnm.Print_Area" localSheetId="8">DMB!$B$2:$V$41</definedName>
    <definedName name="_xlnm.Print_Area" localSheetId="13">DMC!$B$2:$V$43</definedName>
    <definedName name="_xlnm.Print_Area" localSheetId="18">DMD!$B$2:$V$80</definedName>
    <definedName name="_xlnm.Print_Area" localSheetId="5">DX!$B$2:$V$38</definedName>
    <definedName name="_xlnm.Print_Area" localSheetId="55">'DX 35+'!$B$2:$V$42</definedName>
    <definedName name="_xlnm.Print_Area" localSheetId="60">'DX 42+'!$B$2:$V$41</definedName>
    <definedName name="_xlnm.Print_Area" localSheetId="65">'DX 50+'!$B$2:$V$40</definedName>
    <definedName name="_xlnm.Print_Area" localSheetId="50">DX_S09!$B$2:$X$41</definedName>
    <definedName name="_xlnm.Print_Area" localSheetId="45">DX_S11!$B$2:$X$44</definedName>
    <definedName name="_xlnm.Print_Area" localSheetId="40">DX_S13!$B$2:$X$84</definedName>
    <definedName name="_xlnm.Print_Area" localSheetId="35">DX_S15!$B$2:$X$106</definedName>
    <definedName name="_xlnm.Print_Area" localSheetId="30">DX_S17!$B$2:$X$70</definedName>
    <definedName name="_xlnm.Print_Area" localSheetId="25">DX_S19!$B$2:$X$46</definedName>
    <definedName name="_xlnm.Print_Area" localSheetId="10">DXB!$B$2:$V$44</definedName>
    <definedName name="_xlnm.Print_Area" localSheetId="15">DXC!$B$2:$V$43</definedName>
    <definedName name="_xlnm.Print_Area" localSheetId="20">DXD!$B$2:$V$75</definedName>
    <definedName name="_xlnm.Print_Area" localSheetId="2">SF!$B$2:$T$39</definedName>
    <definedName name="_xlnm.Print_Area" localSheetId="52">'SF 35+'!$B$2:$T$40</definedName>
    <definedName name="_xlnm.Print_Area" localSheetId="57">'SF 42+'!$B$2:$T$41</definedName>
    <definedName name="_xlnm.Print_Area" localSheetId="62">'SF 50+'!$B$2:$T$40</definedName>
    <definedName name="_xlnm.Print_Area" localSheetId="47">SF_S09!$B$2:$U$35</definedName>
    <definedName name="_xlnm.Print_Area" localSheetId="42">SF_S11!$B$2:$U$41</definedName>
    <definedName name="_xlnm.Print_Area" localSheetId="37">SF_S13!$B$2:$U$64</definedName>
    <definedName name="_xlnm.Print_Area" localSheetId="32">SF_S15!$B$2:$U$79</definedName>
    <definedName name="_xlnm.Print_Area" localSheetId="27">SF_S17!$B$2:$U$52</definedName>
    <definedName name="_xlnm.Print_Area" localSheetId="22">SF_S19!$B$2:$U$36</definedName>
    <definedName name="_xlnm.Print_Area" localSheetId="7">SFB!$B$2:$T$39</definedName>
    <definedName name="_xlnm.Print_Area" localSheetId="12">SFC!$B$2:$T$39</definedName>
    <definedName name="_xlnm.Print_Area" localSheetId="17">SFD!$B$2:$T$55</definedName>
    <definedName name="_xlnm.Print_Area" localSheetId="1">SM!$B$2:$T$38</definedName>
    <definedName name="_xlnm.Print_Area" localSheetId="51">'SM 35+'!$B$2:$T$41</definedName>
    <definedName name="_xlnm.Print_Area" localSheetId="56">'SM 42+'!$B$2:$T$46</definedName>
    <definedName name="_xlnm.Print_Area" localSheetId="61">'SM 50+'!$B$2:$T$41</definedName>
    <definedName name="_xlnm.Print_Area" localSheetId="46">SM_S09!$B$2:$U$36</definedName>
    <definedName name="_xlnm.Print_Area" localSheetId="41">SM_S11!$B$2:$U$50</definedName>
    <definedName name="_xlnm.Print_Area" localSheetId="36">SM_S13!$B$2:$U$82</definedName>
    <definedName name="_xlnm.Print_Area" localSheetId="31">SM_S15!$B$2:$U$114</definedName>
    <definedName name="_xlnm.Print_Area" localSheetId="26">SM_S17!$B$2:$U$87</definedName>
    <definedName name="_xlnm.Print_Area" localSheetId="21">SM_S19!$B$2:$U$55</definedName>
    <definedName name="_xlnm.Print_Area" localSheetId="6">SMB!$B$2:$T$39</definedName>
    <definedName name="_xlnm.Print_Area" localSheetId="11">SMC!$B$2:$T$44</definedName>
    <definedName name="_xlnm.Print_Area" localSheetId="16">SMD!$B$2:$T$94</definedName>
    <definedName name="_xlnm.Print_Titles" localSheetId="4">DF!$2:$9</definedName>
    <definedName name="_xlnm.Print_Titles" localSheetId="54">'DF 35+'!$2:$9</definedName>
    <definedName name="_xlnm.Print_Titles" localSheetId="59">'DF 42+'!$2:$9</definedName>
    <definedName name="_xlnm.Print_Titles" localSheetId="64">'DF 50+'!$2:$9</definedName>
    <definedName name="_xlnm.Print_Titles" localSheetId="9">DFB!$2:$9</definedName>
    <definedName name="_xlnm.Print_Titles" localSheetId="14">DFC!$2:$9</definedName>
    <definedName name="_xlnm.Print_Titles" localSheetId="19">DFD!$2:$9</definedName>
    <definedName name="_xlnm.Print_Titles" localSheetId="3">DM!$2:$9</definedName>
    <definedName name="_xlnm.Print_Titles" localSheetId="53">'DM 35+'!$2:$9</definedName>
    <definedName name="_xlnm.Print_Titles" localSheetId="58">'DM 42+'!$2:$9</definedName>
    <definedName name="_xlnm.Print_Titles" localSheetId="63">'DM 50+'!$2:$9</definedName>
    <definedName name="_xlnm.Print_Titles" localSheetId="8">DMB!$2:$9</definedName>
    <definedName name="_xlnm.Print_Titles" localSheetId="13">DMC!$2:$9</definedName>
    <definedName name="_xlnm.Print_Titles" localSheetId="18">DMD!$2:$9</definedName>
    <definedName name="_xlnm.Print_Titles" localSheetId="5">DX!$2:$9</definedName>
    <definedName name="_xlnm.Print_Titles" localSheetId="55">'DX 35+'!$2:$9</definedName>
    <definedName name="_xlnm.Print_Titles" localSheetId="60">'DX 42+'!$2:$9</definedName>
    <definedName name="_xlnm.Print_Titles" localSheetId="65">'DX 50+'!$2:$9</definedName>
    <definedName name="_xlnm.Print_Titles" localSheetId="10">DXB!$2:$9</definedName>
    <definedName name="_xlnm.Print_Titles" localSheetId="15">DXC!$2:$9</definedName>
    <definedName name="_xlnm.Print_Titles" localSheetId="20">DXD!$2:$9</definedName>
    <definedName name="_xlnm.Print_Titles" localSheetId="2">SF!$2:$9</definedName>
    <definedName name="_xlnm.Print_Titles" localSheetId="52">'SF 35+'!$2:$9</definedName>
    <definedName name="_xlnm.Print_Titles" localSheetId="57">'SF 42+'!$2:$9</definedName>
    <definedName name="_xlnm.Print_Titles" localSheetId="62">'SF 50+'!$2:$9</definedName>
    <definedName name="_xlnm.Print_Titles" localSheetId="7">SFB!$2:$9</definedName>
    <definedName name="_xlnm.Print_Titles" localSheetId="12">SFC!$2:$9</definedName>
    <definedName name="_xlnm.Print_Titles" localSheetId="17">SFD!$2:$9</definedName>
    <definedName name="_xlnm.Print_Titles" localSheetId="1">SM!$2:$8</definedName>
    <definedName name="_xlnm.Print_Titles" localSheetId="51">'SM 35+'!$2:$9</definedName>
    <definedName name="_xlnm.Print_Titles" localSheetId="56">'SM 42+'!$2:$9</definedName>
    <definedName name="_xlnm.Print_Titles" localSheetId="61">'SM 50+'!$2:$9</definedName>
    <definedName name="_xlnm.Print_Titles" localSheetId="36">SM_S13!$2:$9</definedName>
    <definedName name="_xlnm.Print_Titles" localSheetId="31">SM_S15!$2:$9</definedName>
    <definedName name="_xlnm.Print_Titles" localSheetId="6">SMB!$2:$9</definedName>
    <definedName name="_xlnm.Print_Titles" localSheetId="11">SMC!$2:$9</definedName>
    <definedName name="_xlnm.Print_Titles" localSheetId="16">SMD!$2:$9</definedName>
  </definedNames>
  <calcPr calcId="152511"/>
</workbook>
</file>

<file path=xl/calcChain.xml><?xml version="1.0" encoding="utf-8"?>
<calcChain xmlns="http://schemas.openxmlformats.org/spreadsheetml/2006/main">
  <c r="U40" i="171" l="1"/>
  <c r="U8" i="171"/>
  <c r="U7" i="171"/>
  <c r="U6" i="171"/>
  <c r="T40" i="171"/>
  <c r="T8" i="171"/>
  <c r="T7" i="171"/>
  <c r="T6" i="171"/>
  <c r="S40" i="171"/>
  <c r="S8" i="171"/>
  <c r="S7" i="171"/>
  <c r="S6" i="171"/>
  <c r="R40" i="171"/>
  <c r="R8" i="171"/>
  <c r="R7" i="171"/>
  <c r="R6" i="171"/>
  <c r="Q40" i="171"/>
  <c r="Q8" i="171"/>
  <c r="Q7" i="171"/>
  <c r="Q6" i="171"/>
  <c r="P40" i="171"/>
  <c r="P8" i="171"/>
  <c r="P7" i="171"/>
  <c r="P6" i="171"/>
  <c r="O40" i="171"/>
  <c r="O8" i="171"/>
  <c r="O7" i="171"/>
  <c r="O6" i="171"/>
  <c r="N40" i="171"/>
  <c r="N8" i="171"/>
  <c r="N7" i="171"/>
  <c r="N6" i="171"/>
  <c r="U40" i="178"/>
  <c r="U8" i="178"/>
  <c r="U7" i="178"/>
  <c r="U6" i="178"/>
  <c r="T40" i="178"/>
  <c r="T8" i="178"/>
  <c r="T7" i="178"/>
  <c r="T6" i="178"/>
  <c r="S40" i="178"/>
  <c r="S8" i="178"/>
  <c r="S7" i="178"/>
  <c r="S6" i="178"/>
  <c r="R40" i="178"/>
  <c r="R8" i="178"/>
  <c r="R7" i="178"/>
  <c r="R6" i="178"/>
  <c r="Q40" i="178"/>
  <c r="Q8" i="178"/>
  <c r="Q7" i="178"/>
  <c r="Q6" i="178"/>
  <c r="P40" i="178"/>
  <c r="P8" i="178"/>
  <c r="P7" i="178"/>
  <c r="P6" i="178"/>
  <c r="O40" i="178"/>
  <c r="O8" i="178"/>
  <c r="O7" i="178"/>
  <c r="O6" i="178"/>
  <c r="N40" i="178"/>
  <c r="N8" i="178"/>
  <c r="N7" i="178"/>
  <c r="N6" i="178"/>
  <c r="E547" i="176"/>
  <c r="U31" i="166"/>
  <c r="U8" i="166"/>
  <c r="U7" i="166"/>
  <c r="U6" i="166"/>
  <c r="T31" i="166"/>
  <c r="T8" i="166"/>
  <c r="T7" i="166"/>
  <c r="T6" i="166"/>
  <c r="S31" i="166"/>
  <c r="S8" i="166"/>
  <c r="S7" i="166"/>
  <c r="S6" i="166"/>
  <c r="R31" i="166"/>
  <c r="R8" i="166"/>
  <c r="R7" i="166"/>
  <c r="R6" i="166"/>
  <c r="Q31" i="166"/>
  <c r="Q8" i="166"/>
  <c r="Q7" i="166"/>
  <c r="Q6" i="166"/>
  <c r="P31" i="166"/>
  <c r="P8" i="166"/>
  <c r="P7" i="166"/>
  <c r="P6" i="166"/>
  <c r="O31" i="166"/>
  <c r="O8" i="166"/>
  <c r="O7" i="166"/>
  <c r="O6" i="166"/>
  <c r="N31" i="166"/>
  <c r="N8" i="166"/>
  <c r="N7" i="166"/>
  <c r="N6" i="166"/>
  <c r="S40" i="173" l="1"/>
  <c r="S8" i="173"/>
  <c r="S7" i="173"/>
  <c r="S6" i="173"/>
  <c r="R40" i="173"/>
  <c r="R8" i="173"/>
  <c r="R7" i="173"/>
  <c r="R6" i="173"/>
  <c r="Q40" i="173"/>
  <c r="Q8" i="173"/>
  <c r="Q7" i="173"/>
  <c r="Q6" i="173"/>
  <c r="P40" i="173"/>
  <c r="P8" i="173"/>
  <c r="P7" i="173"/>
  <c r="P6" i="173"/>
  <c r="O40" i="173"/>
  <c r="O8" i="173"/>
  <c r="O7" i="173"/>
  <c r="O6" i="173"/>
  <c r="N40" i="173"/>
  <c r="N8" i="173"/>
  <c r="N7" i="173"/>
  <c r="N6" i="173"/>
  <c r="M40" i="173"/>
  <c r="M8" i="173"/>
  <c r="M7" i="173"/>
  <c r="M6" i="173"/>
  <c r="L40" i="173"/>
  <c r="L8" i="173"/>
  <c r="L7" i="173"/>
  <c r="L6" i="173"/>
  <c r="S41" i="165" l="1"/>
  <c r="S8" i="165"/>
  <c r="S7" i="165"/>
  <c r="S6" i="165"/>
  <c r="R41" i="165"/>
  <c r="R8" i="165"/>
  <c r="R7" i="165"/>
  <c r="R6" i="165"/>
  <c r="Q41" i="165"/>
  <c r="Q8" i="165"/>
  <c r="Q7" i="165"/>
  <c r="Q6" i="165"/>
  <c r="P41" i="165"/>
  <c r="P8" i="165"/>
  <c r="P7" i="165"/>
  <c r="P6" i="165"/>
  <c r="O41" i="165"/>
  <c r="O8" i="165"/>
  <c r="O7" i="165"/>
  <c r="O6" i="165"/>
  <c r="N41" i="165"/>
  <c r="N8" i="165"/>
  <c r="N7" i="165"/>
  <c r="N6" i="165"/>
  <c r="M41" i="165"/>
  <c r="M8" i="165"/>
  <c r="M7" i="165"/>
  <c r="M6" i="165"/>
  <c r="L41" i="165"/>
  <c r="L8" i="165"/>
  <c r="L7" i="165"/>
  <c r="L6" i="165"/>
  <c r="U41" i="177" l="1"/>
  <c r="U8" i="177"/>
  <c r="U7" i="177"/>
  <c r="U6" i="177"/>
  <c r="T41" i="177"/>
  <c r="T8" i="177"/>
  <c r="T7" i="177"/>
  <c r="T6" i="177"/>
  <c r="S41" i="177"/>
  <c r="S8" i="177"/>
  <c r="S7" i="177"/>
  <c r="S6" i="177"/>
  <c r="R41" i="177"/>
  <c r="R8" i="177"/>
  <c r="R7" i="177"/>
  <c r="R6" i="177"/>
  <c r="Q41" i="177"/>
  <c r="Q8" i="177"/>
  <c r="Q7" i="177"/>
  <c r="Q6" i="177"/>
  <c r="P41" i="177"/>
  <c r="P8" i="177"/>
  <c r="P7" i="177"/>
  <c r="P6" i="177"/>
  <c r="O41" i="177"/>
  <c r="O8" i="177"/>
  <c r="O7" i="177"/>
  <c r="O6" i="177"/>
  <c r="N41" i="177"/>
  <c r="N8" i="177"/>
  <c r="N7" i="177"/>
  <c r="N6" i="177"/>
  <c r="U41" i="170"/>
  <c r="U8" i="170"/>
  <c r="U7" i="170"/>
  <c r="U6" i="170"/>
  <c r="T41" i="170"/>
  <c r="T8" i="170"/>
  <c r="T7" i="170"/>
  <c r="T6" i="170"/>
  <c r="S41" i="170"/>
  <c r="S8" i="170"/>
  <c r="S7" i="170"/>
  <c r="S6" i="170"/>
  <c r="R41" i="170"/>
  <c r="R8" i="170"/>
  <c r="R7" i="170"/>
  <c r="R6" i="170"/>
  <c r="Q41" i="170"/>
  <c r="Q8" i="170"/>
  <c r="Q7" i="170"/>
  <c r="Q6" i="170"/>
  <c r="P41" i="170"/>
  <c r="P8" i="170"/>
  <c r="P7" i="170"/>
  <c r="P6" i="170"/>
  <c r="O41" i="170"/>
  <c r="O8" i="170"/>
  <c r="O7" i="170"/>
  <c r="O6" i="170"/>
  <c r="N41" i="170"/>
  <c r="N8" i="170"/>
  <c r="N7" i="170"/>
  <c r="N6" i="170"/>
  <c r="U40" i="155"/>
  <c r="U8" i="155"/>
  <c r="U7" i="155"/>
  <c r="U6" i="155"/>
  <c r="T40" i="155"/>
  <c r="T8" i="155"/>
  <c r="T7" i="155"/>
  <c r="T6" i="155"/>
  <c r="S40" i="155"/>
  <c r="S8" i="155"/>
  <c r="S7" i="155"/>
  <c r="S6" i="155"/>
  <c r="R40" i="155"/>
  <c r="R8" i="155"/>
  <c r="R7" i="155"/>
  <c r="R6" i="155"/>
  <c r="Q40" i="155"/>
  <c r="Q8" i="155"/>
  <c r="Q7" i="155"/>
  <c r="Q6" i="155"/>
  <c r="P40" i="155"/>
  <c r="P8" i="155"/>
  <c r="P7" i="155"/>
  <c r="P6" i="155"/>
  <c r="O40" i="155"/>
  <c r="O8" i="155"/>
  <c r="O7" i="155"/>
  <c r="O6" i="155"/>
  <c r="N40" i="155"/>
  <c r="N8" i="155"/>
  <c r="N7" i="155"/>
  <c r="N6" i="155"/>
  <c r="S41" i="164"/>
  <c r="S8" i="164"/>
  <c r="S7" i="164"/>
  <c r="S6" i="164"/>
  <c r="R41" i="164"/>
  <c r="R8" i="164"/>
  <c r="R7" i="164"/>
  <c r="R6" i="164"/>
  <c r="Q41" i="164"/>
  <c r="Q8" i="164"/>
  <c r="Q7" i="164"/>
  <c r="Q6" i="164"/>
  <c r="P41" i="164"/>
  <c r="P8" i="164"/>
  <c r="P7" i="164"/>
  <c r="P6" i="164"/>
  <c r="O41" i="164"/>
  <c r="O8" i="164"/>
  <c r="O7" i="164"/>
  <c r="O6" i="164"/>
  <c r="N41" i="164"/>
  <c r="N8" i="164"/>
  <c r="N7" i="164"/>
  <c r="N6" i="164"/>
  <c r="M41" i="164"/>
  <c r="M8" i="164"/>
  <c r="M7" i="164"/>
  <c r="M6" i="164"/>
  <c r="L41" i="164"/>
  <c r="L8" i="164"/>
  <c r="L7" i="164"/>
  <c r="L6" i="164"/>
  <c r="G43" i="154"/>
  <c r="F43" i="154"/>
  <c r="E43" i="154"/>
  <c r="G31" i="154"/>
  <c r="F31" i="154"/>
  <c r="E31" i="154"/>
  <c r="G26" i="154"/>
  <c r="F26" i="154"/>
  <c r="E26" i="154"/>
  <c r="G33" i="154"/>
  <c r="F33" i="154"/>
  <c r="E33" i="154"/>
  <c r="G34" i="154"/>
  <c r="F34" i="154"/>
  <c r="E34" i="154"/>
  <c r="G41" i="154"/>
  <c r="F41" i="154"/>
  <c r="E41" i="154"/>
  <c r="G10" i="154"/>
  <c r="F10" i="154"/>
  <c r="E10" i="154"/>
  <c r="S46" i="154"/>
  <c r="S8" i="154"/>
  <c r="S7" i="154"/>
  <c r="S6" i="154"/>
  <c r="R46" i="154"/>
  <c r="R8" i="154"/>
  <c r="R7" i="154"/>
  <c r="R6" i="154"/>
  <c r="Q46" i="154"/>
  <c r="Q8" i="154"/>
  <c r="Q7" i="154"/>
  <c r="Q6" i="154"/>
  <c r="P46" i="154"/>
  <c r="P8" i="154"/>
  <c r="P7" i="154"/>
  <c r="P6" i="154"/>
  <c r="O46" i="154"/>
  <c r="O8" i="154"/>
  <c r="O7" i="154"/>
  <c r="O6" i="154"/>
  <c r="N46" i="154"/>
  <c r="N8" i="154"/>
  <c r="N7" i="154"/>
  <c r="N6" i="154"/>
  <c r="M46" i="154"/>
  <c r="M8" i="154"/>
  <c r="M7" i="154"/>
  <c r="M6" i="154"/>
  <c r="L46" i="154"/>
  <c r="L8" i="154"/>
  <c r="L7" i="154"/>
  <c r="L6" i="154"/>
  <c r="I34" i="163" l="1"/>
  <c r="H34" i="163"/>
  <c r="G34" i="163"/>
  <c r="F34" i="163"/>
  <c r="I32" i="163"/>
  <c r="H32" i="163"/>
  <c r="G32" i="163"/>
  <c r="F32" i="163"/>
  <c r="I30" i="163"/>
  <c r="H30" i="163"/>
  <c r="G30" i="163"/>
  <c r="F30" i="163"/>
  <c r="I21" i="163"/>
  <c r="H21" i="163"/>
  <c r="G21" i="163"/>
  <c r="F21" i="163"/>
  <c r="I10" i="163"/>
  <c r="H10" i="163"/>
  <c r="G10" i="163"/>
  <c r="F10" i="163"/>
  <c r="U42" i="163"/>
  <c r="U8" i="163"/>
  <c r="U7" i="163"/>
  <c r="U6" i="163"/>
  <c r="T42" i="163"/>
  <c r="T8" i="163"/>
  <c r="T7" i="163"/>
  <c r="T6" i="163"/>
  <c r="S42" i="163"/>
  <c r="S8" i="163"/>
  <c r="S7" i="163"/>
  <c r="S6" i="163"/>
  <c r="R42" i="163"/>
  <c r="R8" i="163"/>
  <c r="R7" i="163"/>
  <c r="R6" i="163"/>
  <c r="Q42" i="163"/>
  <c r="Q8" i="163"/>
  <c r="Q7" i="163"/>
  <c r="Q6" i="163"/>
  <c r="P42" i="163"/>
  <c r="P8" i="163"/>
  <c r="P7" i="163"/>
  <c r="P6" i="163"/>
  <c r="O42" i="163"/>
  <c r="O8" i="163"/>
  <c r="O7" i="163"/>
  <c r="O6" i="163"/>
  <c r="N42" i="163"/>
  <c r="N8" i="163"/>
  <c r="N7" i="163"/>
  <c r="N6" i="163"/>
  <c r="U38" i="151"/>
  <c r="U8" i="151"/>
  <c r="U7" i="151"/>
  <c r="U6" i="151"/>
  <c r="T38" i="151"/>
  <c r="T8" i="151"/>
  <c r="T7" i="151"/>
  <c r="T6" i="151"/>
  <c r="S38" i="151"/>
  <c r="S8" i="151"/>
  <c r="S7" i="151"/>
  <c r="S6" i="151"/>
  <c r="R38" i="151"/>
  <c r="R8" i="151"/>
  <c r="R7" i="151"/>
  <c r="R6" i="151"/>
  <c r="Q38" i="151"/>
  <c r="Q8" i="151"/>
  <c r="Q7" i="151"/>
  <c r="Q6" i="151"/>
  <c r="P38" i="151"/>
  <c r="P8" i="151"/>
  <c r="P7" i="151"/>
  <c r="P6" i="151"/>
  <c r="O38" i="151"/>
  <c r="O8" i="151"/>
  <c r="O7" i="151"/>
  <c r="O6" i="151"/>
  <c r="N38" i="151"/>
  <c r="N8" i="151"/>
  <c r="N7" i="151"/>
  <c r="N6" i="151"/>
  <c r="I31" i="150"/>
  <c r="H31" i="150"/>
  <c r="G31" i="150"/>
  <c r="F31" i="150"/>
  <c r="U41" i="150"/>
  <c r="U8" i="150"/>
  <c r="U7" i="150"/>
  <c r="U6" i="150"/>
  <c r="T41" i="150"/>
  <c r="T8" i="150"/>
  <c r="T7" i="150"/>
  <c r="T6" i="150"/>
  <c r="S41" i="150"/>
  <c r="S8" i="150"/>
  <c r="S7" i="150"/>
  <c r="S6" i="150"/>
  <c r="R41" i="150"/>
  <c r="R8" i="150"/>
  <c r="R7" i="150"/>
  <c r="R6" i="150"/>
  <c r="Q41" i="150"/>
  <c r="Q8" i="150"/>
  <c r="Q7" i="150"/>
  <c r="Q6" i="150"/>
  <c r="P41" i="150"/>
  <c r="P8" i="150"/>
  <c r="P7" i="150"/>
  <c r="P6" i="150"/>
  <c r="O41" i="150"/>
  <c r="O8" i="150"/>
  <c r="O7" i="150"/>
  <c r="O6" i="150"/>
  <c r="N41" i="150"/>
  <c r="N8" i="150"/>
  <c r="N7" i="150"/>
  <c r="N6" i="150"/>
  <c r="S40" i="167" l="1"/>
  <c r="S8" i="167"/>
  <c r="S7" i="167"/>
  <c r="S6" i="167"/>
  <c r="R40" i="167"/>
  <c r="R8" i="167"/>
  <c r="R7" i="167"/>
  <c r="R6" i="167"/>
  <c r="Q40" i="167"/>
  <c r="Q8" i="167"/>
  <c r="Q7" i="167"/>
  <c r="Q6" i="167"/>
  <c r="P40" i="167"/>
  <c r="P8" i="167"/>
  <c r="P7" i="167"/>
  <c r="P6" i="167"/>
  <c r="O40" i="167"/>
  <c r="O8" i="167"/>
  <c r="O7" i="167"/>
  <c r="O6" i="167"/>
  <c r="N40" i="167"/>
  <c r="N8" i="167"/>
  <c r="N7" i="167"/>
  <c r="N6" i="167"/>
  <c r="M40" i="167"/>
  <c r="M8" i="167"/>
  <c r="M7" i="167"/>
  <c r="M6" i="167"/>
  <c r="L40" i="167"/>
  <c r="L8" i="167"/>
  <c r="L7" i="167"/>
  <c r="L6" i="167"/>
  <c r="S41" i="148"/>
  <c r="S8" i="148"/>
  <c r="S7" i="148"/>
  <c r="S6" i="148"/>
  <c r="R41" i="148"/>
  <c r="R8" i="148"/>
  <c r="R7" i="148"/>
  <c r="R6" i="148"/>
  <c r="Q41" i="148"/>
  <c r="Q8" i="148"/>
  <c r="Q7" i="148"/>
  <c r="Q6" i="148"/>
  <c r="P41" i="148"/>
  <c r="P8" i="148"/>
  <c r="P7" i="148"/>
  <c r="P6" i="148"/>
  <c r="O41" i="148"/>
  <c r="O8" i="148"/>
  <c r="O7" i="148"/>
  <c r="O6" i="148"/>
  <c r="N41" i="148"/>
  <c r="N8" i="148"/>
  <c r="N7" i="148"/>
  <c r="N6" i="148"/>
  <c r="M41" i="148"/>
  <c r="M8" i="148"/>
  <c r="M7" i="148"/>
  <c r="M6" i="148"/>
  <c r="L41" i="148"/>
  <c r="L8" i="148"/>
  <c r="L7" i="148"/>
  <c r="L6" i="148"/>
  <c r="I39" i="184"/>
  <c r="H39" i="184"/>
  <c r="G39" i="184"/>
  <c r="F39" i="184"/>
  <c r="I38" i="184"/>
  <c r="H38" i="184"/>
  <c r="G38" i="184"/>
  <c r="I37" i="184"/>
  <c r="H37" i="184"/>
  <c r="G37" i="184"/>
  <c r="F37" i="184"/>
  <c r="I36" i="184"/>
  <c r="H36" i="184"/>
  <c r="G36" i="184"/>
  <c r="F36" i="184"/>
  <c r="I35" i="184"/>
  <c r="H35" i="184"/>
  <c r="G35" i="184"/>
  <c r="F35" i="184"/>
  <c r="I34" i="184"/>
  <c r="H34" i="184"/>
  <c r="G34" i="184"/>
  <c r="F34" i="184"/>
  <c r="I33" i="184"/>
  <c r="H33" i="184"/>
  <c r="G33" i="184"/>
  <c r="F33" i="184"/>
  <c r="I32" i="184"/>
  <c r="H32" i="184"/>
  <c r="G32" i="184"/>
  <c r="F32" i="184"/>
  <c r="I31" i="184"/>
  <c r="H31" i="184"/>
  <c r="G31" i="184"/>
  <c r="F31" i="184"/>
  <c r="I30" i="184"/>
  <c r="H30" i="184"/>
  <c r="G30" i="184"/>
  <c r="F30" i="184"/>
  <c r="I29" i="184"/>
  <c r="H29" i="184"/>
  <c r="G29" i="184"/>
  <c r="F29" i="184"/>
  <c r="I28" i="184"/>
  <c r="H28" i="184"/>
  <c r="G28" i="184"/>
  <c r="F28" i="184"/>
  <c r="I27" i="184"/>
  <c r="H27" i="184"/>
  <c r="G27" i="184"/>
  <c r="F27" i="184"/>
  <c r="I26" i="184"/>
  <c r="H26" i="184"/>
  <c r="G26" i="184"/>
  <c r="F26" i="184"/>
  <c r="I25" i="184"/>
  <c r="H25" i="184"/>
  <c r="G25" i="184"/>
  <c r="F25" i="184"/>
  <c r="I23" i="184"/>
  <c r="H23" i="184"/>
  <c r="G23" i="184"/>
  <c r="F23" i="184"/>
  <c r="I24" i="184"/>
  <c r="H24" i="184"/>
  <c r="G24" i="184"/>
  <c r="F24" i="184"/>
  <c r="I22" i="184"/>
  <c r="H22" i="184"/>
  <c r="G22" i="184"/>
  <c r="F22" i="184"/>
  <c r="I15" i="184"/>
  <c r="H15" i="184"/>
  <c r="G15" i="184"/>
  <c r="F15" i="184"/>
  <c r="I19" i="184"/>
  <c r="H19" i="184"/>
  <c r="G19" i="184"/>
  <c r="F19" i="184"/>
  <c r="I18" i="184"/>
  <c r="H18" i="184"/>
  <c r="G18" i="184"/>
  <c r="F18" i="184"/>
  <c r="I16" i="184"/>
  <c r="H16" i="184"/>
  <c r="G16" i="184"/>
  <c r="F16" i="184"/>
  <c r="I17" i="184"/>
  <c r="H17" i="184"/>
  <c r="G17" i="184"/>
  <c r="F17" i="184"/>
  <c r="I13" i="184"/>
  <c r="H13" i="184"/>
  <c r="G13" i="184"/>
  <c r="F13" i="184"/>
  <c r="I10" i="184"/>
  <c r="H10" i="184"/>
  <c r="G10" i="184"/>
  <c r="F10" i="184"/>
  <c r="I12" i="184"/>
  <c r="H12" i="184"/>
  <c r="G12" i="184"/>
  <c r="F12" i="184"/>
  <c r="I20" i="184"/>
  <c r="H20" i="184"/>
  <c r="G20" i="184"/>
  <c r="F20" i="184"/>
  <c r="I14" i="184"/>
  <c r="H14" i="184"/>
  <c r="G14" i="184"/>
  <c r="F14" i="184"/>
  <c r="I11" i="184"/>
  <c r="H11" i="184"/>
  <c r="G11" i="184"/>
  <c r="F11" i="184"/>
  <c r="I21" i="184"/>
  <c r="H21" i="184"/>
  <c r="G21" i="184"/>
  <c r="F21" i="184"/>
  <c r="I39" i="183"/>
  <c r="H39" i="183"/>
  <c r="G39" i="183"/>
  <c r="F39" i="183"/>
  <c r="I38" i="183"/>
  <c r="H38" i="183"/>
  <c r="G38" i="183"/>
  <c r="I37" i="183"/>
  <c r="H37" i="183"/>
  <c r="G37" i="183"/>
  <c r="F37" i="183"/>
  <c r="I36" i="183"/>
  <c r="H36" i="183"/>
  <c r="G36" i="183"/>
  <c r="F36" i="183"/>
  <c r="I35" i="183"/>
  <c r="H35" i="183"/>
  <c r="G35" i="183"/>
  <c r="F35" i="183"/>
  <c r="I34" i="183"/>
  <c r="H34" i="183"/>
  <c r="G34" i="183"/>
  <c r="F34" i="183"/>
  <c r="I33" i="183"/>
  <c r="H33" i="183"/>
  <c r="G33" i="183"/>
  <c r="F33" i="183"/>
  <c r="I32" i="183"/>
  <c r="H32" i="183"/>
  <c r="G32" i="183"/>
  <c r="F32" i="183"/>
  <c r="I31" i="183"/>
  <c r="H31" i="183"/>
  <c r="G31" i="183"/>
  <c r="F31" i="183"/>
  <c r="I30" i="183"/>
  <c r="H30" i="183"/>
  <c r="G30" i="183"/>
  <c r="F30" i="183"/>
  <c r="I29" i="183"/>
  <c r="H29" i="183"/>
  <c r="G29" i="183"/>
  <c r="F29" i="183"/>
  <c r="I28" i="183"/>
  <c r="H28" i="183"/>
  <c r="G28" i="183"/>
  <c r="F28" i="183"/>
  <c r="I27" i="183"/>
  <c r="H27" i="183"/>
  <c r="G27" i="183"/>
  <c r="F27" i="183"/>
  <c r="I26" i="183"/>
  <c r="H26" i="183"/>
  <c r="G26" i="183"/>
  <c r="F26" i="183"/>
  <c r="I25" i="183"/>
  <c r="H25" i="183"/>
  <c r="G25" i="183"/>
  <c r="F25" i="183"/>
  <c r="I24" i="183"/>
  <c r="H24" i="183"/>
  <c r="G24" i="183"/>
  <c r="F24" i="183"/>
  <c r="I23" i="183"/>
  <c r="H23" i="183"/>
  <c r="G23" i="183"/>
  <c r="F23" i="183"/>
  <c r="I22" i="183"/>
  <c r="H22" i="183"/>
  <c r="G22" i="183"/>
  <c r="F22" i="183"/>
  <c r="I21" i="183"/>
  <c r="H21" i="183"/>
  <c r="G21" i="183"/>
  <c r="F21" i="183"/>
  <c r="I20" i="183"/>
  <c r="H20" i="183"/>
  <c r="G20" i="183"/>
  <c r="F20" i="183"/>
  <c r="I19" i="183"/>
  <c r="H19" i="183"/>
  <c r="G19" i="183"/>
  <c r="F19" i="183"/>
  <c r="I18" i="183"/>
  <c r="H18" i="183"/>
  <c r="G18" i="183"/>
  <c r="F18" i="183"/>
  <c r="I17" i="183"/>
  <c r="H17" i="183"/>
  <c r="G17" i="183"/>
  <c r="F17" i="183"/>
  <c r="I15" i="183"/>
  <c r="H15" i="183"/>
  <c r="G15" i="183"/>
  <c r="F15" i="183"/>
  <c r="I14" i="183"/>
  <c r="H14" i="183"/>
  <c r="G14" i="183"/>
  <c r="F14" i="183"/>
  <c r="I13" i="183"/>
  <c r="H13" i="183"/>
  <c r="G13" i="183"/>
  <c r="F13" i="183"/>
  <c r="I11" i="183"/>
  <c r="H11" i="183"/>
  <c r="G11" i="183"/>
  <c r="F11" i="183"/>
  <c r="I16" i="183"/>
  <c r="H16" i="183"/>
  <c r="G16" i="183"/>
  <c r="F16" i="183"/>
  <c r="I12" i="183"/>
  <c r="H12" i="183"/>
  <c r="G12" i="183"/>
  <c r="F12" i="183"/>
  <c r="I10" i="183"/>
  <c r="H10" i="183"/>
  <c r="G10" i="183"/>
  <c r="F10" i="183"/>
  <c r="K39" i="182"/>
  <c r="J39" i="182"/>
  <c r="K38" i="182"/>
  <c r="J38" i="182"/>
  <c r="K37" i="182"/>
  <c r="J37" i="182"/>
  <c r="K36" i="182"/>
  <c r="J36" i="182"/>
  <c r="K35" i="182"/>
  <c r="J35" i="182"/>
  <c r="K34" i="182"/>
  <c r="J34" i="182"/>
  <c r="K33" i="182"/>
  <c r="J33" i="182"/>
  <c r="K32" i="182"/>
  <c r="J32" i="182"/>
  <c r="K31" i="182"/>
  <c r="J31" i="182"/>
  <c r="K30" i="182"/>
  <c r="J30" i="182"/>
  <c r="K29" i="182"/>
  <c r="J29" i="182"/>
  <c r="K28" i="182"/>
  <c r="J28" i="182"/>
  <c r="K27" i="182"/>
  <c r="J27" i="182"/>
  <c r="K26" i="182"/>
  <c r="J26" i="182"/>
  <c r="K25" i="182"/>
  <c r="J25" i="182"/>
  <c r="K24" i="182"/>
  <c r="J24" i="182"/>
  <c r="K23" i="182"/>
  <c r="J23" i="182"/>
  <c r="K22" i="182"/>
  <c r="J22" i="182"/>
  <c r="K21" i="182"/>
  <c r="J21" i="182"/>
  <c r="K12" i="182"/>
  <c r="J12" i="182"/>
  <c r="K20" i="182"/>
  <c r="J20" i="182"/>
  <c r="K19" i="182"/>
  <c r="J19" i="182"/>
  <c r="K18" i="182"/>
  <c r="J18" i="182"/>
  <c r="K14" i="182"/>
  <c r="J14" i="182"/>
  <c r="K11" i="182"/>
  <c r="J11" i="182"/>
  <c r="K17" i="182"/>
  <c r="J17" i="182"/>
  <c r="K16" i="182"/>
  <c r="J16" i="182"/>
  <c r="K15" i="182"/>
  <c r="J15" i="182"/>
  <c r="K13" i="182"/>
  <c r="J13" i="182"/>
  <c r="K10" i="182"/>
  <c r="J10" i="182"/>
  <c r="I39" i="182"/>
  <c r="H39" i="182"/>
  <c r="G39" i="182"/>
  <c r="F39" i="182"/>
  <c r="I38" i="182"/>
  <c r="H38" i="182"/>
  <c r="G38" i="182"/>
  <c r="I37" i="182"/>
  <c r="H37" i="182"/>
  <c r="G37" i="182"/>
  <c r="F37" i="182"/>
  <c r="I36" i="182"/>
  <c r="H36" i="182"/>
  <c r="G36" i="182"/>
  <c r="F36" i="182"/>
  <c r="I35" i="182"/>
  <c r="H35" i="182"/>
  <c r="G35" i="182"/>
  <c r="F35" i="182"/>
  <c r="I34" i="182"/>
  <c r="H34" i="182"/>
  <c r="G34" i="182"/>
  <c r="F34" i="182"/>
  <c r="I33" i="182"/>
  <c r="H33" i="182"/>
  <c r="G33" i="182"/>
  <c r="F33" i="182"/>
  <c r="I32" i="182"/>
  <c r="H32" i="182"/>
  <c r="G32" i="182"/>
  <c r="F32" i="182"/>
  <c r="I31" i="182"/>
  <c r="H31" i="182"/>
  <c r="G31" i="182"/>
  <c r="F31" i="182"/>
  <c r="I30" i="182"/>
  <c r="H30" i="182"/>
  <c r="G30" i="182"/>
  <c r="F30" i="182"/>
  <c r="I29" i="182"/>
  <c r="H29" i="182"/>
  <c r="G29" i="182"/>
  <c r="F29" i="182"/>
  <c r="I28" i="182"/>
  <c r="H28" i="182"/>
  <c r="G28" i="182"/>
  <c r="F28" i="182"/>
  <c r="I27" i="182"/>
  <c r="H27" i="182"/>
  <c r="G27" i="182"/>
  <c r="F27" i="182"/>
  <c r="I26" i="182"/>
  <c r="H26" i="182"/>
  <c r="G26" i="182"/>
  <c r="F26" i="182"/>
  <c r="I25" i="182"/>
  <c r="H25" i="182"/>
  <c r="G25" i="182"/>
  <c r="F25" i="182"/>
  <c r="I24" i="182"/>
  <c r="H24" i="182"/>
  <c r="G24" i="182"/>
  <c r="F24" i="182"/>
  <c r="I23" i="182"/>
  <c r="H23" i="182"/>
  <c r="G23" i="182"/>
  <c r="F23" i="182"/>
  <c r="I22" i="182"/>
  <c r="H22" i="182"/>
  <c r="G22" i="182"/>
  <c r="F22" i="182"/>
  <c r="I21" i="182"/>
  <c r="H21" i="182"/>
  <c r="G21" i="182"/>
  <c r="F21" i="182"/>
  <c r="I12" i="182"/>
  <c r="H12" i="182"/>
  <c r="G12" i="182"/>
  <c r="F12" i="182"/>
  <c r="I20" i="182"/>
  <c r="H20" i="182"/>
  <c r="G20" i="182"/>
  <c r="F20" i="182"/>
  <c r="I19" i="182"/>
  <c r="H19" i="182"/>
  <c r="G19" i="182"/>
  <c r="F19" i="182"/>
  <c r="I18" i="182"/>
  <c r="H18" i="182"/>
  <c r="G18" i="182"/>
  <c r="F18" i="182"/>
  <c r="I14" i="182"/>
  <c r="H14" i="182"/>
  <c r="G14" i="182"/>
  <c r="F14" i="182"/>
  <c r="I11" i="182"/>
  <c r="H11" i="182"/>
  <c r="G11" i="182"/>
  <c r="F11" i="182"/>
  <c r="I17" i="182"/>
  <c r="H17" i="182"/>
  <c r="G17" i="182"/>
  <c r="F17" i="182"/>
  <c r="I16" i="182"/>
  <c r="H16" i="182"/>
  <c r="G16" i="182"/>
  <c r="F16" i="182"/>
  <c r="I15" i="182"/>
  <c r="H15" i="182"/>
  <c r="G15" i="182"/>
  <c r="F15" i="182"/>
  <c r="I13" i="182"/>
  <c r="H13" i="182"/>
  <c r="G13" i="182"/>
  <c r="F13" i="182"/>
  <c r="I10" i="182"/>
  <c r="H10" i="182"/>
  <c r="G10" i="182"/>
  <c r="F10" i="182"/>
  <c r="W41" i="184" l="1"/>
  <c r="V41" i="184"/>
  <c r="U41" i="184"/>
  <c r="T41" i="184"/>
  <c r="S41" i="184"/>
  <c r="R41" i="184"/>
  <c r="Q41" i="184"/>
  <c r="P41" i="184"/>
  <c r="O41" i="184"/>
  <c r="N41" i="184"/>
  <c r="M41" i="184"/>
  <c r="L41" i="184"/>
  <c r="E41" i="184"/>
  <c r="K39" i="184"/>
  <c r="J39" i="184"/>
  <c r="K38" i="184"/>
  <c r="J38" i="184"/>
  <c r="K37" i="184"/>
  <c r="J37" i="184"/>
  <c r="K36" i="184"/>
  <c r="J36" i="184"/>
  <c r="K35" i="184"/>
  <c r="J35" i="184"/>
  <c r="K34" i="184"/>
  <c r="J34" i="184"/>
  <c r="K33" i="184"/>
  <c r="J33" i="184"/>
  <c r="K32" i="184"/>
  <c r="J32" i="184"/>
  <c r="K31" i="184"/>
  <c r="J31" i="184"/>
  <c r="K30" i="184"/>
  <c r="J30" i="184"/>
  <c r="K29" i="184"/>
  <c r="J29" i="184"/>
  <c r="K28" i="184"/>
  <c r="J28" i="184"/>
  <c r="K27" i="184"/>
  <c r="J27" i="184"/>
  <c r="K26" i="184"/>
  <c r="J26" i="184"/>
  <c r="K25" i="184"/>
  <c r="J25" i="184"/>
  <c r="K23" i="184"/>
  <c r="J23" i="184"/>
  <c r="K24" i="184"/>
  <c r="J24" i="184"/>
  <c r="K22" i="184"/>
  <c r="J22" i="184"/>
  <c r="K15" i="184"/>
  <c r="J15" i="184"/>
  <c r="K19" i="184"/>
  <c r="J19" i="184"/>
  <c r="K18" i="184"/>
  <c r="J18" i="184"/>
  <c r="K16" i="184"/>
  <c r="J16" i="184"/>
  <c r="K17" i="184"/>
  <c r="J17" i="184"/>
  <c r="K13" i="184"/>
  <c r="J13" i="184"/>
  <c r="K10" i="184"/>
  <c r="J10" i="184"/>
  <c r="K12" i="184"/>
  <c r="J12" i="184"/>
  <c r="K20" i="184"/>
  <c r="J20" i="184"/>
  <c r="K14" i="184"/>
  <c r="J14" i="184"/>
  <c r="K11" i="184"/>
  <c r="J11" i="184"/>
  <c r="K21" i="184"/>
  <c r="J21" i="184"/>
  <c r="W8" i="184"/>
  <c r="V8" i="184"/>
  <c r="U8" i="184"/>
  <c r="T8" i="184"/>
  <c r="S8" i="184"/>
  <c r="R8" i="184"/>
  <c r="Q8" i="184"/>
  <c r="P8" i="184"/>
  <c r="O8" i="184"/>
  <c r="N8" i="184"/>
  <c r="M8" i="184"/>
  <c r="L8" i="184"/>
  <c r="W7" i="184"/>
  <c r="V7" i="184"/>
  <c r="U7" i="184"/>
  <c r="T7" i="184"/>
  <c r="S7" i="184"/>
  <c r="R7" i="184"/>
  <c r="Q7" i="184"/>
  <c r="P7" i="184"/>
  <c r="O7" i="184"/>
  <c r="N7" i="184"/>
  <c r="M7" i="184"/>
  <c r="L7" i="184"/>
  <c r="W6" i="184"/>
  <c r="V6" i="184"/>
  <c r="U6" i="184"/>
  <c r="T6" i="184"/>
  <c r="S6" i="184"/>
  <c r="R6" i="184"/>
  <c r="Q6" i="184"/>
  <c r="P6" i="184"/>
  <c r="O6" i="184"/>
  <c r="N6" i="184"/>
  <c r="M6" i="184"/>
  <c r="L6" i="184"/>
  <c r="K6" i="184"/>
  <c r="J6" i="184"/>
  <c r="G6" i="184"/>
  <c r="F6" i="184"/>
  <c r="E6" i="184"/>
  <c r="D6" i="184"/>
  <c r="D3" i="184"/>
  <c r="B2" i="184"/>
  <c r="W41" i="183"/>
  <c r="V41" i="183"/>
  <c r="U41" i="183"/>
  <c r="T41" i="183"/>
  <c r="S41" i="183"/>
  <c r="R41" i="183"/>
  <c r="Q41" i="183"/>
  <c r="P41" i="183"/>
  <c r="O41" i="183"/>
  <c r="N41" i="183"/>
  <c r="M41" i="183"/>
  <c r="L41" i="183"/>
  <c r="E41" i="183"/>
  <c r="K39" i="183"/>
  <c r="J39" i="183"/>
  <c r="K38" i="183"/>
  <c r="J38" i="183"/>
  <c r="K37" i="183"/>
  <c r="J37" i="183"/>
  <c r="K36" i="183"/>
  <c r="J36" i="183"/>
  <c r="K35" i="183"/>
  <c r="J35" i="183"/>
  <c r="K34" i="183"/>
  <c r="J34" i="183"/>
  <c r="K33" i="183"/>
  <c r="J33" i="183"/>
  <c r="K32" i="183"/>
  <c r="J32" i="183"/>
  <c r="K31" i="183"/>
  <c r="J31" i="183"/>
  <c r="K30" i="183"/>
  <c r="J30" i="183"/>
  <c r="K29" i="183"/>
  <c r="J29" i="183"/>
  <c r="K28" i="183"/>
  <c r="J28" i="183"/>
  <c r="K27" i="183"/>
  <c r="J27" i="183"/>
  <c r="K26" i="183"/>
  <c r="J26" i="183"/>
  <c r="K25" i="183"/>
  <c r="J25" i="183"/>
  <c r="K24" i="183"/>
  <c r="J24" i="183"/>
  <c r="K23" i="183"/>
  <c r="J23" i="183"/>
  <c r="K22" i="183"/>
  <c r="J22" i="183"/>
  <c r="K21" i="183"/>
  <c r="J21" i="183"/>
  <c r="K20" i="183"/>
  <c r="J20" i="183"/>
  <c r="K19" i="183"/>
  <c r="J19" i="183"/>
  <c r="K18" i="183"/>
  <c r="J18" i="183"/>
  <c r="K17" i="183"/>
  <c r="J17" i="183"/>
  <c r="K15" i="183"/>
  <c r="J15" i="183"/>
  <c r="K14" i="183"/>
  <c r="J14" i="183"/>
  <c r="K13" i="183"/>
  <c r="J13" i="183"/>
  <c r="K11" i="183"/>
  <c r="J11" i="183"/>
  <c r="K16" i="183"/>
  <c r="J16" i="183"/>
  <c r="K12" i="183"/>
  <c r="J12" i="183"/>
  <c r="K10" i="183"/>
  <c r="J10" i="183"/>
  <c r="W8" i="183"/>
  <c r="V8" i="183"/>
  <c r="U8" i="183"/>
  <c r="T8" i="183"/>
  <c r="S8" i="183"/>
  <c r="R8" i="183"/>
  <c r="Q8" i="183"/>
  <c r="P8" i="183"/>
  <c r="O8" i="183"/>
  <c r="N8" i="183"/>
  <c r="M8" i="183"/>
  <c r="L8" i="183"/>
  <c r="W7" i="183"/>
  <c r="V7" i="183"/>
  <c r="U7" i="183"/>
  <c r="T7" i="183"/>
  <c r="S7" i="183"/>
  <c r="R7" i="183"/>
  <c r="Q7" i="183"/>
  <c r="P7" i="183"/>
  <c r="O7" i="183"/>
  <c r="N7" i="183"/>
  <c r="M7" i="183"/>
  <c r="L7" i="183"/>
  <c r="W6" i="183"/>
  <c r="V6" i="183"/>
  <c r="U6" i="183"/>
  <c r="T6" i="183"/>
  <c r="S6" i="183"/>
  <c r="R6" i="183"/>
  <c r="Q6" i="183"/>
  <c r="P6" i="183"/>
  <c r="O6" i="183"/>
  <c r="N6" i="183"/>
  <c r="M6" i="183"/>
  <c r="L6" i="183"/>
  <c r="K6" i="183"/>
  <c r="J6" i="183"/>
  <c r="G6" i="183"/>
  <c r="F6" i="183"/>
  <c r="E6" i="183"/>
  <c r="D6" i="183"/>
  <c r="D3" i="183"/>
  <c r="B2" i="183"/>
  <c r="W41" i="182"/>
  <c r="V41" i="182"/>
  <c r="U41" i="182"/>
  <c r="T41" i="182"/>
  <c r="S41" i="182"/>
  <c r="R41" i="182"/>
  <c r="Q41" i="182"/>
  <c r="P41" i="182"/>
  <c r="O41" i="182"/>
  <c r="N41" i="182"/>
  <c r="M41" i="182"/>
  <c r="L41" i="182"/>
  <c r="E41" i="182"/>
  <c r="W8" i="182"/>
  <c r="V8" i="182"/>
  <c r="U8" i="182"/>
  <c r="T8" i="182"/>
  <c r="S8" i="182"/>
  <c r="R8" i="182"/>
  <c r="Q8" i="182"/>
  <c r="P8" i="182"/>
  <c r="O8" i="182"/>
  <c r="N8" i="182"/>
  <c r="M8" i="182"/>
  <c r="L8" i="182"/>
  <c r="W7" i="182"/>
  <c r="V7" i="182"/>
  <c r="U7" i="182"/>
  <c r="T7" i="182"/>
  <c r="S7" i="182"/>
  <c r="R7" i="182"/>
  <c r="Q7" i="182"/>
  <c r="P7" i="182"/>
  <c r="O7" i="182"/>
  <c r="N7" i="182"/>
  <c r="M7" i="182"/>
  <c r="L7" i="182"/>
  <c r="W6" i="182"/>
  <c r="V6" i="182"/>
  <c r="U6" i="182"/>
  <c r="T6" i="182"/>
  <c r="S6" i="182"/>
  <c r="R6" i="182"/>
  <c r="Q6" i="182"/>
  <c r="P6" i="182"/>
  <c r="O6" i="182"/>
  <c r="N6" i="182"/>
  <c r="M6" i="182"/>
  <c r="L6" i="182"/>
  <c r="K6" i="182"/>
  <c r="J6" i="182"/>
  <c r="G6" i="182"/>
  <c r="F6" i="182"/>
  <c r="E6" i="182"/>
  <c r="D6" i="182"/>
  <c r="D3" i="182"/>
  <c r="B2" i="182"/>
  <c r="H11" i="181" l="1"/>
  <c r="G11" i="181"/>
  <c r="F11" i="181"/>
  <c r="E11" i="181"/>
  <c r="T35" i="181"/>
  <c r="T8" i="181"/>
  <c r="T7" i="181"/>
  <c r="T6" i="181"/>
  <c r="S35" i="181"/>
  <c r="S8" i="181"/>
  <c r="S7" i="181"/>
  <c r="S6" i="181"/>
  <c r="R35" i="181"/>
  <c r="R8" i="181"/>
  <c r="R7" i="181"/>
  <c r="R6" i="181"/>
  <c r="Q35" i="181"/>
  <c r="Q8" i="181"/>
  <c r="Q7" i="181"/>
  <c r="Q6" i="181"/>
  <c r="P35" i="181"/>
  <c r="P8" i="181"/>
  <c r="P7" i="181"/>
  <c r="P6" i="181"/>
  <c r="O35" i="181"/>
  <c r="O8" i="181"/>
  <c r="O7" i="181"/>
  <c r="O6" i="181"/>
  <c r="N35" i="181"/>
  <c r="N8" i="181"/>
  <c r="N7" i="181"/>
  <c r="N6" i="181"/>
  <c r="M35" i="181"/>
  <c r="M8" i="181"/>
  <c r="M7" i="181"/>
  <c r="M6" i="181"/>
  <c r="T36" i="180"/>
  <c r="T8" i="180"/>
  <c r="T7" i="180"/>
  <c r="T6" i="180"/>
  <c r="S36" i="180"/>
  <c r="S8" i="180"/>
  <c r="S7" i="180"/>
  <c r="S6" i="180"/>
  <c r="R36" i="180"/>
  <c r="R8" i="180"/>
  <c r="R7" i="180"/>
  <c r="R6" i="180"/>
  <c r="Q36" i="180"/>
  <c r="Q8" i="180"/>
  <c r="Q7" i="180"/>
  <c r="Q6" i="180"/>
  <c r="P36" i="180"/>
  <c r="P8" i="180"/>
  <c r="P7" i="180"/>
  <c r="P6" i="180"/>
  <c r="O36" i="180"/>
  <c r="O8" i="180"/>
  <c r="O7" i="180"/>
  <c r="O6" i="180"/>
  <c r="N36" i="180"/>
  <c r="N8" i="180"/>
  <c r="N7" i="180"/>
  <c r="N6" i="180"/>
  <c r="M36" i="180"/>
  <c r="M8" i="180"/>
  <c r="M7" i="180"/>
  <c r="M6" i="180"/>
  <c r="K29" i="147" l="1"/>
  <c r="J29" i="147"/>
  <c r="I29" i="147"/>
  <c r="H29" i="147"/>
  <c r="G29" i="147"/>
  <c r="F29" i="147"/>
  <c r="K28" i="147"/>
  <c r="J28" i="147"/>
  <c r="I28" i="147"/>
  <c r="H28" i="147"/>
  <c r="G28" i="147"/>
  <c r="F28" i="147"/>
  <c r="K32" i="147"/>
  <c r="J32" i="147"/>
  <c r="I32" i="147"/>
  <c r="H32" i="147"/>
  <c r="G32" i="147"/>
  <c r="F32" i="147"/>
  <c r="K38" i="147"/>
  <c r="J38" i="147"/>
  <c r="I38" i="147"/>
  <c r="H38" i="147"/>
  <c r="G38" i="147"/>
  <c r="F38" i="147"/>
  <c r="K18" i="147"/>
  <c r="J18" i="147"/>
  <c r="I18" i="147"/>
  <c r="H18" i="147"/>
  <c r="G18" i="147"/>
  <c r="F18" i="147"/>
  <c r="W44" i="147"/>
  <c r="W8" i="147"/>
  <c r="W7" i="147"/>
  <c r="W6" i="147"/>
  <c r="V44" i="147"/>
  <c r="V8" i="147"/>
  <c r="V7" i="147"/>
  <c r="V6" i="147"/>
  <c r="U44" i="147"/>
  <c r="U8" i="147"/>
  <c r="U7" i="147"/>
  <c r="U6" i="147"/>
  <c r="T44" i="147"/>
  <c r="T8" i="147"/>
  <c r="T7" i="147"/>
  <c r="T6" i="147"/>
  <c r="S44" i="147"/>
  <c r="S8" i="147"/>
  <c r="S7" i="147"/>
  <c r="S6" i="147"/>
  <c r="R44" i="147"/>
  <c r="R8" i="147"/>
  <c r="R7" i="147"/>
  <c r="R6" i="147"/>
  <c r="Q44" i="147"/>
  <c r="Q8" i="147"/>
  <c r="Q7" i="147"/>
  <c r="Q6" i="147"/>
  <c r="P44" i="147"/>
  <c r="P8" i="147"/>
  <c r="P7" i="147"/>
  <c r="P6" i="147"/>
  <c r="W41" i="146"/>
  <c r="W8" i="146"/>
  <c r="W7" i="146"/>
  <c r="W6" i="146"/>
  <c r="V41" i="146"/>
  <c r="V8" i="146"/>
  <c r="V7" i="146"/>
  <c r="V6" i="146"/>
  <c r="U41" i="146"/>
  <c r="U8" i="146"/>
  <c r="U7" i="146"/>
  <c r="U6" i="146"/>
  <c r="T41" i="146"/>
  <c r="T8" i="146"/>
  <c r="T7" i="146"/>
  <c r="T6" i="146"/>
  <c r="S41" i="146"/>
  <c r="S8" i="146"/>
  <c r="S7" i="146"/>
  <c r="S6" i="146"/>
  <c r="R41" i="146"/>
  <c r="R8" i="146"/>
  <c r="R7" i="146"/>
  <c r="R6" i="146"/>
  <c r="Q41" i="146"/>
  <c r="Q8" i="146"/>
  <c r="Q7" i="146"/>
  <c r="Q6" i="146"/>
  <c r="P41" i="146"/>
  <c r="P8" i="146"/>
  <c r="P7" i="146"/>
  <c r="P6" i="146"/>
  <c r="K39" i="145" l="1"/>
  <c r="J39" i="145"/>
  <c r="I39" i="145"/>
  <c r="H39" i="145"/>
  <c r="G39" i="145"/>
  <c r="F39" i="145"/>
  <c r="K27" i="145"/>
  <c r="J27" i="145"/>
  <c r="I27" i="145"/>
  <c r="H27" i="145"/>
  <c r="G27" i="145"/>
  <c r="F27" i="145"/>
  <c r="K26" i="145"/>
  <c r="J26" i="145"/>
  <c r="I26" i="145"/>
  <c r="H26" i="145"/>
  <c r="G26" i="145"/>
  <c r="F26" i="145"/>
  <c r="K17" i="145"/>
  <c r="J17" i="145"/>
  <c r="I17" i="145"/>
  <c r="H17" i="145"/>
  <c r="G17" i="145"/>
  <c r="F17" i="145"/>
  <c r="K32" i="145"/>
  <c r="J32" i="145"/>
  <c r="I32" i="145"/>
  <c r="H32" i="145"/>
  <c r="G32" i="145"/>
  <c r="F32" i="145"/>
  <c r="K33" i="145"/>
  <c r="J33" i="145"/>
  <c r="I33" i="145"/>
  <c r="H33" i="145"/>
  <c r="G33" i="145"/>
  <c r="F33" i="145"/>
  <c r="K16" i="145"/>
  <c r="J16" i="145"/>
  <c r="I16" i="145"/>
  <c r="H16" i="145"/>
  <c r="G16" i="145"/>
  <c r="F16" i="145"/>
  <c r="K30" i="145"/>
  <c r="J30" i="145"/>
  <c r="I30" i="145"/>
  <c r="H30" i="145"/>
  <c r="G30" i="145"/>
  <c r="F30" i="145"/>
  <c r="K24" i="145"/>
  <c r="J24" i="145"/>
  <c r="I24" i="145"/>
  <c r="H24" i="145"/>
  <c r="G24" i="145"/>
  <c r="F24" i="145"/>
  <c r="K36" i="145"/>
  <c r="J36" i="145"/>
  <c r="I36" i="145"/>
  <c r="H36" i="145"/>
  <c r="G36" i="145"/>
  <c r="F36" i="145"/>
  <c r="K34" i="145"/>
  <c r="J34" i="145"/>
  <c r="I34" i="145"/>
  <c r="H34" i="145"/>
  <c r="G34" i="145"/>
  <c r="F34" i="145"/>
  <c r="K37" i="145"/>
  <c r="J37" i="145"/>
  <c r="I37" i="145"/>
  <c r="H37" i="145"/>
  <c r="G37" i="145"/>
  <c r="F37" i="145"/>
  <c r="K35" i="145"/>
  <c r="J35" i="145"/>
  <c r="I35" i="145"/>
  <c r="H35" i="145"/>
  <c r="G35" i="145"/>
  <c r="F35" i="145"/>
  <c r="K29" i="145"/>
  <c r="J29" i="145"/>
  <c r="I29" i="145"/>
  <c r="H29" i="145"/>
  <c r="G29" i="145"/>
  <c r="F29" i="145"/>
  <c r="K28" i="145"/>
  <c r="J28" i="145"/>
  <c r="I28" i="145"/>
  <c r="H28" i="145"/>
  <c r="G28" i="145"/>
  <c r="F28" i="145"/>
  <c r="K21" i="145"/>
  <c r="J21" i="145"/>
  <c r="I21" i="145"/>
  <c r="H21" i="145"/>
  <c r="G21" i="145"/>
  <c r="F21" i="145"/>
  <c r="K13" i="145"/>
  <c r="J13" i="145"/>
  <c r="I13" i="145"/>
  <c r="H13" i="145"/>
  <c r="G13" i="145"/>
  <c r="F13" i="145"/>
  <c r="K20" i="145"/>
  <c r="J20" i="145"/>
  <c r="I20" i="145"/>
  <c r="H20" i="145"/>
  <c r="G20" i="145"/>
  <c r="F20" i="145"/>
  <c r="K10" i="145"/>
  <c r="J10" i="145"/>
  <c r="I10" i="145"/>
  <c r="H10" i="145"/>
  <c r="G10" i="145"/>
  <c r="F10" i="145"/>
  <c r="W41" i="145"/>
  <c r="W8" i="145"/>
  <c r="W7" i="145"/>
  <c r="W6" i="145"/>
  <c r="V41" i="145"/>
  <c r="V8" i="145"/>
  <c r="V7" i="145"/>
  <c r="V6" i="145"/>
  <c r="U41" i="145"/>
  <c r="U8" i="145"/>
  <c r="U7" i="145"/>
  <c r="U6" i="145"/>
  <c r="T41" i="145"/>
  <c r="T8" i="145"/>
  <c r="T7" i="145"/>
  <c r="T6" i="145"/>
  <c r="S41" i="145"/>
  <c r="S8" i="145"/>
  <c r="S7" i="145"/>
  <c r="S6" i="145"/>
  <c r="R41" i="145"/>
  <c r="R8" i="145"/>
  <c r="R7" i="145"/>
  <c r="R6" i="145"/>
  <c r="Q41" i="145"/>
  <c r="Q8" i="145"/>
  <c r="Q7" i="145"/>
  <c r="Q6" i="145"/>
  <c r="P41" i="145"/>
  <c r="P8" i="145"/>
  <c r="P7" i="145"/>
  <c r="P6" i="145"/>
  <c r="E29" i="144"/>
  <c r="E25" i="144"/>
  <c r="H29" i="144"/>
  <c r="G29" i="144"/>
  <c r="F29" i="144"/>
  <c r="H25" i="144"/>
  <c r="G25" i="144"/>
  <c r="F25" i="144"/>
  <c r="H35" i="144"/>
  <c r="G35" i="144"/>
  <c r="F35" i="144"/>
  <c r="E35" i="144"/>
  <c r="H39" i="144"/>
  <c r="G39" i="144"/>
  <c r="F39" i="144"/>
  <c r="E39" i="144"/>
  <c r="H33" i="144"/>
  <c r="G33" i="144"/>
  <c r="F33" i="144"/>
  <c r="E33" i="144"/>
  <c r="H34" i="144"/>
  <c r="G34" i="144"/>
  <c r="F34" i="144"/>
  <c r="E34" i="144"/>
  <c r="H28" i="144"/>
  <c r="G28" i="144"/>
  <c r="F28" i="144"/>
  <c r="E28" i="144"/>
  <c r="T41" i="144"/>
  <c r="T8" i="144"/>
  <c r="T7" i="144"/>
  <c r="T6" i="144"/>
  <c r="S41" i="144"/>
  <c r="S8" i="144"/>
  <c r="S7" i="144"/>
  <c r="S6" i="144"/>
  <c r="R41" i="144"/>
  <c r="R8" i="144"/>
  <c r="R7" i="144"/>
  <c r="R6" i="144"/>
  <c r="Q41" i="144"/>
  <c r="Q8" i="144"/>
  <c r="Q7" i="144"/>
  <c r="Q6" i="144"/>
  <c r="P41" i="144"/>
  <c r="P8" i="144"/>
  <c r="P7" i="144"/>
  <c r="P6" i="144"/>
  <c r="O41" i="144"/>
  <c r="O8" i="144"/>
  <c r="O7" i="144"/>
  <c r="O6" i="144"/>
  <c r="N41" i="144"/>
  <c r="N8" i="144"/>
  <c r="N7" i="144"/>
  <c r="N6" i="144"/>
  <c r="M41" i="144"/>
  <c r="M8" i="144"/>
  <c r="M7" i="144"/>
  <c r="M6" i="144"/>
  <c r="H33" i="143" l="1"/>
  <c r="G33" i="143"/>
  <c r="F33" i="143"/>
  <c r="E33" i="143"/>
  <c r="H45" i="143"/>
  <c r="G45" i="143"/>
  <c r="F45" i="143"/>
  <c r="E45" i="143"/>
  <c r="H47" i="143"/>
  <c r="G47" i="143"/>
  <c r="F47" i="143"/>
  <c r="E47" i="143"/>
  <c r="H32" i="143"/>
  <c r="G32" i="143"/>
  <c r="F32" i="143"/>
  <c r="E32" i="143"/>
  <c r="H46" i="143"/>
  <c r="G46" i="143"/>
  <c r="F46" i="143"/>
  <c r="E46" i="143"/>
  <c r="H41" i="143"/>
  <c r="G41" i="143"/>
  <c r="F41" i="143"/>
  <c r="E41" i="143"/>
  <c r="H34" i="143"/>
  <c r="G34" i="143"/>
  <c r="F34" i="143"/>
  <c r="E34" i="143"/>
  <c r="H35" i="143"/>
  <c r="G35" i="143"/>
  <c r="F35" i="143"/>
  <c r="E35" i="143"/>
  <c r="H30" i="143"/>
  <c r="G30" i="143"/>
  <c r="F30" i="143"/>
  <c r="E30" i="143"/>
  <c r="H48" i="143"/>
  <c r="G48" i="143"/>
  <c r="F48" i="143"/>
  <c r="E48" i="143"/>
  <c r="H29" i="143"/>
  <c r="G29" i="143"/>
  <c r="F29" i="143"/>
  <c r="E29" i="143"/>
  <c r="H27" i="143"/>
  <c r="G27" i="143"/>
  <c r="F27" i="143"/>
  <c r="E27" i="143"/>
  <c r="H31" i="143"/>
  <c r="G31" i="143"/>
  <c r="F31" i="143"/>
  <c r="E31" i="143"/>
  <c r="H24" i="143"/>
  <c r="G24" i="143"/>
  <c r="F24" i="143"/>
  <c r="E24" i="143"/>
  <c r="T50" i="143"/>
  <c r="T8" i="143"/>
  <c r="T7" i="143"/>
  <c r="T6" i="143"/>
  <c r="S50" i="143"/>
  <c r="S8" i="143"/>
  <c r="S7" i="143"/>
  <c r="S6" i="143"/>
  <c r="R50" i="143"/>
  <c r="R8" i="143"/>
  <c r="R7" i="143"/>
  <c r="R6" i="143"/>
  <c r="Q50" i="143"/>
  <c r="Q8" i="143"/>
  <c r="Q7" i="143"/>
  <c r="Q6" i="143"/>
  <c r="P50" i="143"/>
  <c r="P8" i="143"/>
  <c r="P7" i="143"/>
  <c r="P6" i="143"/>
  <c r="O50" i="143"/>
  <c r="O8" i="143"/>
  <c r="O7" i="143"/>
  <c r="O6" i="143"/>
  <c r="N50" i="143"/>
  <c r="N8" i="143"/>
  <c r="N7" i="143"/>
  <c r="N6" i="143"/>
  <c r="M50" i="143"/>
  <c r="M8" i="143"/>
  <c r="M7" i="143"/>
  <c r="M6" i="143"/>
  <c r="K58" i="142"/>
  <c r="J58" i="142"/>
  <c r="I58" i="142"/>
  <c r="H58" i="142"/>
  <c r="G58" i="142"/>
  <c r="F58" i="142"/>
  <c r="K52" i="142"/>
  <c r="J52" i="142"/>
  <c r="I52" i="142"/>
  <c r="H52" i="142"/>
  <c r="G52" i="142"/>
  <c r="F52" i="142"/>
  <c r="K45" i="142"/>
  <c r="J45" i="142"/>
  <c r="I45" i="142"/>
  <c r="H45" i="142"/>
  <c r="G45" i="142"/>
  <c r="F45" i="142"/>
  <c r="K73" i="142"/>
  <c r="J73" i="142"/>
  <c r="I73" i="142"/>
  <c r="H73" i="142"/>
  <c r="G73" i="142"/>
  <c r="F73" i="142"/>
  <c r="K46" i="142"/>
  <c r="J46" i="142"/>
  <c r="I46" i="142"/>
  <c r="H46" i="142"/>
  <c r="G46" i="142"/>
  <c r="F46" i="142"/>
  <c r="K35" i="142"/>
  <c r="J35" i="142"/>
  <c r="I35" i="142"/>
  <c r="H35" i="142"/>
  <c r="G35" i="142"/>
  <c r="F35" i="142"/>
  <c r="K62" i="142"/>
  <c r="J62" i="142"/>
  <c r="I62" i="142"/>
  <c r="H62" i="142"/>
  <c r="G62" i="142"/>
  <c r="F62" i="142"/>
  <c r="K34" i="142"/>
  <c r="J34" i="142"/>
  <c r="I34" i="142"/>
  <c r="H34" i="142"/>
  <c r="G34" i="142"/>
  <c r="F34" i="142"/>
  <c r="K26" i="142"/>
  <c r="J26" i="142"/>
  <c r="I26" i="142"/>
  <c r="H26" i="142"/>
  <c r="G26" i="142"/>
  <c r="F26" i="142"/>
  <c r="K51" i="142"/>
  <c r="J51" i="142"/>
  <c r="I51" i="142"/>
  <c r="H51" i="142"/>
  <c r="G51" i="142"/>
  <c r="F51" i="142"/>
  <c r="K29" i="142"/>
  <c r="J29" i="142"/>
  <c r="I29" i="142"/>
  <c r="H29" i="142"/>
  <c r="G29" i="142"/>
  <c r="F29" i="142"/>
  <c r="K24" i="142"/>
  <c r="J24" i="142"/>
  <c r="I24" i="142"/>
  <c r="H24" i="142"/>
  <c r="G24" i="142"/>
  <c r="F24" i="142"/>
  <c r="K14" i="142"/>
  <c r="J14" i="142"/>
  <c r="I14" i="142"/>
  <c r="H14" i="142"/>
  <c r="G14" i="142"/>
  <c r="F14" i="142"/>
  <c r="W84" i="142"/>
  <c r="W8" i="142"/>
  <c r="W7" i="142"/>
  <c r="W6" i="142"/>
  <c r="V84" i="142"/>
  <c r="V8" i="142"/>
  <c r="V7" i="142"/>
  <c r="V6" i="142"/>
  <c r="U84" i="142"/>
  <c r="U8" i="142"/>
  <c r="U7" i="142"/>
  <c r="U6" i="142"/>
  <c r="T84" i="142"/>
  <c r="T8" i="142"/>
  <c r="T7" i="142"/>
  <c r="T6" i="142"/>
  <c r="S84" i="142"/>
  <c r="S8" i="142"/>
  <c r="S7" i="142"/>
  <c r="S6" i="142"/>
  <c r="K26" i="141" l="1"/>
  <c r="J26" i="141"/>
  <c r="I26" i="141"/>
  <c r="H26" i="141"/>
  <c r="G26" i="141"/>
  <c r="F26" i="141"/>
  <c r="K29" i="141"/>
  <c r="J29" i="141"/>
  <c r="I29" i="141"/>
  <c r="H29" i="141"/>
  <c r="G29" i="141"/>
  <c r="F29" i="141"/>
  <c r="K30" i="141"/>
  <c r="J30" i="141"/>
  <c r="I30" i="141"/>
  <c r="H30" i="141"/>
  <c r="G30" i="141"/>
  <c r="F30" i="141"/>
  <c r="K27" i="141"/>
  <c r="J27" i="141"/>
  <c r="I27" i="141"/>
  <c r="H27" i="141"/>
  <c r="G27" i="141"/>
  <c r="F27" i="141"/>
  <c r="F31" i="141"/>
  <c r="G31" i="141"/>
  <c r="H31" i="141"/>
  <c r="I31" i="141"/>
  <c r="J31" i="141"/>
  <c r="K31" i="141"/>
  <c r="W45" i="141"/>
  <c r="W8" i="141"/>
  <c r="W7" i="141"/>
  <c r="W6" i="141"/>
  <c r="V45" i="141"/>
  <c r="V8" i="141"/>
  <c r="V7" i="141"/>
  <c r="V6" i="141"/>
  <c r="U45" i="141"/>
  <c r="U8" i="141"/>
  <c r="U7" i="141"/>
  <c r="U6" i="141"/>
  <c r="T45" i="141"/>
  <c r="T8" i="141"/>
  <c r="T7" i="141"/>
  <c r="T6" i="141"/>
  <c r="S45" i="141"/>
  <c r="S8" i="141"/>
  <c r="S7" i="141"/>
  <c r="S6" i="141"/>
  <c r="K37" i="140"/>
  <c r="J37" i="140"/>
  <c r="I37" i="140"/>
  <c r="H37" i="140"/>
  <c r="G37" i="140"/>
  <c r="F37" i="140"/>
  <c r="K12" i="140"/>
  <c r="J12" i="140"/>
  <c r="I12" i="140"/>
  <c r="H12" i="140"/>
  <c r="G12" i="140"/>
  <c r="F12" i="140"/>
  <c r="W63" i="140"/>
  <c r="W8" i="140"/>
  <c r="W7" i="140"/>
  <c r="W6" i="140"/>
  <c r="V63" i="140"/>
  <c r="V8" i="140"/>
  <c r="V7" i="140"/>
  <c r="V6" i="140"/>
  <c r="U63" i="140"/>
  <c r="U8" i="140"/>
  <c r="U7" i="140"/>
  <c r="U6" i="140"/>
  <c r="T63" i="140"/>
  <c r="T8" i="140"/>
  <c r="T7" i="140"/>
  <c r="T6" i="140"/>
  <c r="S63" i="140"/>
  <c r="S8" i="140"/>
  <c r="S7" i="140"/>
  <c r="S6" i="140"/>
  <c r="H43" i="139"/>
  <c r="G43" i="139"/>
  <c r="F43" i="139"/>
  <c r="E43" i="139"/>
  <c r="T64" i="139"/>
  <c r="S64" i="139"/>
  <c r="R64" i="139"/>
  <c r="Q64" i="139"/>
  <c r="P64" i="139"/>
  <c r="O64" i="139"/>
  <c r="N64" i="139"/>
  <c r="M64" i="139"/>
  <c r="L64" i="139"/>
  <c r="K64" i="139"/>
  <c r="J64" i="139"/>
  <c r="I64" i="139"/>
  <c r="T8" i="139"/>
  <c r="T7" i="139"/>
  <c r="T6" i="139"/>
  <c r="S8" i="139"/>
  <c r="S7" i="139"/>
  <c r="S6" i="139"/>
  <c r="R8" i="139"/>
  <c r="R7" i="139"/>
  <c r="R6" i="139"/>
  <c r="Q8" i="139"/>
  <c r="Q7" i="139"/>
  <c r="Q6" i="139"/>
  <c r="P8" i="139"/>
  <c r="P7" i="139"/>
  <c r="P6" i="139"/>
  <c r="H74" i="138" l="1"/>
  <c r="G74" i="138"/>
  <c r="F74" i="138"/>
  <c r="E74" i="138"/>
  <c r="E73" i="138"/>
  <c r="H73" i="138"/>
  <c r="G73" i="138"/>
  <c r="F73" i="138"/>
  <c r="F59" i="138"/>
  <c r="G59" i="138"/>
  <c r="H59" i="138"/>
  <c r="H40" i="138"/>
  <c r="T82" i="138"/>
  <c r="T8" i="138"/>
  <c r="T7" i="138"/>
  <c r="T6" i="138"/>
  <c r="S82" i="138"/>
  <c r="S8" i="138"/>
  <c r="S7" i="138"/>
  <c r="S6" i="138"/>
  <c r="R82" i="138"/>
  <c r="R8" i="138"/>
  <c r="R7" i="138"/>
  <c r="R6" i="138"/>
  <c r="Q82" i="138"/>
  <c r="Q8" i="138"/>
  <c r="Q7" i="138"/>
  <c r="Q6" i="138"/>
  <c r="P82" i="138"/>
  <c r="P8" i="138"/>
  <c r="P7" i="138"/>
  <c r="P6" i="138"/>
  <c r="K73" i="137" l="1"/>
  <c r="J73" i="137"/>
  <c r="I73" i="137"/>
  <c r="H73" i="137"/>
  <c r="G73" i="137"/>
  <c r="F73" i="137"/>
  <c r="K78" i="137"/>
  <c r="J78" i="137"/>
  <c r="I78" i="137"/>
  <c r="H78" i="137"/>
  <c r="G78" i="137"/>
  <c r="F78" i="137"/>
  <c r="K77" i="137"/>
  <c r="J77" i="137"/>
  <c r="I77" i="137"/>
  <c r="H77" i="137"/>
  <c r="G77" i="137"/>
  <c r="F77" i="137"/>
  <c r="K72" i="137"/>
  <c r="J72" i="137"/>
  <c r="I72" i="137"/>
  <c r="H72" i="137"/>
  <c r="G72" i="137"/>
  <c r="F72" i="137"/>
  <c r="K82" i="137"/>
  <c r="J82" i="137"/>
  <c r="I82" i="137"/>
  <c r="H82" i="137"/>
  <c r="G82" i="137"/>
  <c r="F82" i="137"/>
  <c r="K80" i="137"/>
  <c r="J80" i="137"/>
  <c r="I80" i="137"/>
  <c r="H80" i="137"/>
  <c r="G80" i="137"/>
  <c r="F80" i="137"/>
  <c r="K75" i="137"/>
  <c r="J75" i="137"/>
  <c r="I75" i="137"/>
  <c r="H75" i="137"/>
  <c r="G75" i="137"/>
  <c r="F75" i="137"/>
  <c r="K51" i="137"/>
  <c r="J51" i="137"/>
  <c r="I51" i="137"/>
  <c r="H51" i="137"/>
  <c r="G51" i="137"/>
  <c r="F51" i="137"/>
  <c r="K60" i="137"/>
  <c r="J60" i="137"/>
  <c r="I60" i="137"/>
  <c r="H60" i="137"/>
  <c r="G60" i="137"/>
  <c r="F60" i="137"/>
  <c r="K45" i="137"/>
  <c r="J45" i="137"/>
  <c r="I45" i="137"/>
  <c r="H45" i="137"/>
  <c r="G45" i="137"/>
  <c r="F45" i="137"/>
  <c r="K44" i="137"/>
  <c r="J44" i="137"/>
  <c r="I44" i="137"/>
  <c r="H44" i="137"/>
  <c r="G44" i="137"/>
  <c r="F44" i="137"/>
  <c r="K41" i="137"/>
  <c r="J41" i="137"/>
  <c r="I41" i="137"/>
  <c r="H41" i="137"/>
  <c r="G41" i="137"/>
  <c r="F41" i="137"/>
  <c r="K87" i="137"/>
  <c r="J87" i="137"/>
  <c r="I87" i="137"/>
  <c r="H87" i="137"/>
  <c r="G87" i="137"/>
  <c r="F87" i="137"/>
  <c r="K62" i="137"/>
  <c r="J62" i="137"/>
  <c r="I62" i="137"/>
  <c r="H62" i="137"/>
  <c r="G62" i="137"/>
  <c r="F62" i="137"/>
  <c r="K50" i="137"/>
  <c r="J50" i="137"/>
  <c r="I50" i="137"/>
  <c r="H50" i="137"/>
  <c r="G50" i="137"/>
  <c r="F50" i="137"/>
  <c r="W106" i="137"/>
  <c r="W8" i="137"/>
  <c r="W7" i="137"/>
  <c r="W6" i="137"/>
  <c r="V106" i="137"/>
  <c r="V8" i="137"/>
  <c r="V7" i="137"/>
  <c r="V6" i="137"/>
  <c r="U106" i="137"/>
  <c r="U8" i="137"/>
  <c r="U7" i="137"/>
  <c r="U6" i="137"/>
  <c r="T106" i="137"/>
  <c r="T8" i="137"/>
  <c r="T7" i="137"/>
  <c r="T6" i="137"/>
  <c r="S106" i="137"/>
  <c r="S8" i="137"/>
  <c r="S7" i="137"/>
  <c r="S6" i="137"/>
  <c r="K33" i="136" l="1"/>
  <c r="J33" i="136"/>
  <c r="I33" i="136"/>
  <c r="H33" i="136"/>
  <c r="G33" i="136"/>
  <c r="F33" i="136"/>
  <c r="W62" i="136"/>
  <c r="W8" i="136"/>
  <c r="W7" i="136"/>
  <c r="W6" i="136"/>
  <c r="V62" i="136"/>
  <c r="V8" i="136"/>
  <c r="V7" i="136"/>
  <c r="V6" i="136"/>
  <c r="U62" i="136"/>
  <c r="U8" i="136"/>
  <c r="U7" i="136"/>
  <c r="U6" i="136"/>
  <c r="T62" i="136"/>
  <c r="T8" i="136"/>
  <c r="T7" i="136"/>
  <c r="T6" i="136"/>
  <c r="S62" i="136"/>
  <c r="S8" i="136"/>
  <c r="S7" i="136"/>
  <c r="S6" i="136"/>
  <c r="K73" i="135" l="1"/>
  <c r="J73" i="135"/>
  <c r="I73" i="135"/>
  <c r="H73" i="135"/>
  <c r="G73" i="135"/>
  <c r="F73" i="135"/>
  <c r="K68" i="135"/>
  <c r="J68" i="135"/>
  <c r="I68" i="135"/>
  <c r="H68" i="135"/>
  <c r="G68" i="135"/>
  <c r="F68" i="135"/>
  <c r="K84" i="135"/>
  <c r="J84" i="135"/>
  <c r="I84" i="135"/>
  <c r="H84" i="135"/>
  <c r="G84" i="135"/>
  <c r="F84" i="135"/>
  <c r="K45" i="135"/>
  <c r="J45" i="135"/>
  <c r="I45" i="135"/>
  <c r="H45" i="135"/>
  <c r="G45" i="135"/>
  <c r="F45" i="135"/>
  <c r="K66" i="135"/>
  <c r="J66" i="135"/>
  <c r="I66" i="135"/>
  <c r="H66" i="135"/>
  <c r="G66" i="135"/>
  <c r="F66" i="135"/>
  <c r="F67" i="135"/>
  <c r="G67" i="135"/>
  <c r="H67" i="135"/>
  <c r="I67" i="135"/>
  <c r="J67" i="135"/>
  <c r="K67" i="135"/>
  <c r="K47" i="135"/>
  <c r="J47" i="135"/>
  <c r="I47" i="135"/>
  <c r="H47" i="135"/>
  <c r="G47" i="135"/>
  <c r="F47" i="135"/>
  <c r="K77" i="135"/>
  <c r="J77" i="135"/>
  <c r="I77" i="135"/>
  <c r="H77" i="135"/>
  <c r="G77" i="135"/>
  <c r="F77" i="135"/>
  <c r="K37" i="135"/>
  <c r="J37" i="135"/>
  <c r="I37" i="135"/>
  <c r="H37" i="135"/>
  <c r="G37" i="135"/>
  <c r="F37" i="135"/>
  <c r="K36" i="135"/>
  <c r="J36" i="135"/>
  <c r="I36" i="135"/>
  <c r="H36" i="135"/>
  <c r="G36" i="135"/>
  <c r="F36" i="135"/>
  <c r="K24" i="135"/>
  <c r="J24" i="135"/>
  <c r="I24" i="135"/>
  <c r="H24" i="135"/>
  <c r="G24" i="135"/>
  <c r="F24" i="135"/>
  <c r="K60" i="135"/>
  <c r="J60" i="135"/>
  <c r="I60" i="135"/>
  <c r="H60" i="135"/>
  <c r="G60" i="135"/>
  <c r="F60" i="135"/>
  <c r="K90" i="135"/>
  <c r="J90" i="135"/>
  <c r="I90" i="135"/>
  <c r="H90" i="135"/>
  <c r="G90" i="135"/>
  <c r="F90" i="135"/>
  <c r="K22" i="135"/>
  <c r="J22" i="135"/>
  <c r="I22" i="135"/>
  <c r="H22" i="135"/>
  <c r="G22" i="135"/>
  <c r="F22" i="135"/>
  <c r="K92" i="135"/>
  <c r="J92" i="135"/>
  <c r="I92" i="135"/>
  <c r="H92" i="135"/>
  <c r="G92" i="135"/>
  <c r="F92" i="135"/>
  <c r="K88" i="135"/>
  <c r="J88" i="135"/>
  <c r="I88" i="135"/>
  <c r="H88" i="135"/>
  <c r="G88" i="135"/>
  <c r="F88" i="135"/>
  <c r="K91" i="135"/>
  <c r="J91" i="135"/>
  <c r="I91" i="135"/>
  <c r="H91" i="135"/>
  <c r="G91" i="135"/>
  <c r="F91" i="135"/>
  <c r="K59" i="135"/>
  <c r="J59" i="135"/>
  <c r="I59" i="135"/>
  <c r="H59" i="135"/>
  <c r="G59" i="135"/>
  <c r="F59" i="135"/>
  <c r="K64" i="135"/>
  <c r="J64" i="135"/>
  <c r="I64" i="135"/>
  <c r="H64" i="135"/>
  <c r="G64" i="135"/>
  <c r="F64" i="135"/>
  <c r="K63" i="135"/>
  <c r="J63" i="135"/>
  <c r="I63" i="135"/>
  <c r="H63" i="135"/>
  <c r="G63" i="135"/>
  <c r="F63" i="135"/>
  <c r="K53" i="135"/>
  <c r="J53" i="135"/>
  <c r="I53" i="135"/>
  <c r="H53" i="135"/>
  <c r="G53" i="135"/>
  <c r="F53" i="135"/>
  <c r="K89" i="135"/>
  <c r="J89" i="135"/>
  <c r="I89" i="135"/>
  <c r="H89" i="135"/>
  <c r="G89" i="135"/>
  <c r="F89" i="135"/>
  <c r="K39" i="135"/>
  <c r="J39" i="135"/>
  <c r="I39" i="135"/>
  <c r="H39" i="135"/>
  <c r="G39" i="135"/>
  <c r="F39" i="135"/>
  <c r="W95" i="135"/>
  <c r="W8" i="135"/>
  <c r="W7" i="135"/>
  <c r="W6" i="135"/>
  <c r="V95" i="135"/>
  <c r="V8" i="135"/>
  <c r="V7" i="135"/>
  <c r="V6" i="135"/>
  <c r="U95" i="135"/>
  <c r="U8" i="135"/>
  <c r="U7" i="135"/>
  <c r="U6" i="135"/>
  <c r="T95" i="135"/>
  <c r="T8" i="135"/>
  <c r="T7" i="135"/>
  <c r="T6" i="135"/>
  <c r="S95" i="135"/>
  <c r="S8" i="135"/>
  <c r="S7" i="135"/>
  <c r="S6" i="135"/>
  <c r="H60" i="134" l="1"/>
  <c r="G60" i="134"/>
  <c r="F60" i="134"/>
  <c r="E60" i="134"/>
  <c r="T79" i="134"/>
  <c r="T8" i="134"/>
  <c r="T7" i="134"/>
  <c r="T6" i="134"/>
  <c r="S79" i="134"/>
  <c r="S8" i="134"/>
  <c r="S7" i="134"/>
  <c r="S6" i="134"/>
  <c r="R79" i="134"/>
  <c r="R8" i="134"/>
  <c r="R7" i="134"/>
  <c r="R6" i="134"/>
  <c r="Q79" i="134"/>
  <c r="Q8" i="134"/>
  <c r="Q7" i="134"/>
  <c r="Q6" i="134"/>
  <c r="P79" i="134"/>
  <c r="P8" i="134"/>
  <c r="P7" i="134"/>
  <c r="P6" i="134"/>
  <c r="H103" i="133"/>
  <c r="G103" i="133"/>
  <c r="F103" i="133"/>
  <c r="E103" i="133"/>
  <c r="H107" i="133"/>
  <c r="G107" i="133"/>
  <c r="F107" i="133"/>
  <c r="E107" i="133"/>
  <c r="H108" i="133"/>
  <c r="G108" i="133"/>
  <c r="F108" i="133"/>
  <c r="E108" i="133"/>
  <c r="H68" i="133"/>
  <c r="G68" i="133"/>
  <c r="F68" i="133"/>
  <c r="E68" i="133"/>
  <c r="H97" i="133"/>
  <c r="G97" i="133"/>
  <c r="F97" i="133"/>
  <c r="E97" i="133"/>
  <c r="H98" i="133"/>
  <c r="G98" i="133"/>
  <c r="F98" i="133"/>
  <c r="E98" i="133"/>
  <c r="H100" i="133"/>
  <c r="G100" i="133"/>
  <c r="F100" i="133"/>
  <c r="E100" i="133"/>
  <c r="H101" i="133"/>
  <c r="G101" i="133"/>
  <c r="F101" i="133"/>
  <c r="E101" i="133"/>
  <c r="H111" i="133"/>
  <c r="G111" i="133"/>
  <c r="F111" i="133"/>
  <c r="E111" i="133"/>
  <c r="H110" i="133"/>
  <c r="G110" i="133"/>
  <c r="F110" i="133"/>
  <c r="E110" i="133"/>
  <c r="T114" i="133" l="1"/>
  <c r="T8" i="133"/>
  <c r="T7" i="133"/>
  <c r="T6" i="133"/>
  <c r="S114" i="133"/>
  <c r="S8" i="133"/>
  <c r="S7" i="133"/>
  <c r="S6" i="133"/>
  <c r="R114" i="133"/>
  <c r="R8" i="133"/>
  <c r="R7" i="133"/>
  <c r="R6" i="133"/>
  <c r="Q114" i="133"/>
  <c r="Q8" i="133"/>
  <c r="Q7" i="133"/>
  <c r="Q6" i="133"/>
  <c r="P114" i="133" l="1"/>
  <c r="P8" i="133"/>
  <c r="P7" i="133"/>
  <c r="P6" i="133"/>
  <c r="W70" i="132"/>
  <c r="W8" i="132"/>
  <c r="W7" i="132"/>
  <c r="W6" i="132"/>
  <c r="V70" i="132"/>
  <c r="V8" i="132"/>
  <c r="V7" i="132"/>
  <c r="V6" i="132"/>
  <c r="U70" i="132"/>
  <c r="U8" i="132"/>
  <c r="U7" i="132"/>
  <c r="U6" i="132"/>
  <c r="T70" i="132"/>
  <c r="T8" i="132"/>
  <c r="T7" i="132"/>
  <c r="T6" i="132"/>
  <c r="S70" i="132"/>
  <c r="S8" i="132"/>
  <c r="S7" i="132"/>
  <c r="S6" i="132"/>
  <c r="R70" i="132" l="1"/>
  <c r="R8" i="132"/>
  <c r="R7" i="132"/>
  <c r="R6" i="132"/>
  <c r="Q70" i="132"/>
  <c r="Q8" i="132"/>
  <c r="Q7" i="132"/>
  <c r="Q6" i="132"/>
  <c r="P70" i="132"/>
  <c r="P8" i="132"/>
  <c r="P7" i="132"/>
  <c r="P6" i="132"/>
  <c r="O70" i="132"/>
  <c r="O8" i="132"/>
  <c r="O7" i="132"/>
  <c r="O6" i="132"/>
  <c r="N70" i="132"/>
  <c r="N8" i="132"/>
  <c r="N7" i="132"/>
  <c r="N6" i="132"/>
  <c r="K18" i="132"/>
  <c r="J18" i="132"/>
  <c r="I18" i="132"/>
  <c r="H18" i="132"/>
  <c r="G18" i="132"/>
  <c r="F18" i="132"/>
  <c r="W40" i="131"/>
  <c r="W8" i="131"/>
  <c r="W7" i="131"/>
  <c r="W6" i="131"/>
  <c r="V40" i="131"/>
  <c r="V8" i="131"/>
  <c r="V7" i="131"/>
  <c r="V6" i="131"/>
  <c r="U40" i="131"/>
  <c r="U8" i="131"/>
  <c r="U7" i="131"/>
  <c r="U6" i="131"/>
  <c r="T40" i="131"/>
  <c r="T8" i="131"/>
  <c r="T7" i="131"/>
  <c r="T6" i="131"/>
  <c r="S40" i="131"/>
  <c r="S8" i="131"/>
  <c r="S7" i="131"/>
  <c r="S6" i="131"/>
  <c r="R40" i="131"/>
  <c r="R8" i="131"/>
  <c r="R7" i="131"/>
  <c r="R6" i="131"/>
  <c r="Q40" i="131"/>
  <c r="Q8" i="131"/>
  <c r="Q7" i="131"/>
  <c r="Q6" i="131"/>
  <c r="P40" i="131"/>
  <c r="P8" i="131"/>
  <c r="P7" i="131"/>
  <c r="P6" i="131"/>
  <c r="K10" i="131"/>
  <c r="J10" i="131"/>
  <c r="I10" i="131"/>
  <c r="H10" i="131"/>
  <c r="G10" i="131"/>
  <c r="F10" i="131"/>
  <c r="O40" i="131"/>
  <c r="O8" i="131"/>
  <c r="O7" i="131"/>
  <c r="O6" i="131"/>
  <c r="N40" i="131"/>
  <c r="N8" i="131"/>
  <c r="N7" i="131"/>
  <c r="N6" i="131"/>
  <c r="W67" i="130"/>
  <c r="W8" i="130"/>
  <c r="W7" i="130"/>
  <c r="W6" i="130"/>
  <c r="V67" i="130"/>
  <c r="V8" i="130"/>
  <c r="V7" i="130"/>
  <c r="V6" i="130"/>
  <c r="U67" i="130"/>
  <c r="U8" i="130"/>
  <c r="U7" i="130"/>
  <c r="U6" i="130"/>
  <c r="T67" i="130"/>
  <c r="T8" i="130"/>
  <c r="T7" i="130"/>
  <c r="T6" i="130"/>
  <c r="S67" i="130"/>
  <c r="S8" i="130"/>
  <c r="S7" i="130"/>
  <c r="S6" i="130"/>
  <c r="T52" i="129" l="1"/>
  <c r="T8" i="129"/>
  <c r="T7" i="129"/>
  <c r="T6" i="129"/>
  <c r="S52" i="129"/>
  <c r="S8" i="129"/>
  <c r="S7" i="129"/>
  <c r="S6" i="129"/>
  <c r="R52" i="129"/>
  <c r="R8" i="129"/>
  <c r="R7" i="129"/>
  <c r="R6" i="129"/>
  <c r="Q52" i="129"/>
  <c r="Q8" i="129"/>
  <c r="Q7" i="129"/>
  <c r="Q6" i="129"/>
  <c r="P52" i="129"/>
  <c r="P8" i="129"/>
  <c r="P7" i="129"/>
  <c r="P6" i="129"/>
  <c r="T87" i="128"/>
  <c r="T8" i="128"/>
  <c r="T7" i="128"/>
  <c r="T6" i="128"/>
  <c r="S87" i="128"/>
  <c r="S8" i="128"/>
  <c r="S7" i="128"/>
  <c r="S6" i="128"/>
  <c r="R87" i="128"/>
  <c r="R8" i="128"/>
  <c r="R7" i="128"/>
  <c r="R6" i="128"/>
  <c r="Q87" i="128"/>
  <c r="Q8" i="128"/>
  <c r="Q7" i="128"/>
  <c r="Q6" i="128"/>
  <c r="P87" i="128"/>
  <c r="P8" i="128"/>
  <c r="P7" i="128"/>
  <c r="P6" i="128"/>
  <c r="K22" i="127" l="1"/>
  <c r="J22" i="127"/>
  <c r="I22" i="127"/>
  <c r="H22" i="127"/>
  <c r="G22" i="127"/>
  <c r="F22" i="127"/>
  <c r="F27" i="127"/>
  <c r="G27" i="127"/>
  <c r="H27" i="127"/>
  <c r="I27" i="127"/>
  <c r="J27" i="127"/>
  <c r="K27" i="127"/>
  <c r="K24" i="127"/>
  <c r="J24" i="127"/>
  <c r="I24" i="127"/>
  <c r="H24" i="127"/>
  <c r="G24" i="127"/>
  <c r="F24" i="127"/>
  <c r="K41" i="127"/>
  <c r="J41" i="127"/>
  <c r="I41" i="127"/>
  <c r="H41" i="127"/>
  <c r="G41" i="127"/>
  <c r="F41" i="127"/>
  <c r="K43" i="127"/>
  <c r="J43" i="127"/>
  <c r="I43" i="127"/>
  <c r="H43" i="127"/>
  <c r="G43" i="127"/>
  <c r="F43" i="127"/>
  <c r="K39" i="127"/>
  <c r="J39" i="127"/>
  <c r="I39" i="127"/>
  <c r="H39" i="127"/>
  <c r="G39" i="127"/>
  <c r="F39" i="127"/>
  <c r="F28" i="127"/>
  <c r="K28" i="127"/>
  <c r="J28" i="127"/>
  <c r="I28" i="127"/>
  <c r="H28" i="127"/>
  <c r="G28" i="127"/>
  <c r="W46" i="127"/>
  <c r="W8" i="127"/>
  <c r="W7" i="127"/>
  <c r="W6" i="127"/>
  <c r="V46" i="127"/>
  <c r="V8" i="127"/>
  <c r="V7" i="127"/>
  <c r="V6" i="127"/>
  <c r="U46" i="127"/>
  <c r="U8" i="127"/>
  <c r="U7" i="127"/>
  <c r="U6" i="127"/>
  <c r="T46" i="127"/>
  <c r="T8" i="127"/>
  <c r="T7" i="127"/>
  <c r="T6" i="127"/>
  <c r="S46" i="127"/>
  <c r="S8" i="127"/>
  <c r="S7" i="127"/>
  <c r="S6" i="127"/>
  <c r="W37" i="126"/>
  <c r="W8" i="126"/>
  <c r="W7" i="126"/>
  <c r="W6" i="126"/>
  <c r="V37" i="126"/>
  <c r="V8" i="126"/>
  <c r="V7" i="126"/>
  <c r="V6" i="126"/>
  <c r="U37" i="126"/>
  <c r="U8" i="126"/>
  <c r="U7" i="126"/>
  <c r="U6" i="126"/>
  <c r="T37" i="126"/>
  <c r="T8" i="126"/>
  <c r="T7" i="126"/>
  <c r="T6" i="126"/>
  <c r="S37" i="126"/>
  <c r="S8" i="126"/>
  <c r="S7" i="126"/>
  <c r="S6" i="126"/>
  <c r="K26" i="125"/>
  <c r="J26" i="125"/>
  <c r="I26" i="125"/>
  <c r="H26" i="125"/>
  <c r="G26" i="125"/>
  <c r="F26" i="125"/>
  <c r="K19" i="125"/>
  <c r="J19" i="125"/>
  <c r="I19" i="125"/>
  <c r="H19" i="125"/>
  <c r="G19" i="125"/>
  <c r="F19" i="125"/>
  <c r="K42" i="125"/>
  <c r="J42" i="125"/>
  <c r="I42" i="125"/>
  <c r="H42" i="125"/>
  <c r="G42" i="125"/>
  <c r="F42" i="125"/>
  <c r="K14" i="125"/>
  <c r="J14" i="125"/>
  <c r="I14" i="125"/>
  <c r="H14" i="125"/>
  <c r="G14" i="125"/>
  <c r="F14" i="125"/>
  <c r="K32" i="125"/>
  <c r="J32" i="125"/>
  <c r="I32" i="125"/>
  <c r="H32" i="125"/>
  <c r="G32" i="125"/>
  <c r="F32" i="125"/>
  <c r="K24" i="125"/>
  <c r="J24" i="125"/>
  <c r="I24" i="125"/>
  <c r="H24" i="125"/>
  <c r="G24" i="125"/>
  <c r="F24" i="125"/>
  <c r="K41" i="125"/>
  <c r="J41" i="125"/>
  <c r="I41" i="125"/>
  <c r="H41" i="125"/>
  <c r="G41" i="125"/>
  <c r="F41" i="125"/>
  <c r="K36" i="125"/>
  <c r="J36" i="125"/>
  <c r="I36" i="125"/>
  <c r="H36" i="125"/>
  <c r="G36" i="125"/>
  <c r="F36" i="125"/>
  <c r="W47" i="125"/>
  <c r="W8" i="125"/>
  <c r="W7" i="125"/>
  <c r="W6" i="125"/>
  <c r="V47" i="125"/>
  <c r="V8" i="125"/>
  <c r="V7" i="125"/>
  <c r="V6" i="125"/>
  <c r="U47" i="125"/>
  <c r="U8" i="125"/>
  <c r="U7" i="125"/>
  <c r="U6" i="125"/>
  <c r="T47" i="125"/>
  <c r="T8" i="125"/>
  <c r="T7" i="125"/>
  <c r="T6" i="125"/>
  <c r="S47" i="125"/>
  <c r="S8" i="125"/>
  <c r="S7" i="125"/>
  <c r="S6" i="125"/>
  <c r="H22" i="124"/>
  <c r="G22" i="124"/>
  <c r="F22" i="124"/>
  <c r="E22" i="124"/>
  <c r="T36" i="124"/>
  <c r="T8" i="124"/>
  <c r="T7" i="124"/>
  <c r="T6" i="124"/>
  <c r="S36" i="124"/>
  <c r="S8" i="124"/>
  <c r="S7" i="124"/>
  <c r="S6" i="124"/>
  <c r="R36" i="124"/>
  <c r="R8" i="124"/>
  <c r="R7" i="124"/>
  <c r="R6" i="124"/>
  <c r="Q36" i="124"/>
  <c r="Q8" i="124"/>
  <c r="Q7" i="124"/>
  <c r="Q6" i="124"/>
  <c r="P36" i="124"/>
  <c r="P8" i="124"/>
  <c r="P7" i="124"/>
  <c r="P6" i="124"/>
  <c r="H40" i="123"/>
  <c r="G40" i="123"/>
  <c r="F40" i="123"/>
  <c r="E40" i="123"/>
  <c r="H25" i="123"/>
  <c r="G25" i="123"/>
  <c r="F25" i="123"/>
  <c r="E25" i="123"/>
  <c r="H35" i="123"/>
  <c r="G35" i="123"/>
  <c r="F35" i="123"/>
  <c r="E35" i="123"/>
  <c r="T55" i="123"/>
  <c r="T8" i="123"/>
  <c r="T7" i="123"/>
  <c r="T6" i="123"/>
  <c r="S55" i="123"/>
  <c r="S8" i="123"/>
  <c r="S7" i="123"/>
  <c r="S6" i="123"/>
  <c r="R55" i="123"/>
  <c r="R8" i="123"/>
  <c r="R7" i="123"/>
  <c r="R6" i="123"/>
  <c r="Q55" i="123"/>
  <c r="Q8" i="123"/>
  <c r="Q7" i="123"/>
  <c r="Q6" i="123"/>
  <c r="P55" i="123"/>
  <c r="P8" i="123"/>
  <c r="P7" i="123"/>
  <c r="P6" i="123"/>
  <c r="I72" i="175" l="1"/>
  <c r="H72" i="175"/>
  <c r="G72" i="175"/>
  <c r="F72" i="175"/>
  <c r="I71" i="175"/>
  <c r="H71" i="175"/>
  <c r="G71" i="175"/>
  <c r="F71" i="175"/>
  <c r="I49" i="175"/>
  <c r="H49" i="175"/>
  <c r="G49" i="175"/>
  <c r="F49" i="175"/>
  <c r="I43" i="175"/>
  <c r="H43" i="175"/>
  <c r="G43" i="175"/>
  <c r="F43" i="175"/>
  <c r="I34" i="175"/>
  <c r="H34" i="175"/>
  <c r="G34" i="175"/>
  <c r="F34" i="175"/>
  <c r="I31" i="175"/>
  <c r="H31" i="175"/>
  <c r="G31" i="175"/>
  <c r="F31" i="175"/>
  <c r="I53" i="175"/>
  <c r="H53" i="175"/>
  <c r="G53" i="175"/>
  <c r="F53" i="175"/>
  <c r="I22" i="175"/>
  <c r="H22" i="175"/>
  <c r="G22" i="175"/>
  <c r="F22" i="175"/>
  <c r="I38" i="175"/>
  <c r="H38" i="175"/>
  <c r="G38" i="175"/>
  <c r="F38" i="175"/>
  <c r="I70" i="175"/>
  <c r="H70" i="175"/>
  <c r="G70" i="175"/>
  <c r="F70" i="175"/>
  <c r="I69" i="175"/>
  <c r="H69" i="175"/>
  <c r="G69" i="175"/>
  <c r="F69" i="175"/>
  <c r="F46" i="175"/>
  <c r="F54" i="175"/>
  <c r="I54" i="175"/>
  <c r="H54" i="175"/>
  <c r="G54" i="175"/>
  <c r="I23" i="175"/>
  <c r="H23" i="175"/>
  <c r="G23" i="175"/>
  <c r="F23" i="175"/>
  <c r="I68" i="175"/>
  <c r="H68" i="175"/>
  <c r="G68" i="175"/>
  <c r="F68" i="175"/>
  <c r="I67" i="175"/>
  <c r="H67" i="175"/>
  <c r="G67" i="175"/>
  <c r="F67" i="175"/>
  <c r="U75" i="175"/>
  <c r="U8" i="175"/>
  <c r="U7" i="175"/>
  <c r="U6" i="175"/>
  <c r="T75" i="175"/>
  <c r="T8" i="175"/>
  <c r="T7" i="175"/>
  <c r="T6" i="175"/>
  <c r="S75" i="175"/>
  <c r="S8" i="175"/>
  <c r="S7" i="175"/>
  <c r="S6" i="175"/>
  <c r="R75" i="175"/>
  <c r="R8" i="175"/>
  <c r="R7" i="175"/>
  <c r="R6" i="175"/>
  <c r="Q75" i="175"/>
  <c r="Q8" i="175"/>
  <c r="Q7" i="175"/>
  <c r="Q6" i="175"/>
  <c r="P75" i="175"/>
  <c r="P8" i="175"/>
  <c r="P7" i="175"/>
  <c r="P6" i="175"/>
  <c r="O75" i="175"/>
  <c r="O8" i="175"/>
  <c r="O7" i="175"/>
  <c r="O6" i="175"/>
  <c r="N75" i="175"/>
  <c r="N8" i="175"/>
  <c r="N7" i="175"/>
  <c r="N6" i="175"/>
  <c r="I45" i="174" l="1"/>
  <c r="H45" i="174"/>
  <c r="G45" i="174"/>
  <c r="F45" i="174"/>
  <c r="I44" i="174"/>
  <c r="H44" i="174"/>
  <c r="G44" i="174"/>
  <c r="F44" i="174"/>
  <c r="I22" i="174"/>
  <c r="H22" i="174"/>
  <c r="G22" i="174"/>
  <c r="F22" i="174"/>
  <c r="I46" i="174"/>
  <c r="H46" i="174"/>
  <c r="G46" i="174"/>
  <c r="F46" i="174"/>
  <c r="I43" i="174"/>
  <c r="H43" i="174"/>
  <c r="G43" i="174"/>
  <c r="F43" i="174"/>
  <c r="I42" i="174"/>
  <c r="H42" i="174"/>
  <c r="G42" i="174"/>
  <c r="F42" i="174"/>
  <c r="I41" i="174"/>
  <c r="H41" i="174"/>
  <c r="U48" i="174"/>
  <c r="U8" i="174"/>
  <c r="U7" i="174"/>
  <c r="U6" i="174"/>
  <c r="T48" i="174"/>
  <c r="T8" i="174"/>
  <c r="T7" i="174"/>
  <c r="T6" i="174"/>
  <c r="S48" i="174"/>
  <c r="S8" i="174"/>
  <c r="S7" i="174"/>
  <c r="S6" i="174"/>
  <c r="R48" i="174"/>
  <c r="R8" i="174"/>
  <c r="R7" i="174"/>
  <c r="R6" i="174"/>
  <c r="Q48" i="174"/>
  <c r="Q8" i="174"/>
  <c r="Q7" i="174"/>
  <c r="Q6" i="174"/>
  <c r="P48" i="174"/>
  <c r="P8" i="174"/>
  <c r="P7" i="174"/>
  <c r="P6" i="174"/>
  <c r="O48" i="174"/>
  <c r="O8" i="174"/>
  <c r="O7" i="174"/>
  <c r="O6" i="174"/>
  <c r="N48" i="174"/>
  <c r="N8" i="174"/>
  <c r="N7" i="174"/>
  <c r="N6" i="174"/>
  <c r="I74" i="103"/>
  <c r="H74" i="103"/>
  <c r="G74" i="103"/>
  <c r="F74" i="103"/>
  <c r="I40" i="103"/>
  <c r="H40" i="103"/>
  <c r="G40" i="103"/>
  <c r="F40" i="103"/>
  <c r="I47" i="103"/>
  <c r="H47" i="103"/>
  <c r="G47" i="103"/>
  <c r="F47" i="103"/>
  <c r="I39" i="103"/>
  <c r="H39" i="103"/>
  <c r="G39" i="103"/>
  <c r="F39" i="103"/>
  <c r="I50" i="103"/>
  <c r="H50" i="103"/>
  <c r="G50" i="103"/>
  <c r="F50" i="103"/>
  <c r="I37" i="103"/>
  <c r="H37" i="103"/>
  <c r="G37" i="103"/>
  <c r="F37" i="103"/>
  <c r="I29" i="103"/>
  <c r="H29" i="103"/>
  <c r="G29" i="103"/>
  <c r="F29" i="103"/>
  <c r="I73" i="103" l="1"/>
  <c r="H73" i="103"/>
  <c r="G73" i="103"/>
  <c r="F73" i="103"/>
  <c r="I72" i="103"/>
  <c r="H72" i="103"/>
  <c r="G72" i="103"/>
  <c r="F72" i="103"/>
  <c r="G78" i="103"/>
  <c r="G77" i="103"/>
  <c r="G76" i="103"/>
  <c r="G75" i="103"/>
  <c r="F78" i="103"/>
  <c r="F77" i="103"/>
  <c r="F76" i="103"/>
  <c r="F75" i="103"/>
  <c r="I78" i="103"/>
  <c r="I77" i="103"/>
  <c r="I76" i="103"/>
  <c r="I75" i="103"/>
  <c r="H78" i="103"/>
  <c r="H77" i="103"/>
  <c r="H76" i="103"/>
  <c r="H75" i="103"/>
  <c r="I43" i="103"/>
  <c r="H43" i="103"/>
  <c r="G43" i="103"/>
  <c r="F43" i="103"/>
  <c r="I65" i="103"/>
  <c r="H65" i="103"/>
  <c r="G65" i="103"/>
  <c r="F65" i="103"/>
  <c r="U80" i="103"/>
  <c r="U8" i="103"/>
  <c r="U7" i="103"/>
  <c r="U6" i="103"/>
  <c r="T80" i="103"/>
  <c r="T8" i="103"/>
  <c r="T7" i="103"/>
  <c r="T6" i="103"/>
  <c r="S80" i="103"/>
  <c r="S8" i="103"/>
  <c r="S7" i="103"/>
  <c r="S6" i="103"/>
  <c r="R80" i="103"/>
  <c r="R8" i="103"/>
  <c r="R7" i="103"/>
  <c r="R6" i="103"/>
  <c r="Q80" i="103"/>
  <c r="Q8" i="103"/>
  <c r="Q7" i="103"/>
  <c r="Q6" i="103"/>
  <c r="P80" i="103"/>
  <c r="P8" i="103"/>
  <c r="P7" i="103"/>
  <c r="P6" i="103"/>
  <c r="O80" i="103"/>
  <c r="O8" i="103"/>
  <c r="O7" i="103"/>
  <c r="O6" i="103"/>
  <c r="N80" i="103"/>
  <c r="N8" i="103"/>
  <c r="N7" i="103"/>
  <c r="N6" i="103"/>
  <c r="G28" i="97"/>
  <c r="F28" i="97"/>
  <c r="E28" i="97"/>
  <c r="G30" i="97"/>
  <c r="F30" i="97"/>
  <c r="E30" i="97"/>
  <c r="G24" i="97"/>
  <c r="F24" i="97"/>
  <c r="E24" i="97"/>
  <c r="G49" i="119"/>
  <c r="F49" i="119"/>
  <c r="E49" i="119"/>
  <c r="G48" i="119"/>
  <c r="F48" i="119"/>
  <c r="E48" i="119"/>
  <c r="G47" i="119"/>
  <c r="F47" i="119"/>
  <c r="E47" i="119"/>
  <c r="G46" i="119"/>
  <c r="F46" i="119"/>
  <c r="E46" i="119"/>
  <c r="G45" i="119"/>
  <c r="F45" i="119"/>
  <c r="E45" i="119"/>
  <c r="G44" i="119"/>
  <c r="F44" i="119"/>
  <c r="E44" i="119"/>
  <c r="G43" i="119"/>
  <c r="F43" i="119"/>
  <c r="E43" i="119"/>
  <c r="G42" i="119"/>
  <c r="F42" i="119"/>
  <c r="E42" i="119"/>
  <c r="E53" i="119"/>
  <c r="E52" i="119"/>
  <c r="E51" i="119"/>
  <c r="E50" i="119"/>
  <c r="F53" i="119"/>
  <c r="F52" i="119"/>
  <c r="F51" i="119"/>
  <c r="F50" i="119"/>
  <c r="G53" i="119"/>
  <c r="G52" i="119"/>
  <c r="G51" i="119"/>
  <c r="G50" i="119"/>
  <c r="S55" i="119"/>
  <c r="S8" i="119"/>
  <c r="S7" i="119"/>
  <c r="S6" i="119"/>
  <c r="R55" i="119"/>
  <c r="R8" i="119"/>
  <c r="R7" i="119"/>
  <c r="R6" i="119"/>
  <c r="Q55" i="119"/>
  <c r="Q8" i="119"/>
  <c r="Q7" i="119"/>
  <c r="Q6" i="119"/>
  <c r="P55" i="119"/>
  <c r="P8" i="119"/>
  <c r="P7" i="119"/>
  <c r="P6" i="119"/>
  <c r="O55" i="119"/>
  <c r="O8" i="119"/>
  <c r="O7" i="119"/>
  <c r="O6" i="119"/>
  <c r="N55" i="119"/>
  <c r="N8" i="119"/>
  <c r="N7" i="119"/>
  <c r="N6" i="119"/>
  <c r="M55" i="119"/>
  <c r="M8" i="119"/>
  <c r="M7" i="119"/>
  <c r="M6" i="119"/>
  <c r="L55" i="119"/>
  <c r="L8" i="119"/>
  <c r="L7" i="119"/>
  <c r="L6" i="119"/>
  <c r="G30" i="96"/>
  <c r="F30" i="96"/>
  <c r="E30" i="96"/>
  <c r="G26" i="96"/>
  <c r="F26" i="96"/>
  <c r="E26" i="96"/>
  <c r="G31" i="96"/>
  <c r="F31" i="96"/>
  <c r="E31" i="96"/>
  <c r="G27" i="96"/>
  <c r="F27" i="96"/>
  <c r="E27" i="96"/>
  <c r="G32" i="96"/>
  <c r="F32" i="96"/>
  <c r="E32" i="96"/>
  <c r="G91" i="101"/>
  <c r="F91" i="101"/>
  <c r="E91" i="101"/>
  <c r="G64" i="101"/>
  <c r="F64" i="101"/>
  <c r="E64" i="101"/>
  <c r="G82" i="101"/>
  <c r="F82" i="101"/>
  <c r="E82" i="101"/>
  <c r="G16" i="101"/>
  <c r="F16" i="101"/>
  <c r="E16" i="101"/>
  <c r="G65" i="101"/>
  <c r="F65" i="101"/>
  <c r="E65" i="101"/>
  <c r="G41" i="101"/>
  <c r="F41" i="101"/>
  <c r="E41" i="101"/>
  <c r="G45" i="101"/>
  <c r="F45" i="101"/>
  <c r="E45" i="101"/>
  <c r="G36" i="101"/>
  <c r="F36" i="101"/>
  <c r="E36" i="101"/>
  <c r="G68" i="101"/>
  <c r="F68" i="101"/>
  <c r="E68" i="101"/>
  <c r="G72" i="101"/>
  <c r="F72" i="101"/>
  <c r="E72" i="101"/>
  <c r="G89" i="101" l="1"/>
  <c r="F89" i="101"/>
  <c r="E89" i="101"/>
  <c r="G88" i="101"/>
  <c r="F88" i="101"/>
  <c r="E88" i="101"/>
  <c r="G87" i="101"/>
  <c r="F87" i="101"/>
  <c r="E87" i="101"/>
  <c r="G86" i="101"/>
  <c r="F86" i="101"/>
  <c r="E86" i="101"/>
  <c r="F92" i="101"/>
  <c r="S94" i="101"/>
  <c r="S8" i="101"/>
  <c r="S7" i="101"/>
  <c r="S6" i="101"/>
  <c r="R94" i="101"/>
  <c r="R8" i="101"/>
  <c r="R7" i="101"/>
  <c r="R6" i="101"/>
  <c r="Q94" i="101"/>
  <c r="Q8" i="101"/>
  <c r="Q7" i="101"/>
  <c r="Q6" i="101"/>
  <c r="P94" i="101"/>
  <c r="P8" i="101"/>
  <c r="P7" i="101"/>
  <c r="P6" i="101"/>
  <c r="O94" i="101"/>
  <c r="O8" i="101"/>
  <c r="O7" i="101"/>
  <c r="O6" i="101"/>
  <c r="N94" i="101"/>
  <c r="N8" i="101"/>
  <c r="N7" i="101"/>
  <c r="N6" i="101"/>
  <c r="M94" i="101"/>
  <c r="M8" i="101"/>
  <c r="M7" i="101"/>
  <c r="M6" i="101"/>
  <c r="L94" i="101"/>
  <c r="L8" i="101"/>
  <c r="L7" i="101"/>
  <c r="L6" i="101"/>
  <c r="I38" i="100" l="1"/>
  <c r="H38" i="100"/>
  <c r="G38" i="100"/>
  <c r="F38" i="100"/>
  <c r="I37" i="100"/>
  <c r="H37" i="100"/>
  <c r="G37" i="100"/>
  <c r="F37" i="100"/>
  <c r="I36" i="100"/>
  <c r="H36" i="100"/>
  <c r="G36" i="100"/>
  <c r="F36" i="100"/>
  <c r="I41" i="100"/>
  <c r="H41" i="100"/>
  <c r="G41" i="100"/>
  <c r="F41" i="100"/>
  <c r="I40" i="100"/>
  <c r="H40" i="100"/>
  <c r="G40" i="100"/>
  <c r="F40" i="100"/>
  <c r="U43" i="100"/>
  <c r="U8" i="100"/>
  <c r="U7" i="100"/>
  <c r="U6" i="100"/>
  <c r="T43" i="100"/>
  <c r="T8" i="100"/>
  <c r="T7" i="100"/>
  <c r="T6" i="100"/>
  <c r="S43" i="100"/>
  <c r="S8" i="100"/>
  <c r="S7" i="100"/>
  <c r="S6" i="100"/>
  <c r="R43" i="100"/>
  <c r="R8" i="100"/>
  <c r="R7" i="100"/>
  <c r="R6" i="100"/>
  <c r="Q43" i="100"/>
  <c r="Q8" i="100"/>
  <c r="Q7" i="100"/>
  <c r="Q6" i="100"/>
  <c r="P43" i="100"/>
  <c r="P8" i="100"/>
  <c r="P7" i="100"/>
  <c r="P6" i="100"/>
  <c r="O43" i="100"/>
  <c r="O8" i="100"/>
  <c r="O7" i="100"/>
  <c r="O6" i="100"/>
  <c r="N43" i="100"/>
  <c r="N8" i="100"/>
  <c r="N7" i="100"/>
  <c r="N6" i="100"/>
  <c r="U43" i="99"/>
  <c r="U8" i="99"/>
  <c r="U7" i="99"/>
  <c r="U6" i="99"/>
  <c r="T43" i="99"/>
  <c r="T8" i="99"/>
  <c r="T7" i="99"/>
  <c r="T6" i="99"/>
  <c r="S43" i="99"/>
  <c r="S8" i="99"/>
  <c r="S7" i="99"/>
  <c r="S6" i="99"/>
  <c r="R43" i="99"/>
  <c r="R8" i="99"/>
  <c r="R7" i="99"/>
  <c r="R6" i="99"/>
  <c r="Q43" i="99"/>
  <c r="Q8" i="99"/>
  <c r="Q7" i="99"/>
  <c r="Q6" i="99"/>
  <c r="P43" i="99"/>
  <c r="P8" i="99"/>
  <c r="P7" i="99"/>
  <c r="P6" i="99"/>
  <c r="O43" i="99"/>
  <c r="O8" i="99"/>
  <c r="O7" i="99"/>
  <c r="O6" i="99"/>
  <c r="N43" i="99"/>
  <c r="N8" i="99"/>
  <c r="N7" i="99"/>
  <c r="N6" i="99"/>
  <c r="I40" i="98"/>
  <c r="H40" i="98"/>
  <c r="G40" i="98"/>
  <c r="F40" i="98"/>
  <c r="I38" i="98"/>
  <c r="H38" i="98"/>
  <c r="G38" i="98"/>
  <c r="F38" i="98"/>
  <c r="I39" i="98"/>
  <c r="H39" i="98"/>
  <c r="G39" i="98"/>
  <c r="F39" i="98"/>
  <c r="I41" i="98"/>
  <c r="H41" i="98"/>
  <c r="G41" i="98"/>
  <c r="I37" i="98"/>
  <c r="H37" i="98"/>
  <c r="G37" i="98"/>
  <c r="F37" i="98"/>
  <c r="U43" i="98" l="1"/>
  <c r="U8" i="98"/>
  <c r="U7" i="98"/>
  <c r="U6" i="98"/>
  <c r="T43" i="98"/>
  <c r="T8" i="98"/>
  <c r="T7" i="98"/>
  <c r="T6" i="98"/>
  <c r="S43" i="98"/>
  <c r="S8" i="98"/>
  <c r="S7" i="98"/>
  <c r="S6" i="98"/>
  <c r="R43" i="98"/>
  <c r="R8" i="98"/>
  <c r="R7" i="98"/>
  <c r="R6" i="98"/>
  <c r="Q43" i="98"/>
  <c r="Q8" i="98"/>
  <c r="Q7" i="98"/>
  <c r="Q6" i="98"/>
  <c r="P43" i="98"/>
  <c r="P8" i="98"/>
  <c r="P7" i="98"/>
  <c r="P6" i="98"/>
  <c r="O43" i="98"/>
  <c r="O8" i="98"/>
  <c r="O7" i="98"/>
  <c r="O6" i="98"/>
  <c r="N43" i="98"/>
  <c r="N8" i="98"/>
  <c r="N7" i="98"/>
  <c r="N6" i="98"/>
  <c r="G18" i="97"/>
  <c r="F18" i="97"/>
  <c r="E18" i="97"/>
  <c r="G17" i="97"/>
  <c r="F17" i="97"/>
  <c r="E17" i="97"/>
  <c r="G35" i="97"/>
  <c r="F35" i="97"/>
  <c r="E35" i="97"/>
  <c r="G34" i="97"/>
  <c r="F34" i="97"/>
  <c r="E34" i="97"/>
  <c r="G33" i="97"/>
  <c r="F33" i="97"/>
  <c r="E33" i="97"/>
  <c r="G37" i="97"/>
  <c r="G36" i="97"/>
  <c r="F37" i="97"/>
  <c r="F36" i="97"/>
  <c r="E37" i="97"/>
  <c r="G19" i="97"/>
  <c r="F19" i="97"/>
  <c r="E19" i="97"/>
  <c r="E36" i="97" l="1"/>
  <c r="S39" i="97"/>
  <c r="S8" i="97"/>
  <c r="S7" i="97"/>
  <c r="S6" i="97"/>
  <c r="R39" i="97"/>
  <c r="R8" i="97"/>
  <c r="R7" i="97"/>
  <c r="R6" i="97"/>
  <c r="Q39" i="97"/>
  <c r="Q8" i="97"/>
  <c r="Q7" i="97"/>
  <c r="Q6" i="97"/>
  <c r="P39" i="97"/>
  <c r="P8" i="97"/>
  <c r="P7" i="97"/>
  <c r="P6" i="97"/>
  <c r="O39" i="97"/>
  <c r="O8" i="97"/>
  <c r="O7" i="97"/>
  <c r="O6" i="97"/>
  <c r="N39" i="97"/>
  <c r="N8" i="97"/>
  <c r="N7" i="97"/>
  <c r="N6" i="97"/>
  <c r="M39" i="97"/>
  <c r="M8" i="97"/>
  <c r="M7" i="97"/>
  <c r="M6" i="97"/>
  <c r="L39" i="97"/>
  <c r="L8" i="97"/>
  <c r="L7" i="97"/>
  <c r="L6" i="97"/>
  <c r="E29" i="91"/>
  <c r="G42" i="96"/>
  <c r="F42" i="96"/>
  <c r="E42" i="96"/>
  <c r="G41" i="96"/>
  <c r="F41" i="96"/>
  <c r="E41" i="96"/>
  <c r="S44" i="96"/>
  <c r="S8" i="96"/>
  <c r="S7" i="96"/>
  <c r="S6" i="96"/>
  <c r="R44" i="96"/>
  <c r="R8" i="96"/>
  <c r="R7" i="96"/>
  <c r="R6" i="96"/>
  <c r="Q44" i="96"/>
  <c r="Q8" i="96"/>
  <c r="Q7" i="96"/>
  <c r="Q6" i="96"/>
  <c r="P44" i="96"/>
  <c r="P8" i="96"/>
  <c r="P7" i="96"/>
  <c r="P6" i="96"/>
  <c r="O44" i="96"/>
  <c r="O8" i="96"/>
  <c r="O7" i="96"/>
  <c r="O6" i="96"/>
  <c r="N44" i="96"/>
  <c r="N8" i="96"/>
  <c r="N7" i="96"/>
  <c r="N6" i="96"/>
  <c r="M44" i="96"/>
  <c r="M8" i="96"/>
  <c r="M7" i="96"/>
  <c r="M6" i="96"/>
  <c r="L44" i="96"/>
  <c r="L8" i="96"/>
  <c r="L7" i="96"/>
  <c r="L6" i="96"/>
  <c r="I39" i="95"/>
  <c r="H39" i="95"/>
  <c r="G39" i="95"/>
  <c r="F39" i="95"/>
  <c r="I38" i="95"/>
  <c r="H38" i="95"/>
  <c r="G38" i="95"/>
  <c r="F38" i="95"/>
  <c r="U44" i="95"/>
  <c r="U8" i="95"/>
  <c r="U7" i="95"/>
  <c r="U6" i="95"/>
  <c r="T44" i="95"/>
  <c r="T8" i="95"/>
  <c r="T7" i="95"/>
  <c r="T6" i="95"/>
  <c r="S44" i="95"/>
  <c r="S8" i="95"/>
  <c r="S7" i="95"/>
  <c r="S6" i="95"/>
  <c r="R44" i="95"/>
  <c r="R8" i="95"/>
  <c r="R7" i="95"/>
  <c r="R6" i="95"/>
  <c r="Q44" i="95"/>
  <c r="Q8" i="95"/>
  <c r="Q7" i="95"/>
  <c r="Q6" i="95"/>
  <c r="P44" i="95"/>
  <c r="P8" i="95"/>
  <c r="P7" i="95"/>
  <c r="P6" i="95"/>
  <c r="O44" i="95"/>
  <c r="O8" i="95"/>
  <c r="O7" i="95"/>
  <c r="O6" i="95"/>
  <c r="N44" i="95"/>
  <c r="N8" i="95"/>
  <c r="N7" i="95"/>
  <c r="N6" i="95"/>
  <c r="U42" i="94"/>
  <c r="U8" i="94"/>
  <c r="U7" i="94"/>
  <c r="U6" i="94"/>
  <c r="T42" i="94"/>
  <c r="T8" i="94"/>
  <c r="T7" i="94"/>
  <c r="T6" i="94"/>
  <c r="S42" i="94"/>
  <c r="S8" i="94"/>
  <c r="S7" i="94"/>
  <c r="S6" i="94"/>
  <c r="R42" i="94"/>
  <c r="R8" i="94"/>
  <c r="R7" i="94"/>
  <c r="R6" i="94"/>
  <c r="Q42" i="94"/>
  <c r="Q8" i="94"/>
  <c r="Q7" i="94"/>
  <c r="Q6" i="94"/>
  <c r="P42" i="94"/>
  <c r="P8" i="94"/>
  <c r="P7" i="94"/>
  <c r="P6" i="94"/>
  <c r="O42" i="94"/>
  <c r="O8" i="94"/>
  <c r="O7" i="94"/>
  <c r="O6" i="94"/>
  <c r="N42" i="94"/>
  <c r="N8" i="94"/>
  <c r="N7" i="94"/>
  <c r="N6" i="94"/>
  <c r="I39" i="93"/>
  <c r="H39" i="93"/>
  <c r="G39" i="93"/>
  <c r="F39" i="93"/>
  <c r="I38" i="93"/>
  <c r="H38" i="93"/>
  <c r="G38" i="93"/>
  <c r="F38" i="93"/>
  <c r="U41" i="93" l="1"/>
  <c r="U8" i="93"/>
  <c r="U7" i="93"/>
  <c r="U6" i="93"/>
  <c r="T41" i="93"/>
  <c r="T8" i="93"/>
  <c r="T7" i="93"/>
  <c r="T6" i="93"/>
  <c r="S41" i="93"/>
  <c r="S8" i="93"/>
  <c r="S7" i="93"/>
  <c r="S6" i="93"/>
  <c r="R41" i="93"/>
  <c r="R8" i="93"/>
  <c r="R7" i="93"/>
  <c r="R6" i="93"/>
  <c r="Q41" i="93"/>
  <c r="Q8" i="93"/>
  <c r="Q7" i="93"/>
  <c r="Q6" i="93"/>
  <c r="P41" i="93"/>
  <c r="P8" i="93"/>
  <c r="P7" i="93"/>
  <c r="P6" i="93"/>
  <c r="O41" i="93"/>
  <c r="O8" i="93"/>
  <c r="O7" i="93"/>
  <c r="O6" i="93"/>
  <c r="N41" i="93"/>
  <c r="N8" i="93"/>
  <c r="N7" i="93"/>
  <c r="N6" i="93"/>
  <c r="G36" i="92"/>
  <c r="F36" i="92"/>
  <c r="E36" i="92"/>
  <c r="G35" i="92"/>
  <c r="F35" i="92"/>
  <c r="E35" i="92"/>
  <c r="S39" i="92"/>
  <c r="S8" i="92"/>
  <c r="S7" i="92"/>
  <c r="S6" i="92"/>
  <c r="R39" i="92"/>
  <c r="R8" i="92"/>
  <c r="R7" i="92"/>
  <c r="R6" i="92"/>
  <c r="Q39" i="92"/>
  <c r="Q8" i="92"/>
  <c r="Q7" i="92"/>
  <c r="Q6" i="92"/>
  <c r="P39" i="92"/>
  <c r="P8" i="92"/>
  <c r="P7" i="92"/>
  <c r="P6" i="92"/>
  <c r="O39" i="92"/>
  <c r="O8" i="92"/>
  <c r="O7" i="92"/>
  <c r="O6" i="92"/>
  <c r="N39" i="92"/>
  <c r="N8" i="92"/>
  <c r="N7" i="92"/>
  <c r="N6" i="92"/>
  <c r="M39" i="92"/>
  <c r="M8" i="92"/>
  <c r="M7" i="92"/>
  <c r="M6" i="92"/>
  <c r="L39" i="92"/>
  <c r="L8" i="92"/>
  <c r="L7" i="92"/>
  <c r="L6" i="92"/>
  <c r="G37" i="91"/>
  <c r="F37" i="91"/>
  <c r="E37" i="91"/>
  <c r="G36" i="91" l="1"/>
  <c r="F36" i="91"/>
  <c r="E36" i="91"/>
  <c r="S39" i="91"/>
  <c r="S8" i="91"/>
  <c r="S7" i="91"/>
  <c r="S6" i="91"/>
  <c r="R39" i="91"/>
  <c r="R8" i="91"/>
  <c r="R7" i="91"/>
  <c r="R6" i="91"/>
  <c r="Q39" i="91"/>
  <c r="Q8" i="91"/>
  <c r="Q7" i="91"/>
  <c r="Q6" i="91"/>
  <c r="P39" i="91"/>
  <c r="P8" i="91"/>
  <c r="P7" i="91"/>
  <c r="P6" i="91"/>
  <c r="O39" i="91"/>
  <c r="O8" i="91"/>
  <c r="O7" i="91"/>
  <c r="O6" i="91"/>
  <c r="N39" i="91"/>
  <c r="N8" i="91"/>
  <c r="N7" i="91"/>
  <c r="N6" i="91"/>
  <c r="M39" i="91"/>
  <c r="M8" i="91"/>
  <c r="M7" i="91"/>
  <c r="M6" i="91"/>
  <c r="L39" i="91"/>
  <c r="L8" i="91"/>
  <c r="L7" i="91"/>
  <c r="L6" i="91"/>
  <c r="E20" i="35" l="1"/>
  <c r="U38" i="38" l="1"/>
  <c r="T38" i="38"/>
  <c r="S38" i="38"/>
  <c r="R38" i="38"/>
  <c r="U42" i="37"/>
  <c r="T42" i="37"/>
  <c r="S42" i="37"/>
  <c r="R42" i="37"/>
  <c r="U38" i="36"/>
  <c r="U8" i="36"/>
  <c r="U8" i="38" s="1"/>
  <c r="U7" i="36"/>
  <c r="U7" i="38" s="1"/>
  <c r="U6" i="36"/>
  <c r="U6" i="38" s="1"/>
  <c r="T38" i="36"/>
  <c r="T8" i="36"/>
  <c r="T8" i="38" s="1"/>
  <c r="T7" i="36"/>
  <c r="T7" i="37" s="1"/>
  <c r="T6" i="36"/>
  <c r="T6" i="38" s="1"/>
  <c r="S38" i="36"/>
  <c r="S8" i="36"/>
  <c r="S8" i="38" s="1"/>
  <c r="S7" i="36"/>
  <c r="S7" i="38" s="1"/>
  <c r="S6" i="36"/>
  <c r="S6" i="38" s="1"/>
  <c r="R38" i="36"/>
  <c r="R8" i="36"/>
  <c r="R8" i="38" s="1"/>
  <c r="R7" i="36"/>
  <c r="R7" i="38" s="1"/>
  <c r="R6" i="36"/>
  <c r="R6" i="38" s="1"/>
  <c r="S39" i="35"/>
  <c r="S8" i="35"/>
  <c r="S7" i="35"/>
  <c r="S6" i="35"/>
  <c r="R39" i="35"/>
  <c r="R8" i="35"/>
  <c r="R7" i="35"/>
  <c r="R6" i="35"/>
  <c r="Q39" i="35"/>
  <c r="Q8" i="35"/>
  <c r="Q7" i="35"/>
  <c r="Q6" i="35"/>
  <c r="P39" i="35"/>
  <c r="P8" i="35"/>
  <c r="P7" i="35"/>
  <c r="P6" i="35"/>
  <c r="S38" i="34"/>
  <c r="P38" i="34"/>
  <c r="Q38" i="34"/>
  <c r="R38" i="34"/>
  <c r="R6" i="37" l="1"/>
  <c r="T6" i="37"/>
  <c r="S7" i="37"/>
  <c r="U7" i="37"/>
  <c r="T7" i="38"/>
  <c r="R8" i="37"/>
  <c r="S8" i="37"/>
  <c r="T8" i="37"/>
  <c r="U8" i="37"/>
  <c r="S6" i="37"/>
  <c r="U6" i="37"/>
  <c r="R7" i="37"/>
  <c r="Q8" i="36"/>
  <c r="Q8" i="38" s="1"/>
  <c r="Q7" i="36"/>
  <c r="Q7" i="38" s="1"/>
  <c r="Q6" i="36"/>
  <c r="Q6" i="38" s="1"/>
  <c r="O8" i="35"/>
  <c r="O7" i="35"/>
  <c r="O6" i="35"/>
  <c r="N8" i="35"/>
  <c r="N7" i="35"/>
  <c r="N6" i="35"/>
  <c r="M8" i="35"/>
  <c r="M7" i="35"/>
  <c r="M6" i="35"/>
  <c r="L8" i="35"/>
  <c r="L7" i="35"/>
  <c r="L6" i="35"/>
  <c r="G16" i="34"/>
  <c r="F16" i="34"/>
  <c r="E16" i="34"/>
  <c r="O38" i="34"/>
  <c r="Q38" i="38" s="1"/>
  <c r="Q6" i="37" l="1"/>
  <c r="Q7" i="37"/>
  <c r="Q8" i="37"/>
  <c r="Q38" i="36"/>
  <c r="O39" i="35"/>
  <c r="Q42" i="37"/>
  <c r="K44" i="130"/>
  <c r="J44" i="130"/>
  <c r="I44" i="130"/>
  <c r="H44" i="130"/>
  <c r="G44" i="130"/>
  <c r="F44" i="130"/>
  <c r="K35" i="130"/>
  <c r="J35" i="130"/>
  <c r="I35" i="130"/>
  <c r="H35" i="130"/>
  <c r="G35" i="130"/>
  <c r="F35" i="130"/>
  <c r="K42" i="130"/>
  <c r="J42" i="130"/>
  <c r="I42" i="130"/>
  <c r="H42" i="130"/>
  <c r="G42" i="130"/>
  <c r="F42" i="130"/>
  <c r="K43" i="130"/>
  <c r="J43" i="130"/>
  <c r="I43" i="130"/>
  <c r="H43" i="130"/>
  <c r="G43" i="130"/>
  <c r="F43" i="130"/>
  <c r="K27" i="130"/>
  <c r="J27" i="130"/>
  <c r="I27" i="130"/>
  <c r="H27" i="130"/>
  <c r="G27" i="130"/>
  <c r="F27" i="130"/>
  <c r="K19" i="130"/>
  <c r="J19" i="130"/>
  <c r="I19" i="130"/>
  <c r="H19" i="130"/>
  <c r="G19" i="130"/>
  <c r="F19" i="130"/>
  <c r="H45" i="129" l="1"/>
  <c r="G45" i="129"/>
  <c r="F45" i="129"/>
  <c r="E45" i="129"/>
  <c r="O8" i="129" l="1"/>
  <c r="O7" i="129"/>
  <c r="O6" i="129"/>
  <c r="N8" i="129"/>
  <c r="N7" i="129"/>
  <c r="N6" i="129"/>
  <c r="M8" i="129"/>
  <c r="M7" i="129"/>
  <c r="M6" i="129"/>
  <c r="L8" i="129"/>
  <c r="L7" i="129"/>
  <c r="L6" i="129"/>
  <c r="K8" i="129"/>
  <c r="K7" i="129"/>
  <c r="K6" i="129"/>
  <c r="H75" i="128"/>
  <c r="G75" i="128"/>
  <c r="F75" i="128"/>
  <c r="E75" i="128"/>
  <c r="H46" i="128" l="1"/>
  <c r="G46" i="128"/>
  <c r="F46" i="128"/>
  <c r="E46" i="128"/>
  <c r="H63" i="128" l="1"/>
  <c r="G63" i="128"/>
  <c r="F63" i="128"/>
  <c r="E63" i="128"/>
  <c r="H67" i="128"/>
  <c r="G67" i="128"/>
  <c r="F67" i="128"/>
  <c r="E67" i="128"/>
  <c r="H77" i="128"/>
  <c r="G77" i="128"/>
  <c r="F77" i="128"/>
  <c r="E77" i="128"/>
  <c r="H76" i="128"/>
  <c r="G76" i="128"/>
  <c r="F76" i="128"/>
  <c r="E76" i="128"/>
  <c r="H10" i="128"/>
  <c r="G10" i="128"/>
  <c r="F10" i="128"/>
  <c r="E10" i="128"/>
  <c r="H32" i="128"/>
  <c r="G32" i="128"/>
  <c r="F32" i="128"/>
  <c r="E32" i="128"/>
  <c r="O8" i="128" l="1"/>
  <c r="O7" i="128"/>
  <c r="O6" i="128"/>
  <c r="N8" i="128"/>
  <c r="N7" i="128"/>
  <c r="N6" i="128"/>
  <c r="M8" i="128"/>
  <c r="M7" i="128"/>
  <c r="M6" i="128"/>
  <c r="L8" i="128"/>
  <c r="L7" i="128"/>
  <c r="L6" i="128"/>
  <c r="K8" i="128"/>
  <c r="K7" i="128"/>
  <c r="K6" i="128"/>
  <c r="K44" i="125"/>
  <c r="J44" i="125"/>
  <c r="I44" i="125"/>
  <c r="H44" i="125"/>
  <c r="G44" i="125"/>
  <c r="F44" i="125"/>
  <c r="H26" i="123"/>
  <c r="G26" i="123"/>
  <c r="F26" i="123"/>
  <c r="E26" i="123"/>
  <c r="K31" i="125" l="1"/>
  <c r="J31" i="125"/>
  <c r="I31" i="125"/>
  <c r="H31" i="125"/>
  <c r="G31" i="125"/>
  <c r="F31" i="125"/>
  <c r="K11" i="125"/>
  <c r="J11" i="125"/>
  <c r="I11" i="125"/>
  <c r="H11" i="125"/>
  <c r="G11" i="125"/>
  <c r="F11" i="125"/>
  <c r="K16" i="125"/>
  <c r="J16" i="125"/>
  <c r="I16" i="125"/>
  <c r="H16" i="125"/>
  <c r="G16" i="125"/>
  <c r="F16" i="125"/>
  <c r="O8" i="124"/>
  <c r="O7" i="124"/>
  <c r="O6" i="124"/>
  <c r="N8" i="124"/>
  <c r="N7" i="124"/>
  <c r="N6" i="124"/>
  <c r="M8" i="124"/>
  <c r="M7" i="124"/>
  <c r="M6" i="124"/>
  <c r="H33" i="123"/>
  <c r="G33" i="123"/>
  <c r="F33" i="123"/>
  <c r="E33" i="123"/>
  <c r="H21" i="123"/>
  <c r="G21" i="123"/>
  <c r="F21" i="123"/>
  <c r="E21" i="123"/>
  <c r="H22" i="123"/>
  <c r="G22" i="123"/>
  <c r="F22" i="123"/>
  <c r="E22" i="123"/>
  <c r="O8" i="123" l="1"/>
  <c r="O7" i="123"/>
  <c r="O6" i="123"/>
  <c r="N8" i="123"/>
  <c r="N7" i="123"/>
  <c r="N6" i="123"/>
  <c r="M8" i="123"/>
  <c r="M7" i="123"/>
  <c r="M6" i="123"/>
  <c r="I61" i="140" l="1"/>
  <c r="I60" i="140"/>
  <c r="I59" i="140"/>
  <c r="I58" i="140"/>
  <c r="I57" i="140"/>
  <c r="I56" i="140"/>
  <c r="I31" i="140"/>
  <c r="I33" i="140"/>
  <c r="I25" i="140"/>
  <c r="I49" i="140"/>
  <c r="I26" i="140"/>
  <c r="I23" i="140"/>
  <c r="I48" i="140"/>
  <c r="I50" i="140"/>
  <c r="I47" i="140"/>
  <c r="I45" i="140"/>
  <c r="I46" i="140"/>
  <c r="I52" i="140"/>
  <c r="I10" i="140"/>
  <c r="I55" i="140"/>
  <c r="I20" i="140"/>
  <c r="I39" i="140"/>
  <c r="I53" i="140"/>
  <c r="I54" i="140"/>
  <c r="I51" i="140"/>
  <c r="I30" i="140"/>
  <c r="I28" i="140"/>
  <c r="I22" i="140"/>
  <c r="I32" i="140"/>
  <c r="I43" i="140"/>
  <c r="I44" i="140"/>
  <c r="I21" i="140"/>
  <c r="I13" i="140"/>
  <c r="I35" i="140"/>
  <c r="I34" i="140"/>
  <c r="I40" i="140"/>
  <c r="I38" i="140"/>
  <c r="I29" i="140"/>
  <c r="I14" i="140"/>
  <c r="I27" i="140"/>
  <c r="I17" i="140"/>
  <c r="I36" i="140"/>
  <c r="I18" i="140"/>
  <c r="I41" i="140"/>
  <c r="I11" i="140"/>
  <c r="I19" i="140"/>
  <c r="I24" i="140"/>
  <c r="I15" i="140"/>
  <c r="I42" i="140"/>
  <c r="H61" i="140"/>
  <c r="H60" i="140"/>
  <c r="H59" i="140"/>
  <c r="H58" i="140"/>
  <c r="H57" i="140"/>
  <c r="H56" i="140"/>
  <c r="H31" i="140"/>
  <c r="H33" i="140"/>
  <c r="H25" i="140"/>
  <c r="H49" i="140"/>
  <c r="H26" i="140"/>
  <c r="H23" i="140"/>
  <c r="H48" i="140"/>
  <c r="H50" i="140"/>
  <c r="H47" i="140"/>
  <c r="H45" i="140"/>
  <c r="H46" i="140"/>
  <c r="H52" i="140"/>
  <c r="H10" i="140"/>
  <c r="H55" i="140"/>
  <c r="H20" i="140"/>
  <c r="H39" i="140"/>
  <c r="H53" i="140"/>
  <c r="H54" i="140"/>
  <c r="H51" i="140"/>
  <c r="H30" i="140"/>
  <c r="H28" i="140"/>
  <c r="H22" i="140"/>
  <c r="H32" i="140"/>
  <c r="H43" i="140"/>
  <c r="H44" i="140"/>
  <c r="H21" i="140"/>
  <c r="H13" i="140"/>
  <c r="H35" i="140"/>
  <c r="H34" i="140"/>
  <c r="H40" i="140"/>
  <c r="H38" i="140"/>
  <c r="H29" i="140"/>
  <c r="H14" i="140"/>
  <c r="H27" i="140"/>
  <c r="H17" i="140"/>
  <c r="H36" i="140"/>
  <c r="H18" i="140"/>
  <c r="H41" i="140"/>
  <c r="H11" i="140"/>
  <c r="H19" i="140"/>
  <c r="H24" i="140"/>
  <c r="H15" i="140"/>
  <c r="H42" i="140"/>
  <c r="H22" i="139" l="1"/>
  <c r="G22" i="139"/>
  <c r="F22" i="139"/>
  <c r="E22" i="139"/>
  <c r="H14" i="139" l="1"/>
  <c r="G14" i="139"/>
  <c r="F14" i="139"/>
  <c r="E14" i="139"/>
  <c r="O8" i="139" l="1"/>
  <c r="O7" i="139"/>
  <c r="O6" i="139"/>
  <c r="N8" i="139"/>
  <c r="N7" i="139"/>
  <c r="N6" i="139"/>
  <c r="M8" i="139"/>
  <c r="M7" i="139"/>
  <c r="M6" i="139"/>
  <c r="L8" i="139"/>
  <c r="L7" i="139"/>
  <c r="L6" i="139"/>
  <c r="K8" i="139"/>
  <c r="K7" i="139"/>
  <c r="K6" i="139"/>
  <c r="H18" i="138" l="1"/>
  <c r="G18" i="138"/>
  <c r="F18" i="138"/>
  <c r="E18" i="138"/>
  <c r="H29" i="138" l="1"/>
  <c r="G29" i="138"/>
  <c r="F29" i="138"/>
  <c r="E29" i="138"/>
  <c r="O8" i="138" l="1"/>
  <c r="O7" i="138"/>
  <c r="O6" i="138"/>
  <c r="N8" i="138"/>
  <c r="N7" i="138"/>
  <c r="N6" i="138"/>
  <c r="M8" i="138"/>
  <c r="M7" i="138"/>
  <c r="M6" i="138"/>
  <c r="L8" i="138"/>
  <c r="L7" i="138"/>
  <c r="L6" i="138"/>
  <c r="K8" i="138"/>
  <c r="K7" i="138"/>
  <c r="K6" i="138"/>
  <c r="K43" i="137" l="1"/>
  <c r="J43" i="137"/>
  <c r="I43" i="137"/>
  <c r="H43" i="137"/>
  <c r="G43" i="137"/>
  <c r="F43" i="137"/>
  <c r="K21" i="137"/>
  <c r="J21" i="137"/>
  <c r="I21" i="137"/>
  <c r="H21" i="137"/>
  <c r="G21" i="137"/>
  <c r="F21" i="137"/>
  <c r="K37" i="137"/>
  <c r="J37" i="137"/>
  <c r="I37" i="137"/>
  <c r="H37" i="137"/>
  <c r="G37" i="137"/>
  <c r="F37" i="137"/>
  <c r="K17" i="137"/>
  <c r="J17" i="137"/>
  <c r="I17" i="137"/>
  <c r="H17" i="137"/>
  <c r="G17" i="137"/>
  <c r="F17" i="137"/>
  <c r="K19" i="135" l="1"/>
  <c r="J19" i="135"/>
  <c r="I19" i="135"/>
  <c r="H19" i="135"/>
  <c r="G19" i="135"/>
  <c r="F19" i="135"/>
  <c r="K62" i="135"/>
  <c r="J62" i="135"/>
  <c r="I62" i="135"/>
  <c r="H62" i="135"/>
  <c r="G62" i="135"/>
  <c r="F62" i="135"/>
  <c r="K58" i="135"/>
  <c r="J58" i="135"/>
  <c r="I58" i="135"/>
  <c r="H58" i="135"/>
  <c r="G58" i="135"/>
  <c r="F58" i="135"/>
  <c r="K44" i="135"/>
  <c r="J44" i="135"/>
  <c r="I44" i="135"/>
  <c r="H44" i="135"/>
  <c r="G44" i="135"/>
  <c r="F44" i="135"/>
  <c r="K23" i="135"/>
  <c r="J23" i="135"/>
  <c r="I23" i="135"/>
  <c r="H23" i="135"/>
  <c r="G23" i="135"/>
  <c r="F23" i="135"/>
  <c r="F74" i="135"/>
  <c r="G74" i="135"/>
  <c r="H74" i="135"/>
  <c r="I74" i="135"/>
  <c r="J74" i="135"/>
  <c r="K74" i="135"/>
  <c r="K29" i="135"/>
  <c r="J29" i="135"/>
  <c r="I29" i="135"/>
  <c r="H29" i="135"/>
  <c r="G29" i="135"/>
  <c r="F29" i="135"/>
  <c r="K57" i="135"/>
  <c r="J57" i="135"/>
  <c r="I57" i="135"/>
  <c r="H57" i="135"/>
  <c r="G57" i="135"/>
  <c r="F57" i="135"/>
  <c r="K26" i="135"/>
  <c r="J26" i="135"/>
  <c r="I26" i="135"/>
  <c r="H26" i="135"/>
  <c r="G26" i="135"/>
  <c r="F26" i="135"/>
  <c r="P8" i="36" l="1"/>
  <c r="P7" i="36"/>
  <c r="P6" i="36"/>
  <c r="O8" i="36"/>
  <c r="O7" i="36"/>
  <c r="O6" i="36"/>
  <c r="N8" i="36"/>
  <c r="N7" i="36"/>
  <c r="N6" i="36"/>
  <c r="H70" i="134"/>
  <c r="G70" i="134"/>
  <c r="F70" i="134"/>
  <c r="E70" i="134"/>
  <c r="H71" i="134"/>
  <c r="G71" i="134"/>
  <c r="F71" i="134"/>
  <c r="E71" i="134"/>
  <c r="N7" i="38" l="1"/>
  <c r="N7" i="37"/>
  <c r="Q8" i="135"/>
  <c r="O8" i="38"/>
  <c r="O8" i="37"/>
  <c r="P8" i="135"/>
  <c r="N8" i="38"/>
  <c r="N8" i="37"/>
  <c r="P6" i="38"/>
  <c r="P6" i="37"/>
  <c r="P7" i="38"/>
  <c r="P7" i="37"/>
  <c r="Q6" i="135"/>
  <c r="O6" i="38"/>
  <c r="O6" i="37"/>
  <c r="N6" i="38"/>
  <c r="N6" i="37"/>
  <c r="Q7" i="135"/>
  <c r="O7" i="38"/>
  <c r="O7" i="37"/>
  <c r="P8" i="38"/>
  <c r="P8" i="37"/>
  <c r="R6" i="130"/>
  <c r="R6" i="125"/>
  <c r="R6" i="127"/>
  <c r="R6" i="126"/>
  <c r="R6" i="142"/>
  <c r="R6" i="140"/>
  <c r="R6" i="141"/>
  <c r="R6" i="137"/>
  <c r="R6" i="136"/>
  <c r="P7" i="130"/>
  <c r="P7" i="125"/>
  <c r="P7" i="127"/>
  <c r="P7" i="126"/>
  <c r="P7" i="142"/>
  <c r="P7" i="140"/>
  <c r="P7" i="141"/>
  <c r="P7" i="137"/>
  <c r="P7" i="136"/>
  <c r="R7" i="130"/>
  <c r="R7" i="125"/>
  <c r="R7" i="127"/>
  <c r="R7" i="126"/>
  <c r="R7" i="142"/>
  <c r="R7" i="140"/>
  <c r="R7" i="141"/>
  <c r="R7" i="137"/>
  <c r="R7" i="136"/>
  <c r="P7" i="135"/>
  <c r="R7" i="135"/>
  <c r="P6" i="130"/>
  <c r="P6" i="125"/>
  <c r="P6" i="127"/>
  <c r="P6" i="126"/>
  <c r="P6" i="142"/>
  <c r="P6" i="140"/>
  <c r="P6" i="141"/>
  <c r="P6" i="137"/>
  <c r="P6" i="136"/>
  <c r="P6" i="135"/>
  <c r="R6" i="135"/>
  <c r="R8" i="130"/>
  <c r="R8" i="127"/>
  <c r="R8" i="126"/>
  <c r="R8" i="125"/>
  <c r="R8" i="142"/>
  <c r="R8" i="141"/>
  <c r="R8" i="140"/>
  <c r="R8" i="137"/>
  <c r="R8" i="136"/>
  <c r="R8" i="135"/>
  <c r="Q6" i="130"/>
  <c r="Q6" i="125"/>
  <c r="Q6" i="127"/>
  <c r="Q6" i="126"/>
  <c r="Q6" i="142"/>
  <c r="Q6" i="140"/>
  <c r="Q6" i="141"/>
  <c r="Q6" i="136"/>
  <c r="Q6" i="137"/>
  <c r="Q7" i="130"/>
  <c r="Q7" i="125"/>
  <c r="Q7" i="127"/>
  <c r="Q7" i="126"/>
  <c r="Q7" i="142"/>
  <c r="Q7" i="140"/>
  <c r="Q7" i="141"/>
  <c r="Q7" i="137"/>
  <c r="Q7" i="136"/>
  <c r="P8" i="130"/>
  <c r="P8" i="127"/>
  <c r="P8" i="126"/>
  <c r="P8" i="125"/>
  <c r="P8" i="142"/>
  <c r="P8" i="141"/>
  <c r="P8" i="140"/>
  <c r="P8" i="137"/>
  <c r="P8" i="136"/>
  <c r="Q8" i="130"/>
  <c r="Q8" i="127"/>
  <c r="Q8" i="126"/>
  <c r="Q8" i="125"/>
  <c r="Q8" i="142"/>
  <c r="Q8" i="140"/>
  <c r="Q8" i="141"/>
  <c r="Q8" i="137"/>
  <c r="Q8" i="136"/>
  <c r="H69" i="134"/>
  <c r="G69" i="134"/>
  <c r="F69" i="134"/>
  <c r="E69" i="134"/>
  <c r="H35" i="134" l="1"/>
  <c r="G35" i="134"/>
  <c r="F35" i="134"/>
  <c r="E35" i="134"/>
  <c r="H43" i="134"/>
  <c r="G43" i="134"/>
  <c r="F43" i="134"/>
  <c r="E43" i="134"/>
  <c r="E19" i="134"/>
  <c r="F19" i="134"/>
  <c r="G19" i="134"/>
  <c r="H19" i="134"/>
  <c r="H41" i="134" l="1"/>
  <c r="G41" i="134"/>
  <c r="F41" i="134"/>
  <c r="E41" i="134"/>
  <c r="H40" i="134"/>
  <c r="G40" i="134"/>
  <c r="F40" i="134"/>
  <c r="E40" i="134"/>
  <c r="H56" i="134"/>
  <c r="G56" i="134"/>
  <c r="F56" i="134"/>
  <c r="E56" i="134"/>
  <c r="H27" i="134"/>
  <c r="G27" i="134"/>
  <c r="F27" i="134"/>
  <c r="E27" i="134"/>
  <c r="H49" i="134" l="1"/>
  <c r="G49" i="134"/>
  <c r="F49" i="134"/>
  <c r="E49" i="134"/>
  <c r="H16" i="134"/>
  <c r="G16" i="134"/>
  <c r="F16" i="134"/>
  <c r="E16" i="134"/>
  <c r="H10" i="134" l="1"/>
  <c r="G10" i="134"/>
  <c r="F10" i="134"/>
  <c r="E10" i="134"/>
  <c r="H28" i="134" l="1"/>
  <c r="G28" i="134"/>
  <c r="F28" i="134"/>
  <c r="E28" i="134"/>
  <c r="H24" i="134"/>
  <c r="G24" i="134"/>
  <c r="F24" i="134"/>
  <c r="E24" i="134"/>
  <c r="H18" i="134"/>
  <c r="G18" i="134"/>
  <c r="F18" i="134"/>
  <c r="E18" i="134"/>
  <c r="H32" i="134"/>
  <c r="G32" i="134"/>
  <c r="F32" i="134"/>
  <c r="E32" i="134"/>
  <c r="H26" i="134"/>
  <c r="G26" i="134"/>
  <c r="F26" i="134"/>
  <c r="E26" i="134"/>
  <c r="H36" i="134" l="1"/>
  <c r="G36" i="134"/>
  <c r="F36" i="134"/>
  <c r="E36" i="134"/>
  <c r="H21" i="134"/>
  <c r="G21" i="134"/>
  <c r="F21" i="134"/>
  <c r="E21" i="134"/>
  <c r="O8" i="134"/>
  <c r="O7" i="134"/>
  <c r="O6" i="134"/>
  <c r="N8" i="134"/>
  <c r="N7" i="134"/>
  <c r="N6" i="134"/>
  <c r="M8" i="134"/>
  <c r="M7" i="134"/>
  <c r="M6" i="134"/>
  <c r="L8" i="134"/>
  <c r="L7" i="134"/>
  <c r="L6" i="134"/>
  <c r="K8" i="134"/>
  <c r="K7" i="134"/>
  <c r="K6" i="134"/>
  <c r="H61" i="133" l="1"/>
  <c r="G61" i="133"/>
  <c r="F61" i="133"/>
  <c r="E61" i="133"/>
  <c r="H105" i="133"/>
  <c r="G105" i="133"/>
  <c r="F105" i="133"/>
  <c r="E105" i="133"/>
  <c r="H106" i="133"/>
  <c r="G106" i="133"/>
  <c r="F106" i="133"/>
  <c r="E106" i="133"/>
  <c r="H60" i="133"/>
  <c r="G60" i="133"/>
  <c r="F60" i="133"/>
  <c r="E60" i="133"/>
  <c r="H74" i="133" l="1"/>
  <c r="G74" i="133"/>
  <c r="F74" i="133"/>
  <c r="E74" i="133"/>
  <c r="H79" i="133"/>
  <c r="G79" i="133"/>
  <c r="F79" i="133"/>
  <c r="E79" i="133"/>
  <c r="H58" i="133"/>
  <c r="G58" i="133"/>
  <c r="F58" i="133"/>
  <c r="E58" i="133"/>
  <c r="H81" i="133"/>
  <c r="G81" i="133"/>
  <c r="F81" i="133"/>
  <c r="E81" i="133"/>
  <c r="H54" i="133"/>
  <c r="G54" i="133"/>
  <c r="F54" i="133"/>
  <c r="E54" i="133"/>
  <c r="H56" i="133" l="1"/>
  <c r="G56" i="133"/>
  <c r="F56" i="133"/>
  <c r="E56" i="133"/>
  <c r="H69" i="133"/>
  <c r="G69" i="133"/>
  <c r="F69" i="133"/>
  <c r="E69" i="133"/>
  <c r="H57" i="133"/>
  <c r="G57" i="133"/>
  <c r="F57" i="133"/>
  <c r="E57" i="133"/>
  <c r="H49" i="133" l="1"/>
  <c r="G49" i="133"/>
  <c r="F49" i="133"/>
  <c r="E49" i="133"/>
  <c r="H37" i="133"/>
  <c r="G37" i="133"/>
  <c r="F37" i="133"/>
  <c r="E37" i="133"/>
  <c r="H75" i="133"/>
  <c r="G75" i="133"/>
  <c r="F75" i="133"/>
  <c r="E75" i="133"/>
  <c r="H73" i="133"/>
  <c r="G73" i="133"/>
  <c r="F73" i="133"/>
  <c r="E73" i="133"/>
  <c r="H46" i="133"/>
  <c r="G46" i="133"/>
  <c r="F46" i="133"/>
  <c r="E46" i="133"/>
  <c r="H39" i="133" l="1"/>
  <c r="G39" i="133"/>
  <c r="F39" i="133"/>
  <c r="E39" i="133"/>
  <c r="H77" i="133"/>
  <c r="G77" i="133"/>
  <c r="F77" i="133"/>
  <c r="E77" i="133"/>
  <c r="H64" i="133"/>
  <c r="G64" i="133"/>
  <c r="F64" i="133"/>
  <c r="E64" i="133"/>
  <c r="H32" i="133" l="1"/>
  <c r="G32" i="133"/>
  <c r="F32" i="133"/>
  <c r="E32" i="133"/>
  <c r="H91" i="133"/>
  <c r="G91" i="133"/>
  <c r="F91" i="133"/>
  <c r="E91" i="133"/>
  <c r="H67" i="133"/>
  <c r="G67" i="133"/>
  <c r="F67" i="133"/>
  <c r="E67" i="133"/>
  <c r="H35" i="133"/>
  <c r="G35" i="133"/>
  <c r="F35" i="133"/>
  <c r="E35" i="133"/>
  <c r="H72" i="133"/>
  <c r="G72" i="133"/>
  <c r="F72" i="133"/>
  <c r="E72" i="133"/>
  <c r="H52" i="133"/>
  <c r="G52" i="133"/>
  <c r="F52" i="133"/>
  <c r="E52" i="133"/>
  <c r="H92" i="133" l="1"/>
  <c r="G92" i="133"/>
  <c r="F92" i="133"/>
  <c r="E92" i="133"/>
  <c r="H36" i="133"/>
  <c r="G36" i="133"/>
  <c r="F36" i="133"/>
  <c r="E36" i="133"/>
  <c r="H17" i="133"/>
  <c r="G17" i="133"/>
  <c r="F17" i="133"/>
  <c r="E17" i="133"/>
  <c r="H14" i="133"/>
  <c r="G14" i="133"/>
  <c r="F14" i="133"/>
  <c r="E14" i="133"/>
  <c r="H40" i="133"/>
  <c r="G40" i="133"/>
  <c r="F40" i="133"/>
  <c r="E40" i="133"/>
  <c r="H16" i="133" l="1"/>
  <c r="G16" i="133"/>
  <c r="F16" i="133"/>
  <c r="E16" i="133"/>
  <c r="H24" i="133"/>
  <c r="G24" i="133"/>
  <c r="F24" i="133"/>
  <c r="E24" i="133"/>
  <c r="H19" i="133"/>
  <c r="G19" i="133"/>
  <c r="F19" i="133"/>
  <c r="E19" i="133"/>
  <c r="E82" i="133"/>
  <c r="F82" i="133"/>
  <c r="G82" i="133"/>
  <c r="H82" i="133"/>
  <c r="H18" i="133"/>
  <c r="G18" i="133"/>
  <c r="F18" i="133"/>
  <c r="E18" i="133"/>
  <c r="H34" i="133"/>
  <c r="G34" i="133"/>
  <c r="F34" i="133"/>
  <c r="E34" i="133"/>
  <c r="O8" i="133"/>
  <c r="O7" i="133"/>
  <c r="O6" i="133"/>
  <c r="N8" i="133"/>
  <c r="N7" i="133"/>
  <c r="N6" i="133"/>
  <c r="M8" i="133"/>
  <c r="M7" i="133"/>
  <c r="M6" i="133"/>
  <c r="N38" i="34"/>
  <c r="M38" i="34"/>
  <c r="L38" i="34"/>
  <c r="L8" i="133"/>
  <c r="L7" i="133"/>
  <c r="L6" i="133"/>
  <c r="K8" i="133"/>
  <c r="K7" i="133"/>
  <c r="K6" i="133"/>
  <c r="D3" i="133"/>
  <c r="O42" i="37" l="1"/>
  <c r="M39" i="35"/>
  <c r="O38" i="38"/>
  <c r="N38" i="38"/>
  <c r="N42" i="37"/>
  <c r="L39" i="35"/>
  <c r="P38" i="38"/>
  <c r="P42" i="37"/>
  <c r="N39" i="35"/>
  <c r="Q67" i="130"/>
  <c r="N52" i="129"/>
  <c r="N87" i="128"/>
  <c r="Q37" i="126"/>
  <c r="Q46" i="127"/>
  <c r="Q47" i="125"/>
  <c r="N36" i="124"/>
  <c r="N55" i="123"/>
  <c r="Q84" i="142"/>
  <c r="Q63" i="140"/>
  <c r="Q45" i="141"/>
  <c r="N82" i="138"/>
  <c r="Q106" i="137"/>
  <c r="Q62" i="136"/>
  <c r="Q95" i="135"/>
  <c r="O38" i="36"/>
  <c r="N79" i="134"/>
  <c r="P67" i="130"/>
  <c r="M52" i="129"/>
  <c r="M87" i="128"/>
  <c r="P47" i="125"/>
  <c r="P37" i="126"/>
  <c r="P46" i="127"/>
  <c r="M36" i="124"/>
  <c r="M55" i="123"/>
  <c r="P84" i="142"/>
  <c r="P63" i="140"/>
  <c r="P45" i="141"/>
  <c r="M82" i="138"/>
  <c r="P106" i="137"/>
  <c r="P62" i="136"/>
  <c r="P95" i="135"/>
  <c r="N38" i="36"/>
  <c r="M79" i="134"/>
  <c r="R67" i="130"/>
  <c r="O52" i="129"/>
  <c r="O87" i="128"/>
  <c r="R46" i="127"/>
  <c r="R47" i="125"/>
  <c r="O36" i="124"/>
  <c r="R37" i="126"/>
  <c r="O55" i="123"/>
  <c r="R84" i="142"/>
  <c r="R45" i="141"/>
  <c r="R63" i="140"/>
  <c r="O82" i="138"/>
  <c r="R106" i="137"/>
  <c r="R62" i="136"/>
  <c r="R95" i="135"/>
  <c r="P38" i="36"/>
  <c r="O79" i="134"/>
  <c r="M114" i="133"/>
  <c r="N114" i="133"/>
  <c r="O114" i="133"/>
  <c r="E33" i="181"/>
  <c r="E32" i="181"/>
  <c r="E31" i="181"/>
  <c r="E30" i="181"/>
  <c r="E29" i="181"/>
  <c r="E28" i="181"/>
  <c r="E27" i="181"/>
  <c r="E26" i="181"/>
  <c r="E25" i="181"/>
  <c r="E24" i="181"/>
  <c r="E23" i="181"/>
  <c r="E15" i="181"/>
  <c r="E21" i="181"/>
  <c r="E22" i="181"/>
  <c r="E20" i="181"/>
  <c r="E18" i="181"/>
  <c r="E19" i="181"/>
  <c r="E14" i="181"/>
  <c r="E17" i="181"/>
  <c r="E12" i="181"/>
  <c r="E10" i="181"/>
  <c r="E13" i="181"/>
  <c r="E16" i="181"/>
  <c r="E34" i="180"/>
  <c r="E19" i="180"/>
  <c r="E17" i="180"/>
  <c r="E33" i="180"/>
  <c r="E31" i="180"/>
  <c r="E32" i="180"/>
  <c r="E30" i="180"/>
  <c r="E20" i="180"/>
  <c r="E21" i="180"/>
  <c r="E23" i="180"/>
  <c r="E13" i="180"/>
  <c r="E24" i="180"/>
  <c r="E22" i="180"/>
  <c r="E25" i="180"/>
  <c r="E29" i="180"/>
  <c r="E27" i="180"/>
  <c r="E28" i="180"/>
  <c r="E26" i="180"/>
  <c r="E16" i="180"/>
  <c r="E18" i="180"/>
  <c r="E10" i="180"/>
  <c r="E14" i="180"/>
  <c r="E11" i="180"/>
  <c r="E15" i="180"/>
  <c r="E12" i="180"/>
  <c r="D35" i="181"/>
  <c r="H33" i="181"/>
  <c r="G33" i="181"/>
  <c r="F33" i="181"/>
  <c r="H32" i="181"/>
  <c r="G32" i="181"/>
  <c r="F32" i="181"/>
  <c r="H31" i="181"/>
  <c r="G31" i="181"/>
  <c r="F31" i="181"/>
  <c r="H30" i="181"/>
  <c r="G30" i="181"/>
  <c r="F30" i="181"/>
  <c r="H29" i="181"/>
  <c r="G29" i="181"/>
  <c r="F29" i="181"/>
  <c r="H28" i="181"/>
  <c r="G28" i="181"/>
  <c r="F28" i="181"/>
  <c r="H27" i="181"/>
  <c r="G27" i="181"/>
  <c r="F27" i="181"/>
  <c r="H26" i="181"/>
  <c r="G26" i="181"/>
  <c r="F26" i="181"/>
  <c r="H25" i="181"/>
  <c r="G25" i="181"/>
  <c r="F25" i="181"/>
  <c r="H24" i="181"/>
  <c r="G24" i="181"/>
  <c r="F24" i="181"/>
  <c r="H23" i="181"/>
  <c r="G23" i="181"/>
  <c r="F23" i="181"/>
  <c r="H15" i="181"/>
  <c r="G15" i="181"/>
  <c r="F15" i="181"/>
  <c r="H21" i="181"/>
  <c r="G21" i="181"/>
  <c r="F21" i="181"/>
  <c r="H22" i="181"/>
  <c r="G22" i="181"/>
  <c r="F22" i="181"/>
  <c r="H20" i="181"/>
  <c r="G20" i="181"/>
  <c r="F20" i="181"/>
  <c r="H18" i="181"/>
  <c r="G18" i="181"/>
  <c r="F18" i="181"/>
  <c r="H19" i="181"/>
  <c r="G19" i="181"/>
  <c r="F19" i="181"/>
  <c r="H14" i="181"/>
  <c r="G14" i="181"/>
  <c r="F14" i="181"/>
  <c r="H17" i="181"/>
  <c r="G17" i="181"/>
  <c r="F17" i="181"/>
  <c r="H12" i="181"/>
  <c r="G12" i="181"/>
  <c r="F12" i="181"/>
  <c r="H10" i="181"/>
  <c r="G10" i="181"/>
  <c r="F10" i="181"/>
  <c r="H13" i="181"/>
  <c r="G13" i="181"/>
  <c r="F13" i="181"/>
  <c r="H16" i="181"/>
  <c r="G16" i="181"/>
  <c r="F16" i="181"/>
  <c r="L8" i="181"/>
  <c r="K8" i="181"/>
  <c r="J8" i="181"/>
  <c r="I8" i="181"/>
  <c r="L7" i="181"/>
  <c r="K7" i="181"/>
  <c r="J7" i="181"/>
  <c r="I7" i="181"/>
  <c r="L6" i="181"/>
  <c r="K6" i="181"/>
  <c r="J6" i="181"/>
  <c r="I6" i="181"/>
  <c r="E6" i="181"/>
  <c r="D6" i="181"/>
  <c r="D3" i="181"/>
  <c r="D36" i="180"/>
  <c r="H34" i="180"/>
  <c r="G34" i="180"/>
  <c r="F34" i="180"/>
  <c r="H19" i="180"/>
  <c r="G19" i="180"/>
  <c r="F19" i="180"/>
  <c r="H17" i="180"/>
  <c r="G17" i="180"/>
  <c r="F17" i="180"/>
  <c r="H33" i="180"/>
  <c r="G33" i="180"/>
  <c r="F33" i="180"/>
  <c r="H31" i="180"/>
  <c r="G31" i="180"/>
  <c r="F31" i="180"/>
  <c r="H32" i="180"/>
  <c r="G32" i="180"/>
  <c r="F32" i="180"/>
  <c r="H30" i="180"/>
  <c r="G30" i="180"/>
  <c r="F30" i="180"/>
  <c r="H20" i="180"/>
  <c r="G20" i="180"/>
  <c r="F20" i="180"/>
  <c r="H21" i="180"/>
  <c r="G21" i="180"/>
  <c r="F21" i="180"/>
  <c r="H23" i="180"/>
  <c r="G23" i="180"/>
  <c r="F23" i="180"/>
  <c r="H13" i="180"/>
  <c r="G13" i="180"/>
  <c r="F13" i="180"/>
  <c r="H24" i="180"/>
  <c r="G24" i="180"/>
  <c r="F24" i="180"/>
  <c r="H22" i="180"/>
  <c r="G22" i="180"/>
  <c r="F22" i="180"/>
  <c r="H25" i="180"/>
  <c r="G25" i="180"/>
  <c r="F25" i="180"/>
  <c r="H29" i="180"/>
  <c r="G29" i="180"/>
  <c r="F29" i="180"/>
  <c r="H27" i="180"/>
  <c r="G27" i="180"/>
  <c r="F27" i="180"/>
  <c r="H28" i="180"/>
  <c r="G28" i="180"/>
  <c r="F28" i="180"/>
  <c r="H26" i="180"/>
  <c r="G26" i="180"/>
  <c r="F26" i="180"/>
  <c r="H16" i="180"/>
  <c r="G16" i="180"/>
  <c r="F16" i="180"/>
  <c r="H18" i="180"/>
  <c r="G18" i="180"/>
  <c r="F18" i="180"/>
  <c r="H10" i="180"/>
  <c r="G10" i="180"/>
  <c r="F10" i="180"/>
  <c r="H14" i="180"/>
  <c r="G14" i="180"/>
  <c r="F14" i="180"/>
  <c r="H11" i="180"/>
  <c r="G11" i="180"/>
  <c r="F11" i="180"/>
  <c r="H15" i="180"/>
  <c r="G15" i="180"/>
  <c r="F15" i="180"/>
  <c r="H12" i="180"/>
  <c r="G12" i="180"/>
  <c r="F12" i="180"/>
  <c r="L8" i="180"/>
  <c r="K8" i="180"/>
  <c r="J8" i="180"/>
  <c r="I8" i="180"/>
  <c r="L7" i="180"/>
  <c r="K7" i="180"/>
  <c r="J7" i="180"/>
  <c r="I7" i="180"/>
  <c r="L6" i="180"/>
  <c r="K6" i="180"/>
  <c r="J6" i="180"/>
  <c r="I6" i="180"/>
  <c r="E6" i="180"/>
  <c r="D6" i="180"/>
  <c r="D3" i="180"/>
  <c r="I15" i="146"/>
  <c r="H15" i="146"/>
  <c r="G15" i="146"/>
  <c r="F15" i="146"/>
  <c r="J15" i="146"/>
  <c r="K15" i="146"/>
  <c r="F18" i="146"/>
  <c r="G18" i="146"/>
  <c r="H18" i="146"/>
  <c r="I18" i="146"/>
  <c r="J18" i="146"/>
  <c r="K18" i="146"/>
  <c r="F22" i="146"/>
  <c r="G22" i="146"/>
  <c r="H22" i="146"/>
  <c r="I22" i="146"/>
  <c r="J22" i="146"/>
  <c r="K22" i="146"/>
  <c r="F25" i="146"/>
  <c r="G25" i="146"/>
  <c r="H25" i="146"/>
  <c r="I25" i="146"/>
  <c r="J25" i="146"/>
  <c r="K25" i="146"/>
  <c r="F12" i="146"/>
  <c r="G12" i="146"/>
  <c r="H12" i="146"/>
  <c r="I12" i="146"/>
  <c r="J12" i="146"/>
  <c r="K12" i="146"/>
  <c r="L8" i="144"/>
  <c r="L7" i="144"/>
  <c r="L6" i="144"/>
  <c r="K8" i="144"/>
  <c r="K7" i="144"/>
  <c r="K6" i="144"/>
  <c r="L8" i="143"/>
  <c r="L7" i="143"/>
  <c r="L6" i="143"/>
  <c r="K8" i="143"/>
  <c r="K7" i="143"/>
  <c r="K6" i="143"/>
  <c r="L8" i="124" l="1"/>
  <c r="L7" i="124"/>
  <c r="L6" i="124"/>
  <c r="K8" i="124"/>
  <c r="K7" i="124"/>
  <c r="K6" i="124"/>
  <c r="H44" i="123"/>
  <c r="G44" i="123"/>
  <c r="F44" i="123"/>
  <c r="E44" i="123"/>
  <c r="H13" i="123"/>
  <c r="G13" i="123"/>
  <c r="F13" i="123"/>
  <c r="E13" i="123"/>
  <c r="H28" i="123"/>
  <c r="G28" i="123"/>
  <c r="F28" i="123"/>
  <c r="E28" i="123"/>
  <c r="H18" i="123"/>
  <c r="G18" i="123"/>
  <c r="F18" i="123"/>
  <c r="E18" i="123"/>
  <c r="H45" i="123"/>
  <c r="G45" i="123"/>
  <c r="F45" i="123"/>
  <c r="E45" i="123"/>
  <c r="H46" i="123"/>
  <c r="G46" i="123"/>
  <c r="F46" i="123"/>
  <c r="E46" i="123"/>
  <c r="H41" i="123"/>
  <c r="G41" i="123"/>
  <c r="F41" i="123"/>
  <c r="E41" i="123"/>
  <c r="H29" i="123"/>
  <c r="G29" i="123"/>
  <c r="F29" i="123"/>
  <c r="E29" i="123"/>
  <c r="H43" i="123"/>
  <c r="G43" i="123"/>
  <c r="F43" i="123"/>
  <c r="E43" i="123"/>
  <c r="H30" i="123" l="1"/>
  <c r="G30" i="123"/>
  <c r="F30" i="123"/>
  <c r="E30" i="123"/>
  <c r="H15" i="123"/>
  <c r="G15" i="123"/>
  <c r="F15" i="123"/>
  <c r="E15" i="123"/>
  <c r="H19" i="123"/>
  <c r="G19" i="123"/>
  <c r="F19" i="123"/>
  <c r="E19" i="123"/>
  <c r="H23" i="123"/>
  <c r="G23" i="123"/>
  <c r="F23" i="123"/>
  <c r="E23" i="123"/>
  <c r="H16" i="123"/>
  <c r="G16" i="123"/>
  <c r="F16" i="123"/>
  <c r="E16" i="123"/>
  <c r="H39" i="123"/>
  <c r="G39" i="123"/>
  <c r="F39" i="123"/>
  <c r="E39" i="123"/>
  <c r="H32" i="123"/>
  <c r="G32" i="123"/>
  <c r="F32" i="123"/>
  <c r="E32" i="123"/>
  <c r="L8" i="123"/>
  <c r="L7" i="123"/>
  <c r="L6" i="123"/>
  <c r="K8" i="123"/>
  <c r="K7" i="123"/>
  <c r="K6" i="123"/>
  <c r="K8" i="173" l="1"/>
  <c r="K7" i="173"/>
  <c r="K6" i="173"/>
  <c r="J8" i="173"/>
  <c r="J7" i="173"/>
  <c r="J6" i="173"/>
  <c r="E12" i="165"/>
  <c r="K8" i="165"/>
  <c r="K7" i="165"/>
  <c r="K6" i="165"/>
  <c r="J8" i="165"/>
  <c r="J7" i="165"/>
  <c r="J6" i="165"/>
  <c r="K8" i="164" l="1"/>
  <c r="K7" i="164"/>
  <c r="K6" i="164"/>
  <c r="J8" i="164"/>
  <c r="J7" i="164"/>
  <c r="J6" i="164"/>
  <c r="K8" i="154"/>
  <c r="K7" i="154"/>
  <c r="K6" i="154"/>
  <c r="J8" i="154"/>
  <c r="J7" i="154"/>
  <c r="J6" i="154"/>
  <c r="I11" i="163"/>
  <c r="H11" i="163"/>
  <c r="G11" i="163"/>
  <c r="F11" i="163"/>
  <c r="K8" i="167" l="1"/>
  <c r="K7" i="167"/>
  <c r="K6" i="167"/>
  <c r="J8" i="167"/>
  <c r="J7" i="167"/>
  <c r="J6" i="167"/>
  <c r="K8" i="148" l="1"/>
  <c r="K7" i="148"/>
  <c r="K6" i="148"/>
  <c r="J8" i="148"/>
  <c r="J7" i="148"/>
  <c r="J6" i="148"/>
  <c r="I11" i="175"/>
  <c r="H11" i="175"/>
  <c r="G11" i="175"/>
  <c r="F11" i="175"/>
  <c r="I10" i="175"/>
  <c r="H10" i="175"/>
  <c r="G10" i="175"/>
  <c r="F10" i="175"/>
  <c r="I16" i="174"/>
  <c r="H16" i="174"/>
  <c r="G16" i="174"/>
  <c r="F16" i="174"/>
  <c r="I33" i="174"/>
  <c r="H33" i="174"/>
  <c r="G33" i="174"/>
  <c r="F33" i="174"/>
  <c r="I17" i="174"/>
  <c r="H17" i="174"/>
  <c r="G17" i="174"/>
  <c r="F17" i="174"/>
  <c r="I18" i="174"/>
  <c r="H18" i="174"/>
  <c r="G18" i="174"/>
  <c r="F18" i="174"/>
  <c r="I21" i="103"/>
  <c r="H21" i="103"/>
  <c r="G21" i="103"/>
  <c r="F21" i="103"/>
  <c r="I15" i="103"/>
  <c r="H15" i="103"/>
  <c r="G15" i="103"/>
  <c r="F15" i="103"/>
  <c r="I28" i="103"/>
  <c r="H28" i="103"/>
  <c r="G28" i="103"/>
  <c r="F28" i="103"/>
  <c r="I14" i="103"/>
  <c r="H14" i="103"/>
  <c r="G14" i="103"/>
  <c r="F14" i="103"/>
  <c r="I11" i="103"/>
  <c r="H11" i="103"/>
  <c r="G11" i="103"/>
  <c r="F11" i="103"/>
  <c r="I23" i="103"/>
  <c r="H23" i="103"/>
  <c r="G23" i="103"/>
  <c r="F23" i="103"/>
  <c r="I13" i="103"/>
  <c r="H13" i="103"/>
  <c r="G13" i="103"/>
  <c r="F13" i="103"/>
  <c r="I61" i="103"/>
  <c r="H61" i="103"/>
  <c r="G61" i="103"/>
  <c r="F61" i="103"/>
  <c r="I54" i="103"/>
  <c r="H54" i="103"/>
  <c r="G54" i="103"/>
  <c r="F54" i="103"/>
  <c r="G22" i="97" l="1"/>
  <c r="F22" i="97"/>
  <c r="E22" i="97"/>
  <c r="G11" i="97"/>
  <c r="F11" i="97"/>
  <c r="E11" i="97"/>
  <c r="G17" i="119"/>
  <c r="F17" i="119"/>
  <c r="E17" i="119"/>
  <c r="G11" i="119"/>
  <c r="F11" i="119"/>
  <c r="E11" i="119"/>
  <c r="G10" i="119"/>
  <c r="F10" i="119"/>
  <c r="E10" i="119"/>
  <c r="G29" i="119"/>
  <c r="F29" i="119"/>
  <c r="E29" i="119"/>
  <c r="G18" i="119" l="1"/>
  <c r="F18" i="119"/>
  <c r="E18" i="119"/>
  <c r="G24" i="119" l="1"/>
  <c r="F24" i="119"/>
  <c r="E24" i="119"/>
  <c r="G21" i="119"/>
  <c r="F21" i="119"/>
  <c r="E21" i="119"/>
  <c r="G33" i="119"/>
  <c r="G39" i="119"/>
  <c r="G40" i="119"/>
  <c r="G32" i="119"/>
  <c r="G13" i="119"/>
  <c r="G25" i="119"/>
  <c r="G23" i="119"/>
  <c r="G15" i="119"/>
  <c r="G31" i="119"/>
  <c r="G34" i="119"/>
  <c r="G36" i="119"/>
  <c r="G28" i="119"/>
  <c r="G37" i="119"/>
  <c r="G22" i="119"/>
  <c r="G27" i="119"/>
  <c r="G35" i="119"/>
  <c r="G26" i="119"/>
  <c r="G30" i="119"/>
  <c r="G38" i="119"/>
  <c r="G16" i="119"/>
  <c r="G20" i="119"/>
  <c r="G19" i="119"/>
  <c r="G14" i="119"/>
  <c r="G12" i="119"/>
  <c r="F33" i="119"/>
  <c r="F39" i="119"/>
  <c r="F40" i="119"/>
  <c r="F32" i="119"/>
  <c r="F13" i="119"/>
  <c r="F25" i="119"/>
  <c r="F23" i="119"/>
  <c r="F15" i="119"/>
  <c r="F31" i="119"/>
  <c r="F34" i="119"/>
  <c r="F36" i="119"/>
  <c r="F28" i="119"/>
  <c r="F37" i="119"/>
  <c r="F22" i="119"/>
  <c r="F27" i="119"/>
  <c r="F35" i="119"/>
  <c r="F26" i="119"/>
  <c r="F30" i="119"/>
  <c r="F38" i="119"/>
  <c r="F16" i="119"/>
  <c r="F20" i="119"/>
  <c r="F19" i="119"/>
  <c r="F14" i="119"/>
  <c r="F12" i="119"/>
  <c r="K8" i="119"/>
  <c r="K7" i="119"/>
  <c r="K6" i="119"/>
  <c r="J8" i="119"/>
  <c r="J7" i="119"/>
  <c r="J6" i="119"/>
  <c r="G28" i="96"/>
  <c r="F28" i="96"/>
  <c r="E28" i="96"/>
  <c r="G22" i="96"/>
  <c r="F22" i="96"/>
  <c r="E22" i="96"/>
  <c r="G92" i="101"/>
  <c r="E92" i="101"/>
  <c r="G63" i="101"/>
  <c r="F63" i="101"/>
  <c r="E63" i="101"/>
  <c r="E46" i="101"/>
  <c r="F46" i="101"/>
  <c r="G46" i="101"/>
  <c r="G25" i="101"/>
  <c r="F25" i="101"/>
  <c r="E25" i="101"/>
  <c r="G11" i="101"/>
  <c r="F11" i="101"/>
  <c r="E11" i="101"/>
  <c r="G35" i="101"/>
  <c r="F35" i="101"/>
  <c r="E35" i="101"/>
  <c r="G24" i="101" l="1"/>
  <c r="F24" i="101"/>
  <c r="E24" i="101"/>
  <c r="G74" i="101"/>
  <c r="F74" i="101"/>
  <c r="E74" i="101"/>
  <c r="K8" i="101"/>
  <c r="K7" i="101"/>
  <c r="K6" i="101"/>
  <c r="J8" i="101"/>
  <c r="J7" i="101"/>
  <c r="J6" i="101"/>
  <c r="I39" i="100"/>
  <c r="H39" i="100"/>
  <c r="G39" i="100"/>
  <c r="F39" i="100"/>
  <c r="I11" i="100"/>
  <c r="H11" i="100"/>
  <c r="G11" i="100"/>
  <c r="F11" i="100"/>
  <c r="I10" i="100"/>
  <c r="H10" i="100"/>
  <c r="G10" i="100"/>
  <c r="F10" i="100"/>
  <c r="I16" i="100"/>
  <c r="H16" i="100"/>
  <c r="G16" i="100"/>
  <c r="F16" i="100"/>
  <c r="I34" i="100"/>
  <c r="I33" i="100"/>
  <c r="I32" i="100"/>
  <c r="I31" i="100"/>
  <c r="I30" i="100"/>
  <c r="I29" i="100"/>
  <c r="I28" i="100"/>
  <c r="I27" i="100"/>
  <c r="I24" i="100"/>
  <c r="I19" i="100"/>
  <c r="I22" i="100"/>
  <c r="I25" i="100"/>
  <c r="I23" i="100"/>
  <c r="I17" i="100"/>
  <c r="I20" i="100"/>
  <c r="I14" i="100"/>
  <c r="I15" i="100"/>
  <c r="I21" i="100"/>
  <c r="I26" i="100"/>
  <c r="I12" i="100"/>
  <c r="I13" i="100"/>
  <c r="I18" i="100"/>
  <c r="H34" i="100"/>
  <c r="H33" i="100"/>
  <c r="H32" i="100"/>
  <c r="H31" i="100"/>
  <c r="H30" i="100"/>
  <c r="H29" i="100"/>
  <c r="H28" i="100"/>
  <c r="H27" i="100"/>
  <c r="H24" i="100"/>
  <c r="H19" i="100"/>
  <c r="H22" i="100"/>
  <c r="H25" i="100"/>
  <c r="H23" i="100"/>
  <c r="H17" i="100"/>
  <c r="H20" i="100"/>
  <c r="H14" i="100"/>
  <c r="H15" i="100"/>
  <c r="H21" i="100"/>
  <c r="H26" i="100"/>
  <c r="H12" i="100"/>
  <c r="H13" i="100"/>
  <c r="H18" i="100"/>
  <c r="I38" i="99"/>
  <c r="I37" i="99"/>
  <c r="I36" i="99"/>
  <c r="I35" i="99"/>
  <c r="I34" i="99"/>
  <c r="I33" i="99"/>
  <c r="I32" i="99"/>
  <c r="I31" i="99"/>
  <c r="I30" i="99"/>
  <c r="I29" i="99"/>
  <c r="I28" i="99"/>
  <c r="I27" i="99"/>
  <c r="I26" i="99"/>
  <c r="I25" i="99"/>
  <c r="I24" i="99"/>
  <c r="I23" i="99"/>
  <c r="I22" i="99"/>
  <c r="I21" i="99"/>
  <c r="I20" i="99"/>
  <c r="I16" i="99"/>
  <c r="I15" i="99"/>
  <c r="I12" i="99"/>
  <c r="I10" i="99"/>
  <c r="I11" i="99"/>
  <c r="I13" i="99"/>
  <c r="I14" i="99"/>
  <c r="I17" i="99"/>
  <c r="I19" i="99"/>
  <c r="I18" i="99"/>
  <c r="H38" i="99"/>
  <c r="H37" i="99"/>
  <c r="H36" i="99"/>
  <c r="H35" i="99"/>
  <c r="H34" i="99"/>
  <c r="H33" i="99"/>
  <c r="H32" i="99"/>
  <c r="H31" i="99"/>
  <c r="H30" i="99"/>
  <c r="H29" i="99"/>
  <c r="H28" i="99"/>
  <c r="H27" i="99"/>
  <c r="H26" i="99"/>
  <c r="H25" i="99"/>
  <c r="H24" i="99"/>
  <c r="H23" i="99"/>
  <c r="H22" i="99"/>
  <c r="H21" i="99"/>
  <c r="H20" i="99"/>
  <c r="H16" i="99"/>
  <c r="H15" i="99"/>
  <c r="H12" i="99"/>
  <c r="H10" i="99"/>
  <c r="H11" i="99"/>
  <c r="H13" i="99"/>
  <c r="H14" i="99"/>
  <c r="H17" i="99"/>
  <c r="H19" i="99"/>
  <c r="H18" i="99"/>
  <c r="I11" i="98"/>
  <c r="H11" i="98"/>
  <c r="G11" i="98"/>
  <c r="F11" i="98"/>
  <c r="I12" i="98"/>
  <c r="H12" i="98"/>
  <c r="G12" i="98"/>
  <c r="F12" i="98"/>
  <c r="I35" i="98"/>
  <c r="I34" i="98"/>
  <c r="I33" i="98"/>
  <c r="I32" i="98"/>
  <c r="I31" i="98"/>
  <c r="I30" i="98"/>
  <c r="I16" i="98"/>
  <c r="I20" i="98"/>
  <c r="I19" i="98"/>
  <c r="I21" i="98"/>
  <c r="I17" i="98"/>
  <c r="I22" i="98"/>
  <c r="I25" i="98"/>
  <c r="I29" i="98"/>
  <c r="I28" i="98"/>
  <c r="I27" i="98"/>
  <c r="I24" i="98"/>
  <c r="I10" i="98"/>
  <c r="I26" i="98"/>
  <c r="I18" i="98"/>
  <c r="I14" i="98"/>
  <c r="I23" i="98"/>
  <c r="I15" i="98"/>
  <c r="I13" i="98"/>
  <c r="H35" i="98"/>
  <c r="H34" i="98"/>
  <c r="H33" i="98"/>
  <c r="H32" i="98"/>
  <c r="H31" i="98"/>
  <c r="H30" i="98"/>
  <c r="H16" i="98"/>
  <c r="H20" i="98"/>
  <c r="H19" i="98"/>
  <c r="H21" i="98"/>
  <c r="H17" i="98"/>
  <c r="H22" i="98"/>
  <c r="H25" i="98"/>
  <c r="H29" i="98"/>
  <c r="H28" i="98"/>
  <c r="H27" i="98"/>
  <c r="H24" i="98"/>
  <c r="H10" i="98"/>
  <c r="H26" i="98"/>
  <c r="H18" i="98"/>
  <c r="H14" i="98"/>
  <c r="H23" i="98"/>
  <c r="H15" i="98"/>
  <c r="H13" i="98"/>
  <c r="G10" i="92"/>
  <c r="F10" i="92"/>
  <c r="E10" i="92"/>
  <c r="E19" i="91"/>
  <c r="G19" i="91"/>
  <c r="F19" i="91"/>
  <c r="K8" i="97" l="1"/>
  <c r="K7" i="97"/>
  <c r="K6" i="97"/>
  <c r="J8" i="97"/>
  <c r="J7" i="97"/>
  <c r="J6" i="97"/>
  <c r="E33" i="119"/>
  <c r="E39" i="119"/>
  <c r="G66" i="101"/>
  <c r="F66" i="101"/>
  <c r="E66" i="101"/>
  <c r="G69" i="101"/>
  <c r="F69" i="101"/>
  <c r="E69" i="101"/>
  <c r="G23" i="101"/>
  <c r="F23" i="101"/>
  <c r="E23" i="101"/>
  <c r="G19" i="101"/>
  <c r="F19" i="101"/>
  <c r="E19" i="101"/>
  <c r="K8" i="96"/>
  <c r="K7" i="96"/>
  <c r="K6" i="96"/>
  <c r="J8" i="96"/>
  <c r="J7" i="96"/>
  <c r="J6" i="96"/>
  <c r="I42" i="95"/>
  <c r="H42" i="95"/>
  <c r="G42" i="95"/>
  <c r="F42" i="95"/>
  <c r="I41" i="95"/>
  <c r="H41" i="95"/>
  <c r="G41" i="95"/>
  <c r="F41" i="95"/>
  <c r="I12" i="95"/>
  <c r="H12" i="95"/>
  <c r="G12" i="95"/>
  <c r="F12" i="95"/>
  <c r="I40" i="94"/>
  <c r="H40" i="94"/>
  <c r="G40" i="94"/>
  <c r="F40" i="94"/>
  <c r="I12" i="93" l="1"/>
  <c r="H12" i="93"/>
  <c r="G12" i="93"/>
  <c r="F12" i="93"/>
  <c r="F31" i="93"/>
  <c r="G31" i="93"/>
  <c r="H31" i="93"/>
  <c r="I31" i="93"/>
  <c r="G12" i="92"/>
  <c r="F12" i="92"/>
  <c r="E12" i="92"/>
  <c r="K8" i="92"/>
  <c r="K7" i="92"/>
  <c r="K6" i="92"/>
  <c r="J8" i="92"/>
  <c r="J7" i="92"/>
  <c r="J6" i="92"/>
  <c r="G37" i="92"/>
  <c r="F37" i="92"/>
  <c r="E37" i="92"/>
  <c r="K8" i="91"/>
  <c r="K7" i="91"/>
  <c r="K6" i="91"/>
  <c r="J8" i="91"/>
  <c r="J7" i="91"/>
  <c r="J6" i="91"/>
  <c r="F23" i="37" l="1"/>
  <c r="I23" i="37"/>
  <c r="H23" i="37"/>
  <c r="G23" i="37"/>
  <c r="I32" i="36"/>
  <c r="H32" i="36"/>
  <c r="G32" i="36"/>
  <c r="F32" i="36"/>
  <c r="M8" i="36"/>
  <c r="M7" i="36"/>
  <c r="M6" i="36"/>
  <c r="L8" i="36"/>
  <c r="L7" i="36"/>
  <c r="L6" i="36"/>
  <c r="K6" i="36"/>
  <c r="K7" i="36"/>
  <c r="K8" i="36"/>
  <c r="H6" i="35"/>
  <c r="K8" i="35"/>
  <c r="K7" i="35"/>
  <c r="K6" i="35"/>
  <c r="J8" i="35"/>
  <c r="J7" i="35"/>
  <c r="J6" i="35"/>
  <c r="K38" i="34"/>
  <c r="J38" i="34"/>
  <c r="N67" i="130" l="1"/>
  <c r="K52" i="129"/>
  <c r="K87" i="128"/>
  <c r="N84" i="142"/>
  <c r="N45" i="141"/>
  <c r="N63" i="140"/>
  <c r="K82" i="138"/>
  <c r="N106" i="137"/>
  <c r="N62" i="136"/>
  <c r="N95" i="135"/>
  <c r="K79" i="134"/>
  <c r="L114" i="133"/>
  <c r="O67" i="130"/>
  <c r="L52" i="129"/>
  <c r="L87" i="128"/>
  <c r="O84" i="142"/>
  <c r="O45" i="141"/>
  <c r="O63" i="140"/>
  <c r="L82" i="138"/>
  <c r="O62" i="136"/>
  <c r="O106" i="137"/>
  <c r="O95" i="135"/>
  <c r="L79" i="134"/>
  <c r="N8" i="130"/>
  <c r="N8" i="142"/>
  <c r="N8" i="141"/>
  <c r="N8" i="140"/>
  <c r="N8" i="136"/>
  <c r="N8" i="137"/>
  <c r="O6" i="135"/>
  <c r="O6" i="130"/>
  <c r="O6" i="142"/>
  <c r="O6" i="140"/>
  <c r="O6" i="141"/>
  <c r="O6" i="136"/>
  <c r="O6" i="137"/>
  <c r="N6" i="130"/>
  <c r="N6" i="142"/>
  <c r="N6" i="140"/>
  <c r="N6" i="141"/>
  <c r="N6" i="137"/>
  <c r="N6" i="136"/>
  <c r="O7" i="130"/>
  <c r="O7" i="142"/>
  <c r="O7" i="140"/>
  <c r="O7" i="141"/>
  <c r="O7" i="137"/>
  <c r="O7" i="136"/>
  <c r="N7" i="130"/>
  <c r="N7" i="142"/>
  <c r="N7" i="140"/>
  <c r="N7" i="141"/>
  <c r="N7" i="137"/>
  <c r="N7" i="136"/>
  <c r="O8" i="130"/>
  <c r="O8" i="142"/>
  <c r="O8" i="140"/>
  <c r="O8" i="141"/>
  <c r="O8" i="137"/>
  <c r="O8" i="136"/>
  <c r="L8" i="37"/>
  <c r="N8" i="135"/>
  <c r="L6" i="37"/>
  <c r="N6" i="135"/>
  <c r="M7" i="37"/>
  <c r="O7" i="135"/>
  <c r="L7" i="37"/>
  <c r="N7" i="135"/>
  <c r="M8" i="37"/>
  <c r="O8" i="135"/>
  <c r="J39" i="35"/>
  <c r="K114" i="133"/>
  <c r="N6" i="147"/>
  <c r="N6" i="146"/>
  <c r="N6" i="145"/>
  <c r="N6" i="127"/>
  <c r="N6" i="126"/>
  <c r="N6" i="125"/>
  <c r="L6" i="177"/>
  <c r="L6" i="155"/>
  <c r="L6" i="171"/>
  <c r="L6" i="166"/>
  <c r="L6" i="170"/>
  <c r="L6" i="178"/>
  <c r="L6" i="163"/>
  <c r="L6" i="151"/>
  <c r="L6" i="150"/>
  <c r="L6" i="174"/>
  <c r="L6" i="175"/>
  <c r="L6" i="103"/>
  <c r="L6" i="100"/>
  <c r="L6" i="99"/>
  <c r="L6" i="98"/>
  <c r="L6" i="95"/>
  <c r="L6" i="94"/>
  <c r="L6" i="93"/>
  <c r="O7" i="147"/>
  <c r="O7" i="146"/>
  <c r="O7" i="145"/>
  <c r="O7" i="127"/>
  <c r="O7" i="126"/>
  <c r="O7" i="125"/>
  <c r="M7" i="177"/>
  <c r="M7" i="155"/>
  <c r="M7" i="171"/>
  <c r="M7" i="166"/>
  <c r="M7" i="170"/>
  <c r="M7" i="178"/>
  <c r="M7" i="163"/>
  <c r="M7" i="151"/>
  <c r="M7" i="150"/>
  <c r="M7" i="174"/>
  <c r="M7" i="175"/>
  <c r="M7" i="103"/>
  <c r="M7" i="100"/>
  <c r="M7" i="99"/>
  <c r="M7" i="98"/>
  <c r="M7" i="95"/>
  <c r="M7" i="94"/>
  <c r="M7" i="93"/>
  <c r="L6" i="38"/>
  <c r="M7" i="38"/>
  <c r="N8" i="145"/>
  <c r="N8" i="147"/>
  <c r="N8" i="146"/>
  <c r="N8" i="125"/>
  <c r="N8" i="127"/>
  <c r="N8" i="126"/>
  <c r="L8" i="170"/>
  <c r="L8" i="178"/>
  <c r="L8" i="177"/>
  <c r="L8" i="155"/>
  <c r="L8" i="171"/>
  <c r="L8" i="166"/>
  <c r="L8" i="163"/>
  <c r="L8" i="150"/>
  <c r="L8" i="151"/>
  <c r="L8" i="175"/>
  <c r="L8" i="103"/>
  <c r="L8" i="174"/>
  <c r="L8" i="100"/>
  <c r="L8" i="99"/>
  <c r="L8" i="98"/>
  <c r="L8" i="94"/>
  <c r="L8" i="95"/>
  <c r="L8" i="93"/>
  <c r="L8" i="38"/>
  <c r="O6" i="147"/>
  <c r="O6" i="146"/>
  <c r="O6" i="145"/>
  <c r="O6" i="125"/>
  <c r="O6" i="127"/>
  <c r="O6" i="126"/>
  <c r="M6" i="178"/>
  <c r="M6" i="177"/>
  <c r="M6" i="155"/>
  <c r="M6" i="171"/>
  <c r="M6" i="166"/>
  <c r="M6" i="170"/>
  <c r="M6" i="163"/>
  <c r="M6" i="150"/>
  <c r="M6" i="151"/>
  <c r="M6" i="175"/>
  <c r="M6" i="103"/>
  <c r="M6" i="174"/>
  <c r="M6" i="100"/>
  <c r="M6" i="99"/>
  <c r="M6" i="98"/>
  <c r="M6" i="94"/>
  <c r="M6" i="95"/>
  <c r="M6" i="93"/>
  <c r="M6" i="38"/>
  <c r="N7" i="145"/>
  <c r="N7" i="147"/>
  <c r="N7" i="146"/>
  <c r="N7" i="127"/>
  <c r="N7" i="126"/>
  <c r="N7" i="125"/>
  <c r="L7" i="171"/>
  <c r="L7" i="166"/>
  <c r="L7" i="170"/>
  <c r="L7" i="178"/>
  <c r="L7" i="177"/>
  <c r="L7" i="155"/>
  <c r="L7" i="163"/>
  <c r="L7" i="151"/>
  <c r="L7" i="150"/>
  <c r="L7" i="174"/>
  <c r="L7" i="175"/>
  <c r="L7" i="103"/>
  <c r="L7" i="100"/>
  <c r="L7" i="99"/>
  <c r="L7" i="98"/>
  <c r="L7" i="94"/>
  <c r="L7" i="95"/>
  <c r="L7" i="93"/>
  <c r="O8" i="145"/>
  <c r="O8" i="147"/>
  <c r="O8" i="146"/>
  <c r="O8" i="127"/>
  <c r="O8" i="126"/>
  <c r="O8" i="125"/>
  <c r="M8" i="171"/>
  <c r="M8" i="166"/>
  <c r="M8" i="170"/>
  <c r="M8" i="178"/>
  <c r="M8" i="177"/>
  <c r="M8" i="155"/>
  <c r="M8" i="163"/>
  <c r="M8" i="151"/>
  <c r="M8" i="150"/>
  <c r="M8" i="174"/>
  <c r="M8" i="175"/>
  <c r="M8" i="103"/>
  <c r="M8" i="100"/>
  <c r="M8" i="99"/>
  <c r="M8" i="98"/>
  <c r="M8" i="94"/>
  <c r="M8" i="95"/>
  <c r="M8" i="93"/>
  <c r="M6" i="37"/>
  <c r="L7" i="38"/>
  <c r="M8" i="38"/>
  <c r="L35" i="181"/>
  <c r="O44" i="147"/>
  <c r="L36" i="180"/>
  <c r="O41" i="146"/>
  <c r="O41" i="145"/>
  <c r="L41" i="144"/>
  <c r="L50" i="143"/>
  <c r="O46" i="127"/>
  <c r="O37" i="126"/>
  <c r="O47" i="125"/>
  <c r="L36" i="124"/>
  <c r="L55" i="123"/>
  <c r="M40" i="171"/>
  <c r="M40" i="178"/>
  <c r="M31" i="166"/>
  <c r="K40" i="173"/>
  <c r="K41" i="165"/>
  <c r="M41" i="177"/>
  <c r="M41" i="170"/>
  <c r="M40" i="155"/>
  <c r="K41" i="164"/>
  <c r="K46" i="154"/>
  <c r="M42" i="163"/>
  <c r="M38" i="151"/>
  <c r="M41" i="150"/>
  <c r="K40" i="167"/>
  <c r="K41" i="148"/>
  <c r="M75" i="175"/>
  <c r="M48" i="174"/>
  <c r="M80" i="103"/>
  <c r="K55" i="119"/>
  <c r="M43" i="100"/>
  <c r="M43" i="98"/>
  <c r="K94" i="101"/>
  <c r="M43" i="99"/>
  <c r="K39" i="97"/>
  <c r="K44" i="96"/>
  <c r="M42" i="94"/>
  <c r="M44" i="95"/>
  <c r="M41" i="93"/>
  <c r="K39" i="91"/>
  <c r="K39" i="92"/>
  <c r="K39" i="35"/>
  <c r="K36" i="180"/>
  <c r="N44" i="147"/>
  <c r="K35" i="181"/>
  <c r="N41" i="146"/>
  <c r="N41" i="145"/>
  <c r="K41" i="144"/>
  <c r="K50" i="143"/>
  <c r="N46" i="127"/>
  <c r="N37" i="126"/>
  <c r="N47" i="125"/>
  <c r="K36" i="124"/>
  <c r="K55" i="123"/>
  <c r="L40" i="171"/>
  <c r="L40" i="178"/>
  <c r="L31" i="166"/>
  <c r="J40" i="173"/>
  <c r="J41" i="165"/>
  <c r="L41" i="177"/>
  <c r="L41" i="170"/>
  <c r="L40" i="155"/>
  <c r="J41" i="164"/>
  <c r="J46" i="154"/>
  <c r="L42" i="163"/>
  <c r="L38" i="151"/>
  <c r="L41" i="150"/>
  <c r="J40" i="167"/>
  <c r="J41" i="148"/>
  <c r="L75" i="175"/>
  <c r="L48" i="174"/>
  <c r="L80" i="103"/>
  <c r="J55" i="119"/>
  <c r="L43" i="98"/>
  <c r="J94" i="101"/>
  <c r="L43" i="99"/>
  <c r="L43" i="100"/>
  <c r="J39" i="97"/>
  <c r="J44" i="96"/>
  <c r="L44" i="95"/>
  <c r="L42" i="94"/>
  <c r="L41" i="93"/>
  <c r="J39" i="92"/>
  <c r="J39" i="91"/>
  <c r="L38" i="36"/>
  <c r="M38" i="36"/>
  <c r="L42" i="37"/>
  <c r="M42" i="37"/>
  <c r="L38" i="38"/>
  <c r="M38" i="38"/>
  <c r="J24" i="147"/>
  <c r="K49" i="140"/>
  <c r="J49" i="140"/>
  <c r="G49" i="140"/>
  <c r="F49" i="140"/>
  <c r="K26" i="140"/>
  <c r="J26" i="140"/>
  <c r="G26" i="140"/>
  <c r="F26" i="140"/>
  <c r="H25" i="143"/>
  <c r="G25" i="143"/>
  <c r="F25" i="143"/>
  <c r="E25" i="143"/>
  <c r="H18" i="143"/>
  <c r="G18" i="143"/>
  <c r="F18" i="143"/>
  <c r="E18" i="143"/>
  <c r="H40" i="143"/>
  <c r="G40" i="143"/>
  <c r="F40" i="143"/>
  <c r="E40" i="143"/>
  <c r="H39" i="143"/>
  <c r="G39" i="143"/>
  <c r="F39" i="143"/>
  <c r="E39" i="143"/>
  <c r="H38" i="143"/>
  <c r="G38" i="143"/>
  <c r="F38" i="143"/>
  <c r="E38" i="143"/>
  <c r="H19" i="143"/>
  <c r="G19" i="143"/>
  <c r="F19" i="143"/>
  <c r="E19" i="143"/>
  <c r="H20" i="143"/>
  <c r="G20" i="143"/>
  <c r="F20" i="143"/>
  <c r="E20" i="143"/>
  <c r="H44" i="143"/>
  <c r="G44" i="143"/>
  <c r="F44" i="143"/>
  <c r="E44" i="143"/>
  <c r="H43" i="143"/>
  <c r="G43" i="143"/>
  <c r="F43" i="143"/>
  <c r="E43" i="143"/>
  <c r="H22" i="143"/>
  <c r="G22" i="143"/>
  <c r="F22" i="143"/>
  <c r="E22" i="143"/>
  <c r="K82" i="142"/>
  <c r="J82" i="142"/>
  <c r="I82" i="142"/>
  <c r="H82" i="142"/>
  <c r="G82" i="142"/>
  <c r="F82" i="142"/>
  <c r="K81" i="142"/>
  <c r="J81" i="142"/>
  <c r="I81" i="142"/>
  <c r="H81" i="142"/>
  <c r="G81" i="142"/>
  <c r="F81" i="142"/>
  <c r="K80" i="142"/>
  <c r="J80" i="142"/>
  <c r="I80" i="142"/>
  <c r="H80" i="142"/>
  <c r="G80" i="142"/>
  <c r="F80" i="142"/>
  <c r="K79" i="142"/>
  <c r="J79" i="142"/>
  <c r="I79" i="142"/>
  <c r="H79" i="142"/>
  <c r="G79" i="142"/>
  <c r="F79" i="142"/>
  <c r="K78" i="142"/>
  <c r="J78" i="142"/>
  <c r="I78" i="142"/>
  <c r="H78" i="142"/>
  <c r="G78" i="142"/>
  <c r="F78" i="142"/>
  <c r="K77" i="142"/>
  <c r="J77" i="142"/>
  <c r="I77" i="142"/>
  <c r="H77" i="142"/>
  <c r="G77" i="142"/>
  <c r="F77" i="142"/>
  <c r="K76" i="142"/>
  <c r="J76" i="142"/>
  <c r="I76" i="142"/>
  <c r="H76" i="142"/>
  <c r="G76" i="142"/>
  <c r="F76" i="142"/>
  <c r="K43" i="142"/>
  <c r="J43" i="142"/>
  <c r="I43" i="142"/>
  <c r="H43" i="142"/>
  <c r="G43" i="142"/>
  <c r="F43" i="142"/>
  <c r="K20" i="142"/>
  <c r="J20" i="142"/>
  <c r="I20" i="142"/>
  <c r="H20" i="142"/>
  <c r="G20" i="142"/>
  <c r="F20" i="142"/>
  <c r="K70" i="142"/>
  <c r="J70" i="142"/>
  <c r="I70" i="142"/>
  <c r="H70" i="142"/>
  <c r="G70" i="142"/>
  <c r="F70" i="142"/>
  <c r="K61" i="140"/>
  <c r="J61" i="140"/>
  <c r="G61" i="140"/>
  <c r="F61" i="140"/>
  <c r="K60" i="140"/>
  <c r="J60" i="140"/>
  <c r="G60" i="140"/>
  <c r="F60" i="140"/>
  <c r="K59" i="140"/>
  <c r="J59" i="140"/>
  <c r="G59" i="140"/>
  <c r="F59" i="140"/>
  <c r="K58" i="140"/>
  <c r="J58" i="140"/>
  <c r="G58" i="140"/>
  <c r="F58" i="140"/>
  <c r="K57" i="140"/>
  <c r="J57" i="140"/>
  <c r="G57" i="140"/>
  <c r="F57" i="140"/>
  <c r="K56" i="140"/>
  <c r="J56" i="140"/>
  <c r="G56" i="140"/>
  <c r="F56" i="140"/>
  <c r="K31" i="140"/>
  <c r="J31" i="140"/>
  <c r="G31" i="140"/>
  <c r="F31" i="140"/>
  <c r="K33" i="140"/>
  <c r="J33" i="140"/>
  <c r="G33" i="140"/>
  <c r="F33" i="140"/>
  <c r="K25" i="140"/>
  <c r="J25" i="140"/>
  <c r="G25" i="140"/>
  <c r="F25" i="140"/>
  <c r="K48" i="140"/>
  <c r="J48" i="140"/>
  <c r="G48" i="140"/>
  <c r="F48" i="140"/>
  <c r="H45" i="139"/>
  <c r="G45" i="139"/>
  <c r="F45" i="139"/>
  <c r="E45" i="139"/>
  <c r="H33" i="139"/>
  <c r="G33" i="139"/>
  <c r="F33" i="139"/>
  <c r="E33" i="139"/>
  <c r="H31" i="139"/>
  <c r="G31" i="139"/>
  <c r="F31" i="139"/>
  <c r="E31" i="139"/>
  <c r="H54" i="139"/>
  <c r="G54" i="139"/>
  <c r="F54" i="139"/>
  <c r="E54" i="139"/>
  <c r="H61" i="139"/>
  <c r="G61" i="139"/>
  <c r="F61" i="139"/>
  <c r="E61" i="139"/>
  <c r="H38" i="139"/>
  <c r="G38" i="139"/>
  <c r="F38" i="139"/>
  <c r="E38" i="139"/>
  <c r="H35" i="139"/>
  <c r="G35" i="139"/>
  <c r="F35" i="139"/>
  <c r="E35" i="139"/>
  <c r="H62" i="139"/>
  <c r="G62" i="139"/>
  <c r="F62" i="139"/>
  <c r="E62" i="139"/>
  <c r="H56" i="139"/>
  <c r="G56" i="139"/>
  <c r="F56" i="139"/>
  <c r="E56" i="139"/>
  <c r="H52" i="139"/>
  <c r="G52" i="139"/>
  <c r="F52" i="139"/>
  <c r="E52" i="139"/>
  <c r="H66" i="138"/>
  <c r="G66" i="138"/>
  <c r="F66" i="138"/>
  <c r="E66" i="138"/>
  <c r="H69" i="138"/>
  <c r="G69" i="138"/>
  <c r="F69" i="138"/>
  <c r="E69" i="138"/>
  <c r="H50" i="138"/>
  <c r="G50" i="138"/>
  <c r="F50" i="138"/>
  <c r="E50" i="138"/>
  <c r="H64" i="138"/>
  <c r="G64" i="138"/>
  <c r="F64" i="138"/>
  <c r="E64" i="138"/>
  <c r="H67" i="138"/>
  <c r="G67" i="138"/>
  <c r="F67" i="138"/>
  <c r="E67" i="138"/>
  <c r="H28" i="138"/>
  <c r="G28" i="138"/>
  <c r="F28" i="138"/>
  <c r="E28" i="138"/>
  <c r="H26" i="138"/>
  <c r="G26" i="138"/>
  <c r="F26" i="138"/>
  <c r="E26" i="138"/>
  <c r="H35" i="138"/>
  <c r="G35" i="138"/>
  <c r="F35" i="138"/>
  <c r="E35" i="138"/>
  <c r="G40" i="138"/>
  <c r="F40" i="138"/>
  <c r="E40" i="138"/>
  <c r="H68" i="138"/>
  <c r="G68" i="138"/>
  <c r="F68" i="138"/>
  <c r="E68" i="138"/>
  <c r="H35" i="129" l="1"/>
  <c r="G35" i="129"/>
  <c r="F35" i="129"/>
  <c r="E35" i="129"/>
  <c r="H41" i="129"/>
  <c r="G41" i="129"/>
  <c r="F41" i="129"/>
  <c r="E41" i="129"/>
  <c r="H48" i="129"/>
  <c r="G48" i="129"/>
  <c r="F48" i="129"/>
  <c r="E48" i="129"/>
  <c r="H21" i="129"/>
  <c r="G21" i="129"/>
  <c r="F21" i="129"/>
  <c r="E21" i="129"/>
  <c r="H40" i="129"/>
  <c r="G40" i="129"/>
  <c r="F40" i="129"/>
  <c r="E40" i="129"/>
  <c r="H31" i="129"/>
  <c r="G31" i="129"/>
  <c r="F31" i="129"/>
  <c r="E31" i="129"/>
  <c r="H20" i="129"/>
  <c r="G20" i="129"/>
  <c r="F20" i="129"/>
  <c r="E20" i="129"/>
  <c r="H38" i="129"/>
  <c r="G38" i="129"/>
  <c r="F38" i="129"/>
  <c r="E38" i="129"/>
  <c r="H18" i="129"/>
  <c r="G18" i="129"/>
  <c r="F18" i="129"/>
  <c r="E18" i="129"/>
  <c r="H93" i="133"/>
  <c r="G93" i="133"/>
  <c r="F93" i="133"/>
  <c r="E93" i="133"/>
  <c r="H95" i="133"/>
  <c r="G95" i="133"/>
  <c r="F95" i="133"/>
  <c r="E95" i="133"/>
  <c r="H50" i="133"/>
  <c r="G50" i="133"/>
  <c r="F50" i="133"/>
  <c r="E50" i="133"/>
  <c r="H84" i="133"/>
  <c r="G84" i="133"/>
  <c r="F84" i="133"/>
  <c r="E84" i="133"/>
  <c r="H65" i="133"/>
  <c r="G65" i="133"/>
  <c r="F65" i="133"/>
  <c r="E65" i="133"/>
  <c r="H45" i="133"/>
  <c r="G45" i="133"/>
  <c r="F45" i="133"/>
  <c r="E45" i="133"/>
  <c r="H47" i="133"/>
  <c r="G47" i="133"/>
  <c r="F47" i="133"/>
  <c r="E47" i="133"/>
  <c r="H83" i="133"/>
  <c r="G83" i="133"/>
  <c r="F83" i="133"/>
  <c r="E83" i="133"/>
  <c r="H21" i="133"/>
  <c r="G21" i="133"/>
  <c r="F21" i="133"/>
  <c r="E21" i="133"/>
  <c r="H42" i="129"/>
  <c r="G42" i="129"/>
  <c r="F42" i="129"/>
  <c r="E42" i="129"/>
  <c r="H44" i="129"/>
  <c r="G44" i="129"/>
  <c r="F44" i="129"/>
  <c r="E44" i="129"/>
  <c r="H23" i="129"/>
  <c r="G23" i="129"/>
  <c r="F23" i="129"/>
  <c r="E23" i="129"/>
  <c r="H43" i="129"/>
  <c r="G43" i="129"/>
  <c r="F43" i="129"/>
  <c r="E43" i="129"/>
  <c r="H19" i="129"/>
  <c r="G19" i="129"/>
  <c r="F19" i="129"/>
  <c r="E19" i="129"/>
  <c r="H16" i="129"/>
  <c r="G16" i="129"/>
  <c r="F16" i="129"/>
  <c r="E16" i="129"/>
  <c r="H47" i="129"/>
  <c r="G47" i="129"/>
  <c r="F47" i="129"/>
  <c r="E47" i="129"/>
  <c r="H46" i="129"/>
  <c r="G46" i="129"/>
  <c r="F46" i="129"/>
  <c r="E46" i="129"/>
  <c r="F14" i="124"/>
  <c r="H12" i="123"/>
  <c r="G12" i="123"/>
  <c r="F12" i="123"/>
  <c r="E12" i="123"/>
  <c r="H38" i="123"/>
  <c r="G38" i="123"/>
  <c r="F38" i="123"/>
  <c r="E38" i="123"/>
  <c r="J8" i="124"/>
  <c r="J7" i="124"/>
  <c r="J6" i="124"/>
  <c r="J8" i="128"/>
  <c r="J7" i="128"/>
  <c r="J6" i="128"/>
  <c r="J8" i="129"/>
  <c r="J7" i="129"/>
  <c r="J6" i="129"/>
  <c r="J8" i="133"/>
  <c r="J7" i="133"/>
  <c r="J6" i="133"/>
  <c r="J8" i="134"/>
  <c r="J7" i="134"/>
  <c r="J6" i="134"/>
  <c r="J8" i="138"/>
  <c r="J7" i="138"/>
  <c r="J6" i="138"/>
  <c r="J8" i="139"/>
  <c r="J7" i="139"/>
  <c r="J6" i="139"/>
  <c r="J8" i="143"/>
  <c r="J7" i="143"/>
  <c r="J6" i="143"/>
  <c r="J8" i="144"/>
  <c r="J7" i="144"/>
  <c r="J6" i="144"/>
  <c r="J8" i="123"/>
  <c r="J7" i="123"/>
  <c r="J6" i="123"/>
  <c r="I8" i="124"/>
  <c r="I7" i="124"/>
  <c r="I6" i="124"/>
  <c r="I8" i="128"/>
  <c r="I7" i="128"/>
  <c r="I6" i="128"/>
  <c r="I8" i="129"/>
  <c r="I7" i="129"/>
  <c r="I6" i="129"/>
  <c r="I8" i="133"/>
  <c r="I7" i="133"/>
  <c r="I6" i="133"/>
  <c r="I8" i="134"/>
  <c r="I7" i="134"/>
  <c r="I6" i="134"/>
  <c r="I8" i="138"/>
  <c r="I7" i="138"/>
  <c r="I6" i="138"/>
  <c r="I8" i="139"/>
  <c r="I7" i="139"/>
  <c r="I6" i="139"/>
  <c r="I8" i="143"/>
  <c r="I7" i="143"/>
  <c r="I6" i="143"/>
  <c r="I8" i="144"/>
  <c r="I7" i="144"/>
  <c r="I6" i="144"/>
  <c r="I8" i="123"/>
  <c r="I7" i="123"/>
  <c r="I6" i="123"/>
  <c r="H25" i="171"/>
  <c r="I8" i="167"/>
  <c r="I7" i="167"/>
  <c r="I6" i="167"/>
  <c r="I8" i="154"/>
  <c r="I7" i="154"/>
  <c r="I6" i="154"/>
  <c r="I8" i="164"/>
  <c r="I7" i="164"/>
  <c r="I6" i="164"/>
  <c r="I8" i="165"/>
  <c r="I7" i="165"/>
  <c r="I6" i="165"/>
  <c r="I8" i="173"/>
  <c r="I7" i="173"/>
  <c r="I6" i="173"/>
  <c r="I8" i="148"/>
  <c r="I7" i="148"/>
  <c r="I6" i="148"/>
  <c r="H8" i="167"/>
  <c r="H7" i="167"/>
  <c r="H6" i="167"/>
  <c r="H8" i="154"/>
  <c r="H7" i="154"/>
  <c r="H6" i="154"/>
  <c r="H8" i="164"/>
  <c r="H7" i="164"/>
  <c r="H6" i="164"/>
  <c r="H8" i="165"/>
  <c r="H7" i="165"/>
  <c r="H6" i="165"/>
  <c r="H8" i="173"/>
  <c r="H7" i="173"/>
  <c r="H6" i="173"/>
  <c r="H8" i="148"/>
  <c r="H7" i="148"/>
  <c r="H6" i="148"/>
  <c r="J8" i="36" l="1"/>
  <c r="J7" i="36"/>
  <c r="J6" i="36"/>
  <c r="K7" i="37" l="1"/>
  <c r="M7" i="130"/>
  <c r="M7" i="136"/>
  <c r="M7" i="142"/>
  <c r="M7" i="125"/>
  <c r="K7" i="163"/>
  <c r="K7" i="166"/>
  <c r="M7" i="127"/>
  <c r="M7" i="135"/>
  <c r="M7" i="141"/>
  <c r="M7" i="147"/>
  <c r="K7" i="151"/>
  <c r="K7" i="177"/>
  <c r="K7" i="150"/>
  <c r="M7" i="126"/>
  <c r="M7" i="132"/>
  <c r="M7" i="140"/>
  <c r="M7" i="146"/>
  <c r="K7" i="178"/>
  <c r="M7" i="145"/>
  <c r="K7" i="171"/>
  <c r="M7" i="137"/>
  <c r="K7" i="155"/>
  <c r="M7" i="131"/>
  <c r="K7" i="170"/>
  <c r="J8" i="37"/>
  <c r="L8" i="130"/>
  <c r="L8" i="136"/>
  <c r="L8" i="142"/>
  <c r="L8" i="125"/>
  <c r="J8" i="170"/>
  <c r="J8" i="171"/>
  <c r="L8" i="127"/>
  <c r="L8" i="135"/>
  <c r="L8" i="141"/>
  <c r="L8" i="147"/>
  <c r="J8" i="155"/>
  <c r="J8" i="178"/>
  <c r="L8" i="126"/>
  <c r="L8" i="131"/>
  <c r="L8" i="145"/>
  <c r="J8" i="151"/>
  <c r="J8" i="150"/>
  <c r="L8" i="132"/>
  <c r="L8" i="146"/>
  <c r="J8" i="163"/>
  <c r="L8" i="137"/>
  <c r="J8" i="177"/>
  <c r="L8" i="140"/>
  <c r="J8" i="166"/>
  <c r="K6" i="37"/>
  <c r="M6" i="131"/>
  <c r="M6" i="137"/>
  <c r="M6" i="145"/>
  <c r="K6" i="155"/>
  <c r="K6" i="178"/>
  <c r="M6" i="130"/>
  <c r="M6" i="136"/>
  <c r="M6" i="142"/>
  <c r="M6" i="125"/>
  <c r="K6" i="163"/>
  <c r="K6" i="166"/>
  <c r="M6" i="127"/>
  <c r="M6" i="135"/>
  <c r="M6" i="141"/>
  <c r="M6" i="147"/>
  <c r="M6" i="132"/>
  <c r="K6" i="170"/>
  <c r="M6" i="126"/>
  <c r="K6" i="177"/>
  <c r="M6" i="146"/>
  <c r="K6" i="171"/>
  <c r="M6" i="140"/>
  <c r="K6" i="151"/>
  <c r="K6" i="150"/>
  <c r="J6" i="38"/>
  <c r="L6" i="126"/>
  <c r="L6" i="132"/>
  <c r="L6" i="140"/>
  <c r="L6" i="146"/>
  <c r="J6" i="163"/>
  <c r="J6" i="166"/>
  <c r="L6" i="131"/>
  <c r="L6" i="137"/>
  <c r="L6" i="145"/>
  <c r="J6" i="151"/>
  <c r="J6" i="177"/>
  <c r="J6" i="150"/>
  <c r="L6" i="135"/>
  <c r="L6" i="147"/>
  <c r="J6" i="155"/>
  <c r="L6" i="136"/>
  <c r="L6" i="125"/>
  <c r="J6" i="170"/>
  <c r="L6" i="127"/>
  <c r="L6" i="141"/>
  <c r="J6" i="178"/>
  <c r="L6" i="130"/>
  <c r="L6" i="142"/>
  <c r="J6" i="171"/>
  <c r="J7" i="37"/>
  <c r="L7" i="131"/>
  <c r="L7" i="137"/>
  <c r="L7" i="145"/>
  <c r="J7" i="151"/>
  <c r="J7" i="177"/>
  <c r="J7" i="150"/>
  <c r="L7" i="130"/>
  <c r="L7" i="136"/>
  <c r="L7" i="142"/>
  <c r="L7" i="125"/>
  <c r="J7" i="170"/>
  <c r="J7" i="171"/>
  <c r="L7" i="126"/>
  <c r="L7" i="140"/>
  <c r="J7" i="166"/>
  <c r="L7" i="127"/>
  <c r="L7" i="141"/>
  <c r="J7" i="178"/>
  <c r="L7" i="132"/>
  <c r="L7" i="146"/>
  <c r="J7" i="163"/>
  <c r="L7" i="135"/>
  <c r="L7" i="147"/>
  <c r="J7" i="155"/>
  <c r="K8" i="37"/>
  <c r="M8" i="127"/>
  <c r="M8" i="135"/>
  <c r="M8" i="141"/>
  <c r="M8" i="147"/>
  <c r="K8" i="151"/>
  <c r="K8" i="177"/>
  <c r="K8" i="150"/>
  <c r="M8" i="126"/>
  <c r="M8" i="132"/>
  <c r="M8" i="140"/>
  <c r="M8" i="146"/>
  <c r="K8" i="170"/>
  <c r="K8" i="171"/>
  <c r="M8" i="131"/>
  <c r="M8" i="137"/>
  <c r="M8" i="145"/>
  <c r="M8" i="142"/>
  <c r="K8" i="163"/>
  <c r="M8" i="136"/>
  <c r="K8" i="155"/>
  <c r="M8" i="130"/>
  <c r="K8" i="166"/>
  <c r="M8" i="125"/>
  <c r="K8" i="178"/>
  <c r="K6" i="175"/>
  <c r="K6" i="174"/>
  <c r="K6" i="103"/>
  <c r="K6" i="100"/>
  <c r="K6" i="99"/>
  <c r="K6" i="98"/>
  <c r="K6" i="95"/>
  <c r="K6" i="94"/>
  <c r="K6" i="93"/>
  <c r="K6" i="38"/>
  <c r="K7" i="175"/>
  <c r="K7" i="174"/>
  <c r="K7" i="103"/>
  <c r="K7" i="100"/>
  <c r="K7" i="99"/>
  <c r="K7" i="98"/>
  <c r="K7" i="95"/>
  <c r="K7" i="94"/>
  <c r="K7" i="93"/>
  <c r="K7" i="38"/>
  <c r="K8" i="175"/>
  <c r="K8" i="174"/>
  <c r="K8" i="103"/>
  <c r="K8" i="100"/>
  <c r="K8" i="99"/>
  <c r="K8" i="98"/>
  <c r="K8" i="95"/>
  <c r="K8" i="94"/>
  <c r="K8" i="93"/>
  <c r="K8" i="38"/>
  <c r="J6" i="175"/>
  <c r="J6" i="100"/>
  <c r="J7" i="175"/>
  <c r="J7" i="174"/>
  <c r="J7" i="103"/>
  <c r="J7" i="100"/>
  <c r="J7" i="99"/>
  <c r="J7" i="98"/>
  <c r="J7" i="95"/>
  <c r="J7" i="94"/>
  <c r="J7" i="93"/>
  <c r="J7" i="38"/>
  <c r="J6" i="103"/>
  <c r="J6" i="98"/>
  <c r="J6" i="94"/>
  <c r="J6" i="93"/>
  <c r="J6" i="37"/>
  <c r="J8" i="175"/>
  <c r="J8" i="174"/>
  <c r="J8" i="103"/>
  <c r="J8" i="100"/>
  <c r="J8" i="99"/>
  <c r="J8" i="98"/>
  <c r="J8" i="95"/>
  <c r="J8" i="94"/>
  <c r="J8" i="93"/>
  <c r="J8" i="38"/>
  <c r="J6" i="174"/>
  <c r="J6" i="99"/>
  <c r="J6" i="95"/>
  <c r="I8" i="35"/>
  <c r="I7" i="35"/>
  <c r="I6" i="35"/>
  <c r="I8" i="91"/>
  <c r="I7" i="91"/>
  <c r="I6" i="91"/>
  <c r="I8" i="92"/>
  <c r="I7" i="92"/>
  <c r="I6" i="92"/>
  <c r="I8" i="96"/>
  <c r="I7" i="96"/>
  <c r="I6" i="96"/>
  <c r="I8" i="97"/>
  <c r="I7" i="97"/>
  <c r="I6" i="97"/>
  <c r="I8" i="101"/>
  <c r="I7" i="101"/>
  <c r="I6" i="101"/>
  <c r="I8" i="119"/>
  <c r="I7" i="119"/>
  <c r="I6" i="119"/>
  <c r="I38" i="34"/>
  <c r="J82" i="138" s="1"/>
  <c r="H8" i="35"/>
  <c r="H7" i="35"/>
  <c r="H8" i="91"/>
  <c r="H7" i="91"/>
  <c r="H6" i="91"/>
  <c r="H8" i="92"/>
  <c r="H7" i="92"/>
  <c r="H6" i="92"/>
  <c r="H8" i="96"/>
  <c r="H7" i="96"/>
  <c r="H6" i="96"/>
  <c r="H8" i="97"/>
  <c r="H7" i="97"/>
  <c r="H6" i="97"/>
  <c r="H8" i="101"/>
  <c r="H7" i="101"/>
  <c r="H6" i="101"/>
  <c r="H8" i="119"/>
  <c r="H7" i="119"/>
  <c r="H6" i="119"/>
  <c r="H38" i="34"/>
  <c r="I82" i="138" s="1"/>
  <c r="J36" i="180" l="1"/>
  <c r="J35" i="181"/>
  <c r="K38" i="36"/>
  <c r="I35" i="181"/>
  <c r="I36" i="180"/>
  <c r="H39" i="35"/>
  <c r="J42" i="163"/>
  <c r="J41" i="170"/>
  <c r="J31" i="166"/>
  <c r="J40" i="171"/>
  <c r="H40" i="167"/>
  <c r="H41" i="164"/>
  <c r="H40" i="173"/>
  <c r="I36" i="124"/>
  <c r="I52" i="129"/>
  <c r="I79" i="134"/>
  <c r="L37" i="126"/>
  <c r="L46" i="127"/>
  <c r="L67" i="130"/>
  <c r="L40" i="131"/>
  <c r="L70" i="132"/>
  <c r="L95" i="135"/>
  <c r="L62" i="136"/>
  <c r="L106" i="137"/>
  <c r="L63" i="140"/>
  <c r="L45" i="141"/>
  <c r="L84" i="142"/>
  <c r="L41" i="145"/>
  <c r="L41" i="146"/>
  <c r="L44" i="147"/>
  <c r="L47" i="125"/>
  <c r="I50" i="143"/>
  <c r="I41" i="144"/>
  <c r="I55" i="123"/>
  <c r="J38" i="151"/>
  <c r="J40" i="155"/>
  <c r="J41" i="177"/>
  <c r="J40" i="178"/>
  <c r="J41" i="150"/>
  <c r="H46" i="154"/>
  <c r="H41" i="165"/>
  <c r="H41" i="148"/>
  <c r="I87" i="128"/>
  <c r="I114" i="133"/>
  <c r="J42" i="37"/>
  <c r="J44" i="95"/>
  <c r="J80" i="103"/>
  <c r="J38" i="38"/>
  <c r="J43" i="98"/>
  <c r="J48" i="174"/>
  <c r="J41" i="93"/>
  <c r="J43" i="99"/>
  <c r="J75" i="175"/>
  <c r="J42" i="94"/>
  <c r="J43" i="100"/>
  <c r="J38" i="36"/>
  <c r="I39" i="35"/>
  <c r="K38" i="151"/>
  <c r="K41" i="177"/>
  <c r="K40" i="178"/>
  <c r="K41" i="150"/>
  <c r="I40" i="167"/>
  <c r="I41" i="164"/>
  <c r="I40" i="173"/>
  <c r="J50" i="143"/>
  <c r="M37" i="126"/>
  <c r="M46" i="127"/>
  <c r="M67" i="130"/>
  <c r="M40" i="131"/>
  <c r="M70" i="132"/>
  <c r="M95" i="135"/>
  <c r="M62" i="136"/>
  <c r="M106" i="137"/>
  <c r="M63" i="140"/>
  <c r="M45" i="141"/>
  <c r="M84" i="142"/>
  <c r="M41" i="145"/>
  <c r="M41" i="146"/>
  <c r="M44" i="147"/>
  <c r="M47" i="125"/>
  <c r="J36" i="124"/>
  <c r="J87" i="128"/>
  <c r="J52" i="129"/>
  <c r="J114" i="133"/>
  <c r="J79" i="134"/>
  <c r="K42" i="163"/>
  <c r="K40" i="155"/>
  <c r="K41" i="170"/>
  <c r="K31" i="166"/>
  <c r="K40" i="171"/>
  <c r="I46" i="154"/>
  <c r="I41" i="165"/>
  <c r="I41" i="148"/>
  <c r="J41" i="144"/>
  <c r="J55" i="123"/>
  <c r="K42" i="94"/>
  <c r="K43" i="100"/>
  <c r="K42" i="37"/>
  <c r="K44" i="95"/>
  <c r="K80" i="103"/>
  <c r="K38" i="38"/>
  <c r="K43" i="98"/>
  <c r="K48" i="174"/>
  <c r="K41" i="93"/>
  <c r="K43" i="99"/>
  <c r="K75" i="175"/>
  <c r="I55" i="119"/>
  <c r="I94" i="101"/>
  <c r="I39" i="97"/>
  <c r="I44" i="96"/>
  <c r="I39" i="92"/>
  <c r="I39" i="91"/>
  <c r="H55" i="119"/>
  <c r="H94" i="101"/>
  <c r="H39" i="97"/>
  <c r="H44" i="96"/>
  <c r="H39" i="92"/>
  <c r="H39" i="91"/>
  <c r="K41" i="142"/>
  <c r="J41" i="142"/>
  <c r="I41" i="142"/>
  <c r="H41" i="142"/>
  <c r="G41" i="142"/>
  <c r="F41" i="142"/>
  <c r="K75" i="142"/>
  <c r="J75" i="142"/>
  <c r="I75" i="142"/>
  <c r="H75" i="142"/>
  <c r="G75" i="142"/>
  <c r="F75" i="142"/>
  <c r="K74" i="142"/>
  <c r="J74" i="142"/>
  <c r="I74" i="142"/>
  <c r="H74" i="142"/>
  <c r="G74" i="142"/>
  <c r="F74" i="142"/>
  <c r="K72" i="142"/>
  <c r="J72" i="142"/>
  <c r="I72" i="142"/>
  <c r="H72" i="142"/>
  <c r="G72" i="142"/>
  <c r="F72" i="142"/>
  <c r="K42" i="142"/>
  <c r="J42" i="142"/>
  <c r="I42" i="142"/>
  <c r="H42" i="142"/>
  <c r="G42" i="142"/>
  <c r="F42" i="142"/>
  <c r="K68" i="142"/>
  <c r="J68" i="142"/>
  <c r="I68" i="142"/>
  <c r="H68" i="142"/>
  <c r="G68" i="142"/>
  <c r="F68" i="142"/>
  <c r="K22" i="141"/>
  <c r="J22" i="141"/>
  <c r="I22" i="141"/>
  <c r="H22" i="141"/>
  <c r="G22" i="141"/>
  <c r="F22" i="141"/>
  <c r="K43" i="141"/>
  <c r="J43" i="141"/>
  <c r="I43" i="141"/>
  <c r="H43" i="141"/>
  <c r="G43" i="141"/>
  <c r="F43" i="141"/>
  <c r="K36" i="141"/>
  <c r="J36" i="141"/>
  <c r="I36" i="141"/>
  <c r="H36" i="141"/>
  <c r="G36" i="141"/>
  <c r="F36" i="141"/>
  <c r="K17" i="141"/>
  <c r="J17" i="141"/>
  <c r="I17" i="141"/>
  <c r="H17" i="141"/>
  <c r="G17" i="141"/>
  <c r="F17" i="141"/>
  <c r="K35" i="141"/>
  <c r="J35" i="141"/>
  <c r="I35" i="141"/>
  <c r="H35" i="141"/>
  <c r="G35" i="141"/>
  <c r="F35" i="141"/>
  <c r="K20" i="141"/>
  <c r="J20" i="141"/>
  <c r="I20" i="141"/>
  <c r="H20" i="141"/>
  <c r="G20" i="141"/>
  <c r="F20" i="141"/>
  <c r="K39" i="141"/>
  <c r="J39" i="141"/>
  <c r="I39" i="141"/>
  <c r="H39" i="141"/>
  <c r="G39" i="141"/>
  <c r="F39" i="141"/>
  <c r="K18" i="141"/>
  <c r="J18" i="141"/>
  <c r="I18" i="141"/>
  <c r="H18" i="141"/>
  <c r="G18" i="141"/>
  <c r="F18" i="141"/>
  <c r="K32" i="141"/>
  <c r="J32" i="141"/>
  <c r="I32" i="141"/>
  <c r="H32" i="141"/>
  <c r="G32" i="141"/>
  <c r="F32" i="141"/>
  <c r="K23" i="141"/>
  <c r="J23" i="141"/>
  <c r="I23" i="141"/>
  <c r="H23" i="141"/>
  <c r="G23" i="141"/>
  <c r="F23" i="141"/>
  <c r="K41" i="141"/>
  <c r="J41" i="141"/>
  <c r="I41" i="141"/>
  <c r="H41" i="141"/>
  <c r="G41" i="141"/>
  <c r="F41" i="141"/>
  <c r="K40" i="141"/>
  <c r="J40" i="141"/>
  <c r="I40" i="141"/>
  <c r="H40" i="141"/>
  <c r="G40" i="141"/>
  <c r="F40" i="141"/>
  <c r="K23" i="140"/>
  <c r="J23" i="140"/>
  <c r="G23" i="140"/>
  <c r="F23" i="140"/>
  <c r="K42" i="137"/>
  <c r="J42" i="137"/>
  <c r="I42" i="137"/>
  <c r="H42" i="137"/>
  <c r="G42" i="137"/>
  <c r="F42" i="137"/>
  <c r="K24" i="137"/>
  <c r="J24" i="137"/>
  <c r="I24" i="137"/>
  <c r="H24" i="137"/>
  <c r="G24" i="137"/>
  <c r="F24" i="137"/>
  <c r="K101" i="137"/>
  <c r="J101" i="137"/>
  <c r="I101" i="137"/>
  <c r="H101" i="137"/>
  <c r="G101" i="137"/>
  <c r="F101" i="137"/>
  <c r="K100" i="137"/>
  <c r="J100" i="137"/>
  <c r="I100" i="137"/>
  <c r="H100" i="137"/>
  <c r="G100" i="137"/>
  <c r="F100" i="137"/>
  <c r="K88" i="137"/>
  <c r="J88" i="137"/>
  <c r="I88" i="137"/>
  <c r="H88" i="137"/>
  <c r="G88" i="137"/>
  <c r="F88" i="137"/>
  <c r="K83" i="137"/>
  <c r="J83" i="137"/>
  <c r="I83" i="137"/>
  <c r="H83" i="137"/>
  <c r="G83" i="137"/>
  <c r="F83" i="137"/>
  <c r="K63" i="137"/>
  <c r="J63" i="137"/>
  <c r="I63" i="137"/>
  <c r="H63" i="137"/>
  <c r="G63" i="137"/>
  <c r="F63" i="137"/>
  <c r="K19" i="137"/>
  <c r="J19" i="137"/>
  <c r="I19" i="137"/>
  <c r="H19" i="137"/>
  <c r="G19" i="137"/>
  <c r="F19" i="137"/>
  <c r="K92" i="137"/>
  <c r="J92" i="137"/>
  <c r="I92" i="137"/>
  <c r="H92" i="137"/>
  <c r="G92" i="137"/>
  <c r="F92" i="137"/>
  <c r="K65" i="137"/>
  <c r="J65" i="137"/>
  <c r="I65" i="137"/>
  <c r="H65" i="137"/>
  <c r="G65" i="137"/>
  <c r="F65" i="137"/>
  <c r="K102" i="137"/>
  <c r="J102" i="137"/>
  <c r="I102" i="137"/>
  <c r="H102" i="137"/>
  <c r="G102" i="137"/>
  <c r="F102" i="137"/>
  <c r="K47" i="137"/>
  <c r="J47" i="137"/>
  <c r="I47" i="137"/>
  <c r="H47" i="137"/>
  <c r="G47" i="137"/>
  <c r="F47" i="137"/>
  <c r="K35" i="137"/>
  <c r="J35" i="137"/>
  <c r="I35" i="137"/>
  <c r="H35" i="137"/>
  <c r="G35" i="137"/>
  <c r="F35" i="137"/>
  <c r="K26" i="136"/>
  <c r="J26" i="136"/>
  <c r="I26" i="136"/>
  <c r="H26" i="136"/>
  <c r="G26" i="136"/>
  <c r="F26" i="136"/>
  <c r="K50" i="136"/>
  <c r="J50" i="136"/>
  <c r="I50" i="136"/>
  <c r="H50" i="136"/>
  <c r="G50" i="136"/>
  <c r="F50" i="136"/>
  <c r="K55" i="136"/>
  <c r="J55" i="136"/>
  <c r="I55" i="136"/>
  <c r="H55" i="136"/>
  <c r="G55" i="136"/>
  <c r="F55" i="136"/>
  <c r="K42" i="136"/>
  <c r="J42" i="136"/>
  <c r="I42" i="136"/>
  <c r="H42" i="136"/>
  <c r="G42" i="136"/>
  <c r="F42" i="136"/>
  <c r="K29" i="136"/>
  <c r="J29" i="136"/>
  <c r="I29" i="136"/>
  <c r="H29" i="136"/>
  <c r="G29" i="136"/>
  <c r="F29" i="136"/>
  <c r="K31" i="136"/>
  <c r="J31" i="136"/>
  <c r="I31" i="136"/>
  <c r="H31" i="136"/>
  <c r="G31" i="136"/>
  <c r="F31" i="136"/>
  <c r="K56" i="136"/>
  <c r="J56" i="136"/>
  <c r="I56" i="136"/>
  <c r="H56" i="136"/>
  <c r="G56" i="136"/>
  <c r="F56" i="136"/>
  <c r="K60" i="136"/>
  <c r="J60" i="136"/>
  <c r="I60" i="136"/>
  <c r="H60" i="136"/>
  <c r="G60" i="136"/>
  <c r="F60" i="136"/>
  <c r="K59" i="136"/>
  <c r="J59" i="136"/>
  <c r="I59" i="136"/>
  <c r="H59" i="136"/>
  <c r="G59" i="136"/>
  <c r="F59" i="136"/>
  <c r="K58" i="136"/>
  <c r="J58" i="136"/>
  <c r="I58" i="136"/>
  <c r="H58" i="136"/>
  <c r="G58" i="136"/>
  <c r="F58" i="136"/>
  <c r="K57" i="136"/>
  <c r="J57" i="136"/>
  <c r="I57" i="136"/>
  <c r="H57" i="136"/>
  <c r="G57" i="136"/>
  <c r="F57" i="136"/>
  <c r="K52" i="136"/>
  <c r="J52" i="136"/>
  <c r="I52" i="136"/>
  <c r="H52" i="136"/>
  <c r="G52" i="136"/>
  <c r="F52" i="136"/>
  <c r="K51" i="136"/>
  <c r="J51" i="136"/>
  <c r="I51" i="136"/>
  <c r="H51" i="136"/>
  <c r="G51" i="136"/>
  <c r="F51" i="136"/>
  <c r="K53" i="136"/>
  <c r="J53" i="136"/>
  <c r="I53" i="136"/>
  <c r="H53" i="136"/>
  <c r="G53" i="136"/>
  <c r="F53" i="136"/>
  <c r="H65" i="138" l="1"/>
  <c r="G65" i="138"/>
  <c r="F65" i="138"/>
  <c r="E65" i="138"/>
  <c r="H22" i="138"/>
  <c r="G22" i="138"/>
  <c r="F22" i="138"/>
  <c r="E22" i="138"/>
  <c r="H57" i="138"/>
  <c r="G57" i="138"/>
  <c r="F57" i="138"/>
  <c r="E57" i="138"/>
  <c r="H17" i="138" l="1"/>
  <c r="G17" i="138"/>
  <c r="F17" i="138"/>
  <c r="E17" i="138"/>
  <c r="H23" i="134" l="1"/>
  <c r="G23" i="134"/>
  <c r="F23" i="134"/>
  <c r="E23" i="134"/>
  <c r="H50" i="134"/>
  <c r="G50" i="134"/>
  <c r="F50" i="134"/>
  <c r="E50" i="134"/>
  <c r="H51" i="133"/>
  <c r="G51" i="133"/>
  <c r="F51" i="133"/>
  <c r="E51" i="133"/>
  <c r="H96" i="133"/>
  <c r="G96" i="133"/>
  <c r="F96" i="133"/>
  <c r="E96" i="133"/>
  <c r="H70" i="133"/>
  <c r="G70" i="133"/>
  <c r="F70" i="133"/>
  <c r="E70" i="133"/>
  <c r="H87" i="133"/>
  <c r="G87" i="133"/>
  <c r="F87" i="133"/>
  <c r="E87" i="133"/>
  <c r="K16" i="147" l="1"/>
  <c r="J16" i="147"/>
  <c r="I16" i="147"/>
  <c r="H16" i="147"/>
  <c r="G16" i="147"/>
  <c r="F16" i="147"/>
  <c r="K20" i="147"/>
  <c r="J20" i="147"/>
  <c r="I20" i="147"/>
  <c r="H20" i="147"/>
  <c r="G20" i="147"/>
  <c r="F20" i="147"/>
  <c r="K41" i="147"/>
  <c r="J41" i="147"/>
  <c r="I41" i="147"/>
  <c r="H41" i="147"/>
  <c r="G41" i="147"/>
  <c r="F41" i="147"/>
  <c r="K42" i="147"/>
  <c r="J42" i="147"/>
  <c r="I42" i="147"/>
  <c r="H42" i="147"/>
  <c r="G42" i="147"/>
  <c r="F42" i="147"/>
  <c r="K34" i="147"/>
  <c r="J34" i="147"/>
  <c r="I34" i="147"/>
  <c r="H34" i="147"/>
  <c r="G34" i="147"/>
  <c r="F34" i="147"/>
  <c r="K16" i="146"/>
  <c r="J16" i="146"/>
  <c r="I16" i="146"/>
  <c r="H16" i="146"/>
  <c r="G16" i="146"/>
  <c r="F16" i="146"/>
  <c r="K17" i="146"/>
  <c r="J17" i="146"/>
  <c r="I17" i="146"/>
  <c r="H17" i="146"/>
  <c r="G17" i="146"/>
  <c r="F17" i="146"/>
  <c r="K29" i="146"/>
  <c r="J29" i="146"/>
  <c r="I29" i="146"/>
  <c r="H29" i="146"/>
  <c r="G29" i="146"/>
  <c r="F29" i="146"/>
  <c r="K30" i="146"/>
  <c r="J30" i="146"/>
  <c r="I30" i="146"/>
  <c r="H30" i="146"/>
  <c r="G30" i="146"/>
  <c r="F30" i="146"/>
  <c r="K27" i="146"/>
  <c r="J27" i="146"/>
  <c r="I27" i="146"/>
  <c r="H27" i="146"/>
  <c r="G27" i="146"/>
  <c r="F27" i="146"/>
  <c r="K14" i="146"/>
  <c r="J14" i="146"/>
  <c r="I14" i="146"/>
  <c r="H14" i="146"/>
  <c r="G14" i="146"/>
  <c r="F14" i="146"/>
  <c r="K13" i="146"/>
  <c r="J13" i="146"/>
  <c r="I13" i="146"/>
  <c r="H13" i="146"/>
  <c r="G13" i="146"/>
  <c r="F13" i="146"/>
  <c r="K24" i="146"/>
  <c r="J24" i="146"/>
  <c r="I24" i="146"/>
  <c r="H24" i="146"/>
  <c r="G24" i="146"/>
  <c r="F24" i="146"/>
  <c r="K20" i="146"/>
  <c r="J20" i="146"/>
  <c r="I20" i="146"/>
  <c r="H20" i="146"/>
  <c r="G20" i="146"/>
  <c r="F20" i="146"/>
  <c r="K21" i="146"/>
  <c r="J21" i="146"/>
  <c r="I21" i="146"/>
  <c r="H21" i="146"/>
  <c r="G21" i="146"/>
  <c r="F21" i="146"/>
  <c r="K10" i="146"/>
  <c r="J10" i="146"/>
  <c r="I10" i="146"/>
  <c r="H10" i="146"/>
  <c r="G10" i="146"/>
  <c r="F10" i="146"/>
  <c r="K28" i="146"/>
  <c r="J28" i="146"/>
  <c r="I28" i="146"/>
  <c r="H28" i="146"/>
  <c r="G28" i="146"/>
  <c r="F28" i="146"/>
  <c r="K31" i="146"/>
  <c r="J31" i="146"/>
  <c r="I31" i="146"/>
  <c r="H31" i="146"/>
  <c r="G31" i="146"/>
  <c r="F31" i="146"/>
  <c r="K23" i="146"/>
  <c r="J23" i="146"/>
  <c r="I23" i="146"/>
  <c r="H23" i="146"/>
  <c r="G23" i="146"/>
  <c r="F23" i="146"/>
  <c r="K33" i="146"/>
  <c r="J33" i="146"/>
  <c r="I33" i="146"/>
  <c r="H33" i="146"/>
  <c r="G33" i="146"/>
  <c r="F33" i="146"/>
  <c r="K32" i="146"/>
  <c r="J32" i="146"/>
  <c r="I32" i="146"/>
  <c r="H32" i="146"/>
  <c r="G32" i="146"/>
  <c r="F32" i="146"/>
  <c r="K35" i="146"/>
  <c r="J35" i="146"/>
  <c r="I35" i="146"/>
  <c r="H35" i="146"/>
  <c r="G35" i="146"/>
  <c r="F35" i="146"/>
  <c r="K34" i="146"/>
  <c r="J34" i="146"/>
  <c r="I34" i="146"/>
  <c r="H34" i="146"/>
  <c r="G34" i="146"/>
  <c r="F34" i="146"/>
  <c r="K37" i="146"/>
  <c r="J37" i="146"/>
  <c r="I37" i="146"/>
  <c r="H37" i="146"/>
  <c r="G37" i="146"/>
  <c r="F37" i="146"/>
  <c r="K36" i="146"/>
  <c r="J36" i="146"/>
  <c r="I36" i="146"/>
  <c r="H36" i="146"/>
  <c r="G36" i="146"/>
  <c r="F36" i="146"/>
  <c r="K38" i="145"/>
  <c r="J38" i="145"/>
  <c r="I38" i="145"/>
  <c r="H38" i="145"/>
  <c r="G38" i="145"/>
  <c r="K18" i="145"/>
  <c r="J18" i="145"/>
  <c r="I18" i="145"/>
  <c r="H18" i="145"/>
  <c r="G18" i="145"/>
  <c r="F18" i="145"/>
  <c r="K15" i="145"/>
  <c r="J15" i="145"/>
  <c r="I15" i="145"/>
  <c r="H15" i="145"/>
  <c r="G15" i="145"/>
  <c r="F15" i="145"/>
  <c r="K31" i="145"/>
  <c r="J31" i="145"/>
  <c r="I31" i="145"/>
  <c r="H31" i="145"/>
  <c r="G31" i="145"/>
  <c r="F31" i="145"/>
  <c r="K23" i="145"/>
  <c r="J23" i="145"/>
  <c r="I23" i="145"/>
  <c r="H23" i="145"/>
  <c r="G23" i="145"/>
  <c r="F23" i="145"/>
  <c r="K22" i="145"/>
  <c r="J22" i="145"/>
  <c r="I22" i="145"/>
  <c r="H22" i="145"/>
  <c r="G22" i="145"/>
  <c r="F22" i="145"/>
  <c r="K19" i="145"/>
  <c r="J19" i="145"/>
  <c r="I19" i="145"/>
  <c r="H19" i="145"/>
  <c r="G19" i="145"/>
  <c r="F19" i="145"/>
  <c r="H27" i="144"/>
  <c r="G27" i="144"/>
  <c r="F27" i="144"/>
  <c r="E27" i="144"/>
  <c r="H31" i="144"/>
  <c r="G31" i="144"/>
  <c r="F31" i="144"/>
  <c r="E31" i="144"/>
  <c r="H37" i="144"/>
  <c r="G37" i="144"/>
  <c r="F37" i="144"/>
  <c r="E37" i="144"/>
  <c r="H22" i="144"/>
  <c r="G22" i="144"/>
  <c r="F22" i="144"/>
  <c r="E22" i="144"/>
  <c r="H19" i="144"/>
  <c r="G19" i="144"/>
  <c r="F19" i="144"/>
  <c r="E19" i="144"/>
  <c r="H15" i="144"/>
  <c r="G15" i="144"/>
  <c r="F15" i="144"/>
  <c r="E15" i="144"/>
  <c r="H26" i="144"/>
  <c r="G26" i="144"/>
  <c r="F26" i="144"/>
  <c r="E26" i="144"/>
  <c r="H20" i="144"/>
  <c r="G20" i="144"/>
  <c r="F20" i="144"/>
  <c r="E20" i="144"/>
  <c r="H21" i="144"/>
  <c r="G21" i="144"/>
  <c r="F21" i="144"/>
  <c r="E21" i="144"/>
  <c r="H18" i="144"/>
  <c r="G18" i="144"/>
  <c r="F18" i="144"/>
  <c r="E18" i="144"/>
  <c r="H12" i="144"/>
  <c r="G12" i="144"/>
  <c r="F12" i="144"/>
  <c r="E12" i="144"/>
  <c r="H30" i="144"/>
  <c r="G30" i="144"/>
  <c r="F30" i="144"/>
  <c r="E30" i="144"/>
  <c r="H12" i="143"/>
  <c r="G12" i="143"/>
  <c r="F12" i="143"/>
  <c r="E12" i="143"/>
  <c r="K48" i="132"/>
  <c r="J48" i="132"/>
  <c r="I48" i="132"/>
  <c r="H48" i="132"/>
  <c r="G48" i="132"/>
  <c r="F48" i="132"/>
  <c r="K44" i="132"/>
  <c r="J44" i="132"/>
  <c r="I44" i="132"/>
  <c r="H44" i="132"/>
  <c r="G44" i="132"/>
  <c r="F44" i="132"/>
  <c r="K46" i="132"/>
  <c r="J46" i="132"/>
  <c r="I46" i="132"/>
  <c r="H46" i="132"/>
  <c r="G46" i="132"/>
  <c r="F46" i="132"/>
  <c r="K47" i="132"/>
  <c r="J47" i="132"/>
  <c r="I47" i="132"/>
  <c r="H47" i="132"/>
  <c r="G47" i="132"/>
  <c r="F47" i="132"/>
  <c r="K23" i="132"/>
  <c r="J23" i="132"/>
  <c r="I23" i="132"/>
  <c r="H23" i="132"/>
  <c r="G23" i="132"/>
  <c r="F23" i="132"/>
  <c r="K50" i="132"/>
  <c r="J50" i="132"/>
  <c r="I50" i="132"/>
  <c r="H50" i="132"/>
  <c r="G50" i="132"/>
  <c r="F50" i="132"/>
  <c r="K54" i="132"/>
  <c r="J54" i="132"/>
  <c r="I54" i="132"/>
  <c r="H54" i="132"/>
  <c r="G54" i="132"/>
  <c r="F54" i="132"/>
  <c r="K12" i="132"/>
  <c r="J12" i="132"/>
  <c r="I12" i="132"/>
  <c r="H12" i="132"/>
  <c r="G12" i="132"/>
  <c r="F12" i="132"/>
  <c r="K51" i="132"/>
  <c r="J51" i="132"/>
  <c r="I51" i="132"/>
  <c r="H51" i="132"/>
  <c r="G51" i="132"/>
  <c r="F51" i="132"/>
  <c r="K34" i="131"/>
  <c r="J34" i="131"/>
  <c r="I34" i="131"/>
  <c r="H34" i="131"/>
  <c r="G34" i="131"/>
  <c r="F34" i="131"/>
  <c r="K33" i="131"/>
  <c r="J33" i="131"/>
  <c r="I33" i="131"/>
  <c r="H33" i="131"/>
  <c r="G33" i="131"/>
  <c r="F33" i="131"/>
  <c r="K32" i="131"/>
  <c r="J32" i="131"/>
  <c r="I32" i="131"/>
  <c r="H32" i="131"/>
  <c r="G32" i="131"/>
  <c r="F32" i="131"/>
  <c r="K25" i="131"/>
  <c r="J25" i="131"/>
  <c r="I25" i="131"/>
  <c r="H25" i="131"/>
  <c r="G25" i="131"/>
  <c r="F25" i="131"/>
  <c r="K28" i="126"/>
  <c r="J28" i="126"/>
  <c r="I28" i="126"/>
  <c r="H28" i="126"/>
  <c r="G28" i="126"/>
  <c r="F28" i="126"/>
  <c r="K30" i="126"/>
  <c r="J30" i="126"/>
  <c r="I30" i="126"/>
  <c r="H30" i="126"/>
  <c r="G30" i="126"/>
  <c r="F30" i="126"/>
  <c r="K27" i="126"/>
  <c r="J27" i="126"/>
  <c r="I27" i="126"/>
  <c r="H27" i="126"/>
  <c r="G27" i="126"/>
  <c r="F27" i="126"/>
  <c r="K25" i="126"/>
  <c r="J25" i="126"/>
  <c r="I25" i="126"/>
  <c r="H25" i="126"/>
  <c r="G25" i="126"/>
  <c r="F25" i="126"/>
  <c r="K29" i="126"/>
  <c r="J29" i="126"/>
  <c r="I29" i="126"/>
  <c r="H29" i="126"/>
  <c r="G29" i="126"/>
  <c r="F29" i="126"/>
  <c r="K26" i="126"/>
  <c r="J26" i="126"/>
  <c r="I26" i="126"/>
  <c r="H26" i="126"/>
  <c r="G26" i="126"/>
  <c r="F26" i="126"/>
  <c r="K24" i="126"/>
  <c r="J24" i="126"/>
  <c r="I24" i="126"/>
  <c r="H24" i="126"/>
  <c r="G24" i="126"/>
  <c r="F24" i="126"/>
  <c r="K23" i="126"/>
  <c r="J23" i="126"/>
  <c r="I23" i="126"/>
  <c r="H23" i="126"/>
  <c r="G23" i="126"/>
  <c r="F23" i="126"/>
  <c r="K20" i="126"/>
  <c r="J20" i="126"/>
  <c r="I20" i="126"/>
  <c r="H20" i="126"/>
  <c r="G20" i="126"/>
  <c r="F20" i="126"/>
  <c r="K18" i="126"/>
  <c r="J18" i="126"/>
  <c r="I18" i="126"/>
  <c r="H18" i="126"/>
  <c r="G18" i="126"/>
  <c r="F18" i="126"/>
  <c r="K10" i="126"/>
  <c r="J10" i="126"/>
  <c r="I10" i="126"/>
  <c r="H10" i="126"/>
  <c r="G10" i="126"/>
  <c r="F10" i="126"/>
  <c r="K13" i="126"/>
  <c r="J13" i="126"/>
  <c r="I13" i="126"/>
  <c r="H13" i="126"/>
  <c r="G13" i="126"/>
  <c r="F13" i="126"/>
  <c r="K31" i="126"/>
  <c r="J31" i="126"/>
  <c r="I31" i="126"/>
  <c r="H31" i="126"/>
  <c r="G31" i="126"/>
  <c r="F31" i="126"/>
  <c r="K19" i="126"/>
  <c r="J19" i="126"/>
  <c r="I19" i="126"/>
  <c r="H19" i="126"/>
  <c r="G19" i="126"/>
  <c r="F19" i="126"/>
  <c r="K17" i="126"/>
  <c r="J17" i="126"/>
  <c r="I17" i="126"/>
  <c r="H17" i="126"/>
  <c r="G17" i="126"/>
  <c r="F17" i="126"/>
  <c r="K12" i="126"/>
  <c r="J12" i="126"/>
  <c r="I12" i="126"/>
  <c r="H12" i="126"/>
  <c r="G12" i="126"/>
  <c r="F12" i="126"/>
  <c r="K33" i="126"/>
  <c r="J33" i="126"/>
  <c r="I33" i="126"/>
  <c r="H33" i="126"/>
  <c r="G33" i="126"/>
  <c r="F33" i="126"/>
  <c r="K32" i="126"/>
  <c r="J32" i="126"/>
  <c r="I32" i="126"/>
  <c r="H32" i="126"/>
  <c r="G32" i="126"/>
  <c r="F32" i="126"/>
  <c r="K34" i="126"/>
  <c r="J34" i="126"/>
  <c r="I34" i="126"/>
  <c r="H34" i="126"/>
  <c r="G34" i="126"/>
  <c r="F34" i="126"/>
  <c r="K17" i="125"/>
  <c r="J17" i="125"/>
  <c r="I17" i="125"/>
  <c r="H17" i="125"/>
  <c r="G17" i="125"/>
  <c r="F17" i="125"/>
  <c r="K12" i="125"/>
  <c r="J12" i="125"/>
  <c r="I12" i="125"/>
  <c r="H12" i="125"/>
  <c r="G12" i="125"/>
  <c r="F12" i="125"/>
  <c r="K40" i="125"/>
  <c r="J40" i="125"/>
  <c r="I40" i="125"/>
  <c r="H40" i="125"/>
  <c r="G40" i="125"/>
  <c r="F40" i="125"/>
  <c r="K35" i="125"/>
  <c r="J35" i="125"/>
  <c r="I35" i="125"/>
  <c r="H35" i="125"/>
  <c r="G35" i="125"/>
  <c r="F35" i="125"/>
  <c r="K25" i="125"/>
  <c r="J25" i="125"/>
  <c r="I25" i="125"/>
  <c r="H25" i="125"/>
  <c r="G25" i="125"/>
  <c r="F25" i="125"/>
  <c r="K34" i="125"/>
  <c r="J34" i="125"/>
  <c r="I34" i="125"/>
  <c r="H34" i="125"/>
  <c r="G34" i="125"/>
  <c r="F34" i="125"/>
  <c r="K37" i="125"/>
  <c r="J37" i="125"/>
  <c r="I37" i="125"/>
  <c r="H37" i="125"/>
  <c r="G37" i="125"/>
  <c r="F37" i="125"/>
  <c r="K39" i="125"/>
  <c r="J39" i="125"/>
  <c r="I39" i="125"/>
  <c r="H39" i="125"/>
  <c r="G39" i="125"/>
  <c r="F39" i="125"/>
  <c r="K20" i="125"/>
  <c r="J20" i="125"/>
  <c r="I20" i="125"/>
  <c r="H20" i="125"/>
  <c r="G20" i="125"/>
  <c r="F20" i="125"/>
  <c r="H11" i="124"/>
  <c r="G11" i="124"/>
  <c r="F11" i="124"/>
  <c r="E11" i="124"/>
  <c r="H17" i="124"/>
  <c r="G17" i="124"/>
  <c r="F17" i="124"/>
  <c r="E17" i="124"/>
  <c r="H13" i="124"/>
  <c r="G13" i="124"/>
  <c r="F13" i="124"/>
  <c r="E13" i="124"/>
  <c r="H21" i="124"/>
  <c r="G21" i="124"/>
  <c r="F21" i="124"/>
  <c r="E21" i="124"/>
  <c r="H16" i="124"/>
  <c r="G16" i="124"/>
  <c r="F16" i="124"/>
  <c r="E16" i="124"/>
  <c r="H12" i="124"/>
  <c r="G12" i="124"/>
  <c r="F12" i="124"/>
  <c r="E12" i="124"/>
  <c r="H31" i="124"/>
  <c r="G31" i="124"/>
  <c r="F31" i="124"/>
  <c r="E31" i="124"/>
  <c r="H28" i="124"/>
  <c r="G28" i="124"/>
  <c r="F28" i="124"/>
  <c r="E28" i="124"/>
  <c r="H29" i="124"/>
  <c r="G29" i="124"/>
  <c r="F29" i="124"/>
  <c r="E29" i="124"/>
  <c r="H14" i="124"/>
  <c r="G14" i="124"/>
  <c r="E14" i="124"/>
  <c r="H10" i="123"/>
  <c r="G10" i="123"/>
  <c r="F10" i="123"/>
  <c r="E10" i="123"/>
  <c r="H42" i="123"/>
  <c r="G42" i="123"/>
  <c r="F47" i="123"/>
  <c r="F42" i="123"/>
  <c r="E47" i="123"/>
  <c r="E42" i="123"/>
  <c r="H47" i="123"/>
  <c r="G47" i="123"/>
  <c r="I13" i="171"/>
  <c r="H13" i="171"/>
  <c r="G13" i="171"/>
  <c r="F13" i="171"/>
  <c r="I11" i="171"/>
  <c r="H11" i="171"/>
  <c r="G11" i="171"/>
  <c r="F11" i="171"/>
  <c r="I12" i="171"/>
  <c r="H12" i="171"/>
  <c r="G12" i="171"/>
  <c r="F12" i="171"/>
  <c r="I10" i="171"/>
  <c r="H10" i="171"/>
  <c r="G10" i="171"/>
  <c r="F10" i="171"/>
  <c r="I15" i="171"/>
  <c r="H15" i="171"/>
  <c r="G15" i="171"/>
  <c r="F15" i="171"/>
  <c r="I24" i="171"/>
  <c r="H24" i="171"/>
  <c r="G24" i="171"/>
  <c r="F24" i="171"/>
  <c r="I23" i="171"/>
  <c r="H23" i="171"/>
  <c r="G23" i="171"/>
  <c r="F23" i="171"/>
  <c r="I18" i="171"/>
  <c r="H18" i="171"/>
  <c r="G18" i="171"/>
  <c r="F18" i="171"/>
  <c r="I22" i="171"/>
  <c r="H22" i="171"/>
  <c r="G22" i="171"/>
  <c r="F22" i="171"/>
  <c r="I21" i="171"/>
  <c r="H21" i="171"/>
  <c r="G21" i="171"/>
  <c r="F21" i="171"/>
  <c r="I17" i="171"/>
  <c r="H17" i="171"/>
  <c r="G17" i="171"/>
  <c r="F17" i="171"/>
  <c r="I16" i="171"/>
  <c r="H16" i="171"/>
  <c r="G16" i="171"/>
  <c r="F16" i="171"/>
  <c r="I30" i="171"/>
  <c r="H30" i="171"/>
  <c r="G30" i="171"/>
  <c r="F30" i="171"/>
  <c r="I29" i="171"/>
  <c r="H29" i="171"/>
  <c r="G29" i="171"/>
  <c r="F29" i="171"/>
  <c r="I28" i="171"/>
  <c r="H28" i="171"/>
  <c r="G28" i="171"/>
  <c r="F28" i="171"/>
  <c r="I27" i="171"/>
  <c r="H27" i="171"/>
  <c r="G27" i="171"/>
  <c r="F27" i="171"/>
  <c r="I34" i="171"/>
  <c r="H34" i="171"/>
  <c r="G34" i="171"/>
  <c r="F34" i="171"/>
  <c r="I33" i="171"/>
  <c r="H33" i="171"/>
  <c r="G33" i="171"/>
  <c r="F33" i="171"/>
  <c r="I32" i="171"/>
  <c r="H32" i="171"/>
  <c r="G32" i="171"/>
  <c r="F32" i="171"/>
  <c r="I31" i="171"/>
  <c r="H31" i="171"/>
  <c r="G31" i="171"/>
  <c r="F31" i="171"/>
  <c r="I18" i="178"/>
  <c r="H18" i="178"/>
  <c r="G18" i="178"/>
  <c r="F18" i="178"/>
  <c r="I17" i="178"/>
  <c r="H17" i="178"/>
  <c r="G17" i="178"/>
  <c r="F17" i="178"/>
  <c r="I16" i="178"/>
  <c r="H16" i="178"/>
  <c r="G16" i="178"/>
  <c r="F16" i="178"/>
  <c r="I13" i="178"/>
  <c r="H13" i="178"/>
  <c r="G13" i="178"/>
  <c r="F13" i="178"/>
  <c r="I12" i="178"/>
  <c r="H12" i="178"/>
  <c r="G12" i="178"/>
  <c r="F12" i="178"/>
  <c r="I11" i="178"/>
  <c r="H11" i="178"/>
  <c r="G11" i="178"/>
  <c r="F11" i="178"/>
  <c r="I10" i="178"/>
  <c r="H10" i="178"/>
  <c r="G10" i="178"/>
  <c r="F10" i="178"/>
  <c r="I25" i="178"/>
  <c r="H25" i="178"/>
  <c r="G25" i="178"/>
  <c r="F25" i="178"/>
  <c r="I24" i="178"/>
  <c r="H24" i="178"/>
  <c r="G24" i="178"/>
  <c r="F24" i="178"/>
  <c r="I23" i="178"/>
  <c r="H23" i="178"/>
  <c r="G23" i="178"/>
  <c r="F23" i="178"/>
  <c r="I22" i="178"/>
  <c r="H22" i="178"/>
  <c r="G22" i="178"/>
  <c r="F22" i="178"/>
  <c r="I21" i="178"/>
  <c r="H21" i="178"/>
  <c r="G21" i="178"/>
  <c r="F21" i="178"/>
  <c r="I20" i="178"/>
  <c r="H20" i="178"/>
  <c r="G20" i="178"/>
  <c r="F20" i="178"/>
  <c r="I19" i="178"/>
  <c r="H19" i="178"/>
  <c r="G19" i="178"/>
  <c r="F19" i="178"/>
  <c r="I32" i="178"/>
  <c r="H32" i="178"/>
  <c r="G32" i="178"/>
  <c r="F32" i="178"/>
  <c r="I31" i="178"/>
  <c r="H31" i="178"/>
  <c r="G31" i="178"/>
  <c r="F31" i="178"/>
  <c r="I30" i="178"/>
  <c r="H30" i="178"/>
  <c r="G30" i="178"/>
  <c r="F30" i="178"/>
  <c r="I29" i="178"/>
  <c r="H29" i="178"/>
  <c r="G29" i="178"/>
  <c r="F29" i="178"/>
  <c r="I28" i="178"/>
  <c r="H28" i="178"/>
  <c r="G28" i="178"/>
  <c r="F28" i="178"/>
  <c r="I27" i="178"/>
  <c r="H27" i="178"/>
  <c r="G27" i="178"/>
  <c r="F27" i="178"/>
  <c r="I26" i="178"/>
  <c r="H26" i="178"/>
  <c r="G26" i="178"/>
  <c r="F26" i="178"/>
  <c r="I24" i="166"/>
  <c r="H24" i="166"/>
  <c r="G24" i="166"/>
  <c r="F24" i="166"/>
  <c r="I28" i="166"/>
  <c r="H28" i="166"/>
  <c r="G28" i="166"/>
  <c r="F28" i="166"/>
  <c r="I18" i="166"/>
  <c r="H18" i="166"/>
  <c r="G18" i="166"/>
  <c r="F18" i="166"/>
  <c r="I10" i="166"/>
  <c r="H10" i="166"/>
  <c r="G10" i="166"/>
  <c r="F10" i="166"/>
  <c r="I14" i="166"/>
  <c r="H14" i="166"/>
  <c r="G14" i="166"/>
  <c r="F14" i="166"/>
  <c r="I20" i="166"/>
  <c r="H20" i="166"/>
  <c r="G20" i="166"/>
  <c r="F20" i="166"/>
  <c r="I13" i="166"/>
  <c r="H13" i="166"/>
  <c r="G13" i="166"/>
  <c r="F13" i="166"/>
  <c r="I27" i="166"/>
  <c r="H27" i="166"/>
  <c r="G27" i="166"/>
  <c r="F27" i="166"/>
  <c r="I26" i="166"/>
  <c r="H26" i="166"/>
  <c r="G26" i="166"/>
  <c r="F26" i="166"/>
  <c r="I17" i="166"/>
  <c r="H17" i="166"/>
  <c r="G17" i="166"/>
  <c r="F17" i="166"/>
  <c r="I25" i="166"/>
  <c r="H25" i="166"/>
  <c r="G25" i="166"/>
  <c r="F25" i="166"/>
  <c r="I19" i="166"/>
  <c r="H19" i="166"/>
  <c r="G19" i="166"/>
  <c r="F19" i="166"/>
  <c r="G17" i="173"/>
  <c r="F17" i="173"/>
  <c r="E17" i="173"/>
  <c r="G13" i="173"/>
  <c r="F13" i="173"/>
  <c r="E13" i="173"/>
  <c r="G18" i="173"/>
  <c r="F18" i="173"/>
  <c r="E18" i="173"/>
  <c r="G23" i="173"/>
  <c r="F23" i="173"/>
  <c r="E23" i="173"/>
  <c r="G19" i="173"/>
  <c r="F19" i="173"/>
  <c r="E19" i="173"/>
  <c r="G14" i="173"/>
  <c r="F14" i="173"/>
  <c r="E14" i="173"/>
  <c r="G20" i="173"/>
  <c r="F20" i="173"/>
  <c r="E20" i="173"/>
  <c r="G12" i="173"/>
  <c r="F12" i="173"/>
  <c r="E12" i="173"/>
  <c r="G26" i="173"/>
  <c r="F26" i="173"/>
  <c r="E26" i="173"/>
  <c r="G25" i="173"/>
  <c r="F25" i="173"/>
  <c r="E25" i="173"/>
  <c r="G24" i="173"/>
  <c r="F24" i="173"/>
  <c r="E24" i="173"/>
  <c r="G22" i="173"/>
  <c r="F22" i="173"/>
  <c r="E22" i="173"/>
  <c r="G30" i="173"/>
  <c r="F30" i="173"/>
  <c r="E30" i="173"/>
  <c r="G29" i="173"/>
  <c r="F29" i="173"/>
  <c r="E29" i="173"/>
  <c r="G28" i="173"/>
  <c r="F28" i="173"/>
  <c r="E28" i="173"/>
  <c r="G27" i="173"/>
  <c r="F27" i="173"/>
  <c r="E27" i="173"/>
  <c r="G34" i="173"/>
  <c r="F34" i="173"/>
  <c r="E34" i="173"/>
  <c r="G33" i="173"/>
  <c r="F33" i="173"/>
  <c r="E33" i="173"/>
  <c r="G32" i="173"/>
  <c r="F32" i="173"/>
  <c r="E32" i="173"/>
  <c r="G31" i="173"/>
  <c r="F31" i="173"/>
  <c r="E31" i="173"/>
  <c r="I10" i="177"/>
  <c r="H10" i="177"/>
  <c r="G10" i="177"/>
  <c r="F10" i="177"/>
  <c r="I28" i="177"/>
  <c r="H28" i="177"/>
  <c r="G28" i="177"/>
  <c r="F28" i="177"/>
  <c r="I12" i="177"/>
  <c r="H12" i="177"/>
  <c r="G12" i="177"/>
  <c r="F12" i="177"/>
  <c r="I11" i="177"/>
  <c r="H11" i="177"/>
  <c r="G11" i="177"/>
  <c r="F11" i="177"/>
  <c r="I26" i="177"/>
  <c r="H26" i="177"/>
  <c r="G26" i="177"/>
  <c r="F26" i="177"/>
  <c r="I32" i="177"/>
  <c r="H32" i="177"/>
  <c r="G32" i="177"/>
  <c r="F32" i="177"/>
  <c r="I17" i="177"/>
  <c r="H17" i="177"/>
  <c r="G17" i="177"/>
  <c r="F17" i="177"/>
  <c r="I16" i="177"/>
  <c r="H16" i="177"/>
  <c r="G16" i="177"/>
  <c r="F16" i="177"/>
  <c r="I21" i="177"/>
  <c r="H21" i="177"/>
  <c r="G21" i="177"/>
  <c r="F21" i="177"/>
  <c r="I14" i="177"/>
  <c r="H14" i="177"/>
  <c r="G14" i="177"/>
  <c r="F14" i="177"/>
  <c r="I37" i="170"/>
  <c r="H37" i="170"/>
  <c r="G37" i="170"/>
  <c r="F37" i="170"/>
  <c r="I36" i="170"/>
  <c r="H36" i="170"/>
  <c r="G36" i="170"/>
  <c r="F36" i="170"/>
  <c r="I18" i="170"/>
  <c r="H18" i="170"/>
  <c r="G18" i="170"/>
  <c r="F18" i="170"/>
  <c r="I13" i="170"/>
  <c r="H13" i="170"/>
  <c r="G13" i="170"/>
  <c r="F13" i="170"/>
  <c r="I19" i="170"/>
  <c r="H19" i="170"/>
  <c r="G19" i="170"/>
  <c r="F19" i="170"/>
  <c r="I15" i="170"/>
  <c r="H15" i="170"/>
  <c r="G15" i="170"/>
  <c r="F15" i="170"/>
  <c r="I11" i="170"/>
  <c r="H11" i="170"/>
  <c r="G11" i="170"/>
  <c r="F11" i="170"/>
  <c r="I14" i="170"/>
  <c r="H14" i="170"/>
  <c r="G14" i="170"/>
  <c r="F14" i="170"/>
  <c r="I10" i="170"/>
  <c r="H10" i="170"/>
  <c r="G10" i="170"/>
  <c r="F10" i="170"/>
  <c r="I12" i="170"/>
  <c r="H12" i="170"/>
  <c r="G12" i="170"/>
  <c r="F12" i="170"/>
  <c r="I17" i="170"/>
  <c r="H17" i="170"/>
  <c r="G17" i="170"/>
  <c r="F17" i="170"/>
  <c r="I28" i="170"/>
  <c r="H28" i="170"/>
  <c r="G28" i="170"/>
  <c r="F28" i="170"/>
  <c r="I27" i="170"/>
  <c r="H27" i="170"/>
  <c r="G27" i="170"/>
  <c r="F27" i="170"/>
  <c r="I26" i="170"/>
  <c r="H26" i="170"/>
  <c r="G26" i="170"/>
  <c r="F26" i="170"/>
  <c r="I25" i="170"/>
  <c r="H25" i="170"/>
  <c r="G25" i="170"/>
  <c r="F25" i="170"/>
  <c r="I24" i="170"/>
  <c r="H24" i="170"/>
  <c r="G24" i="170"/>
  <c r="F24" i="170"/>
  <c r="I23" i="170"/>
  <c r="H23" i="170"/>
  <c r="G23" i="170"/>
  <c r="F23" i="170"/>
  <c r="I22" i="170"/>
  <c r="H22" i="170"/>
  <c r="G22" i="170"/>
  <c r="F22" i="170"/>
  <c r="I21" i="170"/>
  <c r="H21" i="170"/>
  <c r="G21" i="170"/>
  <c r="F21" i="170"/>
  <c r="I16" i="170"/>
  <c r="H16" i="170"/>
  <c r="G16" i="170"/>
  <c r="F16" i="170"/>
  <c r="I15" i="155"/>
  <c r="H15" i="155"/>
  <c r="G15" i="155"/>
  <c r="F15" i="155"/>
  <c r="I18" i="155"/>
  <c r="H18" i="155"/>
  <c r="G18" i="155"/>
  <c r="F18" i="155"/>
  <c r="I38" i="155"/>
  <c r="H38" i="155"/>
  <c r="G38" i="155"/>
  <c r="F38" i="155"/>
  <c r="I37" i="155"/>
  <c r="H37" i="155"/>
  <c r="G37" i="155"/>
  <c r="F37" i="155"/>
  <c r="I21" i="155"/>
  <c r="H21" i="155"/>
  <c r="G21" i="155"/>
  <c r="F21" i="155"/>
  <c r="I27" i="155"/>
  <c r="H27" i="155"/>
  <c r="G27" i="155"/>
  <c r="F27" i="155"/>
  <c r="I20" i="155"/>
  <c r="H20" i="155"/>
  <c r="G20" i="155"/>
  <c r="F20" i="155"/>
  <c r="I24" i="155"/>
  <c r="H24" i="155"/>
  <c r="G24" i="155"/>
  <c r="F24" i="155"/>
  <c r="I23" i="155"/>
  <c r="H23" i="155"/>
  <c r="G23" i="155"/>
  <c r="F23" i="155"/>
  <c r="I22" i="155"/>
  <c r="H22" i="155"/>
  <c r="G22" i="155"/>
  <c r="F22" i="155"/>
  <c r="G14" i="164"/>
  <c r="F14" i="164"/>
  <c r="E14" i="164"/>
  <c r="G16" i="164"/>
  <c r="F16" i="164"/>
  <c r="E16" i="164"/>
  <c r="G12" i="164"/>
  <c r="F12" i="164"/>
  <c r="E12" i="164"/>
  <c r="G20" i="164"/>
  <c r="F20" i="164"/>
  <c r="E20" i="164"/>
  <c r="G21" i="164"/>
  <c r="F21" i="164"/>
  <c r="E21" i="164"/>
  <c r="G27" i="164"/>
  <c r="F27" i="164"/>
  <c r="E27" i="164"/>
  <c r="G23" i="164"/>
  <c r="F23" i="164"/>
  <c r="E23" i="164"/>
  <c r="G24" i="164"/>
  <c r="F24" i="164"/>
  <c r="E24" i="164"/>
  <c r="G22" i="164"/>
  <c r="F22" i="164"/>
  <c r="E22" i="164"/>
  <c r="G19" i="164"/>
  <c r="F19" i="164"/>
  <c r="E19" i="164"/>
  <c r="G18" i="164"/>
  <c r="F18" i="164"/>
  <c r="E18" i="164"/>
  <c r="G33" i="164"/>
  <c r="F33" i="164"/>
  <c r="E33" i="164"/>
  <c r="G32" i="164"/>
  <c r="F32" i="164"/>
  <c r="E32" i="164"/>
  <c r="G31" i="164"/>
  <c r="F31" i="164"/>
  <c r="E31" i="164"/>
  <c r="G30" i="164"/>
  <c r="F30" i="164"/>
  <c r="E30" i="164"/>
  <c r="G29" i="164"/>
  <c r="F29" i="164"/>
  <c r="E29" i="164"/>
  <c r="G28" i="164"/>
  <c r="F28" i="164"/>
  <c r="E28" i="164"/>
  <c r="G36" i="164"/>
  <c r="F36" i="164"/>
  <c r="E36" i="164"/>
  <c r="G35" i="164"/>
  <c r="F35" i="164"/>
  <c r="E35" i="164"/>
  <c r="G34" i="164"/>
  <c r="F34" i="164"/>
  <c r="E34" i="164"/>
  <c r="I39" i="163"/>
  <c r="H39" i="163"/>
  <c r="G39" i="163"/>
  <c r="F39" i="163"/>
  <c r="I22" i="163"/>
  <c r="H22" i="163"/>
  <c r="G22" i="163"/>
  <c r="F22" i="163"/>
  <c r="I16" i="163"/>
  <c r="H16" i="163"/>
  <c r="G16" i="163"/>
  <c r="F16" i="163"/>
  <c r="I13" i="163"/>
  <c r="H13" i="163"/>
  <c r="G13" i="163"/>
  <c r="F13" i="163"/>
  <c r="I23" i="163"/>
  <c r="H23" i="163"/>
  <c r="G23" i="163"/>
  <c r="F23" i="163"/>
  <c r="I25" i="163"/>
  <c r="H25" i="163"/>
  <c r="G25" i="163"/>
  <c r="F25" i="163"/>
  <c r="I19" i="163"/>
  <c r="H19" i="163"/>
  <c r="G19" i="163"/>
  <c r="F19" i="163"/>
  <c r="I15" i="163"/>
  <c r="H15" i="163"/>
  <c r="G15" i="163"/>
  <c r="F15" i="163"/>
  <c r="I18" i="163"/>
  <c r="H18" i="163"/>
  <c r="G18" i="163"/>
  <c r="F18" i="163"/>
  <c r="I26" i="151"/>
  <c r="H26" i="151"/>
  <c r="G26" i="151"/>
  <c r="F26" i="151"/>
  <c r="I17" i="151"/>
  <c r="H17" i="151"/>
  <c r="G17" i="151"/>
  <c r="F17" i="151"/>
  <c r="I15" i="151"/>
  <c r="H15" i="151"/>
  <c r="G15" i="151"/>
  <c r="F15" i="151"/>
  <c r="I31" i="151"/>
  <c r="H31" i="151"/>
  <c r="G31" i="151"/>
  <c r="F31" i="151"/>
  <c r="I29" i="151"/>
  <c r="H29" i="151"/>
  <c r="G29" i="151"/>
  <c r="F29" i="151"/>
  <c r="I27" i="151"/>
  <c r="H27" i="151"/>
  <c r="G27" i="151"/>
  <c r="F27" i="151"/>
  <c r="I13" i="151"/>
  <c r="H13" i="151"/>
  <c r="G13" i="151"/>
  <c r="F13" i="151"/>
  <c r="I22" i="151"/>
  <c r="H22" i="151"/>
  <c r="G22" i="151"/>
  <c r="F22" i="151"/>
  <c r="I30" i="151"/>
  <c r="H30" i="151"/>
  <c r="G30" i="151"/>
  <c r="F30" i="151"/>
  <c r="I35" i="150"/>
  <c r="H35" i="150"/>
  <c r="G35" i="150"/>
  <c r="F35" i="150"/>
  <c r="I29" i="150"/>
  <c r="H29" i="150"/>
  <c r="G29" i="150"/>
  <c r="F29" i="150"/>
  <c r="I24" i="150"/>
  <c r="H24" i="150"/>
  <c r="G24" i="150"/>
  <c r="F24" i="150"/>
  <c r="I20" i="150"/>
  <c r="H20" i="150"/>
  <c r="G20" i="150"/>
  <c r="F20" i="150"/>
  <c r="I30" i="150"/>
  <c r="H30" i="150"/>
  <c r="G30" i="150"/>
  <c r="F30" i="150"/>
  <c r="I22" i="150"/>
  <c r="H22" i="150"/>
  <c r="G22" i="150"/>
  <c r="F22" i="150"/>
  <c r="I18" i="150"/>
  <c r="H18" i="150"/>
  <c r="G18" i="150"/>
  <c r="F18" i="150"/>
  <c r="I36" i="150"/>
  <c r="H36" i="150"/>
  <c r="G36" i="150"/>
  <c r="F36" i="150"/>
  <c r="I23" i="150"/>
  <c r="H23" i="150"/>
  <c r="G23" i="150"/>
  <c r="F23" i="150"/>
  <c r="I34" i="150"/>
  <c r="H34" i="150"/>
  <c r="G34" i="150"/>
  <c r="F34" i="150"/>
  <c r="G15" i="167"/>
  <c r="F15" i="167"/>
  <c r="E15" i="167"/>
  <c r="G21" i="167"/>
  <c r="F21" i="167"/>
  <c r="E21" i="167"/>
  <c r="G11" i="167"/>
  <c r="F11" i="167"/>
  <c r="E11" i="167"/>
  <c r="G14" i="167"/>
  <c r="F14" i="167"/>
  <c r="E14" i="167"/>
  <c r="G24" i="167"/>
  <c r="F24" i="167"/>
  <c r="E24" i="167"/>
  <c r="G17" i="167"/>
  <c r="F17" i="167"/>
  <c r="E17" i="167"/>
  <c r="G13" i="167"/>
  <c r="F13" i="167"/>
  <c r="E13" i="167"/>
  <c r="G19" i="167"/>
  <c r="F19" i="167"/>
  <c r="E19" i="167"/>
  <c r="G26" i="167"/>
  <c r="F26" i="167"/>
  <c r="E26" i="167"/>
  <c r="G18" i="167"/>
  <c r="F18" i="167"/>
  <c r="E18" i="167"/>
  <c r="G32" i="167"/>
  <c r="F32" i="167"/>
  <c r="E32" i="167"/>
  <c r="G31" i="167"/>
  <c r="F31" i="167"/>
  <c r="E31" i="167"/>
  <c r="G30" i="167"/>
  <c r="F30" i="167"/>
  <c r="E30" i="167"/>
  <c r="G22" i="167"/>
  <c r="F22" i="167"/>
  <c r="E22" i="167"/>
  <c r="G20" i="167"/>
  <c r="F20" i="167"/>
  <c r="E20" i="167"/>
  <c r="G23" i="167"/>
  <c r="F23" i="167"/>
  <c r="E23" i="167"/>
  <c r="G35" i="167"/>
  <c r="F35" i="167"/>
  <c r="E35" i="167"/>
  <c r="G34" i="167"/>
  <c r="F34" i="167"/>
  <c r="E34" i="167"/>
  <c r="G33" i="167"/>
  <c r="F33" i="167"/>
  <c r="E33" i="167"/>
  <c r="I73" i="175" l="1"/>
  <c r="H73" i="175"/>
  <c r="G73" i="175"/>
  <c r="F73" i="175"/>
  <c r="I34" i="174"/>
  <c r="H34" i="174"/>
  <c r="G34" i="174"/>
  <c r="F34" i="174"/>
  <c r="I14" i="174"/>
  <c r="H14" i="174"/>
  <c r="G14" i="174"/>
  <c r="F14" i="174"/>
  <c r="I20" i="174"/>
  <c r="H20" i="174"/>
  <c r="G20" i="174"/>
  <c r="F20" i="174"/>
  <c r="I39" i="174"/>
  <c r="H39" i="174"/>
  <c r="G39" i="174"/>
  <c r="F39" i="174"/>
  <c r="I38" i="174"/>
  <c r="H38" i="174"/>
  <c r="G38" i="174"/>
  <c r="F38" i="174"/>
  <c r="I15" i="174"/>
  <c r="H15" i="174"/>
  <c r="G15" i="174"/>
  <c r="F15" i="174"/>
  <c r="I32" i="174"/>
  <c r="H32" i="174"/>
  <c r="G32" i="174"/>
  <c r="F32" i="174"/>
  <c r="I13" i="174"/>
  <c r="H13" i="174"/>
  <c r="G13" i="174"/>
  <c r="F13" i="174"/>
  <c r="I32" i="103"/>
  <c r="H32" i="103"/>
  <c r="G32" i="103"/>
  <c r="F32" i="103"/>
  <c r="I57" i="103"/>
  <c r="H57" i="103"/>
  <c r="G57" i="103"/>
  <c r="F57" i="103"/>
  <c r="I45" i="103"/>
  <c r="H45" i="103"/>
  <c r="G45" i="103"/>
  <c r="F45" i="103"/>
  <c r="I66" i="103"/>
  <c r="H66" i="103"/>
  <c r="G66" i="103"/>
  <c r="F66" i="103"/>
  <c r="I31" i="103"/>
  <c r="H31" i="103"/>
  <c r="G31" i="103"/>
  <c r="F31" i="103"/>
  <c r="I59" i="103"/>
  <c r="H59" i="103"/>
  <c r="G59" i="103"/>
  <c r="F59" i="103"/>
  <c r="I17" i="103"/>
  <c r="H17" i="103"/>
  <c r="G17" i="103"/>
  <c r="F17" i="103"/>
  <c r="I33" i="103"/>
  <c r="H33" i="103"/>
  <c r="G33" i="103"/>
  <c r="F33" i="103"/>
  <c r="I25" i="103"/>
  <c r="H25" i="103"/>
  <c r="G25" i="103"/>
  <c r="F25" i="103"/>
  <c r="I46" i="103"/>
  <c r="H46" i="103"/>
  <c r="G46" i="103"/>
  <c r="F46" i="103"/>
  <c r="I42" i="103"/>
  <c r="H42" i="103"/>
  <c r="G42" i="103"/>
  <c r="F42" i="103"/>
  <c r="I53" i="103"/>
  <c r="H53" i="103"/>
  <c r="G53" i="103"/>
  <c r="F53" i="103"/>
  <c r="I16" i="103"/>
  <c r="H16" i="103"/>
  <c r="G16" i="103"/>
  <c r="F16" i="103"/>
  <c r="I30" i="103"/>
  <c r="H30" i="103"/>
  <c r="G30" i="103"/>
  <c r="F30" i="103"/>
  <c r="I41" i="103"/>
  <c r="H41" i="103"/>
  <c r="G41" i="103"/>
  <c r="F41" i="103"/>
  <c r="I10" i="103"/>
  <c r="H10" i="103"/>
  <c r="G10" i="103"/>
  <c r="F10" i="103"/>
  <c r="I51" i="103"/>
  <c r="H51" i="103"/>
  <c r="G51" i="103"/>
  <c r="F51" i="103"/>
  <c r="I67" i="103"/>
  <c r="H67" i="103"/>
  <c r="G67" i="103"/>
  <c r="F67" i="103"/>
  <c r="I12" i="103"/>
  <c r="H12" i="103"/>
  <c r="G12" i="103"/>
  <c r="F12" i="103"/>
  <c r="I18" i="103"/>
  <c r="H18" i="103"/>
  <c r="G18" i="103"/>
  <c r="F18" i="103"/>
  <c r="I58" i="103"/>
  <c r="H58" i="103"/>
  <c r="G58" i="103"/>
  <c r="F58" i="103"/>
  <c r="I19" i="103"/>
  <c r="H19" i="103"/>
  <c r="G19" i="103"/>
  <c r="F19" i="103"/>
  <c r="I68" i="103"/>
  <c r="H68" i="103"/>
  <c r="G68" i="103"/>
  <c r="F68" i="103"/>
  <c r="I27" i="103"/>
  <c r="H27" i="103"/>
  <c r="G27" i="103"/>
  <c r="F27" i="103"/>
  <c r="I44" i="103"/>
  <c r="H44" i="103"/>
  <c r="G44" i="103"/>
  <c r="F44" i="103"/>
  <c r="I49" i="103"/>
  <c r="H49" i="103"/>
  <c r="G49" i="103"/>
  <c r="F49" i="103"/>
  <c r="I62" i="103"/>
  <c r="H62" i="103"/>
  <c r="G62" i="103"/>
  <c r="F62" i="103"/>
  <c r="I24" i="103"/>
  <c r="H24" i="103"/>
  <c r="G24" i="103"/>
  <c r="F24" i="103"/>
  <c r="I48" i="103"/>
  <c r="H48" i="103"/>
  <c r="G48" i="103"/>
  <c r="F48" i="103"/>
  <c r="I26" i="103"/>
  <c r="H26" i="103"/>
  <c r="G26" i="103"/>
  <c r="F26" i="103"/>
  <c r="I69" i="103"/>
  <c r="H69" i="103"/>
  <c r="G69" i="103"/>
  <c r="F69" i="103"/>
  <c r="I63" i="103"/>
  <c r="H63" i="103"/>
  <c r="G63" i="103"/>
  <c r="F63" i="103"/>
  <c r="I34" i="103"/>
  <c r="H34" i="103"/>
  <c r="G34" i="103"/>
  <c r="F34" i="103"/>
  <c r="I52" i="103"/>
  <c r="H52" i="103"/>
  <c r="G52" i="103"/>
  <c r="F52" i="103"/>
  <c r="G21" i="100"/>
  <c r="F21" i="100"/>
  <c r="G18" i="100"/>
  <c r="F18" i="100"/>
  <c r="G12" i="100"/>
  <c r="F12" i="100"/>
  <c r="G26" i="100"/>
  <c r="F26" i="100"/>
  <c r="G14" i="98"/>
  <c r="F14" i="98"/>
  <c r="G18" i="98"/>
  <c r="F18" i="98"/>
  <c r="G24" i="98"/>
  <c r="F24" i="98"/>
  <c r="G27" i="98"/>
  <c r="F27" i="98"/>
  <c r="G29" i="98"/>
  <c r="F29" i="98"/>
  <c r="G23" i="98"/>
  <c r="F23" i="98"/>
  <c r="G28" i="98"/>
  <c r="F28" i="98"/>
  <c r="G15" i="98"/>
  <c r="F15" i="98"/>
  <c r="G10" i="98"/>
  <c r="F10" i="98"/>
  <c r="G26" i="98"/>
  <c r="F26" i="98"/>
  <c r="G13" i="98"/>
  <c r="F13" i="98"/>
  <c r="G25" i="98"/>
  <c r="F25" i="98"/>
  <c r="G30" i="98"/>
  <c r="F30" i="98"/>
  <c r="G16" i="98"/>
  <c r="F16" i="98"/>
  <c r="G20" i="98"/>
  <c r="F20" i="98"/>
  <c r="G19" i="98"/>
  <c r="F19" i="98"/>
  <c r="G21" i="98"/>
  <c r="F21" i="98"/>
  <c r="G17" i="98"/>
  <c r="F17" i="98"/>
  <c r="G22" i="98"/>
  <c r="F22" i="98"/>
  <c r="I40" i="95"/>
  <c r="H40" i="95"/>
  <c r="G40" i="95"/>
  <c r="F40" i="95"/>
  <c r="G24" i="165" l="1"/>
  <c r="F24" i="165"/>
  <c r="E24" i="165"/>
  <c r="G27" i="165"/>
  <c r="F27" i="165"/>
  <c r="E27" i="165"/>
  <c r="G28" i="165"/>
  <c r="F28" i="165"/>
  <c r="E28" i="165"/>
  <c r="G38" i="165"/>
  <c r="F38" i="165"/>
  <c r="E38" i="165"/>
  <c r="G31" i="165"/>
  <c r="F31" i="165"/>
  <c r="E31" i="165"/>
  <c r="G11" i="165"/>
  <c r="F11" i="165"/>
  <c r="E11" i="165"/>
  <c r="G32" i="165"/>
  <c r="F32" i="165"/>
  <c r="E32" i="165"/>
  <c r="G16" i="165"/>
  <c r="F16" i="165"/>
  <c r="E16" i="165"/>
  <c r="G25" i="165"/>
  <c r="F25" i="165"/>
  <c r="E25" i="165"/>
  <c r="G34" i="165"/>
  <c r="F34" i="165"/>
  <c r="E34" i="165"/>
  <c r="G14" i="148"/>
  <c r="F14" i="148"/>
  <c r="E14" i="148"/>
  <c r="G26" i="148"/>
  <c r="F26" i="148"/>
  <c r="E26" i="148"/>
  <c r="J4" i="176"/>
  <c r="E20" i="119"/>
  <c r="E15" i="119"/>
  <c r="E23" i="119"/>
  <c r="E34" i="119"/>
  <c r="E36" i="119"/>
  <c r="E37" i="119"/>
  <c r="E22" i="119"/>
  <c r="E27" i="119"/>
  <c r="E31" i="119"/>
  <c r="E26" i="119"/>
  <c r="E30" i="119"/>
  <c r="E38" i="119"/>
  <c r="E25" i="119"/>
  <c r="G78" i="101"/>
  <c r="F78" i="101"/>
  <c r="E78" i="101"/>
  <c r="G52" i="101"/>
  <c r="F52" i="101"/>
  <c r="E52" i="101"/>
  <c r="G12" i="101"/>
  <c r="F12" i="101"/>
  <c r="E12" i="101"/>
  <c r="G57" i="101"/>
  <c r="F57" i="101"/>
  <c r="E57" i="101"/>
  <c r="G42" i="101"/>
  <c r="F42" i="101"/>
  <c r="E42" i="101"/>
  <c r="G50" i="101"/>
  <c r="F50" i="101"/>
  <c r="E50" i="101"/>
  <c r="G80" i="101"/>
  <c r="F80" i="101"/>
  <c r="E80" i="101"/>
  <c r="G75" i="101"/>
  <c r="F75" i="101"/>
  <c r="E75" i="101"/>
  <c r="G40" i="101"/>
  <c r="F40" i="101"/>
  <c r="E40" i="101"/>
  <c r="G62" i="101"/>
  <c r="F62" i="101"/>
  <c r="E62" i="101"/>
  <c r="G51" i="101"/>
  <c r="F51" i="101"/>
  <c r="E51" i="101"/>
  <c r="G28" i="101"/>
  <c r="F28" i="101"/>
  <c r="E28" i="101"/>
  <c r="G58" i="101"/>
  <c r="F58" i="101"/>
  <c r="E58" i="101"/>
  <c r="G43" i="101"/>
  <c r="F43" i="101"/>
  <c r="E43" i="101"/>
  <c r="G38" i="101"/>
  <c r="F38" i="101"/>
  <c r="E38" i="101"/>
  <c r="G55" i="101"/>
  <c r="F55" i="101"/>
  <c r="E55" i="101"/>
  <c r="G60" i="101"/>
  <c r="F60" i="101"/>
  <c r="E60" i="101"/>
  <c r="G77" i="101"/>
  <c r="F77" i="101"/>
  <c r="E77" i="101"/>
  <c r="G70" i="101"/>
  <c r="F70" i="101"/>
  <c r="E70" i="101"/>
  <c r="G71" i="101"/>
  <c r="F71" i="101"/>
  <c r="E71" i="101"/>
  <c r="G79" i="101"/>
  <c r="F79" i="101"/>
  <c r="E79" i="101"/>
  <c r="G15" i="101"/>
  <c r="F15" i="101"/>
  <c r="E15" i="101"/>
  <c r="G67" i="101"/>
  <c r="F67" i="101"/>
  <c r="E67" i="101"/>
  <c r="G59" i="101"/>
  <c r="F59" i="101"/>
  <c r="E59" i="101"/>
  <c r="G44" i="101"/>
  <c r="F44" i="101"/>
  <c r="E44" i="101"/>
  <c r="G31" i="101"/>
  <c r="F31" i="101"/>
  <c r="E31" i="101"/>
  <c r="G56" i="101"/>
  <c r="F56" i="101"/>
  <c r="E56" i="101"/>
  <c r="G34" i="101"/>
  <c r="F34" i="101"/>
  <c r="E34" i="101"/>
  <c r="G33" i="101"/>
  <c r="F33" i="101"/>
  <c r="E33" i="101"/>
  <c r="G53" i="101"/>
  <c r="F53" i="101"/>
  <c r="E53" i="101"/>
  <c r="G21" i="101"/>
  <c r="F21" i="101"/>
  <c r="E21" i="101"/>
  <c r="G48" i="101"/>
  <c r="F48" i="101"/>
  <c r="E48" i="101"/>
  <c r="G29" i="101"/>
  <c r="F29" i="101"/>
  <c r="E29" i="101"/>
  <c r="G30" i="101"/>
  <c r="F30" i="101"/>
  <c r="E30" i="101"/>
  <c r="G54" i="101"/>
  <c r="F54" i="101"/>
  <c r="E54" i="101"/>
  <c r="G49" i="101"/>
  <c r="F49" i="101"/>
  <c r="E49" i="101"/>
  <c r="G22" i="101"/>
  <c r="F22" i="101"/>
  <c r="E22" i="101"/>
  <c r="G32" i="101"/>
  <c r="F32" i="101"/>
  <c r="E32" i="101"/>
  <c r="G37" i="101"/>
  <c r="F37" i="101"/>
  <c r="E37" i="101"/>
  <c r="G27" i="101"/>
  <c r="F27" i="101"/>
  <c r="E27" i="101"/>
  <c r="G26" i="101"/>
  <c r="F26" i="101"/>
  <c r="E26" i="101"/>
  <c r="G76" i="101"/>
  <c r="F76" i="101"/>
  <c r="E76" i="101"/>
  <c r="G18" i="101"/>
  <c r="F18" i="101"/>
  <c r="E18" i="101"/>
  <c r="G81" i="101"/>
  <c r="F81" i="101"/>
  <c r="E81" i="101"/>
  <c r="G47" i="101"/>
  <c r="F47" i="101"/>
  <c r="E47" i="101"/>
  <c r="G10" i="101"/>
  <c r="F10" i="101"/>
  <c r="E10" i="101"/>
  <c r="G20" i="101"/>
  <c r="F20" i="101"/>
  <c r="E20" i="101"/>
  <c r="G39" i="101"/>
  <c r="F39" i="101"/>
  <c r="E39" i="101"/>
  <c r="G61" i="101"/>
  <c r="F61" i="101"/>
  <c r="E61" i="101"/>
  <c r="G17" i="101"/>
  <c r="F17" i="101"/>
  <c r="E17" i="101"/>
  <c r="G13" i="101"/>
  <c r="F13" i="101"/>
  <c r="E13" i="101"/>
  <c r="G14" i="101"/>
  <c r="F14" i="101"/>
  <c r="E14" i="101"/>
  <c r="G73" i="101"/>
  <c r="F73" i="101"/>
  <c r="E73" i="101"/>
  <c r="G34" i="96"/>
  <c r="F34" i="96"/>
  <c r="E34" i="96"/>
  <c r="G35" i="96"/>
  <c r="F35" i="96"/>
  <c r="E35" i="96"/>
  <c r="G36" i="96"/>
  <c r="F36" i="96"/>
  <c r="E36" i="96"/>
  <c r="G11" i="96"/>
  <c r="F11" i="96"/>
  <c r="E11" i="96"/>
  <c r="G19" i="96"/>
  <c r="F19" i="96"/>
  <c r="E19" i="96"/>
  <c r="G24" i="96"/>
  <c r="F24" i="96"/>
  <c r="E24" i="96"/>
  <c r="G12" i="96"/>
  <c r="F12" i="96"/>
  <c r="E12" i="96"/>
  <c r="G10" i="96"/>
  <c r="F10" i="96"/>
  <c r="E10" i="96"/>
  <c r="G21" i="96"/>
  <c r="F21" i="96"/>
  <c r="E21" i="96"/>
  <c r="G29" i="96"/>
  <c r="F29" i="96"/>
  <c r="E29" i="96"/>
  <c r="G13" i="96"/>
  <c r="F13" i="96"/>
  <c r="E13" i="96"/>
  <c r="G15" i="96"/>
  <c r="F15" i="96"/>
  <c r="E15" i="96"/>
  <c r="G18" i="96"/>
  <c r="F18" i="96"/>
  <c r="E18" i="96"/>
  <c r="G14" i="96"/>
  <c r="F14" i="96"/>
  <c r="E14" i="96"/>
  <c r="G23" i="96"/>
  <c r="F23" i="96"/>
  <c r="E23" i="96"/>
  <c r="K39" i="147"/>
  <c r="J39" i="147"/>
  <c r="I39" i="147"/>
  <c r="H39" i="147"/>
  <c r="G39" i="147"/>
  <c r="F39" i="147"/>
  <c r="K37" i="147"/>
  <c r="J37" i="147"/>
  <c r="I37" i="147"/>
  <c r="H37" i="147"/>
  <c r="G37" i="147"/>
  <c r="F37" i="147"/>
  <c r="H23" i="143"/>
  <c r="G23" i="143"/>
  <c r="F23" i="143"/>
  <c r="E23" i="143"/>
  <c r="H42" i="143"/>
  <c r="G42" i="143"/>
  <c r="F42" i="143"/>
  <c r="E42" i="143"/>
  <c r="H36" i="143"/>
  <c r="G36" i="143"/>
  <c r="F36" i="143"/>
  <c r="E36" i="143"/>
  <c r="H26" i="143"/>
  <c r="G26" i="143"/>
  <c r="F26" i="143"/>
  <c r="E26" i="143"/>
  <c r="K59" i="142"/>
  <c r="J59" i="142"/>
  <c r="I59" i="142"/>
  <c r="H59" i="142"/>
  <c r="G59" i="142"/>
  <c r="F59" i="142"/>
  <c r="K49" i="142"/>
  <c r="J49" i="142"/>
  <c r="I49" i="142"/>
  <c r="H49" i="142"/>
  <c r="G49" i="142"/>
  <c r="F49" i="142"/>
  <c r="K69" i="142"/>
  <c r="J69" i="142"/>
  <c r="I69" i="142"/>
  <c r="H69" i="142"/>
  <c r="G69" i="142"/>
  <c r="F69" i="142"/>
  <c r="K71" i="142"/>
  <c r="J71" i="142"/>
  <c r="I71" i="142"/>
  <c r="H71" i="142"/>
  <c r="G71" i="142"/>
  <c r="F71" i="142"/>
  <c r="K50" i="140"/>
  <c r="J50" i="140"/>
  <c r="G50" i="140"/>
  <c r="F50" i="140"/>
  <c r="K47" i="140"/>
  <c r="J47" i="140"/>
  <c r="G47" i="140"/>
  <c r="F47" i="140"/>
  <c r="K28" i="140"/>
  <c r="J28" i="140"/>
  <c r="G28" i="140"/>
  <c r="F28" i="140"/>
  <c r="K21" i="140"/>
  <c r="J21" i="140"/>
  <c r="G21" i="140"/>
  <c r="F21" i="140"/>
  <c r="K36" i="140"/>
  <c r="J36" i="140"/>
  <c r="G36" i="140"/>
  <c r="F36" i="140"/>
  <c r="K22" i="140"/>
  <c r="J22" i="140"/>
  <c r="G22" i="140"/>
  <c r="F22" i="140"/>
  <c r="H39" i="138"/>
  <c r="G39" i="138"/>
  <c r="F39" i="138"/>
  <c r="E39" i="138"/>
  <c r="H42" i="138"/>
  <c r="G42" i="138"/>
  <c r="F42" i="138"/>
  <c r="E42" i="138"/>
  <c r="H33" i="138"/>
  <c r="G33" i="138"/>
  <c r="F33" i="138"/>
  <c r="E33" i="138"/>
  <c r="H45" i="138"/>
  <c r="G45" i="138"/>
  <c r="F45" i="138"/>
  <c r="E45" i="138"/>
  <c r="H80" i="138"/>
  <c r="G80" i="138"/>
  <c r="F80" i="138"/>
  <c r="E80" i="138"/>
  <c r="H41" i="138"/>
  <c r="G41" i="138"/>
  <c r="F41" i="138"/>
  <c r="E41" i="138"/>
  <c r="H77" i="138"/>
  <c r="G77" i="138"/>
  <c r="F77" i="138"/>
  <c r="E77" i="138"/>
  <c r="H78" i="138"/>
  <c r="G78" i="138"/>
  <c r="F78" i="138"/>
  <c r="E78" i="138"/>
  <c r="H36" i="138"/>
  <c r="G36" i="138"/>
  <c r="F36" i="138"/>
  <c r="E36" i="138"/>
  <c r="H58" i="138"/>
  <c r="G58" i="138"/>
  <c r="F58" i="138"/>
  <c r="E58" i="138"/>
  <c r="H72" i="138"/>
  <c r="G72" i="138"/>
  <c r="F72" i="138"/>
  <c r="E72" i="138"/>
  <c r="H55" i="138"/>
  <c r="G55" i="138"/>
  <c r="F55" i="138"/>
  <c r="E55" i="138"/>
  <c r="H15" i="138"/>
  <c r="G15" i="138"/>
  <c r="F15" i="138"/>
  <c r="E15" i="138"/>
  <c r="H53" i="138"/>
  <c r="G53" i="138"/>
  <c r="F53" i="138"/>
  <c r="E53" i="138"/>
  <c r="H46" i="138"/>
  <c r="G46" i="138"/>
  <c r="F46" i="138"/>
  <c r="E46" i="138"/>
  <c r="H43" i="138"/>
  <c r="G43" i="138"/>
  <c r="F43" i="138"/>
  <c r="E43" i="138"/>
  <c r="H38" i="138"/>
  <c r="G38" i="138"/>
  <c r="F38" i="138"/>
  <c r="E38" i="138"/>
  <c r="H32" i="138"/>
  <c r="G32" i="138"/>
  <c r="F32" i="138"/>
  <c r="E32" i="138"/>
  <c r="H24" i="138"/>
  <c r="G24" i="138"/>
  <c r="F24" i="138"/>
  <c r="E24" i="138"/>
  <c r="H19" i="138"/>
  <c r="G19" i="138"/>
  <c r="F19" i="138"/>
  <c r="E19" i="138"/>
  <c r="H79" i="138"/>
  <c r="G79" i="138"/>
  <c r="F79" i="138"/>
  <c r="E79" i="138"/>
  <c r="H62" i="138"/>
  <c r="G62" i="138"/>
  <c r="F62" i="138"/>
  <c r="E62" i="138"/>
  <c r="H21" i="138"/>
  <c r="G21" i="138"/>
  <c r="F21" i="138"/>
  <c r="E21" i="138"/>
  <c r="H13" i="138"/>
  <c r="G13" i="138"/>
  <c r="F13" i="138"/>
  <c r="E13" i="138"/>
  <c r="H34" i="138"/>
  <c r="G34" i="138"/>
  <c r="F34" i="138"/>
  <c r="E34" i="138"/>
  <c r="H31" i="138"/>
  <c r="G31" i="138"/>
  <c r="F31" i="138"/>
  <c r="E31" i="138"/>
  <c r="H20" i="138"/>
  <c r="G20" i="138"/>
  <c r="F20" i="138"/>
  <c r="E20" i="138"/>
  <c r="K10" i="137"/>
  <c r="J10" i="137"/>
  <c r="I10" i="137"/>
  <c r="H10" i="137"/>
  <c r="G10" i="137"/>
  <c r="F10" i="137"/>
  <c r="K74" i="137"/>
  <c r="J74" i="137"/>
  <c r="I74" i="137"/>
  <c r="H74" i="137"/>
  <c r="G74" i="137"/>
  <c r="F74" i="137"/>
  <c r="K54" i="137"/>
  <c r="J54" i="137"/>
  <c r="I54" i="137"/>
  <c r="H54" i="137"/>
  <c r="G54" i="137"/>
  <c r="F54" i="137"/>
  <c r="K38" i="137"/>
  <c r="J38" i="137"/>
  <c r="I38" i="137"/>
  <c r="H38" i="137"/>
  <c r="G38" i="137"/>
  <c r="F38" i="137"/>
  <c r="K59" i="137"/>
  <c r="J59" i="137"/>
  <c r="I59" i="137"/>
  <c r="H59" i="137"/>
  <c r="G59" i="137"/>
  <c r="F59" i="137"/>
  <c r="K34" i="137"/>
  <c r="J34" i="137"/>
  <c r="I34" i="137"/>
  <c r="H34" i="137"/>
  <c r="G34" i="137"/>
  <c r="F34" i="137"/>
  <c r="K30" i="137"/>
  <c r="J30" i="137"/>
  <c r="I30" i="137"/>
  <c r="H30" i="137"/>
  <c r="G30" i="137"/>
  <c r="F30" i="137"/>
  <c r="K103" i="137"/>
  <c r="J103" i="137"/>
  <c r="I103" i="137"/>
  <c r="H103" i="137"/>
  <c r="G103" i="137"/>
  <c r="F103" i="137"/>
  <c r="K13" i="137"/>
  <c r="J13" i="137"/>
  <c r="I13" i="137"/>
  <c r="H13" i="137"/>
  <c r="G13" i="137"/>
  <c r="F13" i="137"/>
  <c r="K46" i="137"/>
  <c r="J46" i="137"/>
  <c r="I46" i="137"/>
  <c r="H46" i="137"/>
  <c r="G46" i="137"/>
  <c r="F46" i="137"/>
  <c r="K52" i="137"/>
  <c r="J52" i="137"/>
  <c r="I52" i="137"/>
  <c r="H52" i="137"/>
  <c r="G52" i="137"/>
  <c r="F52" i="137"/>
  <c r="K67" i="137"/>
  <c r="J67" i="137"/>
  <c r="I67" i="137"/>
  <c r="H67" i="137"/>
  <c r="G67" i="137"/>
  <c r="F67" i="137"/>
  <c r="K96" i="137"/>
  <c r="J96" i="137"/>
  <c r="I96" i="137"/>
  <c r="H96" i="137"/>
  <c r="G96" i="137"/>
  <c r="F96" i="137"/>
  <c r="K53" i="137"/>
  <c r="J53" i="137"/>
  <c r="I53" i="137"/>
  <c r="H53" i="137"/>
  <c r="G53" i="137"/>
  <c r="F53" i="137"/>
  <c r="K26" i="137"/>
  <c r="J26" i="137"/>
  <c r="I26" i="137"/>
  <c r="H26" i="137"/>
  <c r="G26" i="137"/>
  <c r="F26" i="137"/>
  <c r="K48" i="137"/>
  <c r="J48" i="137"/>
  <c r="I48" i="137"/>
  <c r="H48" i="137"/>
  <c r="G48" i="137"/>
  <c r="F48" i="137"/>
  <c r="K69" i="137"/>
  <c r="J69" i="137"/>
  <c r="I69" i="137"/>
  <c r="H69" i="137"/>
  <c r="G69" i="137"/>
  <c r="F69" i="137"/>
  <c r="K32" i="137"/>
  <c r="J32" i="137"/>
  <c r="I32" i="137"/>
  <c r="H32" i="137"/>
  <c r="G32" i="137"/>
  <c r="F32" i="137"/>
  <c r="K37" i="136"/>
  <c r="J37" i="136"/>
  <c r="I37" i="136"/>
  <c r="H37" i="136"/>
  <c r="G37" i="136"/>
  <c r="F37" i="136"/>
  <c r="K93" i="135"/>
  <c r="J93" i="135"/>
  <c r="I93" i="135"/>
  <c r="H93" i="135"/>
  <c r="G93" i="135"/>
  <c r="F93" i="135"/>
  <c r="K32" i="135"/>
  <c r="J32" i="135"/>
  <c r="I32" i="135"/>
  <c r="H32" i="135"/>
  <c r="G32" i="135"/>
  <c r="F32" i="135"/>
  <c r="K16" i="135"/>
  <c r="J16" i="135"/>
  <c r="I16" i="135"/>
  <c r="H16" i="135"/>
  <c r="G16" i="135"/>
  <c r="F16" i="135"/>
  <c r="K69" i="135"/>
  <c r="J69" i="135"/>
  <c r="I69" i="135"/>
  <c r="H69" i="135"/>
  <c r="G69" i="135"/>
  <c r="F69" i="135"/>
  <c r="H55" i="134"/>
  <c r="G55" i="134"/>
  <c r="F55" i="134"/>
  <c r="E55" i="134"/>
  <c r="H29" i="134"/>
  <c r="G29" i="134"/>
  <c r="F29" i="134"/>
  <c r="E29" i="134"/>
  <c r="H25" i="134"/>
  <c r="G25" i="134"/>
  <c r="F25" i="134"/>
  <c r="E25" i="134"/>
  <c r="H57" i="134"/>
  <c r="G57" i="134"/>
  <c r="F57" i="134"/>
  <c r="E57" i="134"/>
  <c r="H30" i="134"/>
  <c r="G30" i="134"/>
  <c r="F30" i="134"/>
  <c r="E30" i="134"/>
  <c r="H42" i="134"/>
  <c r="G42" i="134"/>
  <c r="F42" i="134"/>
  <c r="E42" i="134"/>
  <c r="H33" i="134"/>
  <c r="G33" i="134"/>
  <c r="F33" i="134"/>
  <c r="E33" i="134"/>
  <c r="H64" i="134"/>
  <c r="G64" i="134"/>
  <c r="F64" i="134"/>
  <c r="E64" i="134"/>
  <c r="H45" i="134"/>
  <c r="G45" i="134"/>
  <c r="F45" i="134"/>
  <c r="E45" i="134"/>
  <c r="K36" i="132"/>
  <c r="J36" i="132"/>
  <c r="I36" i="132"/>
  <c r="H36" i="132"/>
  <c r="G36" i="132"/>
  <c r="F36" i="132"/>
  <c r="K40" i="132"/>
  <c r="J40" i="132"/>
  <c r="I40" i="132"/>
  <c r="H40" i="132"/>
  <c r="G40" i="132"/>
  <c r="F40" i="132"/>
  <c r="K65" i="132"/>
  <c r="J65" i="132"/>
  <c r="I65" i="132"/>
  <c r="H65" i="132"/>
  <c r="G65" i="132"/>
  <c r="F65" i="132"/>
  <c r="K64" i="132"/>
  <c r="J64" i="132"/>
  <c r="I64" i="132"/>
  <c r="H64" i="132"/>
  <c r="G64" i="132"/>
  <c r="F64" i="132"/>
  <c r="K45" i="132"/>
  <c r="J45" i="132"/>
  <c r="I45" i="132"/>
  <c r="H45" i="132"/>
  <c r="G45" i="132"/>
  <c r="F45" i="132"/>
  <c r="K63" i="132"/>
  <c r="J63" i="132"/>
  <c r="I63" i="132"/>
  <c r="H63" i="132"/>
  <c r="G63" i="132"/>
  <c r="F63" i="132"/>
  <c r="K38" i="132"/>
  <c r="J38" i="132"/>
  <c r="I38" i="132"/>
  <c r="H38" i="132"/>
  <c r="G38" i="132"/>
  <c r="F38" i="132"/>
  <c r="K60" i="132"/>
  <c r="J60" i="132"/>
  <c r="I60" i="132"/>
  <c r="H60" i="132"/>
  <c r="G60" i="132"/>
  <c r="F60" i="132"/>
  <c r="K14" i="132"/>
  <c r="J14" i="132"/>
  <c r="I14" i="132"/>
  <c r="H14" i="132"/>
  <c r="G14" i="132"/>
  <c r="F14" i="132"/>
  <c r="K21" i="132"/>
  <c r="J21" i="132"/>
  <c r="I21" i="132"/>
  <c r="H21" i="132"/>
  <c r="G21" i="132"/>
  <c r="F21" i="132"/>
  <c r="K22" i="132"/>
  <c r="J22" i="132"/>
  <c r="I22" i="132"/>
  <c r="H22" i="132"/>
  <c r="G22" i="132"/>
  <c r="F22" i="132"/>
  <c r="K67" i="132"/>
  <c r="J67" i="132"/>
  <c r="I67" i="132"/>
  <c r="H67" i="132"/>
  <c r="G67" i="132"/>
  <c r="F67" i="132"/>
  <c r="K52" i="132"/>
  <c r="J52" i="132"/>
  <c r="I52" i="132"/>
  <c r="H52" i="132"/>
  <c r="G52" i="132"/>
  <c r="F52" i="132"/>
  <c r="K15" i="132"/>
  <c r="J15" i="132"/>
  <c r="I15" i="132"/>
  <c r="H15" i="132"/>
  <c r="G15" i="132"/>
  <c r="F15" i="132"/>
  <c r="K20" i="132"/>
  <c r="J20" i="132"/>
  <c r="I20" i="132"/>
  <c r="H20" i="132"/>
  <c r="G20" i="132"/>
  <c r="F20" i="132"/>
  <c r="K29" i="132"/>
  <c r="J29" i="132"/>
  <c r="I29" i="132"/>
  <c r="H29" i="132"/>
  <c r="G29" i="132"/>
  <c r="F29" i="132"/>
  <c r="K19" i="131"/>
  <c r="J19" i="131"/>
  <c r="I19" i="131"/>
  <c r="H19" i="131"/>
  <c r="G19" i="131"/>
  <c r="F19" i="131"/>
  <c r="K18" i="131"/>
  <c r="J18" i="131"/>
  <c r="I18" i="131"/>
  <c r="H18" i="131"/>
  <c r="G18" i="131"/>
  <c r="F18" i="131"/>
  <c r="H80" i="128"/>
  <c r="G80" i="128"/>
  <c r="F80" i="128"/>
  <c r="E80" i="128"/>
  <c r="H68" i="128"/>
  <c r="G68" i="128"/>
  <c r="F68" i="128"/>
  <c r="E68" i="128"/>
  <c r="H15" i="128"/>
  <c r="G15" i="128"/>
  <c r="F15" i="128"/>
  <c r="E15" i="128"/>
  <c r="H59" i="128"/>
  <c r="G59" i="128"/>
  <c r="F59" i="128"/>
  <c r="E59" i="128"/>
  <c r="H60" i="128"/>
  <c r="G60" i="128"/>
  <c r="F60" i="128"/>
  <c r="E60" i="128"/>
  <c r="H79" i="128"/>
  <c r="G79" i="128"/>
  <c r="F79" i="128"/>
  <c r="E79" i="128"/>
  <c r="H55" i="128"/>
  <c r="G55" i="128"/>
  <c r="F55" i="128"/>
  <c r="E55" i="128"/>
  <c r="H66" i="128"/>
  <c r="G66" i="128"/>
  <c r="F66" i="128"/>
  <c r="E66" i="128"/>
  <c r="I40" i="175"/>
  <c r="H40" i="175"/>
  <c r="G40" i="175"/>
  <c r="F40" i="175"/>
  <c r="I48" i="175"/>
  <c r="H48" i="175"/>
  <c r="G48" i="175"/>
  <c r="F48" i="175"/>
  <c r="I20" i="175"/>
  <c r="H20" i="175"/>
  <c r="G20" i="175"/>
  <c r="F20" i="175"/>
  <c r="I21" i="175"/>
  <c r="H21" i="175"/>
  <c r="G21" i="175"/>
  <c r="F21" i="175"/>
  <c r="I12" i="175"/>
  <c r="H12" i="175"/>
  <c r="G12" i="175"/>
  <c r="F12" i="175"/>
  <c r="I24" i="175"/>
  <c r="H24" i="175"/>
  <c r="G24" i="175"/>
  <c r="F24" i="175"/>
  <c r="I62" i="175"/>
  <c r="H62" i="175"/>
  <c r="G62" i="175"/>
  <c r="F62" i="175"/>
  <c r="I25" i="175"/>
  <c r="H25" i="175"/>
  <c r="G25" i="175"/>
  <c r="F25" i="175"/>
  <c r="I46" i="175"/>
  <c r="H46" i="175"/>
  <c r="G46" i="175"/>
  <c r="I29" i="175"/>
  <c r="H29" i="175"/>
  <c r="G29" i="175"/>
  <c r="F29" i="175"/>
  <c r="I50" i="175"/>
  <c r="H50" i="175"/>
  <c r="G50" i="175"/>
  <c r="F50" i="175"/>
  <c r="I36" i="175"/>
  <c r="H36" i="175"/>
  <c r="G36" i="175"/>
  <c r="F36" i="175"/>
  <c r="I15" i="175"/>
  <c r="H15" i="175"/>
  <c r="G15" i="175"/>
  <c r="F15" i="175"/>
  <c r="I33" i="175"/>
  <c r="H33" i="175"/>
  <c r="G33" i="175"/>
  <c r="F33" i="175"/>
  <c r="I56" i="175"/>
  <c r="H56" i="175"/>
  <c r="G56" i="175"/>
  <c r="F56" i="175"/>
  <c r="I41" i="175"/>
  <c r="H41" i="175"/>
  <c r="G41" i="175"/>
  <c r="F41" i="175"/>
  <c r="I45" i="175"/>
  <c r="H45" i="175"/>
  <c r="G45" i="175"/>
  <c r="F45" i="175"/>
  <c r="I27" i="175"/>
  <c r="H27" i="175"/>
  <c r="G27" i="175"/>
  <c r="F27" i="175"/>
  <c r="I28" i="175"/>
  <c r="H28" i="175"/>
  <c r="G28" i="175"/>
  <c r="F28" i="175"/>
  <c r="I58" i="175"/>
  <c r="H58" i="175"/>
  <c r="G58" i="175"/>
  <c r="F58" i="175"/>
  <c r="I55" i="175"/>
  <c r="H55" i="175"/>
  <c r="G55" i="175"/>
  <c r="F55" i="175"/>
  <c r="I64" i="175"/>
  <c r="H64" i="175"/>
  <c r="G64" i="175"/>
  <c r="F64" i="175"/>
  <c r="I65" i="175"/>
  <c r="H65" i="175"/>
  <c r="G65" i="175"/>
  <c r="F65" i="175"/>
  <c r="I32" i="175"/>
  <c r="H32" i="175"/>
  <c r="G32" i="175"/>
  <c r="F32" i="175"/>
  <c r="I26" i="175"/>
  <c r="H26" i="175"/>
  <c r="G26" i="175"/>
  <c r="F26" i="175"/>
  <c r="I30" i="175"/>
  <c r="H30" i="175"/>
  <c r="G30" i="175"/>
  <c r="F30" i="175"/>
  <c r="I10" i="174"/>
  <c r="H10" i="174"/>
  <c r="G10" i="174"/>
  <c r="F10" i="174"/>
  <c r="I56" i="103"/>
  <c r="H56" i="103"/>
  <c r="G56" i="103"/>
  <c r="F56" i="103"/>
  <c r="I20" i="103"/>
  <c r="H20" i="103"/>
  <c r="G20" i="103"/>
  <c r="F20" i="103"/>
  <c r="I36" i="103"/>
  <c r="H36" i="103"/>
  <c r="G36" i="103"/>
  <c r="F36" i="103"/>
  <c r="I70" i="103"/>
  <c r="H70" i="103"/>
  <c r="G70" i="103"/>
  <c r="F70" i="103"/>
  <c r="I64" i="103"/>
  <c r="H64" i="103"/>
  <c r="G64" i="103"/>
  <c r="F64" i="103"/>
  <c r="I38" i="103"/>
  <c r="H38" i="103"/>
  <c r="G38" i="103"/>
  <c r="F38" i="103"/>
  <c r="I60" i="103"/>
  <c r="H60" i="103"/>
  <c r="G60" i="103"/>
  <c r="F60" i="103"/>
  <c r="I55" i="103"/>
  <c r="H55" i="103"/>
  <c r="G55" i="103"/>
  <c r="F55" i="103"/>
  <c r="I35" i="103"/>
  <c r="H35" i="103"/>
  <c r="G35" i="103"/>
  <c r="F35" i="103"/>
  <c r="I22" i="103"/>
  <c r="H22" i="103"/>
  <c r="G22" i="103"/>
  <c r="F22" i="103"/>
  <c r="G17" i="96"/>
  <c r="F17" i="96"/>
  <c r="E17" i="96"/>
  <c r="G20" i="96"/>
  <c r="F20" i="96"/>
  <c r="E20" i="96"/>
  <c r="G25" i="96"/>
  <c r="F25" i="96"/>
  <c r="E25" i="96"/>
  <c r="G16" i="96"/>
  <c r="F16" i="96"/>
  <c r="E16" i="96"/>
  <c r="G33" i="96"/>
  <c r="F33" i="96"/>
  <c r="E33" i="96"/>
  <c r="G23" i="100"/>
  <c r="F23" i="100"/>
  <c r="G17" i="100"/>
  <c r="F17" i="100"/>
  <c r="G20" i="100"/>
  <c r="F20" i="100"/>
  <c r="G14" i="100"/>
  <c r="F14" i="100"/>
  <c r="G15" i="100"/>
  <c r="F15" i="100"/>
  <c r="G13" i="100"/>
  <c r="F13" i="100"/>
  <c r="G34" i="98"/>
  <c r="F34" i="98"/>
  <c r="G33" i="98"/>
  <c r="F33" i="98"/>
  <c r="G32" i="98"/>
  <c r="F32" i="98"/>
  <c r="G31" i="98"/>
  <c r="F31" i="98"/>
  <c r="I18" i="36"/>
  <c r="H18" i="36"/>
  <c r="G18" i="36"/>
  <c r="F18" i="36"/>
  <c r="I14" i="36"/>
  <c r="H14" i="36"/>
  <c r="G14" i="36"/>
  <c r="F14" i="36"/>
  <c r="I31" i="36"/>
  <c r="H31" i="36"/>
  <c r="G31" i="36"/>
  <c r="F31" i="36"/>
  <c r="I11" i="155"/>
  <c r="H11" i="155"/>
  <c r="G11" i="155"/>
  <c r="F11" i="155"/>
  <c r="I28" i="155"/>
  <c r="H28" i="155"/>
  <c r="G28" i="155"/>
  <c r="F28" i="155"/>
  <c r="I36" i="155"/>
  <c r="H36" i="155"/>
  <c r="G36" i="155"/>
  <c r="F36" i="155"/>
  <c r="I35" i="155"/>
  <c r="H35" i="155"/>
  <c r="G35" i="155"/>
  <c r="F35" i="155"/>
  <c r="I12" i="150"/>
  <c r="H12" i="150"/>
  <c r="G12" i="150"/>
  <c r="F12" i="150"/>
  <c r="I10" i="150"/>
  <c r="H10" i="150"/>
  <c r="G10" i="150"/>
  <c r="F10" i="150"/>
  <c r="I38" i="150"/>
  <c r="H38" i="150"/>
  <c r="G38" i="150"/>
  <c r="F38" i="150"/>
  <c r="I37" i="150"/>
  <c r="H37" i="150"/>
  <c r="G37" i="150"/>
  <c r="F37" i="150"/>
  <c r="I19" i="150"/>
  <c r="H19" i="150"/>
  <c r="G19" i="150"/>
  <c r="F19" i="150"/>
  <c r="I13" i="175"/>
  <c r="H13" i="175"/>
  <c r="G13" i="175"/>
  <c r="F13" i="175"/>
  <c r="I25" i="174"/>
  <c r="H25" i="174"/>
  <c r="G25" i="174"/>
  <c r="F25" i="174"/>
  <c r="I26" i="174"/>
  <c r="H26" i="174"/>
  <c r="G26" i="174"/>
  <c r="F26" i="174"/>
  <c r="I21" i="174"/>
  <c r="H21" i="174"/>
  <c r="G21" i="174"/>
  <c r="F21" i="174"/>
  <c r="I19" i="174"/>
  <c r="H19" i="174"/>
  <c r="G19" i="174"/>
  <c r="F19" i="174"/>
  <c r="I36" i="174"/>
  <c r="H36" i="174"/>
  <c r="G36" i="174"/>
  <c r="F36" i="174"/>
  <c r="I24" i="174"/>
  <c r="H24" i="174"/>
  <c r="G24" i="174"/>
  <c r="F24" i="174"/>
  <c r="I28" i="174"/>
  <c r="H28" i="174"/>
  <c r="G28" i="174"/>
  <c r="F28" i="174"/>
  <c r="I23" i="174"/>
  <c r="H23" i="174"/>
  <c r="G23" i="174"/>
  <c r="F23" i="174"/>
  <c r="I37" i="174"/>
  <c r="H37" i="174"/>
  <c r="G37" i="174"/>
  <c r="F37" i="174"/>
  <c r="I31" i="174"/>
  <c r="H31" i="174"/>
  <c r="G31" i="174"/>
  <c r="F31" i="174"/>
  <c r="I35" i="174"/>
  <c r="H35" i="174"/>
  <c r="G35" i="174"/>
  <c r="F35" i="174"/>
  <c r="E12" i="119"/>
  <c r="E40" i="119"/>
  <c r="E16" i="119"/>
  <c r="E32" i="119"/>
  <c r="E28" i="119"/>
  <c r="E14" i="119"/>
  <c r="E13" i="119"/>
  <c r="E19" i="119"/>
  <c r="G11" i="99"/>
  <c r="F11" i="99"/>
  <c r="I40" i="99"/>
  <c r="H40" i="99"/>
  <c r="G40" i="99"/>
  <c r="F40" i="99"/>
  <c r="I13" i="95"/>
  <c r="H13" i="95"/>
  <c r="G13" i="95"/>
  <c r="F13" i="95"/>
  <c r="I22" i="95"/>
  <c r="H22" i="95"/>
  <c r="G22" i="95"/>
  <c r="F22" i="95"/>
  <c r="I16" i="95"/>
  <c r="H16" i="95"/>
  <c r="G16" i="95"/>
  <c r="F16" i="95"/>
  <c r="I15" i="95"/>
  <c r="H15" i="95"/>
  <c r="G15" i="95"/>
  <c r="F15" i="95"/>
  <c r="I20" i="95"/>
  <c r="H20" i="95"/>
  <c r="G20" i="95"/>
  <c r="F20" i="95"/>
  <c r="I11" i="95"/>
  <c r="H11" i="95"/>
  <c r="G11" i="95"/>
  <c r="F11" i="95"/>
  <c r="I18" i="95"/>
  <c r="H18" i="95"/>
  <c r="G18" i="95"/>
  <c r="F18" i="95"/>
  <c r="I24" i="95"/>
  <c r="H24" i="95"/>
  <c r="G24" i="95"/>
  <c r="F24" i="95"/>
  <c r="I34" i="95"/>
  <c r="H34" i="95"/>
  <c r="G34" i="95"/>
  <c r="F34" i="95"/>
  <c r="I32" i="95"/>
  <c r="H32" i="95"/>
  <c r="G32" i="95"/>
  <c r="F32" i="95"/>
  <c r="I10" i="95"/>
  <c r="H10" i="95"/>
  <c r="G10" i="95"/>
  <c r="F10" i="95"/>
  <c r="I17" i="95"/>
  <c r="H17" i="95"/>
  <c r="G17" i="95"/>
  <c r="F17" i="95"/>
  <c r="I26" i="95"/>
  <c r="H26" i="95"/>
  <c r="G26" i="95"/>
  <c r="F26" i="95"/>
  <c r="I23" i="95"/>
  <c r="H23" i="95"/>
  <c r="G23" i="95"/>
  <c r="F23" i="95"/>
  <c r="I31" i="95"/>
  <c r="H31" i="95"/>
  <c r="G31" i="95"/>
  <c r="F31" i="95"/>
  <c r="I29" i="95"/>
  <c r="H29" i="95"/>
  <c r="G29" i="95"/>
  <c r="F29" i="95"/>
  <c r="I30" i="95"/>
  <c r="H30" i="95"/>
  <c r="G30" i="95"/>
  <c r="F30" i="95"/>
  <c r="I28" i="95"/>
  <c r="H28" i="95"/>
  <c r="G28" i="95"/>
  <c r="F28" i="95"/>
  <c r="I14" i="95"/>
  <c r="H14" i="95"/>
  <c r="G14" i="95"/>
  <c r="F14" i="95"/>
  <c r="I33" i="95"/>
  <c r="H33" i="95"/>
  <c r="G33" i="95"/>
  <c r="F33" i="95"/>
  <c r="I21" i="95"/>
  <c r="H21" i="95"/>
  <c r="G21" i="95"/>
  <c r="F21" i="95"/>
  <c r="I27" i="95"/>
  <c r="H27" i="95"/>
  <c r="G27" i="95"/>
  <c r="F27" i="95"/>
  <c r="I36" i="95"/>
  <c r="H36" i="95"/>
  <c r="G36" i="95"/>
  <c r="F36" i="95"/>
  <c r="G18" i="91"/>
  <c r="F18" i="91"/>
  <c r="E18" i="91"/>
  <c r="G24" i="91"/>
  <c r="F24" i="91"/>
  <c r="E24" i="91"/>
  <c r="G22" i="91"/>
  <c r="F22" i="91"/>
  <c r="E22" i="91"/>
  <c r="G17" i="91"/>
  <c r="F17" i="91"/>
  <c r="E17" i="91"/>
  <c r="G13" i="91"/>
  <c r="F13" i="91"/>
  <c r="E13" i="91"/>
  <c r="G15" i="91"/>
  <c r="F15" i="91"/>
  <c r="E15" i="91"/>
  <c r="G11" i="91"/>
  <c r="F11" i="91"/>
  <c r="E11" i="91"/>
  <c r="G25" i="91"/>
  <c r="F25" i="91"/>
  <c r="E25" i="91"/>
  <c r="G20" i="91"/>
  <c r="F20" i="91"/>
  <c r="E20" i="91"/>
  <c r="G10" i="91"/>
  <c r="F10" i="91"/>
  <c r="E10" i="91"/>
  <c r="G23" i="91"/>
  <c r="F23" i="91"/>
  <c r="E23" i="91"/>
  <c r="G29" i="91"/>
  <c r="F29" i="91"/>
  <c r="G16" i="91"/>
  <c r="F16" i="91"/>
  <c r="E16" i="91"/>
  <c r="H17" i="143"/>
  <c r="G17" i="143"/>
  <c r="F17" i="143"/>
  <c r="E17" i="143"/>
  <c r="H28" i="143"/>
  <c r="G28" i="143"/>
  <c r="F28" i="143"/>
  <c r="E28" i="143"/>
  <c r="H13" i="143"/>
  <c r="G13" i="143"/>
  <c r="F13" i="143"/>
  <c r="E13" i="143"/>
  <c r="H22" i="133"/>
  <c r="G22" i="133"/>
  <c r="F22" i="133"/>
  <c r="E22" i="133"/>
  <c r="H42" i="133"/>
  <c r="G42" i="133"/>
  <c r="F42" i="133"/>
  <c r="E42" i="133"/>
  <c r="H30" i="133"/>
  <c r="G30" i="133"/>
  <c r="F30" i="133"/>
  <c r="E30" i="133"/>
  <c r="H11" i="133"/>
  <c r="G11" i="133"/>
  <c r="F11" i="133"/>
  <c r="E11" i="133"/>
  <c r="H12" i="133"/>
  <c r="G12" i="133"/>
  <c r="F12" i="133"/>
  <c r="E12" i="133"/>
  <c r="I42" i="175"/>
  <c r="H42" i="175"/>
  <c r="G42" i="175"/>
  <c r="F42" i="175"/>
  <c r="I57" i="175"/>
  <c r="H57" i="175"/>
  <c r="G57" i="175"/>
  <c r="F57" i="175"/>
  <c r="F11" i="126"/>
  <c r="G11" i="126"/>
  <c r="H11" i="126"/>
  <c r="I11" i="126"/>
  <c r="J11" i="126"/>
  <c r="K11" i="126"/>
  <c r="K19" i="147"/>
  <c r="J19" i="147"/>
  <c r="I19" i="147"/>
  <c r="H19" i="147"/>
  <c r="G19" i="147"/>
  <c r="F19" i="147"/>
  <c r="K36" i="147"/>
  <c r="J36" i="147"/>
  <c r="I36" i="147"/>
  <c r="H36" i="147"/>
  <c r="G36" i="147"/>
  <c r="F36" i="147"/>
  <c r="H14" i="144"/>
  <c r="G14" i="144"/>
  <c r="F14" i="144"/>
  <c r="E14" i="144"/>
  <c r="H13" i="144"/>
  <c r="G13" i="144"/>
  <c r="F13" i="144"/>
  <c r="E13" i="144"/>
  <c r="H27" i="139"/>
  <c r="G27" i="139"/>
  <c r="F27" i="139"/>
  <c r="E27" i="139"/>
  <c r="H50" i="139"/>
  <c r="G50" i="139"/>
  <c r="F50" i="139"/>
  <c r="E50" i="139"/>
  <c r="H29" i="139"/>
  <c r="G29" i="139"/>
  <c r="F29" i="139"/>
  <c r="E29" i="139"/>
  <c r="H21" i="143"/>
  <c r="G21" i="143"/>
  <c r="F21" i="143"/>
  <c r="E21" i="143"/>
  <c r="H27" i="138"/>
  <c r="G27" i="138"/>
  <c r="F27" i="138"/>
  <c r="E27" i="138"/>
  <c r="K22" i="137"/>
  <c r="J22" i="137"/>
  <c r="I22" i="137"/>
  <c r="H22" i="137"/>
  <c r="G22" i="137"/>
  <c r="F22" i="137"/>
  <c r="K84" i="137"/>
  <c r="J84" i="137"/>
  <c r="I84" i="137"/>
  <c r="H84" i="137"/>
  <c r="G84" i="137"/>
  <c r="F84" i="137"/>
  <c r="K57" i="137"/>
  <c r="J57" i="137"/>
  <c r="I57" i="137"/>
  <c r="H57" i="137"/>
  <c r="G57" i="137"/>
  <c r="F57" i="137"/>
  <c r="K25" i="137"/>
  <c r="J25" i="137"/>
  <c r="I25" i="137"/>
  <c r="H25" i="137"/>
  <c r="G25" i="137"/>
  <c r="F25" i="137"/>
  <c r="K86" i="137"/>
  <c r="J86" i="137"/>
  <c r="I86" i="137"/>
  <c r="H86" i="137"/>
  <c r="G86" i="137"/>
  <c r="F86" i="137"/>
  <c r="H50" i="128"/>
  <c r="G50" i="128"/>
  <c r="F50" i="128"/>
  <c r="E50" i="128"/>
  <c r="H38" i="128"/>
  <c r="G38" i="128"/>
  <c r="F38" i="128"/>
  <c r="E38" i="128"/>
  <c r="H62" i="128"/>
  <c r="G62" i="128"/>
  <c r="F62" i="128"/>
  <c r="E62" i="128"/>
  <c r="H34" i="128"/>
  <c r="G34" i="128"/>
  <c r="F34" i="128"/>
  <c r="E34" i="128"/>
  <c r="H83" i="128"/>
  <c r="G83" i="128"/>
  <c r="F83" i="128"/>
  <c r="E83" i="128"/>
  <c r="H30" i="128"/>
  <c r="G30" i="128"/>
  <c r="F30" i="128"/>
  <c r="E30" i="128"/>
  <c r="H81" i="128"/>
  <c r="G81" i="128"/>
  <c r="F81" i="128"/>
  <c r="E81" i="128"/>
  <c r="H72" i="128"/>
  <c r="G72" i="128"/>
  <c r="F72" i="128"/>
  <c r="E72" i="128"/>
  <c r="H45" i="128"/>
  <c r="G45" i="128"/>
  <c r="F45" i="128"/>
  <c r="E45" i="128"/>
  <c r="K26" i="147"/>
  <c r="J26" i="147"/>
  <c r="I26" i="147"/>
  <c r="H26" i="147"/>
  <c r="G26" i="147"/>
  <c r="F26" i="147"/>
  <c r="K15" i="147"/>
  <c r="J15" i="147"/>
  <c r="I15" i="147"/>
  <c r="H15" i="147"/>
  <c r="G15" i="147"/>
  <c r="F15" i="147"/>
  <c r="K33" i="147"/>
  <c r="J33" i="147"/>
  <c r="I33" i="147"/>
  <c r="H33" i="147"/>
  <c r="G33" i="147"/>
  <c r="F33" i="147"/>
  <c r="K23" i="147"/>
  <c r="J23" i="147"/>
  <c r="I23" i="147"/>
  <c r="H23" i="147"/>
  <c r="G23" i="147"/>
  <c r="F23" i="147"/>
  <c r="K35" i="147"/>
  <c r="J35" i="147"/>
  <c r="I35" i="147"/>
  <c r="H35" i="147"/>
  <c r="G35" i="147"/>
  <c r="F35" i="147"/>
  <c r="K24" i="147"/>
  <c r="I24" i="147"/>
  <c r="H24" i="147"/>
  <c r="G24" i="147"/>
  <c r="F24" i="147"/>
  <c r="K21" i="147"/>
  <c r="J21" i="147"/>
  <c r="I21" i="147"/>
  <c r="H21" i="147"/>
  <c r="G21" i="147"/>
  <c r="F21" i="147"/>
  <c r="K27" i="147"/>
  <c r="J27" i="147"/>
  <c r="I27" i="147"/>
  <c r="H27" i="147"/>
  <c r="G27" i="147"/>
  <c r="F27" i="147"/>
  <c r="K17" i="147"/>
  <c r="J17" i="147"/>
  <c r="I17" i="147"/>
  <c r="H17" i="147"/>
  <c r="G17" i="147"/>
  <c r="F17" i="147"/>
  <c r="K10" i="147"/>
  <c r="J10" i="147"/>
  <c r="I10" i="147"/>
  <c r="H10" i="147"/>
  <c r="G10" i="147"/>
  <c r="F10" i="147"/>
  <c r="K11" i="147"/>
  <c r="J11" i="147"/>
  <c r="I11" i="147"/>
  <c r="H11" i="147"/>
  <c r="G11" i="147"/>
  <c r="F11" i="147"/>
  <c r="K25" i="147"/>
  <c r="J25" i="147"/>
  <c r="I25" i="147"/>
  <c r="H25" i="147"/>
  <c r="G25" i="147"/>
  <c r="F25" i="147"/>
  <c r="K31" i="147"/>
  <c r="J31" i="147"/>
  <c r="I31" i="147"/>
  <c r="H31" i="147"/>
  <c r="G31" i="147"/>
  <c r="F31" i="147"/>
  <c r="K39" i="146"/>
  <c r="J39" i="146"/>
  <c r="I39" i="146"/>
  <c r="H39" i="146"/>
  <c r="G39" i="146"/>
  <c r="F39" i="146"/>
  <c r="K19" i="146"/>
  <c r="J19" i="146"/>
  <c r="I19" i="146"/>
  <c r="H19" i="146"/>
  <c r="G19" i="146"/>
  <c r="F19" i="146"/>
  <c r="K26" i="146"/>
  <c r="J26" i="146"/>
  <c r="I26" i="146"/>
  <c r="H26" i="146"/>
  <c r="G26" i="146"/>
  <c r="F26" i="146"/>
  <c r="K38" i="146"/>
  <c r="J38" i="146"/>
  <c r="I38" i="146"/>
  <c r="H38" i="146"/>
  <c r="G38" i="146"/>
  <c r="F38" i="146"/>
  <c r="K25" i="145"/>
  <c r="J25" i="145"/>
  <c r="I25" i="145"/>
  <c r="H25" i="145"/>
  <c r="G25" i="145"/>
  <c r="F25" i="145"/>
  <c r="K22" i="147"/>
  <c r="J22" i="147"/>
  <c r="I22" i="147"/>
  <c r="H22" i="147"/>
  <c r="G22" i="147"/>
  <c r="F22" i="147"/>
  <c r="K14" i="147"/>
  <c r="J14" i="147"/>
  <c r="I14" i="147"/>
  <c r="H14" i="147"/>
  <c r="G14" i="147"/>
  <c r="F14" i="147"/>
  <c r="K12" i="142"/>
  <c r="J12" i="142"/>
  <c r="I12" i="142"/>
  <c r="H12" i="142"/>
  <c r="G12" i="142"/>
  <c r="F12" i="142"/>
  <c r="K63" i="142"/>
  <c r="J63" i="142"/>
  <c r="I63" i="142"/>
  <c r="H63" i="142"/>
  <c r="G63" i="142"/>
  <c r="F63" i="142"/>
  <c r="K37" i="142"/>
  <c r="J37" i="142"/>
  <c r="I37" i="142"/>
  <c r="H37" i="142"/>
  <c r="G37" i="142"/>
  <c r="F37" i="142"/>
  <c r="K32" i="142"/>
  <c r="J32" i="142"/>
  <c r="I32" i="142"/>
  <c r="H32" i="142"/>
  <c r="G32" i="142"/>
  <c r="F32" i="142"/>
  <c r="K22" i="142"/>
  <c r="J22" i="142"/>
  <c r="I22" i="142"/>
  <c r="H22" i="142"/>
  <c r="G22" i="142"/>
  <c r="F22" i="142"/>
  <c r="K36" i="142"/>
  <c r="J36" i="142"/>
  <c r="I36" i="142"/>
  <c r="H36" i="142"/>
  <c r="G36" i="142"/>
  <c r="F36" i="142"/>
  <c r="K15" i="142"/>
  <c r="J15" i="142"/>
  <c r="I15" i="142"/>
  <c r="H15" i="142"/>
  <c r="G15" i="142"/>
  <c r="F15" i="142"/>
  <c r="K53" i="142"/>
  <c r="J53" i="142"/>
  <c r="I53" i="142"/>
  <c r="H53" i="142"/>
  <c r="G53" i="142"/>
  <c r="F53" i="142"/>
  <c r="K60" i="142"/>
  <c r="J60" i="142"/>
  <c r="I60" i="142"/>
  <c r="H60" i="142"/>
  <c r="G60" i="142"/>
  <c r="F60" i="142"/>
  <c r="K67" i="142"/>
  <c r="J67" i="142"/>
  <c r="I67" i="142"/>
  <c r="H67" i="142"/>
  <c r="G67" i="142"/>
  <c r="F67" i="142"/>
  <c r="K54" i="142"/>
  <c r="J54" i="142"/>
  <c r="I54" i="142"/>
  <c r="H54" i="142"/>
  <c r="G54" i="142"/>
  <c r="F54" i="142"/>
  <c r="K65" i="142"/>
  <c r="J65" i="142"/>
  <c r="I65" i="142"/>
  <c r="H65" i="142"/>
  <c r="G65" i="142"/>
  <c r="F65" i="142"/>
  <c r="K21" i="142"/>
  <c r="J21" i="142"/>
  <c r="I21" i="142"/>
  <c r="H21" i="142"/>
  <c r="G21" i="142"/>
  <c r="F21" i="142"/>
  <c r="K64" i="142"/>
  <c r="J64" i="142"/>
  <c r="I64" i="142"/>
  <c r="H64" i="142"/>
  <c r="G64" i="142"/>
  <c r="F64" i="142"/>
  <c r="K10" i="142"/>
  <c r="J10" i="142"/>
  <c r="I10" i="142"/>
  <c r="H10" i="142"/>
  <c r="G10" i="142"/>
  <c r="F10" i="142"/>
  <c r="K33" i="141"/>
  <c r="J33" i="141"/>
  <c r="I33" i="141"/>
  <c r="H33" i="141"/>
  <c r="G33" i="141"/>
  <c r="F33" i="141"/>
  <c r="K16" i="141"/>
  <c r="J16" i="141"/>
  <c r="I16" i="141"/>
  <c r="H16" i="141"/>
  <c r="G16" i="141"/>
  <c r="F16" i="141"/>
  <c r="K28" i="141"/>
  <c r="J28" i="141"/>
  <c r="I28" i="141"/>
  <c r="H28" i="141"/>
  <c r="G28" i="141"/>
  <c r="F28" i="141"/>
  <c r="K21" i="141"/>
  <c r="J21" i="141"/>
  <c r="I21" i="141"/>
  <c r="H21" i="141"/>
  <c r="G21" i="141"/>
  <c r="F21" i="141"/>
  <c r="K24" i="141"/>
  <c r="J24" i="141"/>
  <c r="I24" i="141"/>
  <c r="H24" i="141"/>
  <c r="G24" i="141"/>
  <c r="F24" i="141"/>
  <c r="K19" i="141"/>
  <c r="J19" i="141"/>
  <c r="I19" i="141"/>
  <c r="H19" i="141"/>
  <c r="G19" i="141"/>
  <c r="F19" i="141"/>
  <c r="K11" i="141"/>
  <c r="J11" i="141"/>
  <c r="I11" i="141"/>
  <c r="H11" i="141"/>
  <c r="G11" i="141"/>
  <c r="F11" i="141"/>
  <c r="K14" i="141"/>
  <c r="J14" i="141"/>
  <c r="I14" i="141"/>
  <c r="H14" i="141"/>
  <c r="G14" i="141"/>
  <c r="F14" i="141"/>
  <c r="K13" i="141"/>
  <c r="J13" i="141"/>
  <c r="I13" i="141"/>
  <c r="H13" i="141"/>
  <c r="G13" i="141"/>
  <c r="F13" i="141"/>
  <c r="K45" i="140"/>
  <c r="J45" i="140"/>
  <c r="G45" i="140"/>
  <c r="F45" i="140"/>
  <c r="K24" i="140"/>
  <c r="J24" i="140"/>
  <c r="G24" i="140"/>
  <c r="F24" i="140"/>
  <c r="K18" i="140"/>
  <c r="J18" i="140"/>
  <c r="G18" i="140"/>
  <c r="F18" i="140"/>
  <c r="K53" i="140"/>
  <c r="J53" i="140"/>
  <c r="G53" i="140"/>
  <c r="F53" i="140"/>
  <c r="K19" i="140"/>
  <c r="J19" i="140"/>
  <c r="G19" i="140"/>
  <c r="F19" i="140"/>
  <c r="K40" i="140"/>
  <c r="J40" i="140"/>
  <c r="G40" i="140"/>
  <c r="F40" i="140"/>
  <c r="K35" i="140"/>
  <c r="J35" i="140"/>
  <c r="G35" i="140"/>
  <c r="F35" i="140"/>
  <c r="K54" i="140"/>
  <c r="J54" i="140"/>
  <c r="G54" i="140"/>
  <c r="F54" i="140"/>
  <c r="K20" i="140"/>
  <c r="J20" i="140"/>
  <c r="G20" i="140"/>
  <c r="F20" i="140"/>
  <c r="K27" i="140"/>
  <c r="J27" i="140"/>
  <c r="G27" i="140"/>
  <c r="F27" i="140"/>
  <c r="K30" i="140"/>
  <c r="J30" i="140"/>
  <c r="G30" i="140"/>
  <c r="F30" i="140"/>
  <c r="K39" i="140"/>
  <c r="J39" i="140"/>
  <c r="G39" i="140"/>
  <c r="F39" i="140"/>
  <c r="K38" i="140"/>
  <c r="J38" i="140"/>
  <c r="G38" i="140"/>
  <c r="F38" i="140"/>
  <c r="K16" i="140"/>
  <c r="J16" i="140"/>
  <c r="I16" i="140"/>
  <c r="H16" i="140"/>
  <c r="G16" i="140"/>
  <c r="F16" i="140"/>
  <c r="K13" i="140"/>
  <c r="J13" i="140"/>
  <c r="G13" i="140"/>
  <c r="F13" i="140"/>
  <c r="K15" i="140"/>
  <c r="J15" i="140"/>
  <c r="G15" i="140"/>
  <c r="F15" i="140"/>
  <c r="K11" i="142"/>
  <c r="J11" i="142"/>
  <c r="I11" i="142"/>
  <c r="H11" i="142"/>
  <c r="G11" i="142"/>
  <c r="F11" i="142"/>
  <c r="K39" i="142"/>
  <c r="J39" i="142"/>
  <c r="I39" i="142"/>
  <c r="H39" i="142"/>
  <c r="G39" i="142"/>
  <c r="F39" i="142"/>
  <c r="K28" i="142"/>
  <c r="J28" i="142"/>
  <c r="I28" i="142"/>
  <c r="H28" i="142"/>
  <c r="G28" i="142"/>
  <c r="F28" i="142"/>
  <c r="K50" i="142"/>
  <c r="J50" i="142"/>
  <c r="I50" i="142"/>
  <c r="H50" i="142"/>
  <c r="G50" i="142"/>
  <c r="F50" i="142"/>
  <c r="K56" i="142"/>
  <c r="J56" i="142"/>
  <c r="I56" i="142"/>
  <c r="H56" i="142"/>
  <c r="G56" i="142"/>
  <c r="F56" i="142"/>
  <c r="K23" i="142"/>
  <c r="J23" i="142"/>
  <c r="I23" i="142"/>
  <c r="H23" i="142"/>
  <c r="G23" i="142"/>
  <c r="F23" i="142"/>
  <c r="K47" i="142"/>
  <c r="J47" i="142"/>
  <c r="I47" i="142"/>
  <c r="H47" i="142"/>
  <c r="G47" i="142"/>
  <c r="F47" i="142"/>
  <c r="K13" i="142"/>
  <c r="J13" i="142"/>
  <c r="I13" i="142"/>
  <c r="H13" i="142"/>
  <c r="G13" i="142"/>
  <c r="F13" i="142"/>
  <c r="K19" i="142"/>
  <c r="J19" i="142"/>
  <c r="I19" i="142"/>
  <c r="H19" i="142"/>
  <c r="G19" i="142"/>
  <c r="F19" i="142"/>
  <c r="K48" i="142"/>
  <c r="J48" i="142"/>
  <c r="I48" i="142"/>
  <c r="H48" i="142"/>
  <c r="G48" i="142"/>
  <c r="F48" i="142"/>
  <c r="K12" i="141"/>
  <c r="J12" i="141"/>
  <c r="I12" i="141"/>
  <c r="H12" i="141"/>
  <c r="G12" i="141"/>
  <c r="F12" i="141"/>
  <c r="K25" i="141"/>
  <c r="J25" i="141"/>
  <c r="I25" i="141"/>
  <c r="H25" i="141"/>
  <c r="G25" i="141"/>
  <c r="F25" i="141"/>
  <c r="K11" i="140"/>
  <c r="J11" i="140"/>
  <c r="G11" i="140"/>
  <c r="F11" i="140"/>
  <c r="K14" i="140"/>
  <c r="J14" i="140"/>
  <c r="G14" i="140"/>
  <c r="F14" i="140"/>
  <c r="K29" i="140"/>
  <c r="J29" i="140"/>
  <c r="G29" i="140"/>
  <c r="F29" i="140"/>
  <c r="K32" i="140"/>
  <c r="J32" i="140"/>
  <c r="G32" i="140"/>
  <c r="F32" i="140"/>
  <c r="K10" i="140"/>
  <c r="J10" i="140"/>
  <c r="G10" i="140"/>
  <c r="F10" i="140"/>
  <c r="K52" i="140"/>
  <c r="J52" i="140"/>
  <c r="G52" i="140"/>
  <c r="F52" i="140"/>
  <c r="K34" i="140"/>
  <c r="J34" i="140"/>
  <c r="G34" i="140"/>
  <c r="F34" i="140"/>
  <c r="K20" i="137"/>
  <c r="J20" i="137"/>
  <c r="I20" i="137"/>
  <c r="H20" i="137"/>
  <c r="G20" i="137"/>
  <c r="F20" i="137"/>
  <c r="K11" i="137"/>
  <c r="J11" i="137"/>
  <c r="I11" i="137"/>
  <c r="H11" i="137"/>
  <c r="G11" i="137"/>
  <c r="F11" i="137"/>
  <c r="K58" i="137"/>
  <c r="J58" i="137"/>
  <c r="I58" i="137"/>
  <c r="H58" i="137"/>
  <c r="G58" i="137"/>
  <c r="F58" i="137"/>
  <c r="K28" i="137"/>
  <c r="J28" i="137"/>
  <c r="I28" i="137"/>
  <c r="H28" i="137"/>
  <c r="G28" i="137"/>
  <c r="F28" i="137"/>
  <c r="K85" i="137"/>
  <c r="J85" i="137"/>
  <c r="I85" i="137"/>
  <c r="H85" i="137"/>
  <c r="G85" i="137"/>
  <c r="F85" i="137"/>
  <c r="K81" i="137"/>
  <c r="J81" i="137"/>
  <c r="I81" i="137"/>
  <c r="H81" i="137"/>
  <c r="G81" i="137"/>
  <c r="F81" i="137"/>
  <c r="K55" i="137"/>
  <c r="J55" i="137"/>
  <c r="I55" i="137"/>
  <c r="H55" i="137"/>
  <c r="G55" i="137"/>
  <c r="F55" i="137"/>
  <c r="K15" i="137"/>
  <c r="J15" i="137"/>
  <c r="I15" i="137"/>
  <c r="H15" i="137"/>
  <c r="G15" i="137"/>
  <c r="F15" i="137"/>
  <c r="K95" i="137"/>
  <c r="J95" i="137"/>
  <c r="I95" i="137"/>
  <c r="H95" i="137"/>
  <c r="G95" i="137"/>
  <c r="F95" i="137"/>
  <c r="K93" i="137"/>
  <c r="J93" i="137"/>
  <c r="I93" i="137"/>
  <c r="H93" i="137"/>
  <c r="G93" i="137"/>
  <c r="F93" i="137"/>
  <c r="K98" i="137"/>
  <c r="J98" i="137"/>
  <c r="I98" i="137"/>
  <c r="H98" i="137"/>
  <c r="G98" i="137"/>
  <c r="F98" i="137"/>
  <c r="K91" i="137"/>
  <c r="J91" i="137"/>
  <c r="I91" i="137"/>
  <c r="H91" i="137"/>
  <c r="G91" i="137"/>
  <c r="F91" i="137"/>
  <c r="K89" i="137"/>
  <c r="J89" i="137"/>
  <c r="I89" i="137"/>
  <c r="H89" i="137"/>
  <c r="G89" i="137"/>
  <c r="F89" i="137"/>
  <c r="K49" i="137"/>
  <c r="J49" i="137"/>
  <c r="I49" i="137"/>
  <c r="H49" i="137"/>
  <c r="G49" i="137"/>
  <c r="F49" i="137"/>
  <c r="K61" i="137"/>
  <c r="J61" i="137"/>
  <c r="I61" i="137"/>
  <c r="H61" i="137"/>
  <c r="G61" i="137"/>
  <c r="F61" i="137"/>
  <c r="K97" i="137"/>
  <c r="J97" i="137"/>
  <c r="I97" i="137"/>
  <c r="H97" i="137"/>
  <c r="G97" i="137"/>
  <c r="F97" i="137"/>
  <c r="K71" i="137"/>
  <c r="J71" i="137"/>
  <c r="I71" i="137"/>
  <c r="H71" i="137"/>
  <c r="G71" i="137"/>
  <c r="F71" i="137"/>
  <c r="K16" i="137"/>
  <c r="J16" i="137"/>
  <c r="I16" i="137"/>
  <c r="H16" i="137"/>
  <c r="G16" i="137"/>
  <c r="F16" i="137"/>
  <c r="K14" i="137"/>
  <c r="J14" i="137"/>
  <c r="I14" i="137"/>
  <c r="H14" i="137"/>
  <c r="G14" i="137"/>
  <c r="F14" i="137"/>
  <c r="K40" i="137"/>
  <c r="J40" i="137"/>
  <c r="I40" i="137"/>
  <c r="H40" i="137"/>
  <c r="G40" i="137"/>
  <c r="F40" i="137"/>
  <c r="K31" i="137"/>
  <c r="J31" i="137"/>
  <c r="I31" i="137"/>
  <c r="H31" i="137"/>
  <c r="G31" i="137"/>
  <c r="F31" i="137"/>
  <c r="K94" i="137"/>
  <c r="J94" i="137"/>
  <c r="I94" i="137"/>
  <c r="H94" i="137"/>
  <c r="G94" i="137"/>
  <c r="F94" i="137"/>
  <c r="K23" i="137"/>
  <c r="J23" i="137"/>
  <c r="I23" i="137"/>
  <c r="H23" i="137"/>
  <c r="G23" i="137"/>
  <c r="F23" i="137"/>
  <c r="K39" i="137"/>
  <c r="J39" i="137"/>
  <c r="I39" i="137"/>
  <c r="H39" i="137"/>
  <c r="G39" i="137"/>
  <c r="F39" i="137"/>
  <c r="K27" i="137"/>
  <c r="J27" i="137"/>
  <c r="I27" i="137"/>
  <c r="H27" i="137"/>
  <c r="G27" i="137"/>
  <c r="F27" i="137"/>
  <c r="K56" i="137"/>
  <c r="J56" i="137"/>
  <c r="I56" i="137"/>
  <c r="H56" i="137"/>
  <c r="G56" i="137"/>
  <c r="F56" i="137"/>
  <c r="K66" i="137"/>
  <c r="J66" i="137"/>
  <c r="I66" i="137"/>
  <c r="H66" i="137"/>
  <c r="G66" i="137"/>
  <c r="F66" i="137"/>
  <c r="K46" i="136"/>
  <c r="J46" i="136"/>
  <c r="I46" i="136"/>
  <c r="H46" i="136"/>
  <c r="G46" i="136"/>
  <c r="F46" i="136"/>
  <c r="K30" i="136"/>
  <c r="J30" i="136"/>
  <c r="I30" i="136"/>
  <c r="H30" i="136"/>
  <c r="G30" i="136"/>
  <c r="F30" i="136"/>
  <c r="K10" i="136"/>
  <c r="J10" i="136"/>
  <c r="I10" i="136"/>
  <c r="H10" i="136"/>
  <c r="G10" i="136"/>
  <c r="F10" i="136"/>
  <c r="K49" i="136"/>
  <c r="J49" i="136"/>
  <c r="I49" i="136"/>
  <c r="H49" i="136"/>
  <c r="G49" i="136"/>
  <c r="F49" i="136"/>
  <c r="K38" i="136"/>
  <c r="J38" i="136"/>
  <c r="I38" i="136"/>
  <c r="H38" i="136"/>
  <c r="G38" i="136"/>
  <c r="F38" i="136"/>
  <c r="K21" i="136"/>
  <c r="J21" i="136"/>
  <c r="I21" i="136"/>
  <c r="H21" i="136"/>
  <c r="G21" i="136"/>
  <c r="F21" i="136"/>
  <c r="K20" i="136"/>
  <c r="J20" i="136"/>
  <c r="I20" i="136"/>
  <c r="H20" i="136"/>
  <c r="G20" i="136"/>
  <c r="F20" i="136"/>
  <c r="K16" i="136"/>
  <c r="J16" i="136"/>
  <c r="I16" i="136"/>
  <c r="H16" i="136"/>
  <c r="G16" i="136"/>
  <c r="F16" i="136"/>
  <c r="K41" i="136"/>
  <c r="J41" i="136"/>
  <c r="I41" i="136"/>
  <c r="H41" i="136"/>
  <c r="G41" i="136"/>
  <c r="F41" i="136"/>
  <c r="K27" i="136"/>
  <c r="J27" i="136"/>
  <c r="I27" i="136"/>
  <c r="H27" i="136"/>
  <c r="G27" i="136"/>
  <c r="F27" i="136"/>
  <c r="K17" i="136"/>
  <c r="J17" i="136"/>
  <c r="I17" i="136"/>
  <c r="H17" i="136"/>
  <c r="G17" i="136"/>
  <c r="F17" i="136"/>
  <c r="K12" i="136"/>
  <c r="J12" i="136"/>
  <c r="I12" i="136"/>
  <c r="H12" i="136"/>
  <c r="G12" i="136"/>
  <c r="F12" i="136"/>
  <c r="K28" i="136"/>
  <c r="J28" i="136"/>
  <c r="I28" i="136"/>
  <c r="H28" i="136"/>
  <c r="G28" i="136"/>
  <c r="F28" i="136"/>
  <c r="K40" i="136"/>
  <c r="J40" i="136"/>
  <c r="I40" i="136"/>
  <c r="H40" i="136"/>
  <c r="G40" i="136"/>
  <c r="F40" i="136"/>
  <c r="K12" i="135"/>
  <c r="J12" i="135"/>
  <c r="I12" i="135"/>
  <c r="H12" i="135"/>
  <c r="G12" i="135"/>
  <c r="F12" i="135"/>
  <c r="K40" i="135"/>
  <c r="J40" i="135"/>
  <c r="I40" i="135"/>
  <c r="H40" i="135"/>
  <c r="G40" i="135"/>
  <c r="F40" i="135"/>
  <c r="K31" i="135"/>
  <c r="J31" i="135"/>
  <c r="I31" i="135"/>
  <c r="H31" i="135"/>
  <c r="G31" i="135"/>
  <c r="F31" i="135"/>
  <c r="K42" i="135"/>
  <c r="J42" i="135"/>
  <c r="I42" i="135"/>
  <c r="H42" i="135"/>
  <c r="G42" i="135"/>
  <c r="F42" i="135"/>
  <c r="K70" i="135"/>
  <c r="J70" i="135"/>
  <c r="I70" i="135"/>
  <c r="H70" i="135"/>
  <c r="G70" i="135"/>
  <c r="F70" i="135"/>
  <c r="K18" i="135"/>
  <c r="J18" i="135"/>
  <c r="I18" i="135"/>
  <c r="H18" i="135"/>
  <c r="G18" i="135"/>
  <c r="F18" i="135"/>
  <c r="K52" i="135"/>
  <c r="J52" i="135"/>
  <c r="I52" i="135"/>
  <c r="H52" i="135"/>
  <c r="G52" i="135"/>
  <c r="F52" i="135"/>
  <c r="K38" i="135"/>
  <c r="J38" i="135"/>
  <c r="I38" i="135"/>
  <c r="H38" i="135"/>
  <c r="G38" i="135"/>
  <c r="F38" i="135"/>
  <c r="K50" i="135"/>
  <c r="J50" i="135"/>
  <c r="I50" i="135"/>
  <c r="H50" i="135"/>
  <c r="G50" i="135"/>
  <c r="F50" i="135"/>
  <c r="K48" i="135"/>
  <c r="J48" i="135"/>
  <c r="I48" i="135"/>
  <c r="H48" i="135"/>
  <c r="G48" i="135"/>
  <c r="F48" i="135"/>
  <c r="K15" i="135"/>
  <c r="J15" i="135"/>
  <c r="I15" i="135"/>
  <c r="H15" i="135"/>
  <c r="G15" i="135"/>
  <c r="F15" i="135"/>
  <c r="K43" i="135"/>
  <c r="J43" i="135"/>
  <c r="I43" i="135"/>
  <c r="H43" i="135"/>
  <c r="G43" i="135"/>
  <c r="F43" i="135"/>
  <c r="K30" i="135"/>
  <c r="J30" i="135"/>
  <c r="I30" i="135"/>
  <c r="H30" i="135"/>
  <c r="G30" i="135"/>
  <c r="F30" i="135"/>
  <c r="K20" i="135"/>
  <c r="J20" i="135"/>
  <c r="I20" i="135"/>
  <c r="H20" i="135"/>
  <c r="G20" i="135"/>
  <c r="F20" i="135"/>
  <c r="K41" i="135"/>
  <c r="J41" i="135"/>
  <c r="I41" i="135"/>
  <c r="H41" i="135"/>
  <c r="G41" i="135"/>
  <c r="F41" i="135"/>
  <c r="K14" i="135"/>
  <c r="J14" i="135"/>
  <c r="I14" i="135"/>
  <c r="H14" i="135"/>
  <c r="G14" i="135"/>
  <c r="F14" i="135"/>
  <c r="K81" i="135"/>
  <c r="J81" i="135"/>
  <c r="I81" i="135"/>
  <c r="H81" i="135"/>
  <c r="G81" i="135"/>
  <c r="F81" i="135"/>
  <c r="K33" i="135"/>
  <c r="J33" i="135"/>
  <c r="I33" i="135"/>
  <c r="H33" i="135"/>
  <c r="G33" i="135"/>
  <c r="F33" i="135"/>
  <c r="K21" i="135"/>
  <c r="J21" i="135"/>
  <c r="I21" i="135"/>
  <c r="H21" i="135"/>
  <c r="G21" i="135"/>
  <c r="F21" i="135"/>
  <c r="K71" i="135"/>
  <c r="J71" i="135"/>
  <c r="I71" i="135"/>
  <c r="H71" i="135"/>
  <c r="G71" i="135"/>
  <c r="F71" i="135"/>
  <c r="K35" i="135"/>
  <c r="J35" i="135"/>
  <c r="I35" i="135"/>
  <c r="H35" i="135"/>
  <c r="G35" i="135"/>
  <c r="F35" i="135"/>
  <c r="K25" i="135"/>
  <c r="J25" i="135"/>
  <c r="I25" i="135"/>
  <c r="H25" i="135"/>
  <c r="G25" i="135"/>
  <c r="F25" i="135"/>
  <c r="K10" i="135"/>
  <c r="J10" i="135"/>
  <c r="I10" i="135"/>
  <c r="H10" i="135"/>
  <c r="G10" i="135"/>
  <c r="F10" i="135"/>
  <c r="K104" i="137"/>
  <c r="J104" i="137"/>
  <c r="I104" i="137"/>
  <c r="H104" i="137"/>
  <c r="G104" i="137"/>
  <c r="F104" i="137"/>
  <c r="K79" i="137"/>
  <c r="J79" i="137"/>
  <c r="I79" i="137"/>
  <c r="H79" i="137"/>
  <c r="G79" i="137"/>
  <c r="F79" i="137"/>
  <c r="K29" i="137"/>
  <c r="J29" i="137"/>
  <c r="I29" i="137"/>
  <c r="H29" i="137"/>
  <c r="G29" i="137"/>
  <c r="F29" i="137"/>
  <c r="K99" i="137"/>
  <c r="J99" i="137"/>
  <c r="I99" i="137"/>
  <c r="H99" i="137"/>
  <c r="G99" i="137"/>
  <c r="F99" i="137"/>
  <c r="K68" i="137"/>
  <c r="J68" i="137"/>
  <c r="I68" i="137"/>
  <c r="H68" i="137"/>
  <c r="G68" i="137"/>
  <c r="F68" i="137"/>
  <c r="K36" i="137"/>
  <c r="J36" i="137"/>
  <c r="I36" i="137"/>
  <c r="H36" i="137"/>
  <c r="G36" i="137"/>
  <c r="F36" i="137"/>
  <c r="K13" i="136"/>
  <c r="J13" i="136"/>
  <c r="I13" i="136"/>
  <c r="H13" i="136"/>
  <c r="G13" i="136"/>
  <c r="F13" i="136"/>
  <c r="K43" i="136"/>
  <c r="J43" i="136"/>
  <c r="I43" i="136"/>
  <c r="H43" i="136"/>
  <c r="G43" i="136"/>
  <c r="F43" i="136"/>
  <c r="K19" i="136"/>
  <c r="J19" i="136"/>
  <c r="I19" i="136"/>
  <c r="H19" i="136"/>
  <c r="G19" i="136"/>
  <c r="F19" i="136"/>
  <c r="K18" i="136"/>
  <c r="J18" i="136"/>
  <c r="I18" i="136"/>
  <c r="H18" i="136"/>
  <c r="G18" i="136"/>
  <c r="F18" i="136"/>
  <c r="K14" i="136"/>
  <c r="J14" i="136"/>
  <c r="I14" i="136"/>
  <c r="H14" i="136"/>
  <c r="G14" i="136"/>
  <c r="F14" i="136"/>
  <c r="K15" i="136"/>
  <c r="J15" i="136"/>
  <c r="I15" i="136"/>
  <c r="H15" i="136"/>
  <c r="G15" i="136"/>
  <c r="F15" i="136"/>
  <c r="K13" i="135"/>
  <c r="J13" i="135"/>
  <c r="I13" i="135"/>
  <c r="H13" i="135"/>
  <c r="G13" i="135"/>
  <c r="F13" i="135"/>
  <c r="K86" i="135"/>
  <c r="J86" i="135"/>
  <c r="I86" i="135"/>
  <c r="H86" i="135"/>
  <c r="G86" i="135"/>
  <c r="F86" i="135"/>
  <c r="K28" i="135"/>
  <c r="J28" i="135"/>
  <c r="I28" i="135"/>
  <c r="H28" i="135"/>
  <c r="G28" i="135"/>
  <c r="F28" i="135"/>
  <c r="K46" i="135"/>
  <c r="J46" i="135"/>
  <c r="I46" i="135"/>
  <c r="H46" i="135"/>
  <c r="G46" i="135"/>
  <c r="F46" i="135"/>
  <c r="K78" i="135"/>
  <c r="J78" i="135"/>
  <c r="I78" i="135"/>
  <c r="H78" i="135"/>
  <c r="G78" i="135"/>
  <c r="F78" i="135"/>
  <c r="K75" i="135"/>
  <c r="J75" i="135"/>
  <c r="I75" i="135"/>
  <c r="H75" i="135"/>
  <c r="G75" i="135"/>
  <c r="F75" i="135"/>
  <c r="K11" i="135"/>
  <c r="J11" i="135"/>
  <c r="I11" i="135"/>
  <c r="H11" i="135"/>
  <c r="G11" i="135"/>
  <c r="F11" i="135"/>
  <c r="K56" i="135"/>
  <c r="J56" i="135"/>
  <c r="I56" i="135"/>
  <c r="H56" i="135"/>
  <c r="G56" i="135"/>
  <c r="F56" i="135"/>
  <c r="K49" i="135"/>
  <c r="J49" i="135"/>
  <c r="I49" i="135"/>
  <c r="H49" i="135"/>
  <c r="G49" i="135"/>
  <c r="F49" i="135"/>
  <c r="K82" i="135"/>
  <c r="J82" i="135"/>
  <c r="I82" i="135"/>
  <c r="H82" i="135"/>
  <c r="G82" i="135"/>
  <c r="F82" i="135"/>
  <c r="K80" i="135"/>
  <c r="J80" i="135"/>
  <c r="I80" i="135"/>
  <c r="H80" i="135"/>
  <c r="G80" i="135"/>
  <c r="F80" i="135"/>
  <c r="K28" i="132"/>
  <c r="J28" i="132"/>
  <c r="I28" i="132"/>
  <c r="H28" i="132"/>
  <c r="G28" i="132"/>
  <c r="F28" i="132"/>
  <c r="K41" i="132"/>
  <c r="J41" i="132"/>
  <c r="I41" i="132"/>
  <c r="H41" i="132"/>
  <c r="G41" i="132"/>
  <c r="F41" i="132"/>
  <c r="K10" i="132"/>
  <c r="J10" i="132"/>
  <c r="I10" i="132"/>
  <c r="H10" i="132"/>
  <c r="G10" i="132"/>
  <c r="F10" i="132"/>
  <c r="K55" i="132"/>
  <c r="J55" i="132"/>
  <c r="I55" i="132"/>
  <c r="H55" i="132"/>
  <c r="G55" i="132"/>
  <c r="F55" i="132"/>
  <c r="K42" i="132"/>
  <c r="J42" i="132"/>
  <c r="I42" i="132"/>
  <c r="H42" i="132"/>
  <c r="G42" i="132"/>
  <c r="F42" i="132"/>
  <c r="K37" i="132"/>
  <c r="J37" i="132"/>
  <c r="I37" i="132"/>
  <c r="H37" i="132"/>
  <c r="G37" i="132"/>
  <c r="F37" i="132"/>
  <c r="K39" i="132"/>
  <c r="J39" i="132"/>
  <c r="I39" i="132"/>
  <c r="H39" i="132"/>
  <c r="G39" i="132"/>
  <c r="F39" i="132"/>
  <c r="K66" i="132"/>
  <c r="J66" i="132"/>
  <c r="I66" i="132"/>
  <c r="H66" i="132"/>
  <c r="G66" i="132"/>
  <c r="F66" i="132"/>
  <c r="K62" i="132"/>
  <c r="J62" i="132"/>
  <c r="I62" i="132"/>
  <c r="H62" i="132"/>
  <c r="G62" i="132"/>
  <c r="F62" i="132"/>
  <c r="K30" i="132"/>
  <c r="J30" i="132"/>
  <c r="I30" i="132"/>
  <c r="H30" i="132"/>
  <c r="G30" i="132"/>
  <c r="F30" i="132"/>
  <c r="K32" i="132"/>
  <c r="J32" i="132"/>
  <c r="I32" i="132"/>
  <c r="H32" i="132"/>
  <c r="G32" i="132"/>
  <c r="F32" i="132"/>
  <c r="K25" i="132"/>
  <c r="J25" i="132"/>
  <c r="I25" i="132"/>
  <c r="H25" i="132"/>
  <c r="G25" i="132"/>
  <c r="F25" i="132"/>
  <c r="K11" i="132"/>
  <c r="J11" i="132"/>
  <c r="I11" i="132"/>
  <c r="H11" i="132"/>
  <c r="G11" i="132"/>
  <c r="F11" i="132"/>
  <c r="K26" i="132"/>
  <c r="J26" i="132"/>
  <c r="I26" i="132"/>
  <c r="H26" i="132"/>
  <c r="G26" i="132"/>
  <c r="F26" i="132"/>
  <c r="K53" i="132"/>
  <c r="J53" i="132"/>
  <c r="I53" i="132"/>
  <c r="H53" i="132"/>
  <c r="G53" i="132"/>
  <c r="F53" i="132"/>
  <c r="K31" i="132"/>
  <c r="J31" i="132"/>
  <c r="I31" i="132"/>
  <c r="H31" i="132"/>
  <c r="G31" i="132"/>
  <c r="F31" i="132"/>
  <c r="K56" i="132"/>
  <c r="J56" i="132"/>
  <c r="I56" i="132"/>
  <c r="H56" i="132"/>
  <c r="G56" i="132"/>
  <c r="F56" i="132"/>
  <c r="K13" i="132"/>
  <c r="J13" i="132"/>
  <c r="I13" i="132"/>
  <c r="H13" i="132"/>
  <c r="G13" i="132"/>
  <c r="F13" i="132"/>
  <c r="K58" i="132"/>
  <c r="J58" i="132"/>
  <c r="I58" i="132"/>
  <c r="H58" i="132"/>
  <c r="G58" i="132"/>
  <c r="F58" i="132"/>
  <c r="K61" i="132"/>
  <c r="J61" i="132"/>
  <c r="I61" i="132"/>
  <c r="H61" i="132"/>
  <c r="G61" i="132"/>
  <c r="F61" i="132"/>
  <c r="K17" i="132"/>
  <c r="J17" i="132"/>
  <c r="I17" i="132"/>
  <c r="H17" i="132"/>
  <c r="G17" i="132"/>
  <c r="F17" i="132"/>
  <c r="K23" i="131"/>
  <c r="J23" i="131"/>
  <c r="I23" i="131"/>
  <c r="H23" i="131"/>
  <c r="G23" i="131"/>
  <c r="F23" i="131"/>
  <c r="K15" i="131"/>
  <c r="J15" i="131"/>
  <c r="I15" i="131"/>
  <c r="H15" i="131"/>
  <c r="G15" i="131"/>
  <c r="F15" i="131"/>
  <c r="K20" i="131"/>
  <c r="J20" i="131"/>
  <c r="I20" i="131"/>
  <c r="H20" i="131"/>
  <c r="G20" i="131"/>
  <c r="F20" i="131"/>
  <c r="K30" i="131"/>
  <c r="J30" i="131"/>
  <c r="I30" i="131"/>
  <c r="H30" i="131"/>
  <c r="G30" i="131"/>
  <c r="F30" i="131"/>
  <c r="K26" i="131"/>
  <c r="J26" i="131"/>
  <c r="I26" i="131"/>
  <c r="H26" i="131"/>
  <c r="G26" i="131"/>
  <c r="F26" i="131"/>
  <c r="K22" i="131"/>
  <c r="J22" i="131"/>
  <c r="I22" i="131"/>
  <c r="H22" i="131"/>
  <c r="G22" i="131"/>
  <c r="F22" i="131"/>
  <c r="K28" i="131"/>
  <c r="J28" i="131"/>
  <c r="I28" i="131"/>
  <c r="H28" i="131"/>
  <c r="G28" i="131"/>
  <c r="F28" i="131"/>
  <c r="K21" i="131"/>
  <c r="J21" i="131"/>
  <c r="I21" i="131"/>
  <c r="H21" i="131"/>
  <c r="G21" i="131"/>
  <c r="F21" i="131"/>
  <c r="K24" i="131"/>
  <c r="J24" i="131"/>
  <c r="I24" i="131"/>
  <c r="H24" i="131"/>
  <c r="G24" i="131"/>
  <c r="F24" i="131"/>
  <c r="K27" i="131"/>
  <c r="J27" i="131"/>
  <c r="I27" i="131"/>
  <c r="H27" i="131"/>
  <c r="G27" i="131"/>
  <c r="F27" i="131"/>
  <c r="K12" i="131"/>
  <c r="J12" i="131"/>
  <c r="I12" i="131"/>
  <c r="H12" i="131"/>
  <c r="G12" i="131"/>
  <c r="F12" i="131"/>
  <c r="K29" i="130"/>
  <c r="J29" i="130"/>
  <c r="I29" i="130"/>
  <c r="H29" i="130"/>
  <c r="G29" i="130"/>
  <c r="F29" i="130"/>
  <c r="K47" i="130"/>
  <c r="J47" i="130"/>
  <c r="I47" i="130"/>
  <c r="H47" i="130"/>
  <c r="G47" i="130"/>
  <c r="F47" i="130"/>
  <c r="K33" i="130"/>
  <c r="J33" i="130"/>
  <c r="I33" i="130"/>
  <c r="H33" i="130"/>
  <c r="G33" i="130"/>
  <c r="F33" i="130"/>
  <c r="K21" i="130"/>
  <c r="J21" i="130"/>
  <c r="I21" i="130"/>
  <c r="H21" i="130"/>
  <c r="G21" i="130"/>
  <c r="F21" i="130"/>
  <c r="K22" i="130"/>
  <c r="J22" i="130"/>
  <c r="I22" i="130"/>
  <c r="H22" i="130"/>
  <c r="G22" i="130"/>
  <c r="F22" i="130"/>
  <c r="K13" i="130"/>
  <c r="J13" i="130"/>
  <c r="I13" i="130"/>
  <c r="H13" i="130"/>
  <c r="G13" i="130"/>
  <c r="F13" i="130"/>
  <c r="K23" i="130"/>
  <c r="J23" i="130"/>
  <c r="I23" i="130"/>
  <c r="H23" i="130"/>
  <c r="G23" i="130"/>
  <c r="F23" i="130"/>
  <c r="K49" i="130"/>
  <c r="J49" i="130"/>
  <c r="I49" i="130"/>
  <c r="H49" i="130"/>
  <c r="G49" i="130"/>
  <c r="F49" i="130"/>
  <c r="K64" i="130"/>
  <c r="J64" i="130"/>
  <c r="I64" i="130"/>
  <c r="H64" i="130"/>
  <c r="G64" i="130"/>
  <c r="F64" i="130"/>
  <c r="K20" i="130"/>
  <c r="J20" i="130"/>
  <c r="I20" i="130"/>
  <c r="H20" i="130"/>
  <c r="G20" i="130"/>
  <c r="F20" i="130"/>
  <c r="K10" i="130"/>
  <c r="J10" i="130"/>
  <c r="I10" i="130"/>
  <c r="H10" i="130"/>
  <c r="G10" i="130"/>
  <c r="F10" i="130"/>
  <c r="K14" i="130"/>
  <c r="J14" i="130"/>
  <c r="I14" i="130"/>
  <c r="H14" i="130"/>
  <c r="G14" i="130"/>
  <c r="F14" i="130"/>
  <c r="K28" i="130"/>
  <c r="J28" i="130"/>
  <c r="I28" i="130"/>
  <c r="H28" i="130"/>
  <c r="G28" i="130"/>
  <c r="F28" i="130"/>
  <c r="K18" i="130"/>
  <c r="J18" i="130"/>
  <c r="I18" i="130"/>
  <c r="H18" i="130"/>
  <c r="G18" i="130"/>
  <c r="F18" i="130"/>
  <c r="K61" i="130"/>
  <c r="J61" i="130"/>
  <c r="I61" i="130"/>
  <c r="H61" i="130"/>
  <c r="G61" i="130"/>
  <c r="F61" i="130"/>
  <c r="K63" i="130"/>
  <c r="J63" i="130"/>
  <c r="I63" i="130"/>
  <c r="H63" i="130"/>
  <c r="G63" i="130"/>
  <c r="F63" i="130"/>
  <c r="K37" i="130"/>
  <c r="J37" i="130"/>
  <c r="I37" i="130"/>
  <c r="H37" i="130"/>
  <c r="G37" i="130"/>
  <c r="F37" i="130"/>
  <c r="K62" i="130"/>
  <c r="J62" i="130"/>
  <c r="I62" i="130"/>
  <c r="H62" i="130"/>
  <c r="G62" i="130"/>
  <c r="F62" i="130"/>
  <c r="K23" i="127"/>
  <c r="J23" i="127"/>
  <c r="I23" i="127"/>
  <c r="H23" i="127"/>
  <c r="G23" i="127"/>
  <c r="F23" i="127"/>
  <c r="K11" i="127"/>
  <c r="J11" i="127"/>
  <c r="I11" i="127"/>
  <c r="H11" i="127"/>
  <c r="G11" i="127"/>
  <c r="F11" i="127"/>
  <c r="K31" i="127"/>
  <c r="J31" i="127"/>
  <c r="I31" i="127"/>
  <c r="H31" i="127"/>
  <c r="G31" i="127"/>
  <c r="F31" i="127"/>
  <c r="K14" i="127"/>
  <c r="J14" i="127"/>
  <c r="I14" i="127"/>
  <c r="H14" i="127"/>
  <c r="G14" i="127"/>
  <c r="F14" i="127"/>
  <c r="K20" i="127"/>
  <c r="J20" i="127"/>
  <c r="I20" i="127"/>
  <c r="H20" i="127"/>
  <c r="G20" i="127"/>
  <c r="F20" i="127"/>
  <c r="K25" i="127"/>
  <c r="J25" i="127"/>
  <c r="I25" i="127"/>
  <c r="H25" i="127"/>
  <c r="G25" i="127"/>
  <c r="F25" i="127"/>
  <c r="K21" i="127"/>
  <c r="J21" i="127"/>
  <c r="I21" i="127"/>
  <c r="H21" i="127"/>
  <c r="G21" i="127"/>
  <c r="F21" i="127"/>
  <c r="K16" i="127"/>
  <c r="J16" i="127"/>
  <c r="I16" i="127"/>
  <c r="H16" i="127"/>
  <c r="G16" i="127"/>
  <c r="F16" i="127"/>
  <c r="K37" i="127"/>
  <c r="J37" i="127"/>
  <c r="I37" i="127"/>
  <c r="H37" i="127"/>
  <c r="G37" i="127"/>
  <c r="F37" i="127"/>
  <c r="K33" i="127"/>
  <c r="J33" i="127"/>
  <c r="I33" i="127"/>
  <c r="H33" i="127"/>
  <c r="G33" i="127"/>
  <c r="F33" i="127"/>
  <c r="K42" i="127"/>
  <c r="J42" i="127"/>
  <c r="I42" i="127"/>
  <c r="H42" i="127"/>
  <c r="G42" i="127"/>
  <c r="F42" i="127"/>
  <c r="K32" i="127"/>
  <c r="J32" i="127"/>
  <c r="I32" i="127"/>
  <c r="H32" i="127"/>
  <c r="G32" i="127"/>
  <c r="F32" i="127"/>
  <c r="K35" i="127"/>
  <c r="J35" i="127"/>
  <c r="I35" i="127"/>
  <c r="H35" i="127"/>
  <c r="G35" i="127"/>
  <c r="F35" i="127"/>
  <c r="K12" i="127"/>
  <c r="J12" i="127"/>
  <c r="I12" i="127"/>
  <c r="H12" i="127"/>
  <c r="G12" i="127"/>
  <c r="F12" i="127"/>
  <c r="K34" i="127"/>
  <c r="J34" i="127"/>
  <c r="I34" i="127"/>
  <c r="H34" i="127"/>
  <c r="G34" i="127"/>
  <c r="F34" i="127"/>
  <c r="H23" i="144"/>
  <c r="G23" i="144"/>
  <c r="F23" i="144"/>
  <c r="E23" i="144"/>
  <c r="H38" i="144"/>
  <c r="G38" i="144"/>
  <c r="F38" i="144"/>
  <c r="E38" i="144"/>
  <c r="H17" i="144"/>
  <c r="G17" i="144"/>
  <c r="F17" i="144"/>
  <c r="E17" i="144"/>
  <c r="H36" i="144"/>
  <c r="G36" i="144"/>
  <c r="F36" i="144"/>
  <c r="E36" i="144"/>
  <c r="H32" i="144"/>
  <c r="G32" i="144"/>
  <c r="F32" i="144"/>
  <c r="E32" i="144"/>
  <c r="H11" i="144"/>
  <c r="G11" i="144"/>
  <c r="F11" i="144"/>
  <c r="E11" i="144"/>
  <c r="H16" i="144"/>
  <c r="G16" i="144"/>
  <c r="F16" i="144"/>
  <c r="E16" i="144"/>
  <c r="H24" i="144"/>
  <c r="G24" i="144"/>
  <c r="F24" i="144"/>
  <c r="E24" i="144"/>
  <c r="H16" i="143"/>
  <c r="G16" i="143"/>
  <c r="F16" i="143"/>
  <c r="E16" i="143"/>
  <c r="H11" i="143"/>
  <c r="G11" i="143"/>
  <c r="F11" i="143"/>
  <c r="E11" i="143"/>
  <c r="H37" i="143"/>
  <c r="G37" i="143"/>
  <c r="F37" i="143"/>
  <c r="E37" i="143"/>
  <c r="H15" i="143"/>
  <c r="G15" i="143"/>
  <c r="F15" i="143"/>
  <c r="E15" i="143"/>
  <c r="H47" i="139"/>
  <c r="G47" i="139"/>
  <c r="F47" i="139"/>
  <c r="E47" i="139"/>
  <c r="H34" i="139"/>
  <c r="G34" i="139"/>
  <c r="F34" i="139"/>
  <c r="E34" i="139"/>
  <c r="H54" i="138"/>
  <c r="G54" i="138"/>
  <c r="F54" i="138"/>
  <c r="E54" i="138"/>
  <c r="H56" i="138"/>
  <c r="G56" i="138"/>
  <c r="F56" i="138"/>
  <c r="E56" i="138"/>
  <c r="H16" i="138"/>
  <c r="G16" i="138"/>
  <c r="F16" i="138"/>
  <c r="E16" i="138"/>
  <c r="H51" i="138"/>
  <c r="G51" i="138"/>
  <c r="F51" i="138"/>
  <c r="E51" i="138"/>
  <c r="H76" i="138"/>
  <c r="G76" i="138"/>
  <c r="F76" i="138"/>
  <c r="E76" i="138"/>
  <c r="H61" i="138"/>
  <c r="G61" i="138"/>
  <c r="F61" i="138"/>
  <c r="E61" i="138"/>
  <c r="H63" i="138"/>
  <c r="G63" i="138"/>
  <c r="F63" i="138"/>
  <c r="E63" i="138"/>
  <c r="H10" i="138"/>
  <c r="G10" i="138"/>
  <c r="F10" i="138"/>
  <c r="E10" i="138"/>
  <c r="H11" i="138"/>
  <c r="G11" i="138"/>
  <c r="F11" i="138"/>
  <c r="E11" i="138"/>
  <c r="H12" i="138"/>
  <c r="G12" i="138"/>
  <c r="F12" i="138"/>
  <c r="E12" i="138"/>
  <c r="H71" i="138"/>
  <c r="G71" i="138"/>
  <c r="F71" i="138"/>
  <c r="E71" i="138"/>
  <c r="H75" i="138"/>
  <c r="G75" i="138"/>
  <c r="F75" i="138"/>
  <c r="E75" i="138"/>
  <c r="H49" i="138"/>
  <c r="G49" i="138"/>
  <c r="F49" i="138"/>
  <c r="E49" i="138"/>
  <c r="H70" i="138"/>
  <c r="G70" i="138"/>
  <c r="F70" i="138"/>
  <c r="E70" i="138"/>
  <c r="H72" i="134"/>
  <c r="G72" i="134"/>
  <c r="F72" i="134"/>
  <c r="E72" i="134"/>
  <c r="H46" i="134"/>
  <c r="G46" i="134"/>
  <c r="F46" i="134"/>
  <c r="E46" i="134"/>
  <c r="H34" i="134"/>
  <c r="G34" i="134"/>
  <c r="F34" i="134"/>
  <c r="E34" i="134"/>
  <c r="H61" i="134"/>
  <c r="G61" i="134"/>
  <c r="F61" i="134"/>
  <c r="E61" i="134"/>
  <c r="H59" i="134"/>
  <c r="G59" i="134"/>
  <c r="F59" i="134"/>
  <c r="E59" i="134"/>
  <c r="H38" i="134"/>
  <c r="G38" i="134"/>
  <c r="F38" i="134"/>
  <c r="E38" i="134"/>
  <c r="H22" i="134"/>
  <c r="G22" i="134"/>
  <c r="F22" i="134"/>
  <c r="E22" i="134"/>
  <c r="H20" i="134"/>
  <c r="G20" i="134"/>
  <c r="F20" i="134"/>
  <c r="E20" i="134"/>
  <c r="H74" i="134"/>
  <c r="G74" i="134"/>
  <c r="F74" i="134"/>
  <c r="E74" i="134"/>
  <c r="H17" i="134"/>
  <c r="G17" i="134"/>
  <c r="F17" i="134"/>
  <c r="E17" i="134"/>
  <c r="H14" i="134"/>
  <c r="G14" i="134"/>
  <c r="F14" i="134"/>
  <c r="E14" i="134"/>
  <c r="H37" i="134"/>
  <c r="G37" i="134"/>
  <c r="F37" i="134"/>
  <c r="E37" i="134"/>
  <c r="H12" i="134"/>
  <c r="G12" i="134"/>
  <c r="F12" i="134"/>
  <c r="E12" i="134"/>
  <c r="H68" i="134"/>
  <c r="G68" i="134"/>
  <c r="F68" i="134"/>
  <c r="E68" i="134"/>
  <c r="H77" i="134"/>
  <c r="G77" i="134"/>
  <c r="F77" i="134"/>
  <c r="E77" i="134"/>
  <c r="H10" i="133"/>
  <c r="G10" i="133"/>
  <c r="F10" i="133"/>
  <c r="E10" i="133"/>
  <c r="H89" i="133"/>
  <c r="G89" i="133"/>
  <c r="F89" i="133"/>
  <c r="E89" i="133"/>
  <c r="H88" i="133"/>
  <c r="G88" i="133"/>
  <c r="F88" i="133"/>
  <c r="E88" i="133"/>
  <c r="H78" i="133"/>
  <c r="G78" i="133"/>
  <c r="F78" i="133"/>
  <c r="E78" i="133"/>
  <c r="H20" i="133"/>
  <c r="G20" i="133"/>
  <c r="F20" i="133"/>
  <c r="E20" i="133"/>
  <c r="H43" i="133"/>
  <c r="G43" i="133"/>
  <c r="F43" i="133"/>
  <c r="E43" i="133"/>
  <c r="H27" i="133"/>
  <c r="G27" i="133"/>
  <c r="F27" i="133"/>
  <c r="E27" i="133"/>
  <c r="H63" i="133"/>
  <c r="G63" i="133"/>
  <c r="F63" i="133"/>
  <c r="E63" i="133"/>
  <c r="H80" i="133"/>
  <c r="G80" i="133"/>
  <c r="F80" i="133"/>
  <c r="E80" i="133"/>
  <c r="H41" i="133"/>
  <c r="G41" i="133"/>
  <c r="F41" i="133"/>
  <c r="E41" i="133"/>
  <c r="H23" i="133"/>
  <c r="G23" i="133"/>
  <c r="F23" i="133"/>
  <c r="E23" i="133"/>
  <c r="H38" i="133"/>
  <c r="G38" i="133"/>
  <c r="F38" i="133"/>
  <c r="E38" i="133"/>
  <c r="H29" i="133"/>
  <c r="G29" i="133"/>
  <c r="F29" i="133"/>
  <c r="E29" i="133"/>
  <c r="H62" i="133"/>
  <c r="G62" i="133"/>
  <c r="F62" i="133"/>
  <c r="E62" i="133"/>
  <c r="H13" i="133"/>
  <c r="G13" i="133"/>
  <c r="F13" i="133"/>
  <c r="E13" i="133"/>
  <c r="H99" i="133"/>
  <c r="G99" i="133"/>
  <c r="F99" i="133"/>
  <c r="E99" i="133"/>
  <c r="H17" i="128"/>
  <c r="G17" i="128"/>
  <c r="F17" i="128"/>
  <c r="E17" i="128"/>
  <c r="H48" i="128"/>
  <c r="G48" i="128"/>
  <c r="F48" i="128"/>
  <c r="E48" i="128"/>
  <c r="H36" i="128"/>
  <c r="G36" i="128"/>
  <c r="F36" i="128"/>
  <c r="E36" i="128"/>
  <c r="H53" i="128"/>
  <c r="G53" i="128"/>
  <c r="F53" i="128"/>
  <c r="E53" i="128"/>
  <c r="H51" i="128"/>
  <c r="G51" i="128"/>
  <c r="F51" i="128"/>
  <c r="E51" i="128"/>
  <c r="H19" i="128"/>
  <c r="G19" i="128"/>
  <c r="F19" i="128"/>
  <c r="E19" i="128"/>
  <c r="H47" i="128"/>
  <c r="G47" i="128"/>
  <c r="F47" i="128"/>
  <c r="E47" i="128"/>
  <c r="H64" i="128"/>
  <c r="G64" i="128"/>
  <c r="F64" i="128"/>
  <c r="E64" i="128"/>
  <c r="H29" i="128"/>
  <c r="G29" i="128"/>
  <c r="F29" i="128"/>
  <c r="E29" i="128"/>
  <c r="H70" i="128"/>
  <c r="G70" i="128"/>
  <c r="F70" i="128"/>
  <c r="E70" i="128"/>
  <c r="H56" i="128"/>
  <c r="G56" i="128"/>
  <c r="F56" i="128"/>
  <c r="E56" i="128"/>
  <c r="H37" i="128"/>
  <c r="G37" i="128"/>
  <c r="F37" i="128"/>
  <c r="E37" i="128"/>
  <c r="H18" i="128"/>
  <c r="G18" i="128"/>
  <c r="F18" i="128"/>
  <c r="E18" i="128"/>
  <c r="H54" i="128"/>
  <c r="G54" i="128"/>
  <c r="F54" i="128"/>
  <c r="E54" i="128"/>
  <c r="H14" i="128"/>
  <c r="G14" i="128"/>
  <c r="F14" i="128"/>
  <c r="E14" i="128"/>
  <c r="H22" i="128"/>
  <c r="G22" i="128"/>
  <c r="F22" i="128"/>
  <c r="E22" i="128"/>
  <c r="H11" i="128"/>
  <c r="G11" i="128"/>
  <c r="F11" i="128"/>
  <c r="E11" i="128"/>
  <c r="H61" i="128"/>
  <c r="G61" i="128"/>
  <c r="F61" i="128"/>
  <c r="E61" i="128"/>
  <c r="H23" i="128"/>
  <c r="G23" i="128"/>
  <c r="F23" i="128"/>
  <c r="E23" i="128"/>
  <c r="H44" i="128"/>
  <c r="G44" i="128"/>
  <c r="F44" i="128"/>
  <c r="E44" i="128"/>
  <c r="H85" i="128"/>
  <c r="G85" i="128"/>
  <c r="F85" i="128"/>
  <c r="E85" i="128"/>
  <c r="H21" i="128"/>
  <c r="G21" i="128"/>
  <c r="F21" i="128"/>
  <c r="E21" i="128"/>
  <c r="H58" i="128"/>
  <c r="G58" i="128"/>
  <c r="F58" i="128"/>
  <c r="E58" i="128"/>
  <c r="H13" i="128"/>
  <c r="G13" i="128"/>
  <c r="F13" i="128"/>
  <c r="E13" i="128"/>
  <c r="H25" i="128"/>
  <c r="G25" i="128"/>
  <c r="F25" i="128"/>
  <c r="E25" i="128"/>
  <c r="H33" i="128"/>
  <c r="G33" i="128"/>
  <c r="F33" i="128"/>
  <c r="E33" i="128"/>
  <c r="H74" i="128"/>
  <c r="G74" i="128"/>
  <c r="F74" i="128"/>
  <c r="E74" i="128"/>
  <c r="H69" i="128"/>
  <c r="G69" i="128"/>
  <c r="F69" i="128"/>
  <c r="E69" i="128"/>
  <c r="H57" i="128"/>
  <c r="G57" i="128"/>
  <c r="F57" i="128"/>
  <c r="E57" i="128"/>
  <c r="H71" i="128"/>
  <c r="G71" i="128"/>
  <c r="F71" i="128"/>
  <c r="E71" i="128"/>
  <c r="H28" i="128"/>
  <c r="G28" i="128"/>
  <c r="F28" i="128"/>
  <c r="E28" i="128"/>
  <c r="H52" i="128"/>
  <c r="G52" i="128"/>
  <c r="F52" i="128"/>
  <c r="E52" i="128"/>
  <c r="H27" i="128"/>
  <c r="G27" i="128"/>
  <c r="F27" i="128"/>
  <c r="E27" i="128"/>
  <c r="H16" i="128"/>
  <c r="G16" i="128"/>
  <c r="F16" i="128"/>
  <c r="E16" i="128"/>
  <c r="H31" i="128"/>
  <c r="G31" i="128"/>
  <c r="F31" i="128"/>
  <c r="E31" i="128"/>
  <c r="H26" i="128"/>
  <c r="G26" i="128"/>
  <c r="F26" i="128"/>
  <c r="E26" i="128"/>
  <c r="H49" i="128"/>
  <c r="G49" i="128"/>
  <c r="F49" i="128"/>
  <c r="E49" i="128"/>
  <c r="H40" i="128"/>
  <c r="G40" i="128"/>
  <c r="F40" i="128"/>
  <c r="E40" i="128"/>
  <c r="H78" i="128"/>
  <c r="G78" i="128"/>
  <c r="F78" i="128"/>
  <c r="E78" i="128"/>
  <c r="H15" i="129"/>
  <c r="G15" i="129"/>
  <c r="F15" i="129"/>
  <c r="E15" i="129"/>
  <c r="H14" i="129"/>
  <c r="G14" i="129"/>
  <c r="F14" i="129"/>
  <c r="E14" i="129"/>
  <c r="H10" i="129"/>
  <c r="G10" i="129"/>
  <c r="F10" i="129"/>
  <c r="E10" i="129"/>
  <c r="H25" i="129"/>
  <c r="G25" i="129"/>
  <c r="F25" i="129"/>
  <c r="E25" i="129"/>
  <c r="H27" i="129"/>
  <c r="G27" i="129"/>
  <c r="F27" i="129"/>
  <c r="E27" i="129"/>
  <c r="H32" i="129"/>
  <c r="G32" i="129"/>
  <c r="F32" i="129"/>
  <c r="E32" i="129"/>
  <c r="H50" i="129"/>
  <c r="G50" i="129"/>
  <c r="F50" i="129"/>
  <c r="E50" i="129"/>
  <c r="H49" i="129"/>
  <c r="G49" i="129"/>
  <c r="F49" i="129"/>
  <c r="E49" i="129"/>
  <c r="H28" i="129"/>
  <c r="G28" i="129"/>
  <c r="F28" i="129"/>
  <c r="E28" i="129"/>
  <c r="H34" i="129"/>
  <c r="G34" i="129"/>
  <c r="F34" i="129"/>
  <c r="E34" i="129"/>
  <c r="H37" i="129"/>
  <c r="G37" i="129"/>
  <c r="F37" i="129"/>
  <c r="E37" i="129"/>
  <c r="H36" i="129"/>
  <c r="G36" i="129"/>
  <c r="F36" i="129"/>
  <c r="E36" i="129"/>
  <c r="H30" i="129"/>
  <c r="G30" i="129"/>
  <c r="F30" i="129"/>
  <c r="E30" i="129"/>
  <c r="H33" i="129"/>
  <c r="G33" i="129"/>
  <c r="F33" i="129"/>
  <c r="E33" i="129"/>
  <c r="H13" i="129"/>
  <c r="G13" i="129"/>
  <c r="F13" i="129"/>
  <c r="E13" i="129"/>
  <c r="H26" i="129"/>
  <c r="G26" i="129"/>
  <c r="F26" i="129"/>
  <c r="E26" i="129"/>
  <c r="H17" i="129"/>
  <c r="G17" i="129"/>
  <c r="F17" i="129"/>
  <c r="E17" i="129"/>
  <c r="H12" i="129"/>
  <c r="G12" i="129"/>
  <c r="F12" i="129"/>
  <c r="E12" i="129"/>
  <c r="H53" i="133"/>
  <c r="G53" i="133"/>
  <c r="F53" i="133"/>
  <c r="E53" i="133"/>
  <c r="H48" i="133"/>
  <c r="G48" i="133"/>
  <c r="F48" i="133"/>
  <c r="E48" i="133"/>
  <c r="H33" i="133"/>
  <c r="G33" i="133"/>
  <c r="F33" i="133"/>
  <c r="E33" i="133"/>
  <c r="H55" i="133"/>
  <c r="G55" i="133"/>
  <c r="F55" i="133"/>
  <c r="E55" i="133"/>
  <c r="H90" i="133"/>
  <c r="G90" i="133"/>
  <c r="F90" i="133"/>
  <c r="E90" i="133"/>
  <c r="H112" i="133"/>
  <c r="G112" i="133"/>
  <c r="F112" i="133"/>
  <c r="E112" i="133"/>
  <c r="H94" i="133"/>
  <c r="G94" i="133"/>
  <c r="F94" i="133"/>
  <c r="E94" i="133"/>
  <c r="H31" i="133"/>
  <c r="G31" i="133"/>
  <c r="F31" i="133"/>
  <c r="E31" i="133"/>
  <c r="H104" i="133"/>
  <c r="G104" i="133"/>
  <c r="F104" i="133"/>
  <c r="E104" i="133"/>
  <c r="H76" i="133"/>
  <c r="G76" i="133"/>
  <c r="F76" i="133"/>
  <c r="E76" i="133"/>
  <c r="H86" i="133"/>
  <c r="G86" i="133"/>
  <c r="F86" i="133"/>
  <c r="E86" i="133"/>
  <c r="H71" i="133"/>
  <c r="G71" i="133"/>
  <c r="F71" i="133"/>
  <c r="E71" i="133"/>
  <c r="H28" i="133"/>
  <c r="G28" i="133"/>
  <c r="F28" i="133"/>
  <c r="E28" i="133"/>
  <c r="H15" i="133"/>
  <c r="G15" i="133"/>
  <c r="F15" i="133"/>
  <c r="E15" i="133"/>
  <c r="H44" i="133"/>
  <c r="G44" i="133"/>
  <c r="F44" i="133"/>
  <c r="E44" i="133"/>
  <c r="H25" i="133"/>
  <c r="G25" i="133"/>
  <c r="F25" i="133"/>
  <c r="E25" i="133"/>
  <c r="H59" i="133"/>
  <c r="G59" i="133"/>
  <c r="F59" i="133"/>
  <c r="E59" i="133"/>
  <c r="H58" i="134"/>
  <c r="G58" i="134"/>
  <c r="F58" i="134"/>
  <c r="E58" i="134"/>
  <c r="H13" i="134"/>
  <c r="G13" i="134"/>
  <c r="F13" i="134"/>
  <c r="E13" i="134"/>
  <c r="H31" i="134"/>
  <c r="G31" i="134"/>
  <c r="F31" i="134"/>
  <c r="E31" i="134"/>
  <c r="H11" i="134"/>
  <c r="G11" i="134"/>
  <c r="F11" i="134"/>
  <c r="E11" i="134"/>
  <c r="H15" i="134"/>
  <c r="G15" i="134"/>
  <c r="F15" i="134"/>
  <c r="E15" i="134"/>
  <c r="H25" i="138"/>
  <c r="G25" i="138"/>
  <c r="F25" i="138"/>
  <c r="E25" i="138"/>
  <c r="H14" i="138"/>
  <c r="G14" i="138"/>
  <c r="F14" i="138"/>
  <c r="E14" i="138"/>
  <c r="H30" i="138"/>
  <c r="G30" i="138"/>
  <c r="F30" i="138"/>
  <c r="E30" i="138"/>
  <c r="H23" i="138"/>
  <c r="G23" i="138"/>
  <c r="F23" i="138"/>
  <c r="E23" i="138"/>
  <c r="H37" i="138"/>
  <c r="G37" i="138"/>
  <c r="F37" i="138"/>
  <c r="E37" i="138"/>
  <c r="H47" i="138"/>
  <c r="G47" i="138"/>
  <c r="F47" i="138"/>
  <c r="E47" i="138"/>
  <c r="H48" i="138"/>
  <c r="G48" i="138"/>
  <c r="F48" i="138"/>
  <c r="E48" i="138"/>
  <c r="H60" i="138"/>
  <c r="G60" i="138"/>
  <c r="F60" i="138"/>
  <c r="E60" i="138"/>
  <c r="H52" i="138"/>
  <c r="G52" i="138"/>
  <c r="F52" i="138"/>
  <c r="E52" i="138"/>
  <c r="H44" i="138"/>
  <c r="G44" i="138"/>
  <c r="F44" i="138"/>
  <c r="E44" i="138"/>
  <c r="H55" i="139"/>
  <c r="G55" i="139"/>
  <c r="F55" i="139"/>
  <c r="E55" i="139"/>
  <c r="H59" i="139"/>
  <c r="G59" i="139"/>
  <c r="F59" i="139"/>
  <c r="E59" i="139"/>
  <c r="H37" i="139"/>
  <c r="G37" i="139"/>
  <c r="F37" i="139"/>
  <c r="E37" i="139"/>
  <c r="H48" i="139"/>
  <c r="G48" i="139"/>
  <c r="F48" i="139"/>
  <c r="E48" i="139"/>
  <c r="H28" i="139"/>
  <c r="G28" i="139"/>
  <c r="F28" i="139"/>
  <c r="E28" i="139"/>
  <c r="H46" i="139"/>
  <c r="G46" i="139"/>
  <c r="F46" i="139"/>
  <c r="E46" i="139"/>
  <c r="H42" i="139"/>
  <c r="G42" i="139"/>
  <c r="F42" i="139"/>
  <c r="E42" i="139"/>
  <c r="H57" i="139"/>
  <c r="G57" i="139"/>
  <c r="F57" i="139"/>
  <c r="E57" i="139"/>
  <c r="H16" i="139"/>
  <c r="G16" i="139"/>
  <c r="F16" i="139"/>
  <c r="E16" i="139"/>
  <c r="H39" i="139"/>
  <c r="G39" i="139"/>
  <c r="F39" i="139"/>
  <c r="E39" i="139"/>
  <c r="H44" i="139"/>
  <c r="G44" i="139"/>
  <c r="F44" i="139"/>
  <c r="E44" i="139"/>
  <c r="H41" i="139"/>
  <c r="G41" i="139"/>
  <c r="F41" i="139"/>
  <c r="E41" i="139"/>
  <c r="H13" i="139"/>
  <c r="G13" i="139"/>
  <c r="F13" i="139"/>
  <c r="E13" i="139"/>
  <c r="H32" i="139"/>
  <c r="G32" i="139"/>
  <c r="F32" i="139"/>
  <c r="E32" i="139"/>
  <c r="H21" i="139"/>
  <c r="G21" i="139"/>
  <c r="F21" i="139"/>
  <c r="E21" i="139"/>
  <c r="H53" i="139"/>
  <c r="G53" i="139"/>
  <c r="F53" i="139"/>
  <c r="E53" i="139"/>
  <c r="H18" i="139"/>
  <c r="G18" i="139"/>
  <c r="F18" i="139"/>
  <c r="E18" i="139"/>
  <c r="H17" i="139"/>
  <c r="G17" i="139"/>
  <c r="F17" i="139"/>
  <c r="E17" i="139"/>
  <c r="H24" i="139"/>
  <c r="G24" i="139"/>
  <c r="F24" i="139"/>
  <c r="E24" i="139"/>
  <c r="H51" i="139"/>
  <c r="G51" i="139"/>
  <c r="F51" i="139"/>
  <c r="E51" i="139"/>
  <c r="H49" i="139"/>
  <c r="G49" i="139"/>
  <c r="F49" i="139"/>
  <c r="E49" i="139"/>
  <c r="H40" i="139"/>
  <c r="G40" i="139"/>
  <c r="F40" i="139"/>
  <c r="E40" i="139"/>
  <c r="H25" i="139"/>
  <c r="G25" i="139"/>
  <c r="F25" i="139"/>
  <c r="E25" i="139"/>
  <c r="H60" i="139"/>
  <c r="G60" i="139"/>
  <c r="F60" i="139"/>
  <c r="E60" i="139"/>
  <c r="H23" i="139"/>
  <c r="G23" i="139"/>
  <c r="F23" i="139"/>
  <c r="E23" i="139"/>
  <c r="H19" i="139"/>
  <c r="G19" i="139"/>
  <c r="F19" i="139"/>
  <c r="E19" i="139"/>
  <c r="H20" i="139"/>
  <c r="G20" i="139"/>
  <c r="F20" i="139"/>
  <c r="E20" i="139"/>
  <c r="H30" i="139"/>
  <c r="G30" i="139"/>
  <c r="F30" i="139"/>
  <c r="E30" i="139"/>
  <c r="H58" i="139"/>
  <c r="G58" i="139"/>
  <c r="F58" i="139"/>
  <c r="E58" i="139"/>
  <c r="H36" i="139"/>
  <c r="G36" i="139"/>
  <c r="F36" i="139"/>
  <c r="E36" i="139"/>
  <c r="H12" i="139"/>
  <c r="G12" i="139"/>
  <c r="F12" i="139"/>
  <c r="E12" i="139"/>
  <c r="H26" i="139"/>
  <c r="G26" i="139"/>
  <c r="F26" i="139"/>
  <c r="E26" i="139"/>
  <c r="H11" i="139"/>
  <c r="G11" i="139"/>
  <c r="F11" i="139"/>
  <c r="E11" i="139"/>
  <c r="H10" i="139"/>
  <c r="G10" i="139"/>
  <c r="F10" i="139"/>
  <c r="E10" i="139"/>
  <c r="H15" i="139"/>
  <c r="G15" i="139"/>
  <c r="F15" i="139"/>
  <c r="E15" i="139"/>
  <c r="H10" i="143"/>
  <c r="G10" i="143"/>
  <c r="F10" i="143"/>
  <c r="E10" i="143"/>
  <c r="H14" i="143"/>
  <c r="G14" i="143"/>
  <c r="F14" i="143"/>
  <c r="E14" i="143"/>
  <c r="H10" i="124"/>
  <c r="G10" i="124"/>
  <c r="F10" i="124"/>
  <c r="E10" i="124"/>
  <c r="H15" i="124"/>
  <c r="G15" i="124"/>
  <c r="F15" i="124"/>
  <c r="E15" i="124"/>
  <c r="H24" i="124"/>
  <c r="G24" i="124"/>
  <c r="F24" i="124"/>
  <c r="E24" i="124"/>
  <c r="H30" i="124"/>
  <c r="G30" i="124"/>
  <c r="F30" i="124"/>
  <c r="E30" i="124"/>
  <c r="H20" i="124"/>
  <c r="G20" i="124"/>
  <c r="F20" i="124"/>
  <c r="E20" i="124"/>
  <c r="H23" i="124"/>
  <c r="G23" i="124"/>
  <c r="F23" i="124"/>
  <c r="E23" i="124"/>
  <c r="H27" i="123"/>
  <c r="G27" i="123"/>
  <c r="F27" i="123"/>
  <c r="E27" i="123"/>
  <c r="H31" i="123"/>
  <c r="G31" i="123"/>
  <c r="F31" i="123"/>
  <c r="E31" i="123"/>
  <c r="H53" i="123"/>
  <c r="G53" i="123"/>
  <c r="F53" i="123"/>
  <c r="E53" i="123"/>
  <c r="H20" i="123"/>
  <c r="G20" i="123"/>
  <c r="F20" i="123"/>
  <c r="E20" i="123"/>
  <c r="H14" i="123"/>
  <c r="G14" i="123"/>
  <c r="F14" i="123"/>
  <c r="E14" i="123"/>
  <c r="I16" i="175"/>
  <c r="H16" i="175"/>
  <c r="G16" i="175"/>
  <c r="F16" i="175"/>
  <c r="I14" i="175"/>
  <c r="H14" i="175"/>
  <c r="G14" i="175"/>
  <c r="F14" i="175"/>
  <c r="I18" i="175"/>
  <c r="H18" i="175"/>
  <c r="G18" i="175"/>
  <c r="F18" i="175"/>
  <c r="I44" i="175"/>
  <c r="H44" i="175"/>
  <c r="G44" i="175"/>
  <c r="F44" i="175"/>
  <c r="G15" i="97"/>
  <c r="F15" i="97"/>
  <c r="E15" i="97"/>
  <c r="G20" i="97"/>
  <c r="F20" i="97"/>
  <c r="E20" i="97"/>
  <c r="G26" i="97"/>
  <c r="F26" i="97"/>
  <c r="E26" i="97"/>
  <c r="I39" i="94"/>
  <c r="H39" i="94"/>
  <c r="G39" i="94"/>
  <c r="F39" i="94"/>
  <c r="G21" i="34"/>
  <c r="F21" i="34"/>
  <c r="E21" i="34"/>
  <c r="G18" i="34"/>
  <c r="F18" i="34"/>
  <c r="E18" i="34"/>
  <c r="G21" i="35"/>
  <c r="F21" i="35"/>
  <c r="E21" i="35"/>
  <c r="I15" i="36"/>
  <c r="H15" i="36"/>
  <c r="G15" i="36"/>
  <c r="F15" i="36"/>
  <c r="G27" i="91"/>
  <c r="F27" i="91"/>
  <c r="E27" i="91"/>
  <c r="G28" i="91"/>
  <c r="F28" i="91"/>
  <c r="E28" i="91"/>
  <c r="G17" i="92"/>
  <c r="F17" i="92"/>
  <c r="E17" i="92"/>
  <c r="G14" i="92"/>
  <c r="F14" i="92"/>
  <c r="E14" i="92"/>
  <c r="G13" i="92"/>
  <c r="F13" i="92"/>
  <c r="E13" i="92"/>
  <c r="I30" i="93"/>
  <c r="H30" i="93"/>
  <c r="G30" i="93"/>
  <c r="F30" i="93"/>
  <c r="I10" i="94"/>
  <c r="H10" i="94"/>
  <c r="G10" i="94"/>
  <c r="F10" i="94"/>
  <c r="I17" i="94"/>
  <c r="H17" i="94"/>
  <c r="G17" i="94"/>
  <c r="F17" i="94"/>
  <c r="R4" i="176"/>
  <c r="S4" i="176" s="1"/>
  <c r="E13" i="34"/>
  <c r="F13" i="34"/>
  <c r="G13" i="34"/>
  <c r="E22" i="34"/>
  <c r="F22" i="34"/>
  <c r="G22" i="34"/>
  <c r="K10" i="141"/>
  <c r="J10" i="141"/>
  <c r="I10" i="141"/>
  <c r="H10" i="141"/>
  <c r="G10" i="141"/>
  <c r="F10" i="141"/>
  <c r="K37" i="141"/>
  <c r="J37" i="141"/>
  <c r="I37" i="141"/>
  <c r="H37" i="141"/>
  <c r="G37" i="141"/>
  <c r="F37" i="141"/>
  <c r="K19" i="132"/>
  <c r="J19" i="132"/>
  <c r="I19" i="132"/>
  <c r="H19" i="132"/>
  <c r="G19" i="132"/>
  <c r="F19" i="132"/>
  <c r="K59" i="132"/>
  <c r="J59" i="132"/>
  <c r="I59" i="132"/>
  <c r="H59" i="132"/>
  <c r="G59" i="132"/>
  <c r="F59" i="132"/>
  <c r="K33" i="132"/>
  <c r="J33" i="132"/>
  <c r="I33" i="132"/>
  <c r="H33" i="132"/>
  <c r="G33" i="132"/>
  <c r="F33" i="132"/>
  <c r="K35" i="132"/>
  <c r="J35" i="132"/>
  <c r="I35" i="132"/>
  <c r="H35" i="132"/>
  <c r="G35" i="132"/>
  <c r="F35" i="132"/>
  <c r="K43" i="132"/>
  <c r="J43" i="132"/>
  <c r="I43" i="132"/>
  <c r="H43" i="132"/>
  <c r="G43" i="132"/>
  <c r="F43" i="132"/>
  <c r="K16" i="132"/>
  <c r="J16" i="132"/>
  <c r="I16" i="132"/>
  <c r="H16" i="132"/>
  <c r="G16" i="132"/>
  <c r="F16" i="132"/>
  <c r="K34" i="132"/>
  <c r="J34" i="132"/>
  <c r="I34" i="132"/>
  <c r="H34" i="132"/>
  <c r="G34" i="132"/>
  <c r="F34" i="132"/>
  <c r="K57" i="132"/>
  <c r="J57" i="132"/>
  <c r="I57" i="132"/>
  <c r="H57" i="132"/>
  <c r="G57" i="132"/>
  <c r="F57" i="132"/>
  <c r="K27" i="132"/>
  <c r="J27" i="132"/>
  <c r="I27" i="132"/>
  <c r="H27" i="132"/>
  <c r="G27" i="132"/>
  <c r="F27" i="132"/>
  <c r="K68" i="132"/>
  <c r="J68" i="132"/>
  <c r="I68" i="132"/>
  <c r="H68" i="132"/>
  <c r="G68" i="132"/>
  <c r="F68" i="132"/>
  <c r="K49" i="132"/>
  <c r="J49" i="132"/>
  <c r="I49" i="132"/>
  <c r="H49" i="132"/>
  <c r="G49" i="132"/>
  <c r="F49" i="132"/>
  <c r="K24" i="132"/>
  <c r="J24" i="132"/>
  <c r="I24" i="132"/>
  <c r="H24" i="132"/>
  <c r="G24" i="132"/>
  <c r="F24" i="132"/>
  <c r="K79" i="135"/>
  <c r="J79" i="135"/>
  <c r="I79" i="135"/>
  <c r="H79" i="135"/>
  <c r="G79" i="135"/>
  <c r="F79" i="135"/>
  <c r="K55" i="135"/>
  <c r="J55" i="135"/>
  <c r="I55" i="135"/>
  <c r="H55" i="135"/>
  <c r="G55" i="135"/>
  <c r="F55" i="135"/>
  <c r="K54" i="135"/>
  <c r="J54" i="135"/>
  <c r="I54" i="135"/>
  <c r="H54" i="135"/>
  <c r="G54" i="135"/>
  <c r="F54" i="135"/>
  <c r="K72" i="135"/>
  <c r="J72" i="135"/>
  <c r="I72" i="135"/>
  <c r="H72" i="135"/>
  <c r="G72" i="135"/>
  <c r="F72" i="135"/>
  <c r="K85" i="135"/>
  <c r="J85" i="135"/>
  <c r="I85" i="135"/>
  <c r="H85" i="135"/>
  <c r="G85" i="135"/>
  <c r="F85" i="135"/>
  <c r="K76" i="135"/>
  <c r="J76" i="135"/>
  <c r="I76" i="135"/>
  <c r="H76" i="135"/>
  <c r="G76" i="135"/>
  <c r="F76" i="135"/>
  <c r="K17" i="135"/>
  <c r="J17" i="135"/>
  <c r="I17" i="135"/>
  <c r="H17" i="135"/>
  <c r="G17" i="135"/>
  <c r="F17" i="135"/>
  <c r="K87" i="135"/>
  <c r="J87" i="135"/>
  <c r="I87" i="135"/>
  <c r="H87" i="135"/>
  <c r="G87" i="135"/>
  <c r="F87" i="135"/>
  <c r="K34" i="135"/>
  <c r="J34" i="135"/>
  <c r="I34" i="135"/>
  <c r="H34" i="135"/>
  <c r="G34" i="135"/>
  <c r="F34" i="135"/>
  <c r="K51" i="135"/>
  <c r="J51" i="135"/>
  <c r="I51" i="135"/>
  <c r="H51" i="135"/>
  <c r="G51" i="135"/>
  <c r="F51" i="135"/>
  <c r="K27" i="135"/>
  <c r="J27" i="135"/>
  <c r="I27" i="135"/>
  <c r="H27" i="135"/>
  <c r="G27" i="135"/>
  <c r="F27" i="135"/>
  <c r="K65" i="135"/>
  <c r="J65" i="135"/>
  <c r="I65" i="135"/>
  <c r="H65" i="135"/>
  <c r="G65" i="135"/>
  <c r="F65" i="135"/>
  <c r="K83" i="135"/>
  <c r="J83" i="135"/>
  <c r="I83" i="135"/>
  <c r="H83" i="135"/>
  <c r="G83" i="135"/>
  <c r="F83" i="135"/>
  <c r="K61" i="135"/>
  <c r="J61" i="135"/>
  <c r="I61" i="135"/>
  <c r="H61" i="135"/>
  <c r="G61" i="135"/>
  <c r="F61" i="135"/>
  <c r="K22" i="136"/>
  <c r="J22" i="136"/>
  <c r="I22" i="136"/>
  <c r="H22" i="136"/>
  <c r="G22" i="136"/>
  <c r="F22" i="136"/>
  <c r="K35" i="136"/>
  <c r="J35" i="136"/>
  <c r="I35" i="136"/>
  <c r="H35" i="136"/>
  <c r="G35" i="136"/>
  <c r="F35" i="136"/>
  <c r="K25" i="136"/>
  <c r="J25" i="136"/>
  <c r="I25" i="136"/>
  <c r="H25" i="136"/>
  <c r="G25" i="136"/>
  <c r="F25" i="136"/>
  <c r="K34" i="136"/>
  <c r="J34" i="136"/>
  <c r="I34" i="136"/>
  <c r="H34" i="136"/>
  <c r="G34" i="136"/>
  <c r="F34" i="136"/>
  <c r="K48" i="136"/>
  <c r="J48" i="136"/>
  <c r="I48" i="136"/>
  <c r="H48" i="136"/>
  <c r="G48" i="136"/>
  <c r="F48" i="136"/>
  <c r="K23" i="136"/>
  <c r="J23" i="136"/>
  <c r="I23" i="136"/>
  <c r="H23" i="136"/>
  <c r="G23" i="136"/>
  <c r="F23" i="136"/>
  <c r="K47" i="136"/>
  <c r="J47" i="136"/>
  <c r="I47" i="136"/>
  <c r="H47" i="136"/>
  <c r="G47" i="136"/>
  <c r="F47" i="136"/>
  <c r="K54" i="136"/>
  <c r="J54" i="136"/>
  <c r="I54" i="136"/>
  <c r="H54" i="136"/>
  <c r="G54" i="136"/>
  <c r="F54" i="136"/>
  <c r="K45" i="136"/>
  <c r="J45" i="136"/>
  <c r="I45" i="136"/>
  <c r="H45" i="136"/>
  <c r="G45" i="136"/>
  <c r="F45" i="136"/>
  <c r="K39" i="136"/>
  <c r="J39" i="136"/>
  <c r="I39" i="136"/>
  <c r="H39" i="136"/>
  <c r="G39" i="136"/>
  <c r="F39" i="136"/>
  <c r="K32" i="136"/>
  <c r="J32" i="136"/>
  <c r="I32" i="136"/>
  <c r="H32" i="136"/>
  <c r="G32" i="136"/>
  <c r="F32" i="136"/>
  <c r="K36" i="136"/>
  <c r="J36" i="136"/>
  <c r="I36" i="136"/>
  <c r="H36" i="136"/>
  <c r="G36" i="136"/>
  <c r="F36" i="136"/>
  <c r="K24" i="136"/>
  <c r="J24" i="136"/>
  <c r="I24" i="136"/>
  <c r="H24" i="136"/>
  <c r="G24" i="136"/>
  <c r="F24" i="136"/>
  <c r="K44" i="136"/>
  <c r="J44" i="136"/>
  <c r="I44" i="136"/>
  <c r="H44" i="136"/>
  <c r="G44" i="136"/>
  <c r="F44" i="136"/>
  <c r="K11" i="136"/>
  <c r="J11" i="136"/>
  <c r="I11" i="136"/>
  <c r="H11" i="136"/>
  <c r="G11" i="136"/>
  <c r="F11" i="136"/>
  <c r="K18" i="137"/>
  <c r="J18" i="137"/>
  <c r="I18" i="137"/>
  <c r="H18" i="137"/>
  <c r="G18" i="137"/>
  <c r="F18" i="137"/>
  <c r="K76" i="137"/>
  <c r="J76" i="137"/>
  <c r="I76" i="137"/>
  <c r="H76" i="137"/>
  <c r="G76" i="137"/>
  <c r="F76" i="137"/>
  <c r="K70" i="137"/>
  <c r="J70" i="137"/>
  <c r="I70" i="137"/>
  <c r="H70" i="137"/>
  <c r="G70" i="137"/>
  <c r="F70" i="137"/>
  <c r="K90" i="137"/>
  <c r="J90" i="137"/>
  <c r="I90" i="137"/>
  <c r="H90" i="137"/>
  <c r="G90" i="137"/>
  <c r="F90" i="137"/>
  <c r="K12" i="137"/>
  <c r="J12" i="137"/>
  <c r="I12" i="137"/>
  <c r="H12" i="137"/>
  <c r="G12" i="137"/>
  <c r="F12" i="137"/>
  <c r="K33" i="137"/>
  <c r="J33" i="137"/>
  <c r="I33" i="137"/>
  <c r="H33" i="137"/>
  <c r="G33" i="137"/>
  <c r="F33" i="137"/>
  <c r="K64" i="137"/>
  <c r="J64" i="137"/>
  <c r="I64" i="137"/>
  <c r="H64" i="137"/>
  <c r="G64" i="137"/>
  <c r="F64" i="137"/>
  <c r="K43" i="140"/>
  <c r="J43" i="140"/>
  <c r="G43" i="140"/>
  <c r="F43" i="140"/>
  <c r="K44" i="140"/>
  <c r="J44" i="140"/>
  <c r="G44" i="140"/>
  <c r="F44" i="140"/>
  <c r="K17" i="140"/>
  <c r="J17" i="140"/>
  <c r="G17" i="140"/>
  <c r="F17" i="140"/>
  <c r="K51" i="140"/>
  <c r="J51" i="140"/>
  <c r="G51" i="140"/>
  <c r="F51" i="140"/>
  <c r="K41" i="140"/>
  <c r="J41" i="140"/>
  <c r="G41" i="140"/>
  <c r="F41" i="140"/>
  <c r="K55" i="140"/>
  <c r="J55" i="140"/>
  <c r="G55" i="140"/>
  <c r="F55" i="140"/>
  <c r="K42" i="140"/>
  <c r="J42" i="140"/>
  <c r="G42" i="140"/>
  <c r="F42" i="140"/>
  <c r="K46" i="140"/>
  <c r="J46" i="140"/>
  <c r="G46" i="140"/>
  <c r="F46" i="140"/>
  <c r="K38" i="141"/>
  <c r="J38" i="141"/>
  <c r="I38" i="141"/>
  <c r="H38" i="141"/>
  <c r="G38" i="141"/>
  <c r="F38" i="141"/>
  <c r="K34" i="141"/>
  <c r="J34" i="141"/>
  <c r="I34" i="141"/>
  <c r="H34" i="141"/>
  <c r="G34" i="141"/>
  <c r="F34" i="141"/>
  <c r="K42" i="141"/>
  <c r="J42" i="141"/>
  <c r="I42" i="141"/>
  <c r="H42" i="141"/>
  <c r="G42" i="141"/>
  <c r="F42" i="141"/>
  <c r="K15" i="141"/>
  <c r="J15" i="141"/>
  <c r="I15" i="141"/>
  <c r="H15" i="141"/>
  <c r="G15" i="141"/>
  <c r="F15" i="141"/>
  <c r="K40" i="142"/>
  <c r="J40" i="142"/>
  <c r="I40" i="142"/>
  <c r="H40" i="142"/>
  <c r="G40" i="142"/>
  <c r="F40" i="142"/>
  <c r="K57" i="142"/>
  <c r="J57" i="142"/>
  <c r="I57" i="142"/>
  <c r="H57" i="142"/>
  <c r="G57" i="142"/>
  <c r="F57" i="142"/>
  <c r="K30" i="142"/>
  <c r="J30" i="142"/>
  <c r="I30" i="142"/>
  <c r="H30" i="142"/>
  <c r="G30" i="142"/>
  <c r="F30" i="142"/>
  <c r="K44" i="142"/>
  <c r="J44" i="142"/>
  <c r="I44" i="142"/>
  <c r="H44" i="142"/>
  <c r="G44" i="142"/>
  <c r="F44" i="142"/>
  <c r="K17" i="142"/>
  <c r="J17" i="142"/>
  <c r="I17" i="142"/>
  <c r="H17" i="142"/>
  <c r="G17" i="142"/>
  <c r="F17" i="142"/>
  <c r="K25" i="142"/>
  <c r="J25" i="142"/>
  <c r="I25" i="142"/>
  <c r="H25" i="142"/>
  <c r="G25" i="142"/>
  <c r="F25" i="142"/>
  <c r="K55" i="142"/>
  <c r="J55" i="142"/>
  <c r="I55" i="142"/>
  <c r="H55" i="142"/>
  <c r="G55" i="142"/>
  <c r="F55" i="142"/>
  <c r="K27" i="142"/>
  <c r="J27" i="142"/>
  <c r="I27" i="142"/>
  <c r="H27" i="142"/>
  <c r="G27" i="142"/>
  <c r="F27" i="142"/>
  <c r="K18" i="142"/>
  <c r="J18" i="142"/>
  <c r="I18" i="142"/>
  <c r="H18" i="142"/>
  <c r="G18" i="142"/>
  <c r="F18" i="142"/>
  <c r="K33" i="142"/>
  <c r="J33" i="142"/>
  <c r="I33" i="142"/>
  <c r="H33" i="142"/>
  <c r="G33" i="142"/>
  <c r="F33" i="142"/>
  <c r="K16" i="142"/>
  <c r="J16" i="142"/>
  <c r="I16" i="142"/>
  <c r="H16" i="142"/>
  <c r="G16" i="142"/>
  <c r="F16" i="142"/>
  <c r="K66" i="142"/>
  <c r="J66" i="142"/>
  <c r="I66" i="142"/>
  <c r="H66" i="142"/>
  <c r="G66" i="142"/>
  <c r="F66" i="142"/>
  <c r="K31" i="142"/>
  <c r="J31" i="142"/>
  <c r="I31" i="142"/>
  <c r="H31" i="142"/>
  <c r="G31" i="142"/>
  <c r="F31" i="142"/>
  <c r="K61" i="142"/>
  <c r="J61" i="142"/>
  <c r="I61" i="142"/>
  <c r="H61" i="142"/>
  <c r="G61" i="142"/>
  <c r="F61" i="142"/>
  <c r="K38" i="142"/>
  <c r="J38" i="142"/>
  <c r="I38" i="142"/>
  <c r="H38" i="142"/>
  <c r="G38" i="142"/>
  <c r="F38" i="142"/>
  <c r="K11" i="145"/>
  <c r="J11" i="145"/>
  <c r="I11" i="145"/>
  <c r="H11" i="145"/>
  <c r="G11" i="145"/>
  <c r="F11" i="145"/>
  <c r="K14" i="145"/>
  <c r="J14" i="145"/>
  <c r="I14" i="145"/>
  <c r="H14" i="145"/>
  <c r="G14" i="145"/>
  <c r="F14" i="145"/>
  <c r="K12" i="145"/>
  <c r="J12" i="145"/>
  <c r="I12" i="145"/>
  <c r="H12" i="145"/>
  <c r="G12" i="145"/>
  <c r="F12" i="145"/>
  <c r="K11" i="146"/>
  <c r="J11" i="146"/>
  <c r="I11" i="146"/>
  <c r="H11" i="146"/>
  <c r="G11" i="146"/>
  <c r="F11" i="146"/>
  <c r="K40" i="147"/>
  <c r="J40" i="147"/>
  <c r="I40" i="147"/>
  <c r="H40" i="147"/>
  <c r="G40" i="147"/>
  <c r="F40" i="147"/>
  <c r="K30" i="147"/>
  <c r="J30" i="147"/>
  <c r="I30" i="147"/>
  <c r="H30" i="147"/>
  <c r="G30" i="147"/>
  <c r="F30" i="147"/>
  <c r="K13" i="147"/>
  <c r="J13" i="147"/>
  <c r="I13" i="147"/>
  <c r="H13" i="147"/>
  <c r="G13" i="147"/>
  <c r="F13" i="147"/>
  <c r="K12" i="147"/>
  <c r="J12" i="147"/>
  <c r="I12" i="147"/>
  <c r="H12" i="147"/>
  <c r="G12" i="147"/>
  <c r="F12" i="147"/>
  <c r="K38" i="131"/>
  <c r="J38" i="131"/>
  <c r="I38" i="131"/>
  <c r="H38" i="131"/>
  <c r="G38" i="131"/>
  <c r="F38" i="131"/>
  <c r="K37" i="131"/>
  <c r="J37" i="131"/>
  <c r="I37" i="131"/>
  <c r="H37" i="131"/>
  <c r="G37" i="131"/>
  <c r="F37" i="131"/>
  <c r="K36" i="131"/>
  <c r="J36" i="131"/>
  <c r="I36" i="131"/>
  <c r="H36" i="131"/>
  <c r="G36" i="131"/>
  <c r="F36" i="131"/>
  <c r="K11" i="131"/>
  <c r="J11" i="131"/>
  <c r="I11" i="131"/>
  <c r="H11" i="131"/>
  <c r="G11" i="131"/>
  <c r="F11" i="131"/>
  <c r="K13" i="131"/>
  <c r="J13" i="131"/>
  <c r="I13" i="131"/>
  <c r="H13" i="131"/>
  <c r="G13" i="131"/>
  <c r="F13" i="131"/>
  <c r="K31" i="131"/>
  <c r="J31" i="131"/>
  <c r="I31" i="131"/>
  <c r="H31" i="131"/>
  <c r="G31" i="131"/>
  <c r="F31" i="131"/>
  <c r="K35" i="131"/>
  <c r="J35" i="131"/>
  <c r="I35" i="131"/>
  <c r="H35" i="131"/>
  <c r="G35" i="131"/>
  <c r="F35" i="131"/>
  <c r="K14" i="131"/>
  <c r="J14" i="131"/>
  <c r="I14" i="131"/>
  <c r="H14" i="131"/>
  <c r="G14" i="131"/>
  <c r="F14" i="131"/>
  <c r="K17" i="131"/>
  <c r="J17" i="131"/>
  <c r="I17" i="131"/>
  <c r="H17" i="131"/>
  <c r="G17" i="131"/>
  <c r="F17" i="131"/>
  <c r="K16" i="131"/>
  <c r="J16" i="131"/>
  <c r="I16" i="131"/>
  <c r="H16" i="131"/>
  <c r="G16" i="131"/>
  <c r="F16" i="131"/>
  <c r="K29" i="131"/>
  <c r="J29" i="131"/>
  <c r="I29" i="131"/>
  <c r="H29" i="131"/>
  <c r="G29" i="131"/>
  <c r="F29" i="131"/>
  <c r="K15" i="130"/>
  <c r="J15" i="130"/>
  <c r="I15" i="130"/>
  <c r="H15" i="130"/>
  <c r="G15" i="130"/>
  <c r="F15" i="130"/>
  <c r="K52" i="130"/>
  <c r="J52" i="130"/>
  <c r="I52" i="130"/>
  <c r="H52" i="130"/>
  <c r="G52" i="130"/>
  <c r="F52" i="130"/>
  <c r="K32" i="130"/>
  <c r="J32" i="130"/>
  <c r="I32" i="130"/>
  <c r="H32" i="130"/>
  <c r="G32" i="130"/>
  <c r="F32" i="130"/>
  <c r="K25" i="130"/>
  <c r="J25" i="130"/>
  <c r="I25" i="130"/>
  <c r="H25" i="130"/>
  <c r="G25" i="130"/>
  <c r="F25" i="130"/>
  <c r="K57" i="130"/>
  <c r="J57" i="130"/>
  <c r="I57" i="130"/>
  <c r="H57" i="130"/>
  <c r="G57" i="130"/>
  <c r="F57" i="130"/>
  <c r="K38" i="130"/>
  <c r="J38" i="130"/>
  <c r="I38" i="130"/>
  <c r="H38" i="130"/>
  <c r="G38" i="130"/>
  <c r="F38" i="130"/>
  <c r="K55" i="130"/>
  <c r="J55" i="130"/>
  <c r="I55" i="130"/>
  <c r="H55" i="130"/>
  <c r="G55" i="130"/>
  <c r="F55" i="130"/>
  <c r="K26" i="130"/>
  <c r="J26" i="130"/>
  <c r="I26" i="130"/>
  <c r="H26" i="130"/>
  <c r="G26" i="130"/>
  <c r="F26" i="130"/>
  <c r="K40" i="130"/>
  <c r="J40" i="130"/>
  <c r="I40" i="130"/>
  <c r="H40" i="130"/>
  <c r="G40" i="130"/>
  <c r="F40" i="130"/>
  <c r="K31" i="130"/>
  <c r="J31" i="130"/>
  <c r="I31" i="130"/>
  <c r="H31" i="130"/>
  <c r="G31" i="130"/>
  <c r="F31" i="130"/>
  <c r="K12" i="130"/>
  <c r="J12" i="130"/>
  <c r="I12" i="130"/>
  <c r="H12" i="130"/>
  <c r="G12" i="130"/>
  <c r="F12" i="130"/>
  <c r="K53" i="130"/>
  <c r="J53" i="130"/>
  <c r="I53" i="130"/>
  <c r="H53" i="130"/>
  <c r="G53" i="130"/>
  <c r="F53" i="130"/>
  <c r="K41" i="130"/>
  <c r="J41" i="130"/>
  <c r="I41" i="130"/>
  <c r="H41" i="130"/>
  <c r="G41" i="130"/>
  <c r="F41" i="130"/>
  <c r="K59" i="130"/>
  <c r="J59" i="130"/>
  <c r="I59" i="130"/>
  <c r="H59" i="130"/>
  <c r="G59" i="130"/>
  <c r="F59" i="130"/>
  <c r="K51" i="130"/>
  <c r="J51" i="130"/>
  <c r="I51" i="130"/>
  <c r="H51" i="130"/>
  <c r="G51" i="130"/>
  <c r="F51" i="130"/>
  <c r="K65" i="130"/>
  <c r="J65" i="130"/>
  <c r="I65" i="130"/>
  <c r="H65" i="130"/>
  <c r="G65" i="130"/>
  <c r="F65" i="130"/>
  <c r="K16" i="130"/>
  <c r="J16" i="130"/>
  <c r="I16" i="130"/>
  <c r="H16" i="130"/>
  <c r="G16" i="130"/>
  <c r="F16" i="130"/>
  <c r="K24" i="130"/>
  <c r="J24" i="130"/>
  <c r="I24" i="130"/>
  <c r="H24" i="130"/>
  <c r="G24" i="130"/>
  <c r="F24" i="130"/>
  <c r="K30" i="130"/>
  <c r="J30" i="130"/>
  <c r="I30" i="130"/>
  <c r="H30" i="130"/>
  <c r="G30" i="130"/>
  <c r="F30" i="130"/>
  <c r="K46" i="130"/>
  <c r="J46" i="130"/>
  <c r="I46" i="130"/>
  <c r="H46" i="130"/>
  <c r="G46" i="130"/>
  <c r="F46" i="130"/>
  <c r="K36" i="130"/>
  <c r="J36" i="130"/>
  <c r="I36" i="130"/>
  <c r="H36" i="130"/>
  <c r="G36" i="130"/>
  <c r="F36" i="130"/>
  <c r="K39" i="130"/>
  <c r="J39" i="130"/>
  <c r="I39" i="130"/>
  <c r="H39" i="130"/>
  <c r="G39" i="130"/>
  <c r="F39" i="130"/>
  <c r="K34" i="130"/>
  <c r="J34" i="130"/>
  <c r="I34" i="130"/>
  <c r="H34" i="130"/>
  <c r="G34" i="130"/>
  <c r="F34" i="130"/>
  <c r="K60" i="130"/>
  <c r="J60" i="130"/>
  <c r="I60" i="130"/>
  <c r="H60" i="130"/>
  <c r="G60" i="130"/>
  <c r="F60" i="130"/>
  <c r="K56" i="130"/>
  <c r="J56" i="130"/>
  <c r="I56" i="130"/>
  <c r="H56" i="130"/>
  <c r="G56" i="130"/>
  <c r="F56" i="130"/>
  <c r="K50" i="130"/>
  <c r="J50" i="130"/>
  <c r="I50" i="130"/>
  <c r="H50" i="130"/>
  <c r="G50" i="130"/>
  <c r="F50" i="130"/>
  <c r="K54" i="130"/>
  <c r="J54" i="130"/>
  <c r="I54" i="130"/>
  <c r="H54" i="130"/>
  <c r="G54" i="130"/>
  <c r="F54" i="130"/>
  <c r="K11" i="130"/>
  <c r="J11" i="130"/>
  <c r="I11" i="130"/>
  <c r="H11" i="130"/>
  <c r="G11" i="130"/>
  <c r="F11" i="130"/>
  <c r="K17" i="130"/>
  <c r="J17" i="130"/>
  <c r="I17" i="130"/>
  <c r="H17" i="130"/>
  <c r="G17" i="130"/>
  <c r="F17" i="130"/>
  <c r="K58" i="130"/>
  <c r="J58" i="130"/>
  <c r="I58" i="130"/>
  <c r="H58" i="130"/>
  <c r="G58" i="130"/>
  <c r="F58" i="130"/>
  <c r="K48" i="130"/>
  <c r="J48" i="130"/>
  <c r="I48" i="130"/>
  <c r="H48" i="130"/>
  <c r="G48" i="130"/>
  <c r="F48" i="130"/>
  <c r="K45" i="130"/>
  <c r="J45" i="130"/>
  <c r="I45" i="130"/>
  <c r="H45" i="130"/>
  <c r="G45" i="130"/>
  <c r="F45" i="130"/>
  <c r="F10" i="144"/>
  <c r="E10" i="144"/>
  <c r="H53" i="134"/>
  <c r="G53" i="134"/>
  <c r="F53" i="134"/>
  <c r="E53" i="134"/>
  <c r="H52" i="134"/>
  <c r="G52" i="134"/>
  <c r="F52" i="134"/>
  <c r="E52" i="134"/>
  <c r="H47" i="134"/>
  <c r="G47" i="134"/>
  <c r="F47" i="134"/>
  <c r="E47" i="134"/>
  <c r="H48" i="134"/>
  <c r="G48" i="134"/>
  <c r="F48" i="134"/>
  <c r="E48" i="134"/>
  <c r="H73" i="134"/>
  <c r="G73" i="134"/>
  <c r="F73" i="134"/>
  <c r="E73" i="134"/>
  <c r="H54" i="134"/>
  <c r="G54" i="134"/>
  <c r="F54" i="134"/>
  <c r="E54" i="134"/>
  <c r="H39" i="134"/>
  <c r="G39" i="134"/>
  <c r="F39" i="134"/>
  <c r="E39" i="134"/>
  <c r="H63" i="134"/>
  <c r="G63" i="134"/>
  <c r="F63" i="134"/>
  <c r="E63" i="134"/>
  <c r="H76" i="134"/>
  <c r="G76" i="134"/>
  <c r="F76" i="134"/>
  <c r="E76" i="134"/>
  <c r="H75" i="134"/>
  <c r="G75" i="134"/>
  <c r="F75" i="134"/>
  <c r="E75" i="134"/>
  <c r="H62" i="134"/>
  <c r="G62" i="134"/>
  <c r="F62" i="134"/>
  <c r="E62" i="134"/>
  <c r="H67" i="134"/>
  <c r="G67" i="134"/>
  <c r="F67" i="134"/>
  <c r="E67" i="134"/>
  <c r="H51" i="134"/>
  <c r="G51" i="134"/>
  <c r="F51" i="134"/>
  <c r="E51" i="134"/>
  <c r="H66" i="134"/>
  <c r="G66" i="134"/>
  <c r="F66" i="134"/>
  <c r="E66" i="134"/>
  <c r="H44" i="134"/>
  <c r="G44" i="134"/>
  <c r="F44" i="134"/>
  <c r="E44" i="134"/>
  <c r="H65" i="134"/>
  <c r="G65" i="134"/>
  <c r="F65" i="134"/>
  <c r="E65" i="134"/>
  <c r="H85" i="133"/>
  <c r="G85" i="133"/>
  <c r="F85" i="133"/>
  <c r="E85" i="133"/>
  <c r="H26" i="133"/>
  <c r="G26" i="133"/>
  <c r="F26" i="133"/>
  <c r="E26" i="133"/>
  <c r="H102" i="133"/>
  <c r="G102" i="133"/>
  <c r="F102" i="133"/>
  <c r="E102" i="133"/>
  <c r="H109" i="133"/>
  <c r="G109" i="133"/>
  <c r="F109" i="133"/>
  <c r="E109" i="133"/>
  <c r="H66" i="133"/>
  <c r="G66" i="133"/>
  <c r="F66" i="133"/>
  <c r="E66" i="133"/>
  <c r="H39" i="129"/>
  <c r="G39" i="129"/>
  <c r="F39" i="129"/>
  <c r="E39" i="129"/>
  <c r="H11" i="129"/>
  <c r="G11" i="129"/>
  <c r="F11" i="129"/>
  <c r="E11" i="129"/>
  <c r="H24" i="129"/>
  <c r="G24" i="129"/>
  <c r="F24" i="129"/>
  <c r="E24" i="129"/>
  <c r="H41" i="128"/>
  <c r="G41" i="128"/>
  <c r="F41" i="128"/>
  <c r="E41" i="128"/>
  <c r="H42" i="128"/>
  <c r="G42" i="128"/>
  <c r="F42" i="128"/>
  <c r="E42" i="128"/>
  <c r="H43" i="128"/>
  <c r="G43" i="128"/>
  <c r="F43" i="128"/>
  <c r="E43" i="128"/>
  <c r="H39" i="128"/>
  <c r="G39" i="128"/>
  <c r="F39" i="128"/>
  <c r="E39" i="128"/>
  <c r="H35" i="128"/>
  <c r="G35" i="128"/>
  <c r="F35" i="128"/>
  <c r="E35" i="128"/>
  <c r="H20" i="128"/>
  <c r="G20" i="128"/>
  <c r="F20" i="128"/>
  <c r="E20" i="128"/>
  <c r="H65" i="128"/>
  <c r="G65" i="128"/>
  <c r="F65" i="128"/>
  <c r="E65" i="128"/>
  <c r="H84" i="128"/>
  <c r="G84" i="128"/>
  <c r="F84" i="128"/>
  <c r="E84" i="128"/>
  <c r="H82" i="128"/>
  <c r="G82" i="128"/>
  <c r="F82" i="128"/>
  <c r="E82" i="128"/>
  <c r="H12" i="128"/>
  <c r="G12" i="128"/>
  <c r="F12" i="128"/>
  <c r="E12" i="128"/>
  <c r="H24" i="128"/>
  <c r="G24" i="128"/>
  <c r="F24" i="128"/>
  <c r="E24" i="128"/>
  <c r="H73" i="128"/>
  <c r="G73" i="128"/>
  <c r="F73" i="128"/>
  <c r="E73" i="128"/>
  <c r="H29" i="129"/>
  <c r="G29" i="129"/>
  <c r="F29" i="129"/>
  <c r="E29" i="129"/>
  <c r="H22" i="129"/>
  <c r="G22" i="129"/>
  <c r="F22" i="129"/>
  <c r="E22" i="129"/>
  <c r="K18" i="127"/>
  <c r="J18" i="127"/>
  <c r="I18" i="127"/>
  <c r="H18" i="127"/>
  <c r="G18" i="127"/>
  <c r="F18" i="127"/>
  <c r="K13" i="127"/>
  <c r="J13" i="127"/>
  <c r="I13" i="127"/>
  <c r="H13" i="127"/>
  <c r="G13" i="127"/>
  <c r="F13" i="127"/>
  <c r="K36" i="127"/>
  <c r="J36" i="127"/>
  <c r="I36" i="127"/>
  <c r="H36" i="127"/>
  <c r="G36" i="127"/>
  <c r="F36" i="127"/>
  <c r="K17" i="127"/>
  <c r="J17" i="127"/>
  <c r="I17" i="127"/>
  <c r="H17" i="127"/>
  <c r="G17" i="127"/>
  <c r="F17" i="127"/>
  <c r="K14" i="126"/>
  <c r="J14" i="126"/>
  <c r="I14" i="126"/>
  <c r="H14" i="126"/>
  <c r="G14" i="126"/>
  <c r="F14" i="126"/>
  <c r="K15" i="125"/>
  <c r="J15" i="125"/>
  <c r="I15" i="125"/>
  <c r="H15" i="125"/>
  <c r="G15" i="125"/>
  <c r="F15" i="125"/>
  <c r="K10" i="125"/>
  <c r="J10" i="125"/>
  <c r="I10" i="125"/>
  <c r="H10" i="125"/>
  <c r="G10" i="125"/>
  <c r="F10" i="125"/>
  <c r="K45" i="125"/>
  <c r="J45" i="125"/>
  <c r="I45" i="125"/>
  <c r="H45" i="125"/>
  <c r="G45" i="125"/>
  <c r="F45" i="125"/>
  <c r="K38" i="125"/>
  <c r="J38" i="125"/>
  <c r="I38" i="125"/>
  <c r="H38" i="125"/>
  <c r="G38" i="125"/>
  <c r="F38" i="125"/>
  <c r="K43" i="125"/>
  <c r="J43" i="125"/>
  <c r="I43" i="125"/>
  <c r="H43" i="125"/>
  <c r="G43" i="125"/>
  <c r="F43" i="125"/>
  <c r="K33" i="125"/>
  <c r="J33" i="125"/>
  <c r="I33" i="125"/>
  <c r="H33" i="125"/>
  <c r="G33" i="125"/>
  <c r="F33" i="125"/>
  <c r="K40" i="127"/>
  <c r="J40" i="127"/>
  <c r="I40" i="127"/>
  <c r="H40" i="127"/>
  <c r="G40" i="127"/>
  <c r="F40" i="127"/>
  <c r="K44" i="127"/>
  <c r="J44" i="127"/>
  <c r="I44" i="127"/>
  <c r="H44" i="127"/>
  <c r="G44" i="127"/>
  <c r="F44" i="127"/>
  <c r="K30" i="127"/>
  <c r="J30" i="127"/>
  <c r="I30" i="127"/>
  <c r="H30" i="127"/>
  <c r="G30" i="127"/>
  <c r="F30" i="127"/>
  <c r="K26" i="127"/>
  <c r="J26" i="127"/>
  <c r="I26" i="127"/>
  <c r="H26" i="127"/>
  <c r="G26" i="127"/>
  <c r="F26" i="127"/>
  <c r="K10" i="127"/>
  <c r="J10" i="127"/>
  <c r="I10" i="127"/>
  <c r="H10" i="127"/>
  <c r="G10" i="127"/>
  <c r="F10" i="127"/>
  <c r="K15" i="127"/>
  <c r="J15" i="127"/>
  <c r="I15" i="127"/>
  <c r="H15" i="127"/>
  <c r="G15" i="127"/>
  <c r="F15" i="127"/>
  <c r="K19" i="127"/>
  <c r="J19" i="127"/>
  <c r="I19" i="127"/>
  <c r="H19" i="127"/>
  <c r="G19" i="127"/>
  <c r="F19" i="127"/>
  <c r="K29" i="127"/>
  <c r="J29" i="127"/>
  <c r="I29" i="127"/>
  <c r="H29" i="127"/>
  <c r="G29" i="127"/>
  <c r="F29" i="127"/>
  <c r="K38" i="127"/>
  <c r="J38" i="127"/>
  <c r="I38" i="127"/>
  <c r="H38" i="127"/>
  <c r="G38" i="127"/>
  <c r="F38" i="127"/>
  <c r="K15" i="126"/>
  <c r="J15" i="126"/>
  <c r="I15" i="126"/>
  <c r="H15" i="126"/>
  <c r="G15" i="126"/>
  <c r="F15" i="126"/>
  <c r="K22" i="126"/>
  <c r="J22" i="126"/>
  <c r="I22" i="126"/>
  <c r="H22" i="126"/>
  <c r="G22" i="126"/>
  <c r="F22" i="126"/>
  <c r="K21" i="126"/>
  <c r="J21" i="126"/>
  <c r="I21" i="126"/>
  <c r="H21" i="126"/>
  <c r="G21" i="126"/>
  <c r="F21" i="126"/>
  <c r="K35" i="126"/>
  <c r="J35" i="126"/>
  <c r="I35" i="126"/>
  <c r="H35" i="126"/>
  <c r="G35" i="126"/>
  <c r="F35" i="126"/>
  <c r="K16" i="126"/>
  <c r="J16" i="126"/>
  <c r="I16" i="126"/>
  <c r="H16" i="126"/>
  <c r="G16" i="126"/>
  <c r="F16" i="126"/>
  <c r="K13" i="125"/>
  <c r="J13" i="125"/>
  <c r="I13" i="125"/>
  <c r="H13" i="125"/>
  <c r="G13" i="125"/>
  <c r="F13" i="125"/>
  <c r="K23" i="125"/>
  <c r="J23" i="125"/>
  <c r="I23" i="125"/>
  <c r="H23" i="125"/>
  <c r="G23" i="125"/>
  <c r="F23" i="125"/>
  <c r="K27" i="125"/>
  <c r="J27" i="125"/>
  <c r="I27" i="125"/>
  <c r="H27" i="125"/>
  <c r="G27" i="125"/>
  <c r="F27" i="125"/>
  <c r="K18" i="125"/>
  <c r="J18" i="125"/>
  <c r="I18" i="125"/>
  <c r="H18" i="125"/>
  <c r="G18" i="125"/>
  <c r="F18" i="125"/>
  <c r="K22" i="125"/>
  <c r="J22" i="125"/>
  <c r="I22" i="125"/>
  <c r="H22" i="125"/>
  <c r="G22" i="125"/>
  <c r="F22" i="125"/>
  <c r="K30" i="125"/>
  <c r="J30" i="125"/>
  <c r="I30" i="125"/>
  <c r="H30" i="125"/>
  <c r="G30" i="125"/>
  <c r="F30" i="125"/>
  <c r="K28" i="125"/>
  <c r="J28" i="125"/>
  <c r="I28" i="125"/>
  <c r="H28" i="125"/>
  <c r="G28" i="125"/>
  <c r="F28" i="125"/>
  <c r="K21" i="125"/>
  <c r="J21" i="125"/>
  <c r="I21" i="125"/>
  <c r="H21" i="125"/>
  <c r="G21" i="125"/>
  <c r="F21" i="125"/>
  <c r="K29" i="125"/>
  <c r="J29" i="125"/>
  <c r="I29" i="125"/>
  <c r="H29" i="125"/>
  <c r="G29" i="125"/>
  <c r="F29" i="125"/>
  <c r="H34" i="124"/>
  <c r="G34" i="124"/>
  <c r="F34" i="124"/>
  <c r="E34" i="124"/>
  <c r="H33" i="124"/>
  <c r="G33" i="124"/>
  <c r="F33" i="124"/>
  <c r="E33" i="124"/>
  <c r="H32" i="124"/>
  <c r="G32" i="124"/>
  <c r="F32" i="124"/>
  <c r="E32" i="124"/>
  <c r="H18" i="124"/>
  <c r="G18" i="124"/>
  <c r="F18" i="124"/>
  <c r="E18" i="124"/>
  <c r="H25" i="124"/>
  <c r="G25" i="124"/>
  <c r="F25" i="124"/>
  <c r="E25" i="124"/>
  <c r="H27" i="124"/>
  <c r="G27" i="124"/>
  <c r="F27" i="124"/>
  <c r="E27" i="124"/>
  <c r="H26" i="124"/>
  <c r="G26" i="124"/>
  <c r="F26" i="124"/>
  <c r="E26" i="124"/>
  <c r="H19" i="124"/>
  <c r="G19" i="124"/>
  <c r="F19" i="124"/>
  <c r="E19" i="124"/>
  <c r="H51" i="123"/>
  <c r="G51" i="123"/>
  <c r="F51" i="123"/>
  <c r="E51" i="123"/>
  <c r="H11" i="123"/>
  <c r="G11" i="123"/>
  <c r="F11" i="123"/>
  <c r="E11" i="123"/>
  <c r="H48" i="123"/>
  <c r="G48" i="123"/>
  <c r="F48" i="123"/>
  <c r="E48" i="123"/>
  <c r="H34" i="123"/>
  <c r="G34" i="123"/>
  <c r="F34" i="123"/>
  <c r="E34" i="123"/>
  <c r="H52" i="123"/>
  <c r="G52" i="123"/>
  <c r="F52" i="123"/>
  <c r="E52" i="123"/>
  <c r="H17" i="123"/>
  <c r="G17" i="123"/>
  <c r="F17" i="123"/>
  <c r="E17" i="123"/>
  <c r="H50" i="123"/>
  <c r="G50" i="123"/>
  <c r="F50" i="123"/>
  <c r="E50" i="123"/>
  <c r="H36" i="123"/>
  <c r="G36" i="123"/>
  <c r="F36" i="123"/>
  <c r="E36" i="123"/>
  <c r="H37" i="123"/>
  <c r="G37" i="123"/>
  <c r="F37" i="123"/>
  <c r="E37" i="123"/>
  <c r="H49" i="123"/>
  <c r="G49" i="123"/>
  <c r="F49" i="123"/>
  <c r="E49" i="123"/>
  <c r="H24" i="123"/>
  <c r="G24" i="123"/>
  <c r="F24" i="123"/>
  <c r="E24" i="123"/>
  <c r="E40" i="178"/>
  <c r="I38" i="178"/>
  <c r="H38" i="178"/>
  <c r="G38" i="178"/>
  <c r="F38" i="178"/>
  <c r="I37" i="178"/>
  <c r="H37" i="178"/>
  <c r="G37" i="178"/>
  <c r="F37" i="178"/>
  <c r="I36" i="178"/>
  <c r="H36" i="178"/>
  <c r="G36" i="178"/>
  <c r="F36" i="178"/>
  <c r="I35" i="178"/>
  <c r="H35" i="178"/>
  <c r="G35" i="178"/>
  <c r="F35" i="178"/>
  <c r="I34" i="178"/>
  <c r="H34" i="178"/>
  <c r="G34" i="178"/>
  <c r="F34" i="178"/>
  <c r="I33" i="178"/>
  <c r="H33" i="178"/>
  <c r="G33" i="178"/>
  <c r="F33" i="178"/>
  <c r="I14" i="178"/>
  <c r="H14" i="178"/>
  <c r="G14" i="178"/>
  <c r="F14" i="178"/>
  <c r="I15" i="178"/>
  <c r="H15" i="178"/>
  <c r="G15" i="178"/>
  <c r="F15" i="178"/>
  <c r="I6" i="178"/>
  <c r="H6" i="178"/>
  <c r="D3" i="178"/>
  <c r="B2" i="178"/>
  <c r="I38" i="171"/>
  <c r="H38" i="171"/>
  <c r="G38" i="171"/>
  <c r="F38" i="171"/>
  <c r="I37" i="171"/>
  <c r="H37" i="171"/>
  <c r="G37" i="171"/>
  <c r="F37" i="171"/>
  <c r="I36" i="171"/>
  <c r="H36" i="171"/>
  <c r="G36" i="171"/>
  <c r="F36" i="171"/>
  <c r="I25" i="171"/>
  <c r="G25" i="171"/>
  <c r="F25" i="171"/>
  <c r="I20" i="171"/>
  <c r="H20" i="171"/>
  <c r="G20" i="171"/>
  <c r="F20" i="171"/>
  <c r="I14" i="171"/>
  <c r="H14" i="171"/>
  <c r="G14" i="171"/>
  <c r="F14" i="171"/>
  <c r="I26" i="171"/>
  <c r="H26" i="171"/>
  <c r="G26" i="171"/>
  <c r="F26" i="171"/>
  <c r="I35" i="171"/>
  <c r="H35" i="171"/>
  <c r="G35" i="171"/>
  <c r="F35" i="171"/>
  <c r="I19" i="171"/>
  <c r="H19" i="171"/>
  <c r="G19" i="171"/>
  <c r="F19" i="171"/>
  <c r="I29" i="166"/>
  <c r="H29" i="166"/>
  <c r="G29" i="166"/>
  <c r="F29" i="166"/>
  <c r="I23" i="166"/>
  <c r="H23" i="166"/>
  <c r="G23" i="166"/>
  <c r="F23" i="166"/>
  <c r="I21" i="166"/>
  <c r="H21" i="166"/>
  <c r="G21" i="166"/>
  <c r="F21" i="166"/>
  <c r="I11" i="166"/>
  <c r="H11" i="166"/>
  <c r="G11" i="166"/>
  <c r="F11" i="166"/>
  <c r="I16" i="166"/>
  <c r="H16" i="166"/>
  <c r="G16" i="166"/>
  <c r="F16" i="166"/>
  <c r="I15" i="166"/>
  <c r="H15" i="166"/>
  <c r="G15" i="166"/>
  <c r="F15" i="166"/>
  <c r="I12" i="166"/>
  <c r="H12" i="166"/>
  <c r="G12" i="166"/>
  <c r="F12" i="166"/>
  <c r="I22" i="166"/>
  <c r="H22" i="166"/>
  <c r="G22" i="166"/>
  <c r="F22" i="166"/>
  <c r="G38" i="173"/>
  <c r="F38" i="173"/>
  <c r="E38" i="173"/>
  <c r="G37" i="173"/>
  <c r="F37" i="173"/>
  <c r="E37" i="173"/>
  <c r="G36" i="173"/>
  <c r="F36" i="173"/>
  <c r="E36" i="173"/>
  <c r="G35" i="173"/>
  <c r="F35" i="173"/>
  <c r="E35" i="173"/>
  <c r="G16" i="173"/>
  <c r="F16" i="173"/>
  <c r="E16" i="173"/>
  <c r="G15" i="173"/>
  <c r="F15" i="173"/>
  <c r="E15" i="173"/>
  <c r="G11" i="173"/>
  <c r="F11" i="173"/>
  <c r="E11" i="173"/>
  <c r="G21" i="173"/>
  <c r="F21" i="173"/>
  <c r="E21" i="173"/>
  <c r="G10" i="173"/>
  <c r="F10" i="173"/>
  <c r="E10" i="173"/>
  <c r="G20" i="165"/>
  <c r="F20" i="165"/>
  <c r="E20" i="165"/>
  <c r="G17" i="165"/>
  <c r="F17" i="165"/>
  <c r="E17" i="165"/>
  <c r="G10" i="165"/>
  <c r="F10" i="165"/>
  <c r="E10" i="165"/>
  <c r="G39" i="165"/>
  <c r="F39" i="165"/>
  <c r="E39" i="165"/>
  <c r="G37" i="165"/>
  <c r="F37" i="165"/>
  <c r="E37" i="165"/>
  <c r="G35" i="165"/>
  <c r="F35" i="165"/>
  <c r="E35" i="165"/>
  <c r="G23" i="165"/>
  <c r="F23" i="165"/>
  <c r="E23" i="165"/>
  <c r="G21" i="165"/>
  <c r="F21" i="165"/>
  <c r="E21" i="165"/>
  <c r="G26" i="165"/>
  <c r="F26" i="165"/>
  <c r="E26" i="165"/>
  <c r="G15" i="165"/>
  <c r="F15" i="165"/>
  <c r="E15" i="165"/>
  <c r="G12" i="165"/>
  <c r="F12" i="165"/>
  <c r="G36" i="165"/>
  <c r="F36" i="165"/>
  <c r="E36" i="165"/>
  <c r="G29" i="165"/>
  <c r="F29" i="165"/>
  <c r="E29" i="165"/>
  <c r="G13" i="165"/>
  <c r="F13" i="165"/>
  <c r="E13" i="165"/>
  <c r="G14" i="165"/>
  <c r="F14" i="165"/>
  <c r="E14" i="165"/>
  <c r="G18" i="165"/>
  <c r="F18" i="165"/>
  <c r="E18" i="165"/>
  <c r="G30" i="165"/>
  <c r="F30" i="165"/>
  <c r="E30" i="165"/>
  <c r="G22" i="165"/>
  <c r="F22" i="165"/>
  <c r="E22" i="165"/>
  <c r="G33" i="165"/>
  <c r="F33" i="165"/>
  <c r="E33" i="165"/>
  <c r="G19" i="165"/>
  <c r="F19" i="165"/>
  <c r="E19" i="165"/>
  <c r="E41" i="177"/>
  <c r="I39" i="177"/>
  <c r="H39" i="177"/>
  <c r="G39" i="177"/>
  <c r="F39" i="177"/>
  <c r="I15" i="177"/>
  <c r="H15" i="177"/>
  <c r="G15" i="177"/>
  <c r="F15" i="177"/>
  <c r="I22" i="177"/>
  <c r="H22" i="177"/>
  <c r="G22" i="177"/>
  <c r="F22" i="177"/>
  <c r="I23" i="177"/>
  <c r="H23" i="177"/>
  <c r="G23" i="177"/>
  <c r="F23" i="177"/>
  <c r="I18" i="177"/>
  <c r="H18" i="177"/>
  <c r="G18" i="177"/>
  <c r="F18" i="177"/>
  <c r="I33" i="177"/>
  <c r="H33" i="177"/>
  <c r="G33" i="177"/>
  <c r="F33" i="177"/>
  <c r="I27" i="177"/>
  <c r="H27" i="177"/>
  <c r="G27" i="177"/>
  <c r="F27" i="177"/>
  <c r="I35" i="177"/>
  <c r="H35" i="177"/>
  <c r="G35" i="177"/>
  <c r="F35" i="177"/>
  <c r="I37" i="177"/>
  <c r="H37" i="177"/>
  <c r="G37" i="177"/>
  <c r="F37" i="177"/>
  <c r="I38" i="177"/>
  <c r="H38" i="177"/>
  <c r="G38" i="177"/>
  <c r="F38" i="177"/>
  <c r="I34" i="177"/>
  <c r="H34" i="177"/>
  <c r="G34" i="177"/>
  <c r="F34" i="177"/>
  <c r="I25" i="177"/>
  <c r="H25" i="177"/>
  <c r="G25" i="177"/>
  <c r="F25" i="177"/>
  <c r="I19" i="177"/>
  <c r="H19" i="177"/>
  <c r="G19" i="177"/>
  <c r="F19" i="177"/>
  <c r="I24" i="177"/>
  <c r="H24" i="177"/>
  <c r="G24" i="177"/>
  <c r="F24" i="177"/>
  <c r="I31" i="177"/>
  <c r="H31" i="177"/>
  <c r="G31" i="177"/>
  <c r="F31" i="177"/>
  <c r="I29" i="177"/>
  <c r="H29" i="177"/>
  <c r="G29" i="177"/>
  <c r="F29" i="177"/>
  <c r="I20" i="177"/>
  <c r="H20" i="177"/>
  <c r="G20" i="177"/>
  <c r="F20" i="177"/>
  <c r="I36" i="177"/>
  <c r="H36" i="177"/>
  <c r="G36" i="177"/>
  <c r="F36" i="177"/>
  <c r="I13" i="177"/>
  <c r="H13" i="177"/>
  <c r="G13" i="177"/>
  <c r="F13" i="177"/>
  <c r="I30" i="177"/>
  <c r="H30" i="177"/>
  <c r="G30" i="177"/>
  <c r="F30" i="177"/>
  <c r="I6" i="177"/>
  <c r="H6" i="177"/>
  <c r="D3" i="177"/>
  <c r="B2" i="177"/>
  <c r="I39" i="170"/>
  <c r="H39" i="170"/>
  <c r="G39" i="170"/>
  <c r="F39" i="170"/>
  <c r="I38" i="170"/>
  <c r="H38" i="170"/>
  <c r="G38" i="170"/>
  <c r="F38" i="170"/>
  <c r="I35" i="170"/>
  <c r="H35" i="170"/>
  <c r="G35" i="170"/>
  <c r="F35" i="170"/>
  <c r="I34" i="170"/>
  <c r="H34" i="170"/>
  <c r="G34" i="170"/>
  <c r="F34" i="170"/>
  <c r="I33" i="170"/>
  <c r="H33" i="170"/>
  <c r="G33" i="170"/>
  <c r="F33" i="170"/>
  <c r="I32" i="170"/>
  <c r="H32" i="170"/>
  <c r="G32" i="170"/>
  <c r="F32" i="170"/>
  <c r="I29" i="170"/>
  <c r="H29" i="170"/>
  <c r="G29" i="170"/>
  <c r="F29" i="170"/>
  <c r="I20" i="170"/>
  <c r="H20" i="170"/>
  <c r="G20" i="170"/>
  <c r="F20" i="170"/>
  <c r="I31" i="170"/>
  <c r="H31" i="170"/>
  <c r="G31" i="170"/>
  <c r="F31" i="170"/>
  <c r="I30" i="170"/>
  <c r="H30" i="170"/>
  <c r="G30" i="170"/>
  <c r="F30" i="170"/>
  <c r="I13" i="155"/>
  <c r="H13" i="155"/>
  <c r="G13" i="155"/>
  <c r="F13" i="155"/>
  <c r="I14" i="155"/>
  <c r="H14" i="155"/>
  <c r="G14" i="155"/>
  <c r="F14" i="155"/>
  <c r="I12" i="155"/>
  <c r="H12" i="155"/>
  <c r="G12" i="155"/>
  <c r="F12" i="155"/>
  <c r="I16" i="155"/>
  <c r="H16" i="155"/>
  <c r="G16" i="155"/>
  <c r="F16" i="155"/>
  <c r="I10" i="155"/>
  <c r="H10" i="155"/>
  <c r="G10" i="155"/>
  <c r="F10" i="155"/>
  <c r="I17" i="155"/>
  <c r="H17" i="155"/>
  <c r="G17" i="155"/>
  <c r="F17" i="155"/>
  <c r="I34" i="155"/>
  <c r="H34" i="155"/>
  <c r="G34" i="155"/>
  <c r="F34" i="155"/>
  <c r="I32" i="155"/>
  <c r="H32" i="155"/>
  <c r="G32" i="155"/>
  <c r="F32" i="155"/>
  <c r="I19" i="155"/>
  <c r="H19" i="155"/>
  <c r="G19" i="155"/>
  <c r="F19" i="155"/>
  <c r="I33" i="155"/>
  <c r="H33" i="155"/>
  <c r="G33" i="155"/>
  <c r="F33" i="155"/>
  <c r="I26" i="155"/>
  <c r="H26" i="155"/>
  <c r="G26" i="155"/>
  <c r="F26" i="155"/>
  <c r="I31" i="155"/>
  <c r="H31" i="155"/>
  <c r="G31" i="155"/>
  <c r="F31" i="155"/>
  <c r="I29" i="155"/>
  <c r="H29" i="155"/>
  <c r="G29" i="155"/>
  <c r="F29" i="155"/>
  <c r="I30" i="155"/>
  <c r="H30" i="155"/>
  <c r="G30" i="155"/>
  <c r="F30" i="155"/>
  <c r="I25" i="155"/>
  <c r="H25" i="155"/>
  <c r="G25" i="155"/>
  <c r="F25" i="155"/>
  <c r="G25" i="164"/>
  <c r="F25" i="164"/>
  <c r="E25" i="164"/>
  <c r="G17" i="164"/>
  <c r="F17" i="164"/>
  <c r="E17" i="164"/>
  <c r="G38" i="164"/>
  <c r="F38" i="164"/>
  <c r="E38" i="164"/>
  <c r="G39" i="164"/>
  <c r="F39" i="164"/>
  <c r="E39" i="164"/>
  <c r="G13" i="164"/>
  <c r="F13" i="164"/>
  <c r="E13" i="164"/>
  <c r="G15" i="164"/>
  <c r="F15" i="164"/>
  <c r="E15" i="164"/>
  <c r="G10" i="164"/>
  <c r="F10" i="164"/>
  <c r="E10" i="164"/>
  <c r="G26" i="164"/>
  <c r="F26" i="164"/>
  <c r="E26" i="164"/>
  <c r="G37" i="164"/>
  <c r="F37" i="164"/>
  <c r="E37" i="164"/>
  <c r="G11" i="164"/>
  <c r="F11" i="164"/>
  <c r="E11" i="164"/>
  <c r="G32" i="154"/>
  <c r="F32" i="154"/>
  <c r="E32" i="154"/>
  <c r="G25" i="154"/>
  <c r="F25" i="154"/>
  <c r="E25" i="154"/>
  <c r="G39" i="154"/>
  <c r="F39" i="154"/>
  <c r="E39" i="154"/>
  <c r="G22" i="154"/>
  <c r="F22" i="154"/>
  <c r="E22" i="154"/>
  <c r="G37" i="154"/>
  <c r="F37" i="154"/>
  <c r="E37" i="154"/>
  <c r="G27" i="154"/>
  <c r="F27" i="154"/>
  <c r="E27" i="154"/>
  <c r="G12" i="154"/>
  <c r="F12" i="154"/>
  <c r="E12" i="154"/>
  <c r="G19" i="154"/>
  <c r="F19" i="154"/>
  <c r="E19" i="154"/>
  <c r="G23" i="154"/>
  <c r="F23" i="154"/>
  <c r="E23" i="154"/>
  <c r="G44" i="154"/>
  <c r="F44" i="154"/>
  <c r="E44" i="154"/>
  <c r="G35" i="154"/>
  <c r="F35" i="154"/>
  <c r="E35" i="154"/>
  <c r="G42" i="154"/>
  <c r="F42" i="154"/>
  <c r="E42" i="154"/>
  <c r="G38" i="154"/>
  <c r="F38" i="154"/>
  <c r="E38" i="154"/>
  <c r="G15" i="154"/>
  <c r="F15" i="154"/>
  <c r="E15" i="154"/>
  <c r="G36" i="154"/>
  <c r="F36" i="154"/>
  <c r="E36" i="154"/>
  <c r="G20" i="154"/>
  <c r="F20" i="154"/>
  <c r="E20" i="154"/>
  <c r="G40" i="154"/>
  <c r="F40" i="154"/>
  <c r="E40" i="154"/>
  <c r="G29" i="154"/>
  <c r="F29" i="154"/>
  <c r="E29" i="154"/>
  <c r="G11" i="154"/>
  <c r="F11" i="154"/>
  <c r="E11" i="154"/>
  <c r="G14" i="154"/>
  <c r="F14" i="154"/>
  <c r="E14" i="154"/>
  <c r="G28" i="154"/>
  <c r="F28" i="154"/>
  <c r="E28" i="154"/>
  <c r="G21" i="154"/>
  <c r="F21" i="154"/>
  <c r="E21" i="154"/>
  <c r="G24" i="154"/>
  <c r="F24" i="154"/>
  <c r="E24" i="154"/>
  <c r="G18" i="154"/>
  <c r="F18" i="154"/>
  <c r="E18" i="154"/>
  <c r="G17" i="154"/>
  <c r="F17" i="154"/>
  <c r="E17" i="154"/>
  <c r="G30" i="154"/>
  <c r="F30" i="154"/>
  <c r="E30" i="154"/>
  <c r="G13" i="154"/>
  <c r="F13" i="154"/>
  <c r="E13" i="154"/>
  <c r="G16" i="154"/>
  <c r="F16" i="154"/>
  <c r="E16" i="154"/>
  <c r="I14" i="163"/>
  <c r="H14" i="163"/>
  <c r="G14" i="163"/>
  <c r="F14" i="163"/>
  <c r="I20" i="163"/>
  <c r="H20" i="163"/>
  <c r="G20" i="163"/>
  <c r="F20" i="163"/>
  <c r="I26" i="163"/>
  <c r="H26" i="163"/>
  <c r="G26" i="163"/>
  <c r="F26" i="163"/>
  <c r="I36" i="163"/>
  <c r="H36" i="163"/>
  <c r="G36" i="163"/>
  <c r="F36" i="163"/>
  <c r="I38" i="163"/>
  <c r="H38" i="163"/>
  <c r="G38" i="163"/>
  <c r="F38" i="163"/>
  <c r="I31" i="163"/>
  <c r="H31" i="163"/>
  <c r="G31" i="163"/>
  <c r="F31" i="163"/>
  <c r="I24" i="163"/>
  <c r="H24" i="163"/>
  <c r="G24" i="163"/>
  <c r="F24" i="163"/>
  <c r="I17" i="163"/>
  <c r="H17" i="163"/>
  <c r="G17" i="163"/>
  <c r="F17" i="163"/>
  <c r="I12" i="163"/>
  <c r="H12" i="163"/>
  <c r="G12" i="163"/>
  <c r="F12" i="163"/>
  <c r="I21" i="151"/>
  <c r="H21" i="151"/>
  <c r="G21" i="151"/>
  <c r="F21" i="151"/>
  <c r="I20" i="151"/>
  <c r="H20" i="151"/>
  <c r="G20" i="151"/>
  <c r="F20" i="151"/>
  <c r="I16" i="151"/>
  <c r="H16" i="151"/>
  <c r="G16" i="151"/>
  <c r="F16" i="151"/>
  <c r="I28" i="151"/>
  <c r="H28" i="151"/>
  <c r="G28" i="151"/>
  <c r="F28" i="151"/>
  <c r="I25" i="151"/>
  <c r="H25" i="151"/>
  <c r="G25" i="151"/>
  <c r="F25" i="151"/>
  <c r="I18" i="151"/>
  <c r="H18" i="151"/>
  <c r="G18" i="151"/>
  <c r="F18" i="151"/>
  <c r="I32" i="151"/>
  <c r="H32" i="151"/>
  <c r="G32" i="151"/>
  <c r="F32" i="151"/>
  <c r="I14" i="151"/>
  <c r="H14" i="151"/>
  <c r="G14" i="151"/>
  <c r="F14" i="151"/>
  <c r="I11" i="151"/>
  <c r="H11" i="151"/>
  <c r="G11" i="151"/>
  <c r="F11" i="151"/>
  <c r="I12" i="151"/>
  <c r="H12" i="151"/>
  <c r="G12" i="151"/>
  <c r="F12" i="151"/>
  <c r="I36" i="151"/>
  <c r="H36" i="151"/>
  <c r="G36" i="151"/>
  <c r="F36" i="151"/>
  <c r="I34" i="151"/>
  <c r="H34" i="151"/>
  <c r="G34" i="151"/>
  <c r="F34" i="151"/>
  <c r="I35" i="151"/>
  <c r="H35" i="151"/>
  <c r="G35" i="151"/>
  <c r="F35" i="151"/>
  <c r="I24" i="151"/>
  <c r="H24" i="151"/>
  <c r="G24" i="151"/>
  <c r="F24" i="151"/>
  <c r="I23" i="151"/>
  <c r="H23" i="151"/>
  <c r="G23" i="151"/>
  <c r="F23" i="151"/>
  <c r="I19" i="151"/>
  <c r="H19" i="151"/>
  <c r="G19" i="151"/>
  <c r="F19" i="151"/>
  <c r="I33" i="151"/>
  <c r="H33" i="151"/>
  <c r="G33" i="151"/>
  <c r="F33" i="151"/>
  <c r="I14" i="150"/>
  <c r="H14" i="150"/>
  <c r="G14" i="150"/>
  <c r="F14" i="150"/>
  <c r="I16" i="150"/>
  <c r="H16" i="150"/>
  <c r="G16" i="150"/>
  <c r="F16" i="150"/>
  <c r="I39" i="150"/>
  <c r="H39" i="150"/>
  <c r="G39" i="150"/>
  <c r="F39" i="150"/>
  <c r="I25" i="150"/>
  <c r="H25" i="150"/>
  <c r="G25" i="150"/>
  <c r="F25" i="150"/>
  <c r="I40" i="163"/>
  <c r="H40" i="163"/>
  <c r="G40" i="163"/>
  <c r="F40" i="163"/>
  <c r="I35" i="163"/>
  <c r="H35" i="163"/>
  <c r="G35" i="163"/>
  <c r="F35" i="163"/>
  <c r="I28" i="163"/>
  <c r="H28" i="163"/>
  <c r="G28" i="163"/>
  <c r="F28" i="163"/>
  <c r="I37" i="163"/>
  <c r="H37" i="163"/>
  <c r="G37" i="163"/>
  <c r="F37" i="163"/>
  <c r="I29" i="163"/>
  <c r="H29" i="163"/>
  <c r="G29" i="163"/>
  <c r="F29" i="163"/>
  <c r="I33" i="163"/>
  <c r="H33" i="163"/>
  <c r="G33" i="163"/>
  <c r="F33" i="163"/>
  <c r="I27" i="163"/>
  <c r="H27" i="163"/>
  <c r="G27" i="163"/>
  <c r="F27" i="163"/>
  <c r="I10" i="151"/>
  <c r="H10" i="151"/>
  <c r="G10" i="151"/>
  <c r="F10" i="151"/>
  <c r="I32" i="150"/>
  <c r="H32" i="150"/>
  <c r="G32" i="150"/>
  <c r="F32" i="150"/>
  <c r="I27" i="150"/>
  <c r="H27" i="150"/>
  <c r="G27" i="150"/>
  <c r="F27" i="150"/>
  <c r="I33" i="150"/>
  <c r="H33" i="150"/>
  <c r="G33" i="150"/>
  <c r="F33" i="150"/>
  <c r="I15" i="150"/>
  <c r="H15" i="150"/>
  <c r="G15" i="150"/>
  <c r="F15" i="150"/>
  <c r="I13" i="150"/>
  <c r="H13" i="150"/>
  <c r="G13" i="150"/>
  <c r="F13" i="150"/>
  <c r="I17" i="150"/>
  <c r="H17" i="150"/>
  <c r="G17" i="150"/>
  <c r="F17" i="150"/>
  <c r="I21" i="150"/>
  <c r="H21" i="150"/>
  <c r="G21" i="150"/>
  <c r="F21" i="150"/>
  <c r="I28" i="150"/>
  <c r="H28" i="150"/>
  <c r="G28" i="150"/>
  <c r="F28" i="150"/>
  <c r="I11" i="150"/>
  <c r="H11" i="150"/>
  <c r="G11" i="150"/>
  <c r="F11" i="150"/>
  <c r="I26" i="150"/>
  <c r="H26" i="150"/>
  <c r="G26" i="150"/>
  <c r="F26" i="150"/>
  <c r="G38" i="167"/>
  <c r="F38" i="167"/>
  <c r="E38" i="167"/>
  <c r="G37" i="167"/>
  <c r="F37" i="167"/>
  <c r="E37" i="167"/>
  <c r="G28" i="167"/>
  <c r="F28" i="167"/>
  <c r="E28" i="167"/>
  <c r="G10" i="167"/>
  <c r="F10" i="167"/>
  <c r="E10" i="167"/>
  <c r="G27" i="167"/>
  <c r="F27" i="167"/>
  <c r="E27" i="167"/>
  <c r="G25" i="167"/>
  <c r="F25" i="167"/>
  <c r="E25" i="167"/>
  <c r="G12" i="167"/>
  <c r="F12" i="167"/>
  <c r="E12" i="167"/>
  <c r="G36" i="167"/>
  <c r="F36" i="167"/>
  <c r="E36" i="167"/>
  <c r="G29" i="167"/>
  <c r="F29" i="167"/>
  <c r="E29" i="167"/>
  <c r="G16" i="167"/>
  <c r="F16" i="167"/>
  <c r="E16" i="167"/>
  <c r="G28" i="148"/>
  <c r="F28" i="148"/>
  <c r="E28" i="148"/>
  <c r="G24" i="148"/>
  <c r="F24" i="148"/>
  <c r="E24" i="148"/>
  <c r="G25" i="148"/>
  <c r="F25" i="148"/>
  <c r="E25" i="148"/>
  <c r="G33" i="148"/>
  <c r="F33" i="148"/>
  <c r="E33" i="148"/>
  <c r="G10" i="148"/>
  <c r="F10" i="148"/>
  <c r="E10" i="148"/>
  <c r="G32" i="148"/>
  <c r="F32" i="148"/>
  <c r="E32" i="148"/>
  <c r="G12" i="148"/>
  <c r="F12" i="148"/>
  <c r="E12" i="148"/>
  <c r="G15" i="148"/>
  <c r="F15" i="148"/>
  <c r="E15" i="148"/>
  <c r="G20" i="148"/>
  <c r="F20" i="148"/>
  <c r="E20" i="148"/>
  <c r="G21" i="148"/>
  <c r="F21" i="148"/>
  <c r="E21" i="148"/>
  <c r="G19" i="148"/>
  <c r="F19" i="148"/>
  <c r="E19" i="148"/>
  <c r="G39" i="148"/>
  <c r="F39" i="148"/>
  <c r="E39" i="148"/>
  <c r="G13" i="148"/>
  <c r="F13" i="148"/>
  <c r="E13" i="148"/>
  <c r="G23" i="148"/>
  <c r="F23" i="148"/>
  <c r="E23" i="148"/>
  <c r="G36" i="148"/>
  <c r="F36" i="148"/>
  <c r="E36" i="148"/>
  <c r="G35" i="148"/>
  <c r="F35" i="148"/>
  <c r="E35" i="148"/>
  <c r="G29" i="148"/>
  <c r="F29" i="148"/>
  <c r="E29" i="148"/>
  <c r="G22" i="148"/>
  <c r="F22" i="148"/>
  <c r="E22" i="148"/>
  <c r="G27" i="148"/>
  <c r="F27" i="148"/>
  <c r="E27" i="148"/>
  <c r="G18" i="148"/>
  <c r="F18" i="148"/>
  <c r="E18" i="148"/>
  <c r="G38" i="148"/>
  <c r="F38" i="148"/>
  <c r="E38" i="148"/>
  <c r="G16" i="148"/>
  <c r="F16" i="148"/>
  <c r="E16" i="148"/>
  <c r="G30" i="148"/>
  <c r="F30" i="148"/>
  <c r="E30" i="148"/>
  <c r="G17" i="148"/>
  <c r="F17" i="148"/>
  <c r="E17" i="148"/>
  <c r="G31" i="148"/>
  <c r="F31" i="148"/>
  <c r="E31" i="148"/>
  <c r="G37" i="148"/>
  <c r="F37" i="148"/>
  <c r="E37" i="148"/>
  <c r="G34" i="148"/>
  <c r="F34" i="148"/>
  <c r="E34" i="148"/>
  <c r="G11" i="148"/>
  <c r="F11" i="148"/>
  <c r="E11" i="148"/>
  <c r="I17" i="175"/>
  <c r="H17" i="175"/>
  <c r="G17" i="175"/>
  <c r="F17" i="175"/>
  <c r="I59" i="175"/>
  <c r="H59" i="175"/>
  <c r="G59" i="175"/>
  <c r="F59" i="175"/>
  <c r="I52" i="175"/>
  <c r="H52" i="175"/>
  <c r="G52" i="175"/>
  <c r="F52" i="175"/>
  <c r="I37" i="175"/>
  <c r="H37" i="175"/>
  <c r="G37" i="175"/>
  <c r="F37" i="175"/>
  <c r="I19" i="175"/>
  <c r="H19" i="175"/>
  <c r="G19" i="175"/>
  <c r="F19" i="175"/>
  <c r="I35" i="175"/>
  <c r="H35" i="175"/>
  <c r="G35" i="175"/>
  <c r="F35" i="175"/>
  <c r="I47" i="175"/>
  <c r="H47" i="175"/>
  <c r="G47" i="175"/>
  <c r="F47" i="175"/>
  <c r="I60" i="175"/>
  <c r="H60" i="175"/>
  <c r="G60" i="175"/>
  <c r="F60" i="175"/>
  <c r="I61" i="175"/>
  <c r="H61" i="175"/>
  <c r="G61" i="175"/>
  <c r="F61" i="175"/>
  <c r="I51" i="175"/>
  <c r="H51" i="175"/>
  <c r="G51" i="175"/>
  <c r="F51" i="175"/>
  <c r="I39" i="175"/>
  <c r="H39" i="175"/>
  <c r="G39" i="175"/>
  <c r="F39" i="175"/>
  <c r="I27" i="174"/>
  <c r="H27" i="174"/>
  <c r="G27" i="174"/>
  <c r="F27" i="174"/>
  <c r="I29" i="174"/>
  <c r="H29" i="174"/>
  <c r="G29" i="174"/>
  <c r="F29" i="174"/>
  <c r="I12" i="174"/>
  <c r="H12" i="174"/>
  <c r="G12" i="174"/>
  <c r="F12" i="174"/>
  <c r="I11" i="174"/>
  <c r="H11" i="174"/>
  <c r="G11" i="174"/>
  <c r="F11" i="174"/>
  <c r="I30" i="174"/>
  <c r="H30" i="174"/>
  <c r="G30" i="174"/>
  <c r="F30" i="174"/>
  <c r="I63" i="175"/>
  <c r="H63" i="175"/>
  <c r="G63" i="175"/>
  <c r="F63" i="175"/>
  <c r="E35" i="119"/>
  <c r="G19" i="100"/>
  <c r="F19" i="100"/>
  <c r="G32" i="100"/>
  <c r="F32" i="100"/>
  <c r="G25" i="100"/>
  <c r="F25" i="100"/>
  <c r="G34" i="100"/>
  <c r="F34" i="100"/>
  <c r="G33" i="100"/>
  <c r="F33" i="100"/>
  <c r="G31" i="100"/>
  <c r="F31" i="100"/>
  <c r="G30" i="100"/>
  <c r="F30" i="100"/>
  <c r="G29" i="100"/>
  <c r="F29" i="100"/>
  <c r="G28" i="100"/>
  <c r="F28" i="100"/>
  <c r="G27" i="100"/>
  <c r="F27" i="100"/>
  <c r="G22" i="100"/>
  <c r="F22" i="100"/>
  <c r="G24" i="100"/>
  <c r="F24" i="100"/>
  <c r="I41" i="99"/>
  <c r="H41" i="99"/>
  <c r="G41" i="99"/>
  <c r="F41" i="99"/>
  <c r="G38" i="99"/>
  <c r="F38" i="99"/>
  <c r="G37" i="99"/>
  <c r="F37" i="99"/>
  <c r="G36" i="99"/>
  <c r="F36" i="99"/>
  <c r="G35" i="99"/>
  <c r="F35" i="99"/>
  <c r="G34" i="99"/>
  <c r="F34" i="99"/>
  <c r="G33" i="99"/>
  <c r="F33" i="99"/>
  <c r="G32" i="99"/>
  <c r="F32" i="99"/>
  <c r="G31" i="99"/>
  <c r="F31" i="99"/>
  <c r="G30" i="99"/>
  <c r="F30" i="99"/>
  <c r="G29" i="99"/>
  <c r="F29" i="99"/>
  <c r="G28" i="99"/>
  <c r="F28" i="99"/>
  <c r="G27" i="99"/>
  <c r="F27" i="99"/>
  <c r="G26" i="99"/>
  <c r="F26" i="99"/>
  <c r="G25" i="99"/>
  <c r="F25" i="99"/>
  <c r="G13" i="99"/>
  <c r="F13" i="99"/>
  <c r="G14" i="99"/>
  <c r="F14" i="99"/>
  <c r="G19" i="99"/>
  <c r="F19" i="99"/>
  <c r="G21" i="99"/>
  <c r="F21" i="99"/>
  <c r="G20" i="99"/>
  <c r="F20" i="99"/>
  <c r="G12" i="99"/>
  <c r="F12" i="99"/>
  <c r="G22" i="99"/>
  <c r="F22" i="99"/>
  <c r="G10" i="99"/>
  <c r="F10" i="99"/>
  <c r="G17" i="99"/>
  <c r="F17" i="99"/>
  <c r="G15" i="99"/>
  <c r="F15" i="99"/>
  <c r="G24" i="99"/>
  <c r="F24" i="99"/>
  <c r="G18" i="99"/>
  <c r="F18" i="99"/>
  <c r="G23" i="99"/>
  <c r="F23" i="99"/>
  <c r="G16" i="99"/>
  <c r="F16" i="99"/>
  <c r="G35" i="98"/>
  <c r="F35" i="98"/>
  <c r="G12" i="97"/>
  <c r="F12" i="97"/>
  <c r="E12" i="97"/>
  <c r="G31" i="97"/>
  <c r="F31" i="97"/>
  <c r="E31" i="97"/>
  <c r="G29" i="97"/>
  <c r="F29" i="97"/>
  <c r="E29" i="97"/>
  <c r="G21" i="97"/>
  <c r="F21" i="97"/>
  <c r="E21" i="97"/>
  <c r="G27" i="97"/>
  <c r="F27" i="97"/>
  <c r="E27" i="97"/>
  <c r="G25" i="97"/>
  <c r="F25" i="97"/>
  <c r="E25" i="97"/>
  <c r="G16" i="97"/>
  <c r="F16" i="97"/>
  <c r="E16" i="97"/>
  <c r="G14" i="97"/>
  <c r="F14" i="97"/>
  <c r="E14" i="97"/>
  <c r="G13" i="97"/>
  <c r="F13" i="97"/>
  <c r="E13" i="97"/>
  <c r="G10" i="97"/>
  <c r="F10" i="97"/>
  <c r="E10" i="97"/>
  <c r="G23" i="97"/>
  <c r="F23" i="97"/>
  <c r="E23" i="97"/>
  <c r="G27" i="35"/>
  <c r="F27" i="35"/>
  <c r="E27" i="35"/>
  <c r="G26" i="35"/>
  <c r="F26" i="35"/>
  <c r="E26" i="35"/>
  <c r="G25" i="35"/>
  <c r="F25" i="35"/>
  <c r="E25" i="35"/>
  <c r="G24" i="35"/>
  <c r="F24" i="35"/>
  <c r="E24" i="35"/>
  <c r="G23" i="35"/>
  <c r="F23" i="35"/>
  <c r="E23" i="35"/>
  <c r="G22" i="35"/>
  <c r="F22" i="35"/>
  <c r="E22" i="35"/>
  <c r="G19" i="35"/>
  <c r="F19" i="35"/>
  <c r="E19" i="35"/>
  <c r="G15" i="35"/>
  <c r="F15" i="35"/>
  <c r="E15" i="35"/>
  <c r="G11" i="35"/>
  <c r="F11" i="35"/>
  <c r="E11" i="35"/>
  <c r="G17" i="35"/>
  <c r="F17" i="35"/>
  <c r="E17" i="35"/>
  <c r="G12" i="35"/>
  <c r="F12" i="35"/>
  <c r="E12" i="35"/>
  <c r="G32" i="34"/>
  <c r="F32" i="34"/>
  <c r="E32" i="34"/>
  <c r="G31" i="34"/>
  <c r="F31" i="34"/>
  <c r="E31" i="34"/>
  <c r="G30" i="34"/>
  <c r="F30" i="34"/>
  <c r="E30" i="34"/>
  <c r="G29" i="34"/>
  <c r="F29" i="34"/>
  <c r="E29" i="34"/>
  <c r="G26" i="34"/>
  <c r="F26" i="34"/>
  <c r="E26" i="34"/>
  <c r="G25" i="34"/>
  <c r="F25" i="34"/>
  <c r="E25" i="34"/>
  <c r="G24" i="34"/>
  <c r="F24" i="34"/>
  <c r="E24" i="34"/>
  <c r="G19" i="34"/>
  <c r="F19" i="34"/>
  <c r="E19" i="34"/>
  <c r="I35" i="95"/>
  <c r="H35" i="95"/>
  <c r="G35" i="95"/>
  <c r="F35" i="95"/>
  <c r="I19" i="95"/>
  <c r="H19" i="95"/>
  <c r="G19" i="95"/>
  <c r="F19" i="95"/>
  <c r="I25" i="95"/>
  <c r="H25" i="95"/>
  <c r="G25" i="95"/>
  <c r="F25" i="95"/>
  <c r="I18" i="94"/>
  <c r="H18" i="94"/>
  <c r="G18" i="94"/>
  <c r="F18" i="94"/>
  <c r="I15" i="94"/>
  <c r="H15" i="94"/>
  <c r="G15" i="94"/>
  <c r="F15" i="94"/>
  <c r="I14" i="94"/>
  <c r="H14" i="94"/>
  <c r="G14" i="94"/>
  <c r="F14" i="94"/>
  <c r="I13" i="94"/>
  <c r="H13" i="94"/>
  <c r="G13" i="94"/>
  <c r="F13" i="94"/>
  <c r="I11" i="94"/>
  <c r="H11" i="94"/>
  <c r="G11" i="94"/>
  <c r="F11" i="94"/>
  <c r="I12" i="94"/>
  <c r="H12" i="94"/>
  <c r="G12" i="94"/>
  <c r="F12" i="94"/>
  <c r="I19" i="94"/>
  <c r="H19" i="94"/>
  <c r="G19" i="94"/>
  <c r="F19" i="94"/>
  <c r="I37" i="94"/>
  <c r="H37" i="94"/>
  <c r="G37" i="94"/>
  <c r="F37" i="94"/>
  <c r="I36" i="94"/>
  <c r="H36" i="94"/>
  <c r="G36" i="94"/>
  <c r="F36" i="94"/>
  <c r="I35" i="94"/>
  <c r="H35" i="94"/>
  <c r="G35" i="94"/>
  <c r="F35" i="94"/>
  <c r="I34" i="94"/>
  <c r="H34" i="94"/>
  <c r="G34" i="94"/>
  <c r="F34" i="94"/>
  <c r="I33" i="94"/>
  <c r="H33" i="94"/>
  <c r="G33" i="94"/>
  <c r="F33" i="94"/>
  <c r="I32" i="94"/>
  <c r="H32" i="94"/>
  <c r="G32" i="94"/>
  <c r="F32" i="94"/>
  <c r="I31" i="94"/>
  <c r="H31" i="94"/>
  <c r="G31" i="94"/>
  <c r="F31" i="94"/>
  <c r="I30" i="94"/>
  <c r="H30" i="94"/>
  <c r="G30" i="94"/>
  <c r="F30" i="94"/>
  <c r="I29" i="94"/>
  <c r="H29" i="94"/>
  <c r="G29" i="94"/>
  <c r="F29" i="94"/>
  <c r="I28" i="94"/>
  <c r="H28" i="94"/>
  <c r="G28" i="94"/>
  <c r="F28" i="94"/>
  <c r="I27" i="94"/>
  <c r="H27" i="94"/>
  <c r="G27" i="94"/>
  <c r="F27" i="94"/>
  <c r="I26" i="94"/>
  <c r="H26" i="94"/>
  <c r="G26" i="94"/>
  <c r="F26" i="94"/>
  <c r="I25" i="94"/>
  <c r="H25" i="94"/>
  <c r="G25" i="94"/>
  <c r="F25" i="94"/>
  <c r="I24" i="94"/>
  <c r="H24" i="94"/>
  <c r="G24" i="94"/>
  <c r="F24" i="94"/>
  <c r="I23" i="94"/>
  <c r="H23" i="94"/>
  <c r="G23" i="94"/>
  <c r="F23" i="94"/>
  <c r="I22" i="94"/>
  <c r="H22" i="94"/>
  <c r="G22" i="94"/>
  <c r="F22" i="94"/>
  <c r="I21" i="94"/>
  <c r="H21" i="94"/>
  <c r="G21" i="94"/>
  <c r="F21" i="94"/>
  <c r="I20" i="94"/>
  <c r="H20" i="94"/>
  <c r="G20" i="94"/>
  <c r="F20" i="94"/>
  <c r="I16" i="94"/>
  <c r="H16" i="94"/>
  <c r="G16" i="94"/>
  <c r="F16" i="94"/>
  <c r="I16" i="93"/>
  <c r="H16" i="93"/>
  <c r="G16" i="93"/>
  <c r="F16" i="93"/>
  <c r="I11" i="93"/>
  <c r="H11" i="93"/>
  <c r="G11" i="93"/>
  <c r="F11" i="93"/>
  <c r="I33" i="93"/>
  <c r="H33" i="93"/>
  <c r="G33" i="93"/>
  <c r="F33" i="93"/>
  <c r="I27" i="93"/>
  <c r="H27" i="93"/>
  <c r="G27" i="93"/>
  <c r="F27" i="93"/>
  <c r="I21" i="93"/>
  <c r="H21" i="93"/>
  <c r="G21" i="93"/>
  <c r="F21" i="93"/>
  <c r="I19" i="93"/>
  <c r="H19" i="93"/>
  <c r="G19" i="93"/>
  <c r="F19" i="93"/>
  <c r="I13" i="93"/>
  <c r="H13" i="93"/>
  <c r="G13" i="93"/>
  <c r="F13" i="93"/>
  <c r="I26" i="93"/>
  <c r="H26" i="93"/>
  <c r="G26" i="93"/>
  <c r="F26" i="93"/>
  <c r="I10" i="93"/>
  <c r="H10" i="93"/>
  <c r="G10" i="93"/>
  <c r="F10" i="93"/>
  <c r="I22" i="93"/>
  <c r="H22" i="93"/>
  <c r="G22" i="93"/>
  <c r="F22" i="93"/>
  <c r="I32" i="93"/>
  <c r="H32" i="93"/>
  <c r="G32" i="93"/>
  <c r="F32" i="93"/>
  <c r="I28" i="93"/>
  <c r="H28" i="93"/>
  <c r="G28" i="93"/>
  <c r="F28" i="93"/>
  <c r="I18" i="93"/>
  <c r="H18" i="93"/>
  <c r="G18" i="93"/>
  <c r="F18" i="93"/>
  <c r="I35" i="93"/>
  <c r="H35" i="93"/>
  <c r="G35" i="93"/>
  <c r="F35" i="93"/>
  <c r="F36" i="93"/>
  <c r="G36" i="93"/>
  <c r="H36" i="93"/>
  <c r="I36" i="93"/>
  <c r="I20" i="93"/>
  <c r="H20" i="93"/>
  <c r="G20" i="93"/>
  <c r="F20" i="93"/>
  <c r="I15" i="93"/>
  <c r="H15" i="93"/>
  <c r="G15" i="93"/>
  <c r="F15" i="93"/>
  <c r="I29" i="93"/>
  <c r="H29" i="93"/>
  <c r="G29" i="93"/>
  <c r="F29" i="93"/>
  <c r="I14" i="93"/>
  <c r="H14" i="93"/>
  <c r="G14" i="93"/>
  <c r="F14" i="93"/>
  <c r="I17" i="93"/>
  <c r="H17" i="93"/>
  <c r="G17" i="93"/>
  <c r="F17" i="93"/>
  <c r="I25" i="93"/>
  <c r="H25" i="93"/>
  <c r="G25" i="93"/>
  <c r="F25" i="93"/>
  <c r="I34" i="93"/>
  <c r="H34" i="93"/>
  <c r="G34" i="93"/>
  <c r="F34" i="93"/>
  <c r="I23" i="93"/>
  <c r="H23" i="93"/>
  <c r="G23" i="93"/>
  <c r="F23" i="93"/>
  <c r="I24" i="93"/>
  <c r="H24" i="93"/>
  <c r="G24" i="93"/>
  <c r="F24" i="93"/>
  <c r="G33" i="92"/>
  <c r="F33" i="92"/>
  <c r="E33" i="92"/>
  <c r="G32" i="92"/>
  <c r="F32" i="92"/>
  <c r="E32" i="92"/>
  <c r="G31" i="92"/>
  <c r="F31" i="92"/>
  <c r="E31" i="92"/>
  <c r="G30" i="92"/>
  <c r="F30" i="92"/>
  <c r="E30" i="92"/>
  <c r="G29" i="92"/>
  <c r="F29" i="92"/>
  <c r="E29" i="92"/>
  <c r="G28" i="92"/>
  <c r="F28" i="92"/>
  <c r="E28" i="92"/>
  <c r="G27" i="92"/>
  <c r="F27" i="92"/>
  <c r="E27" i="92"/>
  <c r="G26" i="92"/>
  <c r="F26" i="92"/>
  <c r="E26" i="92"/>
  <c r="G25" i="92"/>
  <c r="F25" i="92"/>
  <c r="E25" i="92"/>
  <c r="G24" i="92"/>
  <c r="F24" i="92"/>
  <c r="E24" i="92"/>
  <c r="G23" i="92"/>
  <c r="F23" i="92"/>
  <c r="E23" i="92"/>
  <c r="G22" i="92"/>
  <c r="F22" i="92"/>
  <c r="E22" i="92"/>
  <c r="G21" i="92"/>
  <c r="F21" i="92"/>
  <c r="E21" i="92"/>
  <c r="G20" i="92"/>
  <c r="F20" i="92"/>
  <c r="E20" i="92"/>
  <c r="G19" i="92"/>
  <c r="F19" i="92"/>
  <c r="E19" i="92"/>
  <c r="G18" i="92"/>
  <c r="F18" i="92"/>
  <c r="E18" i="92"/>
  <c r="G11" i="92"/>
  <c r="F11" i="92"/>
  <c r="E11" i="92"/>
  <c r="G16" i="92"/>
  <c r="F16" i="92"/>
  <c r="E16" i="92"/>
  <c r="G15" i="92"/>
  <c r="F15" i="92"/>
  <c r="E15" i="92"/>
  <c r="G12" i="91"/>
  <c r="F12" i="91"/>
  <c r="E12" i="91"/>
  <c r="G33" i="91"/>
  <c r="F33" i="91"/>
  <c r="E33" i="91"/>
  <c r="G26" i="91"/>
  <c r="F26" i="91"/>
  <c r="E26" i="91"/>
  <c r="G21" i="91"/>
  <c r="F21" i="91"/>
  <c r="E21" i="91"/>
  <c r="G14" i="91"/>
  <c r="F14" i="91"/>
  <c r="E14" i="91"/>
  <c r="G31" i="91"/>
  <c r="F31" i="91"/>
  <c r="E31" i="91"/>
  <c r="G30" i="91"/>
  <c r="F30" i="91"/>
  <c r="E30" i="91"/>
  <c r="G32" i="91"/>
  <c r="F32" i="91"/>
  <c r="E32" i="91"/>
  <c r="G34" i="91"/>
  <c r="F34" i="91"/>
  <c r="E34" i="91"/>
  <c r="I21" i="38"/>
  <c r="H21" i="38"/>
  <c r="G21" i="38"/>
  <c r="F21" i="38"/>
  <c r="I18" i="38"/>
  <c r="H18" i="38"/>
  <c r="G18" i="38"/>
  <c r="F18" i="38"/>
  <c r="I15" i="38"/>
  <c r="H15" i="38"/>
  <c r="G15" i="38"/>
  <c r="F15" i="38"/>
  <c r="I14" i="38"/>
  <c r="H14" i="38"/>
  <c r="G14" i="38"/>
  <c r="F14" i="38"/>
  <c r="I24" i="38"/>
  <c r="H24" i="38"/>
  <c r="G24" i="38"/>
  <c r="F24" i="38"/>
  <c r="I17" i="38"/>
  <c r="H17" i="38"/>
  <c r="G17" i="38"/>
  <c r="F17" i="38"/>
  <c r="I26" i="38"/>
  <c r="H26" i="38"/>
  <c r="G26" i="38"/>
  <c r="F26" i="38"/>
  <c r="I12" i="38"/>
  <c r="H12" i="38"/>
  <c r="G12" i="38"/>
  <c r="F12" i="38"/>
  <c r="I27" i="38"/>
  <c r="H27" i="38"/>
  <c r="G27" i="38"/>
  <c r="F27" i="38"/>
  <c r="I35" i="38"/>
  <c r="H35" i="38"/>
  <c r="G35" i="38"/>
  <c r="F35" i="38"/>
  <c r="I19" i="38"/>
  <c r="H19" i="38"/>
  <c r="G19" i="38"/>
  <c r="F19" i="38"/>
  <c r="I36" i="38"/>
  <c r="H36" i="38"/>
  <c r="G36" i="38"/>
  <c r="F36" i="38"/>
  <c r="I23" i="38"/>
  <c r="H23" i="38"/>
  <c r="G23" i="38"/>
  <c r="F23" i="38"/>
  <c r="I20" i="38"/>
  <c r="H20" i="38"/>
  <c r="G20" i="38"/>
  <c r="F20" i="38"/>
  <c r="I31" i="38"/>
  <c r="H31" i="38"/>
  <c r="G31" i="38"/>
  <c r="F31" i="38"/>
  <c r="I33" i="38"/>
  <c r="H33" i="38"/>
  <c r="G33" i="38"/>
  <c r="F33" i="38"/>
  <c r="I16" i="38"/>
  <c r="H16" i="38"/>
  <c r="G16" i="38"/>
  <c r="F16" i="38"/>
  <c r="I25" i="38"/>
  <c r="H25" i="38"/>
  <c r="G25" i="38"/>
  <c r="F25" i="38"/>
  <c r="I13" i="38"/>
  <c r="H13" i="38"/>
  <c r="G13" i="38"/>
  <c r="F13" i="38"/>
  <c r="I22" i="38"/>
  <c r="H22" i="38"/>
  <c r="G22" i="38"/>
  <c r="F22" i="38"/>
  <c r="I34" i="38"/>
  <c r="H34" i="38"/>
  <c r="G34" i="38"/>
  <c r="F34" i="38"/>
  <c r="I32" i="38"/>
  <c r="H32" i="38"/>
  <c r="G32" i="38"/>
  <c r="F32" i="38"/>
  <c r="I30" i="38"/>
  <c r="H30" i="38"/>
  <c r="G30" i="38"/>
  <c r="F30" i="38"/>
  <c r="I29" i="38"/>
  <c r="H29" i="38"/>
  <c r="G29" i="38"/>
  <c r="F29" i="38"/>
  <c r="I10" i="38"/>
  <c r="H10" i="38"/>
  <c r="G10" i="38"/>
  <c r="F10" i="38"/>
  <c r="I28" i="38"/>
  <c r="H28" i="38"/>
  <c r="G28" i="38"/>
  <c r="F28" i="38"/>
  <c r="I11" i="38"/>
  <c r="H11" i="38"/>
  <c r="G11" i="38"/>
  <c r="F11" i="38"/>
  <c r="I40" i="37"/>
  <c r="H40" i="37"/>
  <c r="G40" i="37"/>
  <c r="F40" i="37"/>
  <c r="I39" i="37"/>
  <c r="H39" i="37"/>
  <c r="G39" i="37"/>
  <c r="F39" i="37"/>
  <c r="I38" i="37"/>
  <c r="H38" i="37"/>
  <c r="G38" i="37"/>
  <c r="F38" i="37"/>
  <c r="I37" i="37"/>
  <c r="H37" i="37"/>
  <c r="G37" i="37"/>
  <c r="F37" i="37"/>
  <c r="I36" i="37"/>
  <c r="H36" i="37"/>
  <c r="G36" i="37"/>
  <c r="F36" i="37"/>
  <c r="I35" i="37"/>
  <c r="H35" i="37"/>
  <c r="G35" i="37"/>
  <c r="F35" i="37"/>
  <c r="I34" i="37"/>
  <c r="H34" i="37"/>
  <c r="G34" i="37"/>
  <c r="F34" i="37"/>
  <c r="I33" i="37"/>
  <c r="H33" i="37"/>
  <c r="G33" i="37"/>
  <c r="F33" i="37"/>
  <c r="I32" i="37"/>
  <c r="H32" i="37"/>
  <c r="G32" i="37"/>
  <c r="F32" i="37"/>
  <c r="I31" i="37"/>
  <c r="H31" i="37"/>
  <c r="G31" i="37"/>
  <c r="F31" i="37"/>
  <c r="I14" i="37"/>
  <c r="H14" i="37"/>
  <c r="G14" i="37"/>
  <c r="F14" i="37"/>
  <c r="I18" i="37"/>
  <c r="H18" i="37"/>
  <c r="G18" i="37"/>
  <c r="F18" i="37"/>
  <c r="I30" i="37"/>
  <c r="H30" i="37"/>
  <c r="G30" i="37"/>
  <c r="F30" i="37"/>
  <c r="I16" i="37"/>
  <c r="H16" i="37"/>
  <c r="G16" i="37"/>
  <c r="F16" i="37"/>
  <c r="I27" i="37"/>
  <c r="H27" i="37"/>
  <c r="G27" i="37"/>
  <c r="F27" i="37"/>
  <c r="I19" i="37"/>
  <c r="H19" i="37"/>
  <c r="G19" i="37"/>
  <c r="F19" i="37"/>
  <c r="I20" i="37"/>
  <c r="H20" i="37"/>
  <c r="G20" i="37"/>
  <c r="F20" i="37"/>
  <c r="I29" i="37"/>
  <c r="H29" i="37"/>
  <c r="G29" i="37"/>
  <c r="F29" i="37"/>
  <c r="I24" i="37"/>
  <c r="H24" i="37"/>
  <c r="G24" i="37"/>
  <c r="F24" i="37"/>
  <c r="I22" i="37"/>
  <c r="H22" i="37"/>
  <c r="G22" i="37"/>
  <c r="F22" i="37"/>
  <c r="I13" i="37"/>
  <c r="H13" i="37"/>
  <c r="G13" i="37"/>
  <c r="F13" i="37"/>
  <c r="I26" i="37"/>
  <c r="H26" i="37"/>
  <c r="G26" i="37"/>
  <c r="F26" i="37"/>
  <c r="I28" i="37"/>
  <c r="H28" i="37"/>
  <c r="G28" i="37"/>
  <c r="F28" i="37"/>
  <c r="I10" i="37"/>
  <c r="H10" i="37"/>
  <c r="G10" i="37"/>
  <c r="F10" i="37"/>
  <c r="I12" i="37"/>
  <c r="H12" i="37"/>
  <c r="G12" i="37"/>
  <c r="F12" i="37"/>
  <c r="I21" i="37"/>
  <c r="H21" i="37"/>
  <c r="G21" i="37"/>
  <c r="F21" i="37"/>
  <c r="I15" i="37"/>
  <c r="H15" i="37"/>
  <c r="G15" i="37"/>
  <c r="F15" i="37"/>
  <c r="I25" i="37"/>
  <c r="H25" i="37"/>
  <c r="G25" i="37"/>
  <c r="F25" i="37"/>
  <c r="I11" i="37"/>
  <c r="H11" i="37"/>
  <c r="G11" i="37"/>
  <c r="F11" i="37"/>
  <c r="I17" i="37"/>
  <c r="H17" i="37"/>
  <c r="G17" i="37"/>
  <c r="F17" i="37"/>
  <c r="I36" i="36"/>
  <c r="H36" i="36"/>
  <c r="I35" i="36"/>
  <c r="H35" i="36"/>
  <c r="I34" i="36"/>
  <c r="H34" i="36"/>
  <c r="I17" i="36"/>
  <c r="H17" i="36"/>
  <c r="I23" i="36"/>
  <c r="H23" i="36"/>
  <c r="I10" i="36"/>
  <c r="H10" i="36"/>
  <c r="I20" i="36"/>
  <c r="H20" i="36"/>
  <c r="I11" i="36"/>
  <c r="H11" i="36"/>
  <c r="I24" i="36"/>
  <c r="H24" i="36"/>
  <c r="I13" i="36"/>
  <c r="H13" i="36"/>
  <c r="I16" i="36"/>
  <c r="H16" i="36"/>
  <c r="I19" i="36"/>
  <c r="H19" i="36"/>
  <c r="I12" i="36"/>
  <c r="H12" i="36"/>
  <c r="I22" i="36"/>
  <c r="H22" i="36"/>
  <c r="I33" i="36"/>
  <c r="H33" i="36"/>
  <c r="I28" i="36"/>
  <c r="H28" i="36"/>
  <c r="I27" i="36"/>
  <c r="H27" i="36"/>
  <c r="I30" i="36"/>
  <c r="H30" i="36"/>
  <c r="I25" i="36"/>
  <c r="H25" i="36"/>
  <c r="I21" i="36"/>
  <c r="H21" i="36"/>
  <c r="I29" i="36"/>
  <c r="H29" i="36"/>
  <c r="I26" i="36"/>
  <c r="H26" i="36"/>
  <c r="G35" i="36"/>
  <c r="F35" i="36"/>
  <c r="G10" i="36"/>
  <c r="F10" i="36"/>
  <c r="G20" i="36"/>
  <c r="F20" i="36"/>
  <c r="G17" i="36"/>
  <c r="F17" i="36"/>
  <c r="G23" i="36"/>
  <c r="F23" i="36"/>
  <c r="G34" i="36"/>
  <c r="F34" i="36"/>
  <c r="F36" i="36"/>
  <c r="G36" i="36"/>
  <c r="G22" i="36"/>
  <c r="F22" i="36"/>
  <c r="G16" i="36"/>
  <c r="F16" i="36"/>
  <c r="G33" i="36"/>
  <c r="F33" i="36"/>
  <c r="G25" i="36"/>
  <c r="F25" i="36"/>
  <c r="G19" i="36"/>
  <c r="F19" i="36"/>
  <c r="G28" i="36"/>
  <c r="F28" i="36"/>
  <c r="G30" i="36"/>
  <c r="F30" i="36"/>
  <c r="G29" i="36"/>
  <c r="F29" i="36"/>
  <c r="G27" i="36"/>
  <c r="F27" i="36"/>
  <c r="G24" i="36"/>
  <c r="F24" i="36"/>
  <c r="G12" i="36"/>
  <c r="F12" i="36"/>
  <c r="G26" i="36"/>
  <c r="F26" i="36"/>
  <c r="G13" i="36"/>
  <c r="F13" i="36"/>
  <c r="G11" i="36"/>
  <c r="F11" i="36"/>
  <c r="G21" i="36"/>
  <c r="F21" i="36"/>
  <c r="G33" i="35"/>
  <c r="F33" i="35"/>
  <c r="E33" i="35"/>
  <c r="G32" i="35"/>
  <c r="F32" i="35"/>
  <c r="E32" i="35"/>
  <c r="G31" i="35"/>
  <c r="F31" i="35"/>
  <c r="E31" i="35"/>
  <c r="G30" i="35"/>
  <c r="F30" i="35"/>
  <c r="E30" i="35"/>
  <c r="G29" i="35"/>
  <c r="F29" i="35"/>
  <c r="E29" i="35"/>
  <c r="G37" i="35"/>
  <c r="F37" i="35"/>
  <c r="G36" i="35"/>
  <c r="F36" i="35"/>
  <c r="G35" i="35"/>
  <c r="F35" i="35"/>
  <c r="G34" i="35"/>
  <c r="F34" i="35"/>
  <c r="G28" i="35"/>
  <c r="F28" i="35"/>
  <c r="G16" i="35"/>
  <c r="F16" i="35"/>
  <c r="G20" i="35"/>
  <c r="F20" i="35"/>
  <c r="G18" i="35"/>
  <c r="F18" i="35"/>
  <c r="G13" i="35"/>
  <c r="F13" i="35"/>
  <c r="G14" i="35"/>
  <c r="F14" i="35"/>
  <c r="G10" i="35"/>
  <c r="F10" i="35"/>
  <c r="E36" i="35"/>
  <c r="E28" i="35"/>
  <c r="E16" i="35"/>
  <c r="E35" i="35"/>
  <c r="E34" i="35"/>
  <c r="E37" i="35"/>
  <c r="E18" i="35"/>
  <c r="E13" i="35"/>
  <c r="E14" i="35"/>
  <c r="E10" i="35"/>
  <c r="G34" i="34"/>
  <c r="F34" i="34"/>
  <c r="E34" i="34"/>
  <c r="G33" i="34"/>
  <c r="F33" i="34"/>
  <c r="E33" i="34"/>
  <c r="G28" i="34"/>
  <c r="F28" i="34"/>
  <c r="E28" i="34"/>
  <c r="G27" i="34"/>
  <c r="F27" i="34"/>
  <c r="E27" i="34"/>
  <c r="G35" i="34"/>
  <c r="F35" i="34"/>
  <c r="E35" i="34"/>
  <c r="E36" i="34"/>
  <c r="E20" i="34"/>
  <c r="E17" i="34"/>
  <c r="E15" i="34"/>
  <c r="E11" i="34"/>
  <c r="E23" i="34"/>
  <c r="E10" i="34"/>
  <c r="E14" i="34"/>
  <c r="E12" i="34"/>
  <c r="G36" i="34"/>
  <c r="F36" i="34"/>
  <c r="G20" i="34"/>
  <c r="G17" i="34"/>
  <c r="G15" i="34"/>
  <c r="G11" i="34"/>
  <c r="G23" i="34"/>
  <c r="G10" i="34"/>
  <c r="G14" i="34"/>
  <c r="G12" i="34"/>
  <c r="F20" i="34"/>
  <c r="F17" i="34"/>
  <c r="F15" i="34"/>
  <c r="F11" i="34"/>
  <c r="F23" i="34"/>
  <c r="F10" i="34"/>
  <c r="F14" i="34"/>
  <c r="F12" i="34"/>
  <c r="B2" i="171"/>
  <c r="D3" i="171"/>
  <c r="H6" i="171"/>
  <c r="I6" i="171"/>
  <c r="E40" i="171"/>
  <c r="B2" i="166"/>
  <c r="D3" i="166"/>
  <c r="H6" i="166"/>
  <c r="I6" i="166"/>
  <c r="E31" i="166"/>
  <c r="B2" i="173"/>
  <c r="D3" i="173"/>
  <c r="D6" i="173"/>
  <c r="E6" i="173"/>
  <c r="F6" i="173"/>
  <c r="G6" i="173"/>
  <c r="D40" i="173"/>
  <c r="B2" i="165"/>
  <c r="D3" i="165"/>
  <c r="D6" i="165"/>
  <c r="E6" i="165"/>
  <c r="F6" i="165"/>
  <c r="G6" i="165"/>
  <c r="D41" i="165"/>
  <c r="B2" i="170"/>
  <c r="D3" i="170"/>
  <c r="H6" i="170"/>
  <c r="I6" i="170"/>
  <c r="E41" i="170"/>
  <c r="B2" i="155"/>
  <c r="D3" i="155"/>
  <c r="H6" i="155"/>
  <c r="I6" i="155"/>
  <c r="E40" i="155"/>
  <c r="B2" i="164"/>
  <c r="D3" i="164"/>
  <c r="D6" i="164"/>
  <c r="E6" i="164"/>
  <c r="F6" i="164"/>
  <c r="G6" i="164"/>
  <c r="D41" i="164"/>
  <c r="B2" i="154"/>
  <c r="D3" i="154"/>
  <c r="D6" i="154"/>
  <c r="E6" i="154"/>
  <c r="F6" i="154"/>
  <c r="G6" i="154"/>
  <c r="D46" i="154"/>
  <c r="B2" i="163"/>
  <c r="D3" i="163"/>
  <c r="H6" i="163"/>
  <c r="I6" i="163"/>
  <c r="E42" i="163"/>
  <c r="B2" i="151"/>
  <c r="D3" i="151"/>
  <c r="H6" i="151"/>
  <c r="I6" i="151"/>
  <c r="E38" i="151"/>
  <c r="B2" i="150"/>
  <c r="D3" i="150"/>
  <c r="H6" i="150"/>
  <c r="I6" i="150"/>
  <c r="E41" i="150"/>
  <c r="B2" i="167"/>
  <c r="D3" i="167"/>
  <c r="D6" i="167"/>
  <c r="E6" i="167"/>
  <c r="F6" i="167"/>
  <c r="G6" i="167"/>
  <c r="D40" i="167"/>
  <c r="B2" i="148"/>
  <c r="D3" i="148"/>
  <c r="D6" i="148"/>
  <c r="E6" i="148"/>
  <c r="F6" i="148"/>
  <c r="G6" i="148"/>
  <c r="D41" i="148"/>
  <c r="D3" i="147"/>
  <c r="D6" i="147"/>
  <c r="E6" i="147"/>
  <c r="F6" i="147"/>
  <c r="G6" i="147"/>
  <c r="E44" i="147"/>
  <c r="D3" i="146"/>
  <c r="D6" i="146"/>
  <c r="E6" i="146"/>
  <c r="F6" i="146"/>
  <c r="G6" i="146"/>
  <c r="E41" i="146"/>
  <c r="D3" i="145"/>
  <c r="D6" i="145"/>
  <c r="E6" i="145"/>
  <c r="F6" i="145"/>
  <c r="G6" i="145"/>
  <c r="E41" i="145"/>
  <c r="D3" i="144"/>
  <c r="D6" i="144"/>
  <c r="E6" i="144"/>
  <c r="D41" i="144"/>
  <c r="D3" i="143"/>
  <c r="D6" i="143"/>
  <c r="E6" i="143"/>
  <c r="D50" i="143"/>
  <c r="D3" i="142"/>
  <c r="D6" i="142"/>
  <c r="E6" i="142"/>
  <c r="F6" i="142"/>
  <c r="G6" i="142"/>
  <c r="E84" i="142"/>
  <c r="D3" i="141"/>
  <c r="D6" i="141"/>
  <c r="E6" i="141"/>
  <c r="F6" i="141"/>
  <c r="G6" i="141"/>
  <c r="E45" i="141"/>
  <c r="D3" i="140"/>
  <c r="D6" i="140"/>
  <c r="E6" i="140"/>
  <c r="F6" i="140"/>
  <c r="G6" i="140"/>
  <c r="E63" i="140"/>
  <c r="D3" i="139"/>
  <c r="D6" i="139"/>
  <c r="E6" i="139"/>
  <c r="D64" i="139"/>
  <c r="D3" i="138"/>
  <c r="D6" i="138"/>
  <c r="E6" i="138"/>
  <c r="D82" i="138"/>
  <c r="D3" i="137"/>
  <c r="D6" i="137"/>
  <c r="E6" i="137"/>
  <c r="F6" i="137"/>
  <c r="G6" i="137"/>
  <c r="E106" i="137"/>
  <c r="D3" i="136"/>
  <c r="D6" i="136"/>
  <c r="E6" i="136"/>
  <c r="F6" i="136"/>
  <c r="G6" i="136"/>
  <c r="E62" i="136"/>
  <c r="D3" i="135"/>
  <c r="D6" i="135"/>
  <c r="E6" i="135"/>
  <c r="F6" i="135"/>
  <c r="G6" i="135"/>
  <c r="E95" i="135"/>
  <c r="D3" i="134"/>
  <c r="D6" i="134"/>
  <c r="E6" i="134"/>
  <c r="D79" i="134"/>
  <c r="D6" i="133"/>
  <c r="E6" i="133"/>
  <c r="D114" i="133"/>
  <c r="D3" i="132"/>
  <c r="D6" i="132"/>
  <c r="E6" i="132"/>
  <c r="F6" i="132"/>
  <c r="G6" i="132"/>
  <c r="E70" i="132"/>
  <c r="D3" i="131"/>
  <c r="D6" i="131"/>
  <c r="E6" i="131"/>
  <c r="F6" i="131"/>
  <c r="G6" i="131"/>
  <c r="E40" i="131"/>
  <c r="D3" i="130"/>
  <c r="D6" i="130"/>
  <c r="E6" i="130"/>
  <c r="F6" i="130"/>
  <c r="G6" i="130"/>
  <c r="E67" i="130"/>
  <c r="D3" i="129"/>
  <c r="D6" i="129"/>
  <c r="E6" i="129"/>
  <c r="D52" i="129"/>
  <c r="D3" i="128"/>
  <c r="D6" i="128"/>
  <c r="E6" i="128"/>
  <c r="D87" i="128"/>
  <c r="D3" i="127"/>
  <c r="D6" i="127"/>
  <c r="E6" i="127"/>
  <c r="F6" i="127"/>
  <c r="G6" i="127"/>
  <c r="E46" i="127"/>
  <c r="D3" i="126"/>
  <c r="D6" i="126"/>
  <c r="E6" i="126"/>
  <c r="F6" i="126"/>
  <c r="G6" i="126"/>
  <c r="E37" i="126"/>
  <c r="D3" i="125"/>
  <c r="E47" i="125"/>
  <c r="D3" i="124"/>
  <c r="D6" i="124"/>
  <c r="E6" i="124"/>
  <c r="D36" i="124"/>
  <c r="B2" i="123"/>
  <c r="D3" i="123"/>
  <c r="G6" i="123"/>
  <c r="H6" i="123"/>
  <c r="B2" i="175"/>
  <c r="D3" i="175"/>
  <c r="H6" i="175"/>
  <c r="I6" i="175"/>
  <c r="H7" i="175"/>
  <c r="I7" i="175"/>
  <c r="H8" i="175"/>
  <c r="I8" i="175"/>
  <c r="E75" i="175"/>
  <c r="B2" i="174"/>
  <c r="D3" i="174"/>
  <c r="H6" i="174"/>
  <c r="I6" i="174"/>
  <c r="H7" i="174"/>
  <c r="I7" i="174"/>
  <c r="H8" i="174"/>
  <c r="I8" i="174"/>
  <c r="E48" i="174"/>
  <c r="B2" i="103"/>
  <c r="D3" i="103"/>
  <c r="H6" i="103"/>
  <c r="I6" i="103"/>
  <c r="H7" i="103"/>
  <c r="I7" i="103"/>
  <c r="H8" i="103"/>
  <c r="I8" i="103"/>
  <c r="E80" i="103"/>
  <c r="B2" i="119"/>
  <c r="D3" i="119"/>
  <c r="D6" i="119"/>
  <c r="E6" i="119"/>
  <c r="F6" i="119"/>
  <c r="G6" i="119"/>
  <c r="D7" i="119"/>
  <c r="E7" i="119"/>
  <c r="F7" i="119"/>
  <c r="G7" i="119"/>
  <c r="D8" i="119"/>
  <c r="E8" i="119"/>
  <c r="F8" i="119"/>
  <c r="G8" i="119"/>
  <c r="D55" i="119"/>
  <c r="B2" i="101"/>
  <c r="D3" i="101"/>
  <c r="D6" i="101"/>
  <c r="E6" i="101"/>
  <c r="F6" i="101"/>
  <c r="G6" i="101"/>
  <c r="D7" i="101"/>
  <c r="E7" i="101"/>
  <c r="F7" i="101"/>
  <c r="G7" i="101"/>
  <c r="D8" i="101"/>
  <c r="E8" i="101"/>
  <c r="F8" i="101"/>
  <c r="G8" i="101"/>
  <c r="D94" i="101"/>
  <c r="B2" i="100"/>
  <c r="D3" i="100"/>
  <c r="H6" i="100"/>
  <c r="I6" i="100"/>
  <c r="H7" i="100"/>
  <c r="I7" i="100"/>
  <c r="H8" i="100"/>
  <c r="I8" i="100"/>
  <c r="E43" i="100"/>
  <c r="B2" i="99"/>
  <c r="D3" i="99"/>
  <c r="H6" i="99"/>
  <c r="I6" i="99"/>
  <c r="H7" i="99"/>
  <c r="I7" i="99"/>
  <c r="H8" i="99"/>
  <c r="I8" i="99"/>
  <c r="E43" i="99"/>
  <c r="B2" i="98"/>
  <c r="D3" i="98"/>
  <c r="H6" i="98"/>
  <c r="I6" i="98"/>
  <c r="H7" i="98"/>
  <c r="I7" i="98"/>
  <c r="H8" i="98"/>
  <c r="I8" i="98"/>
  <c r="E43" i="98"/>
  <c r="B2" i="97"/>
  <c r="D3" i="97"/>
  <c r="D6" i="97"/>
  <c r="E6" i="97"/>
  <c r="F6" i="97"/>
  <c r="G6" i="97"/>
  <c r="D7" i="97"/>
  <c r="E7" i="97"/>
  <c r="F7" i="97"/>
  <c r="G7" i="97"/>
  <c r="D8" i="97"/>
  <c r="E8" i="97"/>
  <c r="F8" i="97"/>
  <c r="G8" i="97"/>
  <c r="D39" i="97"/>
  <c r="B2" i="96"/>
  <c r="D3" i="96"/>
  <c r="D6" i="96"/>
  <c r="E6" i="96"/>
  <c r="F6" i="96"/>
  <c r="G6" i="96"/>
  <c r="D7" i="96"/>
  <c r="E7" i="96"/>
  <c r="F7" i="96"/>
  <c r="G7" i="96"/>
  <c r="D8" i="96"/>
  <c r="E8" i="96"/>
  <c r="F8" i="96"/>
  <c r="G8" i="96"/>
  <c r="D44" i="96"/>
  <c r="B2" i="95"/>
  <c r="D3" i="95"/>
  <c r="H6" i="95"/>
  <c r="I6" i="95"/>
  <c r="H7" i="95"/>
  <c r="I7" i="95"/>
  <c r="H8" i="95"/>
  <c r="I8" i="95"/>
  <c r="E44" i="95"/>
  <c r="B2" i="94"/>
  <c r="D3" i="94"/>
  <c r="H6" i="94"/>
  <c r="I6" i="94"/>
  <c r="H7" i="94"/>
  <c r="I7" i="94"/>
  <c r="H8" i="94"/>
  <c r="I8" i="94"/>
  <c r="E42" i="94"/>
  <c r="B2" i="93"/>
  <c r="D3" i="93"/>
  <c r="H6" i="93"/>
  <c r="I6" i="93"/>
  <c r="H7" i="93"/>
  <c r="I7" i="93"/>
  <c r="H8" i="93"/>
  <c r="I8" i="93"/>
  <c r="E41" i="93"/>
  <c r="B2" i="92"/>
  <c r="D3" i="92"/>
  <c r="D6" i="92"/>
  <c r="E6" i="92"/>
  <c r="F6" i="92"/>
  <c r="G6" i="92"/>
  <c r="D7" i="92"/>
  <c r="E7" i="92"/>
  <c r="F7" i="92"/>
  <c r="G7" i="92"/>
  <c r="D8" i="92"/>
  <c r="E8" i="92"/>
  <c r="F8" i="92"/>
  <c r="G8" i="92"/>
  <c r="D39" i="92"/>
  <c r="B2" i="91"/>
  <c r="D3" i="91"/>
  <c r="D6" i="91"/>
  <c r="E6" i="91"/>
  <c r="F6" i="91"/>
  <c r="G6" i="91"/>
  <c r="D7" i="91"/>
  <c r="E7" i="91"/>
  <c r="F7" i="91"/>
  <c r="G7" i="91"/>
  <c r="D8" i="91"/>
  <c r="E8" i="91"/>
  <c r="F8" i="91"/>
  <c r="G8" i="91"/>
  <c r="D39" i="91"/>
  <c r="B2" i="38"/>
  <c r="D3" i="38"/>
  <c r="D6" i="38"/>
  <c r="E6" i="38"/>
  <c r="F6" i="38"/>
  <c r="G6" i="38"/>
  <c r="D7" i="38"/>
  <c r="E7" i="38"/>
  <c r="F7" i="38"/>
  <c r="G7" i="38"/>
  <c r="H7" i="38"/>
  <c r="I7" i="38"/>
  <c r="D8" i="38"/>
  <c r="E8" i="38"/>
  <c r="F8" i="38"/>
  <c r="G8" i="38"/>
  <c r="H8" i="38"/>
  <c r="I8" i="38"/>
  <c r="E38" i="38"/>
  <c r="B2" i="37"/>
  <c r="D3" i="37"/>
  <c r="D6" i="37"/>
  <c r="E6" i="37"/>
  <c r="F6" i="37"/>
  <c r="G6" i="37"/>
  <c r="D7" i="37"/>
  <c r="E7" i="37"/>
  <c r="F7" i="37"/>
  <c r="G7" i="37"/>
  <c r="H7" i="37"/>
  <c r="I7" i="37"/>
  <c r="D8" i="37"/>
  <c r="E8" i="37"/>
  <c r="F8" i="37"/>
  <c r="G8" i="37"/>
  <c r="H8" i="37"/>
  <c r="I8" i="37"/>
  <c r="E42" i="37"/>
  <c r="B2" i="36"/>
  <c r="D3" i="36"/>
  <c r="H6" i="36"/>
  <c r="I6" i="36"/>
  <c r="I6" i="38" s="1"/>
  <c r="H7" i="36"/>
  <c r="I7" i="36"/>
  <c r="H8" i="36"/>
  <c r="I8" i="36"/>
  <c r="E38" i="36"/>
  <c r="B2" i="35"/>
  <c r="D3" i="35"/>
  <c r="D6" i="35"/>
  <c r="E6" i="35"/>
  <c r="F6" i="35"/>
  <c r="G6" i="35"/>
  <c r="D7" i="35"/>
  <c r="E7" i="35"/>
  <c r="F7" i="35"/>
  <c r="G7" i="35"/>
  <c r="D8" i="35"/>
  <c r="E8" i="35"/>
  <c r="F8" i="35"/>
  <c r="G8" i="35"/>
  <c r="D39" i="35"/>
  <c r="H10" i="144"/>
  <c r="G10" i="144"/>
  <c r="B2" i="143" l="1"/>
  <c r="B2" i="181"/>
  <c r="B2" i="180"/>
  <c r="H6" i="139"/>
  <c r="H6" i="181"/>
  <c r="H6" i="180"/>
  <c r="G6" i="143"/>
  <c r="G6" i="181"/>
  <c r="G6" i="180"/>
  <c r="K4" i="176"/>
  <c r="J5" i="176"/>
  <c r="R5" i="176"/>
  <c r="I6" i="37"/>
  <c r="H6" i="38"/>
  <c r="H6" i="37"/>
  <c r="H6" i="144"/>
  <c r="G6" i="138"/>
  <c r="J6" i="125"/>
  <c r="J6" i="127" s="1"/>
  <c r="G6" i="129"/>
  <c r="B2" i="132"/>
  <c r="H6" i="134"/>
  <c r="H6" i="138"/>
  <c r="B2" i="145"/>
  <c r="G6" i="124"/>
  <c r="B2" i="144"/>
  <c r="B2" i="140"/>
  <c r="B2" i="129"/>
  <c r="G6" i="134"/>
  <c r="B2" i="146"/>
  <c r="B2" i="130"/>
  <c r="G6" i="139"/>
  <c r="B2" i="134"/>
  <c r="G6" i="128"/>
  <c r="G6" i="133"/>
  <c r="B2" i="141"/>
  <c r="B2" i="137"/>
  <c r="B2" i="133"/>
  <c r="B2" i="125"/>
  <c r="H6" i="133"/>
  <c r="H6" i="128"/>
  <c r="H6" i="143"/>
  <c r="B2" i="139"/>
  <c r="B2" i="126"/>
  <c r="B2" i="127"/>
  <c r="B2" i="138"/>
  <c r="B2" i="147"/>
  <c r="K6" i="125"/>
  <c r="H6" i="129"/>
  <c r="H6" i="124"/>
  <c r="G6" i="144"/>
  <c r="B2" i="136"/>
  <c r="B2" i="131"/>
  <c r="B2" i="135"/>
  <c r="B2" i="124"/>
  <c r="B2" i="128"/>
  <c r="B2" i="142"/>
  <c r="K5" i="176" l="1"/>
  <c r="J6" i="176"/>
  <c r="S5" i="176"/>
  <c r="R6" i="176"/>
  <c r="J6" i="147"/>
  <c r="J6" i="145"/>
  <c r="J6" i="135"/>
  <c r="J6" i="141"/>
  <c r="J6" i="131"/>
  <c r="J6" i="142"/>
  <c r="J6" i="136"/>
  <c r="J6" i="126"/>
  <c r="J6" i="130"/>
  <c r="J6" i="132"/>
  <c r="J6" i="146"/>
  <c r="J6" i="140"/>
  <c r="J6" i="137"/>
  <c r="K6" i="147"/>
  <c r="K6" i="135"/>
  <c r="K6" i="142"/>
  <c r="K6" i="140"/>
  <c r="K6" i="132"/>
  <c r="K6" i="146"/>
  <c r="K6" i="136"/>
  <c r="K6" i="126"/>
  <c r="K6" i="131"/>
  <c r="K6" i="141"/>
  <c r="K6" i="130"/>
  <c r="K6" i="137"/>
  <c r="K6" i="145"/>
  <c r="K6" i="127"/>
  <c r="K6" i="176" l="1"/>
  <c r="J7" i="176"/>
  <c r="R7" i="176"/>
  <c r="S6" i="176"/>
  <c r="R8" i="176" l="1"/>
  <c r="S7" i="176"/>
  <c r="J8" i="176"/>
  <c r="K7" i="176"/>
  <c r="E881" i="176" s="1"/>
  <c r="J9" i="176" l="1"/>
  <c r="K8" i="176"/>
  <c r="S8" i="176"/>
  <c r="R9" i="176"/>
  <c r="R10" i="176" l="1"/>
  <c r="S9" i="176"/>
  <c r="J10" i="176"/>
  <c r="K9" i="176"/>
  <c r="J11" i="176" l="1"/>
  <c r="K10" i="176"/>
  <c r="R11" i="176"/>
  <c r="S10" i="176"/>
  <c r="R12" i="176" l="1"/>
  <c r="S11" i="176"/>
  <c r="J12" i="176"/>
  <c r="K11" i="176"/>
  <c r="E449" i="176" s="1"/>
  <c r="J13" i="176" l="1"/>
  <c r="K12" i="176"/>
  <c r="E551" i="176" s="1"/>
  <c r="S12" i="176"/>
  <c r="R13" i="176"/>
  <c r="E918" i="176" l="1"/>
  <c r="E1074" i="176"/>
  <c r="E1024" i="176"/>
  <c r="E421" i="176"/>
  <c r="E676" i="176"/>
  <c r="R14" i="176"/>
  <c r="S13" i="176"/>
  <c r="E289" i="176"/>
  <c r="E1223" i="176"/>
  <c r="J14" i="176"/>
  <c r="K13" i="176"/>
  <c r="E1300" i="176" s="1"/>
  <c r="E1130" i="176" l="1"/>
  <c r="E565" i="176"/>
  <c r="E670" i="176"/>
  <c r="E1132" i="176"/>
  <c r="E257" i="176"/>
  <c r="E1127" i="176"/>
  <c r="E255" i="176"/>
  <c r="J15" i="176"/>
  <c r="K14" i="176"/>
  <c r="E82" i="176" s="1"/>
  <c r="E847" i="176"/>
  <c r="R15" i="176"/>
  <c r="S14" i="176"/>
  <c r="E516" i="176" l="1"/>
  <c r="E870" i="176"/>
  <c r="E1144" i="176"/>
  <c r="E753" i="176"/>
  <c r="E1378" i="176"/>
  <c r="E1268" i="176"/>
  <c r="E328" i="176"/>
  <c r="E1171" i="176"/>
  <c r="E990" i="176"/>
  <c r="E651" i="176"/>
  <c r="E671" i="176"/>
  <c r="J16" i="176"/>
  <c r="K15" i="176"/>
  <c r="E792" i="176" s="1"/>
  <c r="R16" i="176"/>
  <c r="S15" i="176"/>
  <c r="E707" i="176"/>
  <c r="E45" i="176"/>
  <c r="E500" i="176"/>
  <c r="E1114" i="176"/>
  <c r="E252" i="176"/>
  <c r="E717" i="176"/>
  <c r="E286" i="176"/>
  <c r="E338" i="176"/>
  <c r="E77" i="176"/>
  <c r="E912" i="176"/>
  <c r="E1014" i="176"/>
  <c r="E1343" i="176"/>
  <c r="E451" i="176" l="1"/>
  <c r="E998" i="176"/>
  <c r="E5" i="176"/>
  <c r="E320" i="176"/>
  <c r="E71" i="176"/>
  <c r="E1362" i="176"/>
  <c r="E61" i="176"/>
  <c r="E749" i="176"/>
  <c r="E963" i="176"/>
  <c r="E832" i="176"/>
  <c r="E939" i="176"/>
  <c r="E1181" i="176"/>
  <c r="E818" i="176"/>
  <c r="E476" i="176"/>
  <c r="E621" i="176"/>
  <c r="E731" i="176"/>
  <c r="E73" i="176"/>
  <c r="E390" i="176"/>
  <c r="E560" i="176"/>
  <c r="E781" i="176"/>
  <c r="E377" i="176"/>
  <c r="E107" i="176"/>
  <c r="E447" i="176"/>
  <c r="E268" i="176"/>
  <c r="E1252" i="176"/>
  <c r="E489" i="176"/>
  <c r="E1147" i="176"/>
  <c r="E669" i="176"/>
  <c r="E12" i="176"/>
  <c r="R17" i="176"/>
  <c r="S16" i="176"/>
  <c r="E760" i="176"/>
  <c r="E1153" i="176"/>
  <c r="E1106" i="176"/>
  <c r="J17" i="176"/>
  <c r="K16" i="176"/>
  <c r="E1315" i="176" s="1"/>
  <c r="E1115" i="176" l="1"/>
  <c r="E493" i="176"/>
  <c r="E1080" i="176"/>
  <c r="E987" i="176"/>
  <c r="E413" i="176"/>
  <c r="E602" i="176"/>
  <c r="E13" i="176"/>
  <c r="J18" i="176"/>
  <c r="K17" i="176"/>
  <c r="E540" i="176" s="1"/>
  <c r="E765" i="176"/>
  <c r="E490" i="176"/>
  <c r="E30" i="176"/>
  <c r="E264" i="176"/>
  <c r="E343" i="176"/>
  <c r="E373" i="176"/>
  <c r="E1078" i="176"/>
  <c r="E1293" i="176"/>
  <c r="E504" i="176"/>
  <c r="E697" i="176"/>
  <c r="E159" i="176"/>
  <c r="E457" i="176"/>
  <c r="E533" i="176"/>
  <c r="E865" i="176"/>
  <c r="E1150" i="176"/>
  <c r="E664" i="176"/>
  <c r="E1051" i="176"/>
  <c r="E1033" i="176"/>
  <c r="E400" i="176"/>
  <c r="E672" i="176"/>
  <c r="E1219" i="176"/>
  <c r="E326" i="176"/>
  <c r="E838" i="176"/>
  <c r="E1067" i="176"/>
  <c r="E727" i="176"/>
  <c r="E279" i="176"/>
  <c r="E1098" i="176"/>
  <c r="E345" i="176"/>
  <c r="E1082" i="176"/>
  <c r="E713" i="176"/>
  <c r="E836" i="176"/>
  <c r="E822" i="176"/>
  <c r="E408" i="176"/>
  <c r="E573" i="176"/>
  <c r="E598" i="176"/>
  <c r="E1340" i="176"/>
  <c r="E1041" i="176"/>
  <c r="E137" i="176"/>
  <c r="E229" i="176"/>
  <c r="E1172" i="176"/>
  <c r="E135" i="176"/>
  <c r="E420" i="176"/>
  <c r="E1319" i="176"/>
  <c r="E177" i="176"/>
  <c r="E948" i="176"/>
  <c r="E923" i="176"/>
  <c r="E1341" i="176"/>
  <c r="E604" i="176"/>
  <c r="E512" i="176"/>
  <c r="E1313" i="176"/>
  <c r="R18" i="176"/>
  <c r="S17" i="176"/>
  <c r="E371" i="176" l="1"/>
  <c r="E1280" i="176"/>
  <c r="E946" i="176"/>
  <c r="E1228" i="176"/>
  <c r="E761" i="176"/>
  <c r="E956" i="176"/>
  <c r="E136" i="176"/>
  <c r="E200" i="176"/>
  <c r="E1121" i="176"/>
  <c r="E429" i="176"/>
  <c r="E75" i="176"/>
  <c r="E1056" i="176"/>
  <c r="E202" i="176"/>
  <c r="E58" i="176"/>
  <c r="E1256" i="176"/>
  <c r="E1377" i="176"/>
  <c r="E1382" i="176"/>
  <c r="E1335" i="176"/>
  <c r="E214" i="176"/>
  <c r="E868" i="176"/>
  <c r="E1222" i="176"/>
  <c r="E296" i="176"/>
  <c r="E1373" i="176"/>
  <c r="E436" i="176"/>
  <c r="E406" i="176"/>
  <c r="E60" i="176"/>
  <c r="E951" i="176"/>
  <c r="E703" i="176"/>
  <c r="E1016" i="176"/>
  <c r="E613" i="176"/>
  <c r="E161" i="176"/>
  <c r="E306" i="176"/>
  <c r="E633" i="176"/>
  <c r="E947" i="176"/>
  <c r="E1052" i="176"/>
  <c r="K18" i="176"/>
  <c r="E521" i="176" s="1"/>
  <c r="J19" i="176"/>
  <c r="R19" i="176"/>
  <c r="S18" i="176"/>
  <c r="E389" i="176"/>
  <c r="E913" i="176"/>
  <c r="E1170" i="176"/>
  <c r="E960" i="176"/>
  <c r="E967" i="176"/>
  <c r="E65" i="176"/>
  <c r="E54" i="176"/>
  <c r="E485" i="176"/>
  <c r="E605" i="176"/>
  <c r="E346" i="176"/>
  <c r="E153" i="176"/>
  <c r="E423" i="176"/>
  <c r="E874" i="176"/>
  <c r="E840" i="176"/>
  <c r="E1038" i="176"/>
  <c r="E885" i="176"/>
  <c r="E799" i="176"/>
  <c r="E44" i="176"/>
  <c r="E808" i="176"/>
  <c r="E1334" i="176"/>
  <c r="E728" i="176"/>
  <c r="E649" i="176"/>
  <c r="E537" i="176"/>
  <c r="E610" i="176"/>
  <c r="E609" i="176"/>
  <c r="E1035" i="176"/>
  <c r="E712" i="176"/>
  <c r="E858" i="176"/>
  <c r="E746" i="176"/>
  <c r="E1240" i="176"/>
  <c r="E52" i="176"/>
  <c r="E120" i="176"/>
  <c r="E1265" i="176"/>
  <c r="E126" i="176"/>
  <c r="E215" i="176"/>
  <c r="E935" i="176" l="1"/>
  <c r="E1116" i="176"/>
  <c r="E1196" i="176"/>
  <c r="E876" i="176"/>
  <c r="E298" i="176"/>
  <c r="E1308" i="176"/>
  <c r="E815" i="176"/>
  <c r="E312" i="176"/>
  <c r="E612" i="176"/>
  <c r="E929" i="176"/>
  <c r="E103" i="176"/>
  <c r="E721" i="176"/>
  <c r="E824" i="176"/>
  <c r="E458" i="176"/>
  <c r="E1063" i="176"/>
  <c r="E337" i="176"/>
  <c r="E925" i="176"/>
  <c r="E254" i="176"/>
  <c r="E977" i="176"/>
  <c r="E78" i="176"/>
  <c r="E511" i="176"/>
  <c r="E1316" i="176"/>
  <c r="E626" i="176"/>
  <c r="E779" i="176"/>
  <c r="E39" i="176"/>
  <c r="E821" i="176"/>
  <c r="E1139" i="176"/>
  <c r="E454" i="176"/>
  <c r="E508" i="176"/>
  <c r="E66" i="176"/>
  <c r="E1189" i="176"/>
  <c r="E927" i="176"/>
  <c r="E79" i="176"/>
  <c r="E698" i="176"/>
  <c r="E1328" i="176"/>
  <c r="E180" i="176"/>
  <c r="E1370" i="176"/>
  <c r="E53" i="176"/>
  <c r="E24" i="176"/>
  <c r="E785" i="176"/>
  <c r="E520" i="176"/>
  <c r="E1277" i="176"/>
  <c r="E1161" i="176"/>
  <c r="E1257" i="176"/>
  <c r="E642" i="176"/>
  <c r="E253" i="176"/>
  <c r="E763" i="176"/>
  <c r="E398" i="176"/>
  <c r="E407" i="176"/>
  <c r="E168" i="176"/>
  <c r="E1264" i="176"/>
  <c r="E11" i="176"/>
  <c r="E606" i="176"/>
  <c r="E64" i="176"/>
  <c r="J20" i="176"/>
  <c r="K19" i="176"/>
  <c r="E585" i="176"/>
  <c r="E813" i="176"/>
  <c r="E636" i="176"/>
  <c r="E1287" i="176"/>
  <c r="R20" i="176"/>
  <c r="S19" i="176"/>
  <c r="E545" i="176"/>
  <c r="E297" i="176"/>
  <c r="E743" i="176"/>
  <c r="E1275" i="176"/>
  <c r="E1036" i="176"/>
  <c r="E163" i="176"/>
  <c r="E515" i="176"/>
  <c r="E426" i="176"/>
  <c r="E1015" i="176"/>
  <c r="E270" i="176"/>
  <c r="E1168" i="176"/>
  <c r="E829" i="176"/>
  <c r="E1342" i="176"/>
  <c r="E1272" i="176"/>
  <c r="E51" i="176"/>
  <c r="E271" i="176"/>
  <c r="E1073" i="176"/>
  <c r="E342" i="176"/>
  <c r="E122" i="176"/>
  <c r="E150" i="176"/>
  <c r="E1190" i="176"/>
  <c r="E470" i="176"/>
  <c r="R21" i="176" l="1"/>
  <c r="S20" i="176"/>
  <c r="J21" i="176"/>
  <c r="K20" i="176"/>
  <c r="J22" i="176" l="1"/>
  <c r="K21" i="176"/>
  <c r="R22" i="176"/>
  <c r="S21" i="176"/>
  <c r="R23" i="176" l="1"/>
  <c r="S22" i="176"/>
  <c r="J23" i="176"/>
  <c r="K22" i="176"/>
  <c r="K23" i="176" l="1"/>
  <c r="J24" i="176"/>
  <c r="R24" i="176"/>
  <c r="S23" i="176"/>
  <c r="S24" i="176" l="1"/>
  <c r="R25" i="176"/>
  <c r="J25" i="176"/>
  <c r="K24" i="176"/>
  <c r="J26" i="176" l="1"/>
  <c r="K25" i="176"/>
  <c r="R26" i="176"/>
  <c r="S25" i="176"/>
  <c r="R27" i="176" l="1"/>
  <c r="S26" i="176"/>
  <c r="J27" i="176"/>
  <c r="K26" i="176"/>
  <c r="J28" i="176" l="1"/>
  <c r="K27" i="176"/>
  <c r="R28" i="176"/>
  <c r="S27" i="176"/>
  <c r="R29" i="176" l="1"/>
  <c r="S28" i="176"/>
  <c r="J29" i="176"/>
  <c r="K28" i="176"/>
  <c r="J30" i="176" l="1"/>
  <c r="K29" i="176"/>
  <c r="S29" i="176"/>
  <c r="R30" i="176"/>
  <c r="S30" i="176" l="1"/>
  <c r="R31" i="176"/>
  <c r="J31" i="176"/>
  <c r="K30" i="176"/>
  <c r="J32" i="176" l="1"/>
  <c r="K31" i="176"/>
  <c r="S31" i="176"/>
  <c r="R32" i="176"/>
  <c r="S32" i="176" l="1"/>
  <c r="R33" i="176"/>
  <c r="J33" i="176"/>
  <c r="K32" i="176"/>
  <c r="J34" i="176" l="1"/>
  <c r="K33" i="176"/>
  <c r="S33" i="176"/>
  <c r="R34" i="176"/>
  <c r="S34" i="176" l="1"/>
  <c r="R35" i="176"/>
  <c r="J35" i="176"/>
  <c r="K34" i="176"/>
  <c r="J36" i="176" l="1"/>
  <c r="K35" i="176"/>
  <c r="R36" i="176"/>
  <c r="S35" i="176"/>
  <c r="R37" i="176" l="1"/>
  <c r="S36" i="176"/>
  <c r="J37" i="176"/>
  <c r="K36" i="176"/>
  <c r="J38" i="176" l="1"/>
  <c r="J39" i="176" s="1"/>
  <c r="K37" i="176"/>
  <c r="R38" i="176"/>
  <c r="R39" i="176" s="1"/>
  <c r="S37" i="176"/>
  <c r="S39" i="176" l="1"/>
  <c r="R40" i="176"/>
  <c r="K39" i="176"/>
  <c r="J40" i="176"/>
  <c r="S38" i="176"/>
  <c r="K38" i="176"/>
  <c r="J41" i="176" l="1"/>
  <c r="J43" i="176" s="1"/>
  <c r="K43" i="176" s="1"/>
  <c r="K40" i="176"/>
  <c r="R41" i="176"/>
  <c r="R43" i="176" s="1"/>
  <c r="S43" i="176" s="1"/>
  <c r="S40" i="176"/>
  <c r="S41" i="176" l="1"/>
  <c r="R42" i="176"/>
  <c r="K41" i="176"/>
  <c r="J42" i="176"/>
  <c r="K42" i="176" l="1"/>
  <c r="J44" i="176"/>
  <c r="R44" i="176"/>
  <c r="S42" i="176"/>
  <c r="S44" i="176" l="1"/>
  <c r="R45" i="176"/>
  <c r="K44" i="176"/>
  <c r="J45" i="176"/>
  <c r="J46" i="176" l="1"/>
  <c r="K45" i="176"/>
  <c r="R46" i="176"/>
  <c r="S45" i="176"/>
  <c r="S46" i="176" l="1"/>
  <c r="R47" i="176"/>
  <c r="K46" i="176"/>
  <c r="J47" i="176"/>
  <c r="K47" i="176" l="1"/>
  <c r="J48" i="176"/>
  <c r="R48" i="176"/>
  <c r="S47" i="176"/>
  <c r="S48" i="176" l="1"/>
  <c r="R49" i="176"/>
  <c r="K48" i="176"/>
  <c r="J49" i="176"/>
  <c r="J50" i="176" l="1"/>
  <c r="K49" i="176"/>
  <c r="R50" i="176"/>
  <c r="S49" i="176"/>
  <c r="S50" i="176" l="1"/>
  <c r="R51" i="176"/>
  <c r="K50" i="176"/>
  <c r="J51" i="176"/>
  <c r="K51" i="176" l="1"/>
  <c r="J52" i="176"/>
  <c r="R52" i="176"/>
  <c r="S51" i="176"/>
  <c r="S52" i="176" l="1"/>
  <c r="R53" i="176"/>
  <c r="J53" i="176"/>
  <c r="K52" i="176"/>
  <c r="K53" i="176" l="1"/>
  <c r="J54" i="176"/>
  <c r="R54" i="176"/>
  <c r="S53" i="176"/>
  <c r="S54" i="176" l="1"/>
  <c r="R55" i="176"/>
  <c r="K54" i="176"/>
  <c r="E1375" i="176" s="1"/>
  <c r="J55" i="176"/>
  <c r="E1325" i="176"/>
  <c r="E1011" i="176"/>
  <c r="E1347" i="176"/>
  <c r="E812" i="176"/>
  <c r="E506" i="176"/>
  <c r="E349" i="176"/>
  <c r="E637" i="176"/>
  <c r="E751" i="176"/>
  <c r="E1212" i="176"/>
  <c r="E356" i="176"/>
  <c r="E1231" i="176"/>
  <c r="E151" i="176"/>
  <c r="E1353" i="176"/>
  <c r="E943" i="176"/>
  <c r="E213" i="176"/>
  <c r="E1043" i="176"/>
  <c r="E726" i="176"/>
  <c r="E644" i="176"/>
  <c r="E117" i="176"/>
  <c r="E655" i="176"/>
  <c r="E945" i="176"/>
  <c r="E281" i="176"/>
  <c r="E652" i="176"/>
  <c r="E1345" i="176"/>
  <c r="E129" i="176"/>
  <c r="E702" i="176"/>
  <c r="E830" i="176"/>
  <c r="E619" i="176"/>
  <c r="E710" i="176"/>
  <c r="E993" i="176"/>
  <c r="E111" i="176"/>
  <c r="E716" i="176"/>
  <c r="E681" i="176"/>
  <c r="E678" i="176"/>
  <c r="E1192" i="176"/>
  <c r="E452" i="176"/>
  <c r="E224" i="176"/>
  <c r="E1233" i="176"/>
  <c r="E1203" i="176"/>
  <c r="E741" i="176"/>
  <c r="E1060" i="176"/>
  <c r="E1263" i="176"/>
  <c r="E695" i="176"/>
  <c r="E381" i="176"/>
  <c r="E752" i="176"/>
  <c r="E531" i="176"/>
  <c r="E665" i="176"/>
  <c r="E1062" i="176"/>
  <c r="E986" i="176"/>
  <c r="E797" i="176"/>
  <c r="E1392" i="176"/>
  <c r="E290" i="176"/>
  <c r="E1217" i="176"/>
  <c r="E364" i="176"/>
  <c r="E354" i="176"/>
  <c r="E954" i="176"/>
  <c r="E542" i="176"/>
  <c r="E880" i="176"/>
  <c r="E961" i="176"/>
  <c r="E98" i="176"/>
  <c r="E6" i="176"/>
  <c r="E1290" i="176"/>
  <c r="E309" i="176"/>
  <c r="E941" i="176"/>
  <c r="E171" i="176"/>
  <c r="E31" i="176"/>
  <c r="E127" i="176"/>
  <c r="E418" i="176"/>
  <c r="E1159" i="176"/>
  <c r="E1356" i="176"/>
  <c r="E409" i="176"/>
  <c r="E1322" i="176"/>
  <c r="E1234" i="176"/>
  <c r="E641" i="176"/>
  <c r="E157" i="176"/>
  <c r="E341" i="176"/>
  <c r="E701" i="176"/>
  <c r="E1333" i="176"/>
  <c r="E63" i="176"/>
  <c r="E201" i="176"/>
  <c r="E536" i="176"/>
  <c r="E1307" i="176"/>
  <c r="E1246" i="176"/>
  <c r="E1327" i="176"/>
  <c r="E1213" i="176"/>
  <c r="E1134" i="176"/>
  <c r="E498" i="176"/>
  <c r="E788" i="176"/>
  <c r="E513" i="176"/>
  <c r="E924" i="176"/>
  <c r="E16" i="176"/>
  <c r="E794" i="176"/>
  <c r="E1075" i="176"/>
  <c r="E501" i="176"/>
  <c r="E220" i="176"/>
  <c r="E597" i="176"/>
  <c r="E744" i="176"/>
  <c r="E1001" i="176"/>
  <c r="E262" i="176"/>
  <c r="E197" i="176"/>
  <c r="E863" i="176"/>
  <c r="E1259" i="176"/>
  <c r="E495" i="176"/>
  <c r="E591" i="176"/>
  <c r="E786" i="176"/>
  <c r="E188" i="176"/>
  <c r="E311" i="176"/>
  <c r="E247" i="176"/>
  <c r="E750" i="176"/>
  <c r="E251" i="176"/>
  <c r="E588" i="176"/>
  <c r="E803" i="176"/>
  <c r="E1057" i="176"/>
  <c r="E1000" i="176"/>
  <c r="E693" i="176"/>
  <c r="E711" i="176"/>
  <c r="E207" i="176"/>
  <c r="E1044" i="176"/>
  <c r="E856" i="176"/>
  <c r="E1391" i="176"/>
  <c r="E1034" i="176"/>
  <c r="E38" i="176"/>
  <c r="E981" i="176"/>
  <c r="E899" i="176"/>
  <c r="E861" i="176"/>
  <c r="E235" i="176"/>
  <c r="E906" i="176"/>
  <c r="E789" i="176"/>
  <c r="E284" i="176"/>
  <c r="E383" i="176"/>
  <c r="E36" i="176"/>
  <c r="E428" i="176"/>
  <c r="E595" i="176"/>
  <c r="E55" i="176"/>
  <c r="E1371" i="176"/>
  <c r="E845" i="176"/>
  <c r="E919" i="176"/>
  <c r="E378" i="176"/>
  <c r="E1083" i="176"/>
  <c r="E316" i="176"/>
  <c r="E484" i="176"/>
  <c r="E787" i="176"/>
  <c r="E14" i="176"/>
  <c r="E709" i="176"/>
  <c r="E571" i="176"/>
  <c r="E835" i="176"/>
  <c r="E146" i="176"/>
  <c r="E331" i="176"/>
  <c r="E1273" i="176"/>
  <c r="E1160" i="176"/>
  <c r="E523" i="176"/>
  <c r="E1266" i="176"/>
  <c r="E185" i="176"/>
  <c r="E380" i="176"/>
  <c r="E1295" i="176"/>
  <c r="E1227" i="176"/>
  <c r="E771" i="176"/>
  <c r="E689" i="176"/>
  <c r="E40" i="176"/>
  <c r="E593" i="176"/>
  <c r="E1117" i="176"/>
  <c r="E226" i="176"/>
  <c r="E1267" i="176"/>
  <c r="E23" i="176"/>
  <c r="E650" i="176"/>
  <c r="E1155" i="176"/>
  <c r="E353" i="176"/>
  <c r="E733" i="176"/>
  <c r="E99" i="176"/>
  <c r="E796" i="176"/>
  <c r="E1366" i="176"/>
  <c r="E1112" i="176"/>
  <c r="E322" i="176"/>
  <c r="E739" i="176"/>
  <c r="E1194" i="176"/>
  <c r="E295" i="176"/>
  <c r="E666" i="176"/>
  <c r="E1119" i="176"/>
  <c r="E888" i="176"/>
  <c r="E866" i="176"/>
  <c r="E174" i="176"/>
  <c r="E1084" i="176"/>
  <c r="E205" i="176"/>
  <c r="E691" i="176"/>
  <c r="E355" i="176"/>
  <c r="E233" i="176"/>
  <c r="E118" i="176"/>
  <c r="E249" i="176"/>
  <c r="E404" i="176"/>
  <c r="E809" i="176"/>
  <c r="E369" i="176"/>
  <c r="E706" i="176"/>
  <c r="E833" i="176"/>
  <c r="E1070" i="176"/>
  <c r="E1359" i="176"/>
  <c r="E1046" i="176"/>
  <c r="E734" i="176"/>
  <c r="E978" i="176"/>
  <c r="E1305" i="176"/>
  <c r="E1167" i="176"/>
  <c r="E566" i="176"/>
  <c r="E87" i="176"/>
  <c r="E804" i="176"/>
  <c r="E1124" i="176"/>
  <c r="E1187" i="176"/>
  <c r="E69" i="176"/>
  <c r="E392" i="176"/>
  <c r="E276" i="176"/>
  <c r="E1065" i="176"/>
  <c r="E971" i="176"/>
  <c r="E814" i="176"/>
  <c r="E999" i="176"/>
  <c r="E1095" i="176"/>
  <c r="E445" i="176"/>
  <c r="E916" i="176"/>
  <c r="E729" i="176"/>
  <c r="E487" i="176"/>
  <c r="E1324" i="176"/>
  <c r="E853" i="176"/>
  <c r="E388" i="176"/>
  <c r="E567" i="176"/>
  <c r="E1069" i="176"/>
  <c r="E379" i="176"/>
  <c r="E491" i="176"/>
  <c r="E1358" i="176"/>
  <c r="E450" i="176"/>
  <c r="E539" i="176"/>
  <c r="E725" i="176"/>
  <c r="E1355" i="176"/>
  <c r="E1206" i="176"/>
  <c r="E893" i="176"/>
  <c r="E1376" i="176"/>
  <c r="E430" i="176"/>
  <c r="E246" i="176"/>
  <c r="E228" i="176"/>
  <c r="E1202" i="176"/>
  <c r="E807" i="176"/>
  <c r="E222" i="176"/>
  <c r="E1058" i="176"/>
  <c r="E577" i="176"/>
  <c r="E784" i="176"/>
  <c r="E1204" i="176"/>
  <c r="E674" i="176"/>
  <c r="E368" i="176"/>
  <c r="E41" i="176"/>
  <c r="E446" i="176"/>
  <c r="E365" i="176"/>
  <c r="E627" i="176"/>
  <c r="E764" i="176"/>
  <c r="E419" i="176"/>
  <c r="E1164" i="176"/>
  <c r="E1092" i="176"/>
  <c r="E91" i="176"/>
  <c r="E67" i="176"/>
  <c r="E1225" i="176"/>
  <c r="E795" i="176"/>
  <c r="E382" i="176"/>
  <c r="E1387" i="176"/>
  <c r="E841" i="176"/>
  <c r="E1020" i="176"/>
  <c r="E243" i="176"/>
  <c r="E43" i="176"/>
  <c r="E680" i="176"/>
  <c r="E391" i="176"/>
  <c r="E431" i="176"/>
  <c r="E524" i="176"/>
  <c r="E1111" i="176"/>
  <c r="E424" i="176"/>
  <c r="E186" i="176"/>
  <c r="E305" i="176"/>
  <c r="E474" i="176"/>
  <c r="E261" i="176"/>
  <c r="E288" i="176"/>
  <c r="E719" i="176"/>
  <c r="E1086" i="176"/>
  <c r="E179" i="176"/>
  <c r="E507" i="176"/>
  <c r="E479" i="176"/>
  <c r="E562" i="176"/>
  <c r="E158" i="176"/>
  <c r="E980" i="176"/>
  <c r="E240" i="176"/>
  <c r="E850" i="176"/>
  <c r="E1045" i="176"/>
  <c r="E590" i="176"/>
  <c r="E142" i="176"/>
  <c r="E1281" i="176"/>
  <c r="E852" i="176"/>
  <c r="E414" i="176"/>
  <c r="E816" i="176"/>
  <c r="E1270" i="176"/>
  <c r="E997" i="176"/>
  <c r="E1148" i="176"/>
  <c r="E837" i="176"/>
  <c r="E855" i="176"/>
  <c r="E921" i="176"/>
  <c r="E1302" i="176"/>
  <c r="E1218" i="176"/>
  <c r="E800" i="176"/>
  <c r="E1123" i="176"/>
  <c r="E857" i="176"/>
  <c r="E443" i="176"/>
  <c r="E1369" i="176"/>
  <c r="E416" i="176"/>
  <c r="E350" i="176"/>
  <c r="E225" i="176"/>
  <c r="E735" i="176"/>
  <c r="E133" i="176"/>
  <c r="E1303" i="176"/>
  <c r="E972" i="176"/>
  <c r="E1018" i="176"/>
  <c r="E777" i="176"/>
  <c r="E996" i="176"/>
  <c r="E720" i="176"/>
  <c r="E9" i="176"/>
  <c r="E1361" i="176"/>
  <c r="E1321" i="176"/>
  <c r="E955" i="176"/>
  <c r="E607" i="176"/>
  <c r="E260" i="176"/>
  <c r="E900" i="176"/>
  <c r="E156" i="176"/>
  <c r="E216" i="176"/>
  <c r="E1143" i="176"/>
  <c r="E1177" i="176"/>
  <c r="E178" i="176"/>
  <c r="E1154" i="176"/>
  <c r="E518" i="176"/>
  <c r="E754" i="176"/>
  <c r="E236" i="176"/>
  <c r="E578" i="176"/>
  <c r="E526" i="176"/>
  <c r="E101" i="176"/>
  <c r="E582" i="176"/>
  <c r="E1066" i="176"/>
  <c r="E1296" i="176"/>
  <c r="E96" i="176"/>
  <c r="E550" i="176"/>
  <c r="E679" i="176"/>
  <c r="E872" i="176"/>
  <c r="E634" i="176"/>
  <c r="E287" i="176"/>
  <c r="E1013" i="176"/>
  <c r="E574" i="176"/>
  <c r="E583" i="176"/>
  <c r="E1390" i="176"/>
  <c r="E601" i="176"/>
  <c r="E113" i="176"/>
  <c r="E1145" i="176"/>
  <c r="E502" i="176"/>
  <c r="E884" i="176"/>
  <c r="E910" i="176" l="1"/>
  <c r="E323" i="176"/>
  <c r="E661" i="176"/>
  <c r="J56" i="176"/>
  <c r="K55" i="176"/>
  <c r="E1354" i="176" s="1"/>
  <c r="R56" i="176"/>
  <c r="S55" i="176"/>
  <c r="E1351" i="176"/>
  <c r="E227" i="176"/>
  <c r="E1291" i="176"/>
  <c r="E953" i="176"/>
  <c r="E1049" i="176"/>
  <c r="E1101" i="176"/>
  <c r="E100" i="176"/>
  <c r="E510" i="176"/>
  <c r="E1201" i="176" l="1"/>
  <c r="E658" i="176"/>
  <c r="S56" i="176"/>
  <c r="R57" i="176"/>
  <c r="K56" i="176"/>
  <c r="E908" i="176" s="1"/>
  <c r="J57" i="176"/>
  <c r="E59" i="176"/>
  <c r="E494" i="176"/>
  <c r="E973" i="176"/>
  <c r="E70" i="176"/>
  <c r="E1336" i="176"/>
  <c r="E139" i="176"/>
  <c r="E662" i="176"/>
  <c r="E1276" i="176"/>
  <c r="E937" i="176"/>
  <c r="E1076" i="176"/>
  <c r="E940" i="176"/>
  <c r="E892" i="176"/>
  <c r="E1110" i="176"/>
  <c r="E995" i="176"/>
  <c r="E561" i="176"/>
  <c r="E1028" i="176"/>
  <c r="E768" i="176"/>
  <c r="E1241" i="176"/>
  <c r="E325" i="176"/>
  <c r="E722" i="176"/>
  <c r="E92" i="176"/>
  <c r="E165" i="176"/>
  <c r="E747" i="176"/>
  <c r="E773" i="176"/>
  <c r="E154" i="176"/>
  <c r="E10" i="176"/>
  <c r="E1091" i="176"/>
  <c r="E1100" i="176"/>
  <c r="E394" i="176"/>
  <c r="E1255" i="176"/>
  <c r="E315" i="176"/>
  <c r="E897" i="176"/>
  <c r="E882" i="176"/>
  <c r="E1178" i="176"/>
  <c r="E499" i="176"/>
  <c r="E982" i="176"/>
  <c r="E114" i="176"/>
  <c r="E232" i="176"/>
  <c r="E543" i="176"/>
  <c r="E1099" i="176"/>
  <c r="E936" i="176"/>
  <c r="E1200" i="176" l="1"/>
  <c r="K57" i="176"/>
  <c r="E1198" i="176" s="1"/>
  <c r="J58" i="176"/>
  <c r="E294" i="176"/>
  <c r="E904" i="176"/>
  <c r="E1191" i="176"/>
  <c r="E1289" i="176"/>
  <c r="E1220" i="176"/>
  <c r="R58" i="176"/>
  <c r="S57" i="176"/>
  <c r="E20" i="176"/>
  <c r="E643" i="176" l="1"/>
  <c r="J59" i="176"/>
  <c r="K58" i="176"/>
  <c r="S58" i="176"/>
  <c r="R59" i="176"/>
  <c r="E1306" i="176"/>
  <c r="E1331" i="176"/>
  <c r="E190" i="176"/>
  <c r="E427" i="176"/>
  <c r="E90" i="176"/>
  <c r="E42" i="176"/>
  <c r="E203" i="176"/>
  <c r="E302" i="176"/>
  <c r="E632" i="176"/>
  <c r="E143" i="176"/>
  <c r="E667" i="176"/>
  <c r="E811" i="176"/>
  <c r="E688" i="176"/>
  <c r="E387" i="176"/>
  <c r="E438" i="176"/>
  <c r="E570" i="176"/>
  <c r="E1047" i="176"/>
  <c r="E748" i="176"/>
  <c r="E119" i="176"/>
  <c r="E269" i="176"/>
  <c r="E1243" i="176"/>
  <c r="E402" i="176"/>
  <c r="E321" i="176"/>
  <c r="E975" i="176"/>
  <c r="E530" i="176"/>
  <c r="E1133" i="176"/>
  <c r="E875" i="176"/>
  <c r="E1188" i="176"/>
  <c r="E994" i="176"/>
  <c r="E596" i="176"/>
  <c r="E147" i="176"/>
  <c r="E497" i="176"/>
  <c r="E1021" i="176"/>
  <c r="R60" i="176" l="1"/>
  <c r="S59" i="176"/>
  <c r="E465" i="176"/>
  <c r="E920" i="176"/>
  <c r="E217" i="176"/>
  <c r="E576" i="176"/>
  <c r="E334" i="176"/>
  <c r="J60" i="176"/>
  <c r="K59" i="176"/>
  <c r="E572" i="176" s="1"/>
  <c r="E307" i="176" l="1"/>
  <c r="E1104" i="176"/>
  <c r="E324" i="176"/>
  <c r="J61" i="176"/>
  <c r="K60" i="176"/>
  <c r="E231" i="176" s="1"/>
  <c r="S60" i="176"/>
  <c r="R61" i="176"/>
  <c r="E1244" i="176" l="1"/>
  <c r="R62" i="176"/>
  <c r="S61" i="176"/>
  <c r="J62" i="176"/>
  <c r="K61" i="176"/>
  <c r="E332" i="176" s="1"/>
  <c r="E1207" i="176" l="1"/>
  <c r="E1304" i="176"/>
  <c r="K62" i="176"/>
  <c r="J63" i="176"/>
  <c r="S62" i="176"/>
  <c r="R63" i="176"/>
  <c r="J64" i="176" l="1"/>
  <c r="K63" i="176"/>
  <c r="E1131" i="176" s="1"/>
  <c r="R64" i="176"/>
  <c r="S63" i="176"/>
  <c r="R66" i="176" l="1"/>
  <c r="S66" i="176" s="1"/>
  <c r="R67" i="176"/>
  <c r="S67" i="176" s="1"/>
  <c r="J66" i="176"/>
  <c r="K66" i="176" s="1"/>
  <c r="J67" i="176"/>
  <c r="K67" i="176" s="1"/>
  <c r="S64" i="176"/>
  <c r="R65" i="176"/>
  <c r="J65" i="176"/>
  <c r="K64" i="176"/>
  <c r="J68" i="176" l="1"/>
  <c r="K65" i="176"/>
  <c r="R68" i="176"/>
  <c r="S65" i="176"/>
  <c r="S68" i="176" l="1"/>
  <c r="R69" i="176"/>
  <c r="K68" i="176"/>
  <c r="J69" i="176"/>
  <c r="K69" i="176" l="1"/>
  <c r="J70" i="176"/>
  <c r="R70" i="176"/>
  <c r="S69" i="176"/>
  <c r="S70" i="176" l="1"/>
  <c r="R71" i="176"/>
  <c r="K70" i="176"/>
  <c r="J71" i="176"/>
  <c r="K71" i="176" l="1"/>
  <c r="J72" i="176"/>
  <c r="R72" i="176"/>
  <c r="S71" i="176"/>
  <c r="S72" i="176" l="1"/>
  <c r="R73" i="176"/>
  <c r="K72" i="176"/>
  <c r="J73" i="176"/>
  <c r="J74" i="176" l="1"/>
  <c r="K73" i="176"/>
  <c r="R74" i="176"/>
  <c r="S73" i="176"/>
  <c r="S74" i="176" l="1"/>
  <c r="R75" i="176"/>
  <c r="K74" i="176"/>
  <c r="J75" i="176"/>
  <c r="J76" i="176" l="1"/>
  <c r="K75" i="176"/>
  <c r="R76" i="176"/>
  <c r="S75" i="176"/>
  <c r="S76" i="176" l="1"/>
  <c r="R77" i="176"/>
  <c r="K76" i="176"/>
  <c r="J77" i="176"/>
  <c r="K77" i="176" l="1"/>
  <c r="J78" i="176"/>
  <c r="R78" i="176"/>
  <c r="S77" i="176"/>
  <c r="S78" i="176" l="1"/>
  <c r="R79" i="176"/>
  <c r="R81" i="176" s="1"/>
  <c r="J79" i="176"/>
  <c r="J81" i="176" s="1"/>
  <c r="K78" i="176"/>
  <c r="K81" i="176" l="1"/>
  <c r="J83" i="176"/>
  <c r="K83" i="176" s="1"/>
  <c r="S81" i="176"/>
  <c r="R83" i="176"/>
  <c r="S83" i="176" s="1"/>
  <c r="J80" i="176"/>
  <c r="K79" i="176"/>
  <c r="R80" i="176"/>
  <c r="S79" i="176"/>
  <c r="S80" i="176" l="1"/>
  <c r="R82" i="176"/>
  <c r="K80" i="176"/>
  <c r="J82" i="176"/>
  <c r="J84" i="176" l="1"/>
  <c r="K82" i="176"/>
  <c r="R84" i="176"/>
  <c r="S82" i="176"/>
  <c r="S84" i="176" l="1"/>
  <c r="R85" i="176"/>
  <c r="K84" i="176"/>
  <c r="J85" i="176"/>
  <c r="J86" i="176" l="1"/>
  <c r="K85" i="176"/>
  <c r="R86" i="176"/>
  <c r="S85" i="176"/>
  <c r="S86" i="176" l="1"/>
  <c r="R87" i="176"/>
  <c r="K86" i="176"/>
  <c r="J87" i="176"/>
  <c r="J88" i="176" l="1"/>
  <c r="J90" i="176" s="1"/>
  <c r="K90" i="176" s="1"/>
  <c r="K87" i="176"/>
  <c r="R88" i="176"/>
  <c r="R90" i="176" s="1"/>
  <c r="S90" i="176" s="1"/>
  <c r="S87" i="176"/>
  <c r="S88" i="176" l="1"/>
  <c r="R89" i="176"/>
  <c r="K88" i="176"/>
  <c r="J89" i="176"/>
  <c r="J91" i="176" l="1"/>
  <c r="K89" i="176"/>
  <c r="R91" i="176"/>
  <c r="S89" i="176"/>
  <c r="S91" i="176" l="1"/>
  <c r="R92" i="176"/>
  <c r="K91" i="176"/>
  <c r="J92" i="176"/>
  <c r="J93" i="176" l="1"/>
  <c r="K92" i="176"/>
  <c r="R93" i="176"/>
  <c r="S92" i="176"/>
  <c r="S93" i="176" l="1"/>
  <c r="R94" i="176"/>
  <c r="K93" i="176"/>
  <c r="J94" i="176"/>
  <c r="J95" i="176" l="1"/>
  <c r="K94" i="176"/>
  <c r="R95" i="176"/>
  <c r="S94" i="176"/>
  <c r="S95" i="176" l="1"/>
  <c r="R96" i="176"/>
  <c r="K95" i="176"/>
  <c r="J96" i="176"/>
  <c r="R97" i="176" l="1"/>
  <c r="S96" i="176"/>
  <c r="J97" i="176"/>
  <c r="K96" i="176"/>
  <c r="K97" i="176" l="1"/>
  <c r="J98" i="176"/>
  <c r="S97" i="176"/>
  <c r="R98" i="176"/>
  <c r="R99" i="176" l="1"/>
  <c r="S98" i="176"/>
  <c r="J99" i="176"/>
  <c r="K98" i="176"/>
  <c r="K99" i="176" l="1"/>
  <c r="J100" i="176"/>
  <c r="S99" i="176"/>
  <c r="R100" i="176"/>
  <c r="R101" i="176" l="1"/>
  <c r="R102" i="176" s="1"/>
  <c r="S102" i="176" s="1"/>
  <c r="S100" i="176"/>
  <c r="K100" i="176"/>
  <c r="J101" i="176"/>
  <c r="J102" i="176" s="1"/>
  <c r="K102" i="176" s="1"/>
  <c r="K101" i="176" l="1"/>
  <c r="J103" i="176"/>
  <c r="S101" i="176"/>
  <c r="R103" i="176"/>
  <c r="R104" i="176" s="1"/>
  <c r="S104" i="176" s="1"/>
  <c r="J104" i="176" l="1"/>
  <c r="K104" i="176" s="1"/>
  <c r="J105" i="176"/>
  <c r="K105" i="176" s="1"/>
  <c r="R105" i="176"/>
  <c r="S103" i="176"/>
  <c r="K103" i="176"/>
  <c r="J106" i="176" l="1"/>
  <c r="S105" i="176"/>
  <c r="R106" i="176"/>
  <c r="R107" i="176" l="1"/>
  <c r="S106" i="176"/>
  <c r="J107" i="176"/>
  <c r="K106" i="176"/>
  <c r="K107" i="176" l="1"/>
  <c r="J108" i="176"/>
  <c r="S107" i="176"/>
  <c r="R108" i="176"/>
  <c r="R110" i="176" l="1"/>
  <c r="S110" i="176" s="1"/>
  <c r="R109" i="176"/>
  <c r="S109" i="176" s="1"/>
  <c r="J110" i="176"/>
  <c r="K110" i="176" s="1"/>
  <c r="J109" i="176"/>
  <c r="K109" i="176" s="1"/>
  <c r="S108" i="176"/>
  <c r="K108" i="176"/>
  <c r="J111" i="176" l="1"/>
  <c r="J112" i="176" s="1"/>
  <c r="K112" i="176" s="1"/>
  <c r="R111" i="176"/>
  <c r="R112" i="176" s="1"/>
  <c r="S112" i="176" s="1"/>
  <c r="R113" i="176" l="1"/>
  <c r="S111" i="176"/>
  <c r="J113" i="176"/>
  <c r="K111" i="176"/>
  <c r="K113" i="176" l="1"/>
  <c r="J114" i="176"/>
  <c r="S113" i="176"/>
  <c r="R114" i="176"/>
  <c r="R115" i="176" l="1"/>
  <c r="S114" i="176"/>
  <c r="J115" i="176"/>
  <c r="K114" i="176"/>
  <c r="K115" i="176" l="1"/>
  <c r="J116" i="176"/>
  <c r="R116" i="176"/>
  <c r="S115" i="176"/>
  <c r="S116" i="176" l="1"/>
  <c r="R117" i="176"/>
  <c r="J117" i="176"/>
  <c r="K116" i="176"/>
  <c r="K117" i="176" l="1"/>
  <c r="J118" i="176"/>
  <c r="S117" i="176"/>
  <c r="R118" i="176"/>
  <c r="R119" i="176" l="1"/>
  <c r="S118" i="176"/>
  <c r="J119" i="176"/>
  <c r="K118" i="176"/>
  <c r="K119" i="176" l="1"/>
  <c r="J120" i="176"/>
  <c r="R120" i="176"/>
  <c r="S119" i="176"/>
  <c r="S120" i="176" l="1"/>
  <c r="R121" i="176"/>
  <c r="J121" i="176"/>
  <c r="K120" i="176"/>
  <c r="K121" i="176" l="1"/>
  <c r="J122" i="176"/>
  <c r="R122" i="176"/>
  <c r="S121" i="176"/>
  <c r="S122" i="176" l="1"/>
  <c r="R123" i="176"/>
  <c r="S123" i="176" s="1"/>
  <c r="J123" i="176"/>
  <c r="K123" i="176" s="1"/>
  <c r="K122" i="176"/>
  <c r="E223" i="176" l="1"/>
  <c r="E1235" i="176"/>
  <c r="E541" i="176"/>
  <c r="E1253" i="176"/>
  <c r="E221" i="176"/>
  <c r="E1365" i="176"/>
  <c r="E1142" i="176"/>
  <c r="E544" i="176"/>
  <c r="E546" i="176"/>
  <c r="E1357" i="176"/>
  <c r="E1162" i="176"/>
  <c r="E1299" i="176"/>
  <c r="E1239" i="176"/>
  <c r="E83" i="176"/>
  <c r="E1193" i="176"/>
  <c r="E696" i="176"/>
  <c r="E915" i="176"/>
  <c r="E907" i="176"/>
  <c r="E461" i="176"/>
  <c r="E19" i="176"/>
  <c r="E1197" i="176"/>
  <c r="E848" i="176"/>
  <c r="E1214" i="176"/>
  <c r="E926" i="176"/>
  <c r="E1163" i="176"/>
  <c r="E237" i="176"/>
  <c r="E478" i="176"/>
  <c r="E244" i="176"/>
  <c r="E901" i="176"/>
  <c r="E480" i="176"/>
  <c r="E905" i="176"/>
  <c r="E464" i="176"/>
  <c r="E393" i="176"/>
  <c r="E1174" i="176"/>
  <c r="E358" i="176"/>
  <c r="E917" i="176"/>
  <c r="E22" i="176"/>
  <c r="E266" i="176"/>
  <c r="E931" i="176"/>
  <c r="E442" i="176"/>
  <c r="E335" i="176"/>
  <c r="E123" i="176"/>
  <c r="E492" i="176"/>
  <c r="E1125" i="176"/>
  <c r="E128" i="176"/>
  <c r="E1055" i="176"/>
  <c r="E210" i="176"/>
  <c r="E896" i="176"/>
  <c r="E1126" i="176"/>
  <c r="E532" i="176"/>
  <c r="E668" i="176"/>
  <c r="E1030" i="176"/>
  <c r="E527" i="176"/>
  <c r="E301" i="176"/>
  <c r="E149" i="176"/>
  <c r="E700" i="176"/>
  <c r="E1026" i="176"/>
  <c r="E639" i="176"/>
  <c r="E152" i="176"/>
  <c r="E985" i="176"/>
  <c r="E798" i="176"/>
  <c r="E357" i="176"/>
  <c r="E33" i="176"/>
  <c r="E1009" i="176"/>
  <c r="E115" i="176"/>
  <c r="E983" i="176"/>
  <c r="E783" i="176"/>
  <c r="E630" i="176"/>
  <c r="E145" i="176"/>
  <c r="E193" i="176"/>
  <c r="E860" i="176"/>
  <c r="E742" i="176"/>
  <c r="E1120" i="176"/>
  <c r="E144" i="176"/>
  <c r="E86" i="176"/>
  <c r="E138" i="176"/>
  <c r="E614" i="176"/>
  <c r="E887" i="176"/>
  <c r="E889" i="176"/>
  <c r="E448" i="176"/>
  <c r="E775" i="176"/>
  <c r="E411" i="176"/>
  <c r="E826" i="176"/>
  <c r="E617" i="176"/>
  <c r="E873" i="176"/>
  <c r="E1137" i="176"/>
  <c r="E949" i="176"/>
  <c r="E155" i="176"/>
  <c r="E1138" i="176"/>
  <c r="E966" i="176"/>
  <c r="E176" i="176"/>
  <c r="E212" i="176"/>
  <c r="E568" i="176"/>
  <c r="E183" i="176"/>
  <c r="E776" i="176"/>
  <c r="E1332" i="176"/>
  <c r="E793" i="176"/>
  <c r="E1326" i="176"/>
  <c r="E112" i="176"/>
  <c r="E108" i="176"/>
  <c r="E1141" i="176"/>
  <c r="E304" i="176"/>
  <c r="E1103" i="176"/>
  <c r="E1248" i="176"/>
  <c r="E1128" i="176"/>
  <c r="E1064" i="176"/>
  <c r="E825" i="176"/>
  <c r="E319" i="176"/>
  <c r="E1386" i="176"/>
  <c r="E592" i="176"/>
  <c r="E687" i="176"/>
  <c r="E242" i="176"/>
  <c r="E80" i="176"/>
  <c r="E344" i="176"/>
  <c r="E97" i="176"/>
  <c r="E104" i="176"/>
  <c r="E1237" i="176"/>
  <c r="E843" i="176"/>
  <c r="E1372" i="176"/>
  <c r="E895" i="176"/>
  <c r="E1247" i="176"/>
  <c r="E587" i="176"/>
  <c r="E611" i="176"/>
  <c r="E894" i="176"/>
  <c r="E1288" i="176"/>
  <c r="E1374" i="176"/>
  <c r="E657" i="176"/>
  <c r="E148" i="176"/>
  <c r="E930" i="176"/>
  <c r="E569" i="176"/>
  <c r="E50" i="176"/>
  <c r="E767" i="176"/>
  <c r="E467" i="176"/>
  <c r="E471" i="176"/>
  <c r="E1079" i="176"/>
  <c r="E1004" i="176"/>
  <c r="E714" i="176"/>
  <c r="E175" i="176"/>
  <c r="E654" i="176"/>
  <c r="E1314" i="176"/>
  <c r="E519" i="176"/>
  <c r="E385" i="176"/>
  <c r="E538" i="176"/>
  <c r="E1297" i="176"/>
  <c r="E1348" i="176"/>
  <c r="E984" i="176"/>
  <c r="E1179" i="176"/>
  <c r="E1346" i="176"/>
  <c r="E1339" i="176"/>
  <c r="E883" i="176"/>
  <c r="E376" i="176"/>
  <c r="E988" i="176"/>
  <c r="E1242" i="176"/>
  <c r="E195" i="176"/>
  <c r="E181" i="176"/>
  <c r="E1199" i="176"/>
  <c r="E1317" i="176"/>
  <c r="E1309" i="176"/>
  <c r="E509" i="176"/>
  <c r="E968" i="176"/>
  <c r="E395" i="176"/>
  <c r="E791" i="176"/>
  <c r="E705" i="176"/>
  <c r="E663" i="176"/>
  <c r="E1258" i="176"/>
  <c r="E62" i="176"/>
  <c r="E238" i="176"/>
  <c r="E370" i="176"/>
  <c r="E72" i="176"/>
  <c r="E241" i="176"/>
  <c r="E1169" i="176"/>
  <c r="E1388" i="176"/>
  <c r="E834" i="176"/>
  <c r="E1185" i="176"/>
  <c r="E291" i="176"/>
  <c r="E468" i="176"/>
  <c r="E410" i="176"/>
  <c r="E131" i="176"/>
  <c r="E1352" i="176"/>
  <c r="E1039" i="176"/>
  <c r="E192" i="176"/>
  <c r="E1122" i="176"/>
  <c r="E1350" i="176"/>
  <c r="E455" i="176"/>
  <c r="E1389" i="176"/>
  <c r="E433" i="176"/>
  <c r="E1364" i="176"/>
  <c r="E1085" i="176"/>
  <c r="E1224" i="176"/>
  <c r="E32" i="176"/>
  <c r="E1096" i="176"/>
  <c r="E57" i="176"/>
  <c r="E589" i="176"/>
  <c r="E169" i="176"/>
  <c r="E460" i="176"/>
  <c r="E374" i="176"/>
  <c r="E685" i="176"/>
  <c r="E425" i="176"/>
  <c r="E8" i="176"/>
  <c r="E199" i="176"/>
  <c r="E683" i="176"/>
  <c r="E762" i="176"/>
  <c r="E505" i="176"/>
  <c r="E1088" i="176"/>
  <c r="E991" i="176"/>
  <c r="E496" i="176"/>
  <c r="E283" i="176"/>
  <c r="E1238" i="176"/>
  <c r="E327" i="176"/>
  <c r="E303" i="176"/>
  <c r="E528" i="176"/>
  <c r="E1113" i="176"/>
  <c r="E453" i="176"/>
  <c r="E989" i="176"/>
  <c r="E415" i="176"/>
  <c r="E330" i="176"/>
  <c r="E618" i="176"/>
  <c r="E1089" i="176"/>
  <c r="E250" i="176"/>
  <c r="E486" i="176"/>
  <c r="E439" i="176"/>
  <c r="E1311" i="176"/>
  <c r="E1285" i="176"/>
  <c r="E432" i="176"/>
  <c r="E245" i="176"/>
  <c r="E1149" i="176"/>
  <c r="E89" i="176"/>
  <c r="E109" i="176"/>
  <c r="E1338" i="176"/>
  <c r="E839" i="176"/>
  <c r="E47" i="176"/>
  <c r="E102" i="176"/>
  <c r="E116" i="176"/>
  <c r="E673" i="176"/>
  <c r="E483" i="176"/>
  <c r="E444" i="176"/>
  <c r="E886" i="176"/>
  <c r="E801" i="176"/>
  <c r="E417" i="176"/>
  <c r="E351" i="176"/>
  <c r="E1260" i="176"/>
  <c r="E782" i="176"/>
  <c r="E1157" i="176"/>
  <c r="E772" i="176"/>
  <c r="E1097" i="176"/>
  <c r="E1180" i="176"/>
  <c r="E299" i="176"/>
  <c r="E265" i="176"/>
  <c r="E278" i="176"/>
  <c r="E403" i="176"/>
  <c r="E820" i="176"/>
  <c r="E1022" i="176"/>
  <c r="E366" i="176"/>
  <c r="E1279" i="176"/>
  <c r="E758" i="176"/>
  <c r="E1230" i="176"/>
  <c r="E564" i="176"/>
  <c r="E1002" i="176"/>
  <c r="E755" i="176"/>
  <c r="E682" i="176"/>
  <c r="E313" i="176"/>
  <c r="E1301" i="176"/>
  <c r="E1037" i="176"/>
  <c r="E944" i="176"/>
  <c r="E1262" i="176"/>
  <c r="E206" i="176"/>
  <c r="E1081" i="176"/>
  <c r="E1166" i="176"/>
  <c r="E248" i="176"/>
  <c r="E737" i="176"/>
  <c r="E1383" i="176"/>
  <c r="E635" i="176"/>
  <c r="E314" i="176"/>
  <c r="E859" i="176"/>
  <c r="E348" i="176"/>
  <c r="E647" i="176"/>
  <c r="E308" i="176"/>
  <c r="E976" i="176"/>
  <c r="E141" i="176"/>
  <c r="E300" i="176"/>
  <c r="E469" i="176"/>
  <c r="E817" i="176"/>
  <c r="E347" i="176"/>
  <c r="E84" i="176"/>
  <c r="E1344" i="176"/>
  <c r="E1384" i="176"/>
  <c r="E1118" i="176"/>
  <c r="E648" i="176"/>
  <c r="E628" i="176"/>
  <c r="E675" i="176"/>
  <c r="E1226" i="176"/>
  <c r="E386" i="176"/>
  <c r="E718" i="176"/>
  <c r="E548" i="176"/>
  <c r="E724" i="176"/>
  <c r="E745" i="176"/>
  <c r="E49" i="176"/>
  <c r="E105" i="176"/>
  <c r="E85" i="176"/>
  <c r="E76" i="176"/>
  <c r="E878" i="176"/>
  <c r="E473" i="176"/>
  <c r="E95" i="176"/>
  <c r="E1136" i="176"/>
  <c r="E1140" i="176"/>
  <c r="E1008" i="176"/>
  <c r="E514" i="176"/>
  <c r="E1090" i="176"/>
  <c r="E475" i="176"/>
  <c r="E17" i="176"/>
  <c r="E196" i="176"/>
  <c r="E586" i="176"/>
  <c r="E660" i="176"/>
  <c r="E434" i="176"/>
  <c r="E864" i="176"/>
  <c r="E730" i="176"/>
  <c r="E1337" i="176"/>
  <c r="E219" i="176"/>
  <c r="E1007" i="176"/>
  <c r="E1211" i="176"/>
  <c r="E869" i="176"/>
  <c r="E704" i="176"/>
  <c r="E1232" i="176"/>
  <c r="E1298" i="176"/>
  <c r="E462" i="176"/>
  <c r="E198" i="176"/>
  <c r="E401" i="176"/>
  <c r="E770" i="176"/>
  <c r="E1029" i="176"/>
  <c r="E273" i="176"/>
  <c r="E259" i="176"/>
  <c r="E558" i="176"/>
  <c r="E559" i="176"/>
  <c r="E1379" i="176"/>
  <c r="E842" i="176"/>
  <c r="E1031" i="176"/>
  <c r="E285" i="176"/>
  <c r="E46" i="176"/>
  <c r="E645" i="176"/>
  <c r="E352" i="176"/>
  <c r="E769" i="176"/>
  <c r="E965" i="176"/>
  <c r="E684" i="176"/>
  <c r="E871" i="176"/>
  <c r="E810" i="176"/>
  <c r="E1349" i="176"/>
  <c r="E914" i="176"/>
  <c r="E1152" i="176"/>
  <c r="E274" i="176"/>
  <c r="E1019" i="176"/>
  <c r="E1385" i="176"/>
  <c r="E806" i="176"/>
  <c r="E132" i="176"/>
  <c r="E280" i="176"/>
  <c r="E1229" i="176"/>
  <c r="E27" i="176"/>
  <c r="E1068" i="176"/>
  <c r="E405" i="176"/>
  <c r="E218" i="176"/>
  <c r="E1195" i="176"/>
  <c r="E851" i="176"/>
  <c r="E756" i="176"/>
  <c r="E525" i="176"/>
  <c r="E1205" i="176"/>
  <c r="E699" i="176"/>
  <c r="E1054" i="176"/>
  <c r="E1360" i="176"/>
  <c r="E1017" i="176"/>
  <c r="E677" i="176"/>
  <c r="E333" i="176"/>
  <c r="E970" i="176"/>
  <c r="E620" i="176"/>
  <c r="E891" i="176"/>
  <c r="E125" i="176"/>
  <c r="E466" i="176"/>
  <c r="E979" i="176"/>
  <c r="E130" i="176"/>
  <c r="E623" i="176"/>
  <c r="E616" i="176"/>
  <c r="E48" i="176"/>
  <c r="E1040" i="176"/>
  <c r="E1312" i="176"/>
  <c r="E819" i="176"/>
  <c r="E624" i="176"/>
  <c r="E1294" i="176"/>
  <c r="E1318" i="176"/>
  <c r="E958" i="176"/>
  <c r="E4" i="176"/>
  <c r="E1310" i="176"/>
  <c r="E1053" i="176"/>
  <c r="E1186" i="176"/>
  <c r="E162" i="176"/>
  <c r="E435" i="176"/>
  <c r="E959" i="176"/>
  <c r="E292" i="176"/>
  <c r="E1208" i="176"/>
  <c r="E974" i="176"/>
  <c r="E1109" i="176"/>
  <c r="E230" i="176"/>
  <c r="E1003" i="176"/>
  <c r="E1006" i="176"/>
  <c r="E1048" i="176"/>
  <c r="E359" i="176"/>
  <c r="E211" i="176"/>
  <c r="E263" i="176"/>
  <c r="E25" i="176"/>
  <c r="E950" i="176"/>
  <c r="E867" i="176"/>
  <c r="E124" i="176"/>
  <c r="E1129" i="176"/>
  <c r="E827" i="176"/>
  <c r="E603" i="176"/>
  <c r="E934" i="176"/>
  <c r="E1221" i="176"/>
  <c r="E166" i="176"/>
  <c r="E372" i="176"/>
  <c r="E1184" i="176"/>
  <c r="E1183" i="176"/>
  <c r="E535" i="176"/>
  <c r="E759" i="176"/>
  <c r="E1330" i="176"/>
  <c r="E723" i="176"/>
  <c r="E209" i="176"/>
  <c r="E909" i="176"/>
  <c r="E805" i="176"/>
  <c r="E1077" i="176"/>
  <c r="E599" i="176"/>
  <c r="E173" i="176"/>
  <c r="E81" i="176"/>
  <c r="E890" i="176"/>
  <c r="E1245" i="176"/>
  <c r="E1146" i="176"/>
  <c r="E708" i="176"/>
  <c r="E1158" i="176"/>
  <c r="E622" i="176"/>
  <c r="E1282" i="176"/>
  <c r="E412" i="176"/>
  <c r="E339" i="176"/>
  <c r="E317" i="176"/>
  <c r="E29" i="176"/>
  <c r="E167" i="176"/>
  <c r="E384" i="176"/>
  <c r="E3" i="176"/>
  <c r="E823" i="176"/>
  <c r="E933" i="176"/>
  <c r="E1216" i="176"/>
  <c r="E1105" i="176"/>
  <c r="E267" i="176"/>
  <c r="E631" i="176"/>
  <c r="E656" i="176"/>
  <c r="E555" i="176"/>
  <c r="E88" i="176"/>
  <c r="E293" i="176"/>
  <c r="E529" i="176"/>
  <c r="E1368" i="176"/>
  <c r="E187" i="176"/>
  <c r="E575" i="176"/>
  <c r="E191" i="176"/>
  <c r="E318" i="176"/>
  <c r="E106" i="176"/>
  <c r="E93" i="176"/>
  <c r="E802" i="176"/>
  <c r="E1005" i="176"/>
  <c r="E846" i="176"/>
  <c r="E957" i="176"/>
  <c r="E932" i="176"/>
  <c r="E1173" i="176"/>
  <c r="E854" i="176"/>
  <c r="E282" i="176"/>
  <c r="E534" i="176"/>
  <c r="E828" i="176"/>
  <c r="E1251" i="176"/>
  <c r="E1094" i="176"/>
  <c r="E1175" i="176"/>
  <c r="E715" i="176"/>
  <c r="E1023" i="176"/>
  <c r="E1151" i="176"/>
  <c r="E1176" i="176"/>
  <c r="E1292" i="176"/>
  <c r="E694" i="176"/>
  <c r="E184" i="176"/>
  <c r="E375" i="176"/>
  <c r="E1135" i="176"/>
  <c r="E362" i="176"/>
  <c r="E942" i="176"/>
  <c r="E557" i="176"/>
  <c r="E1278" i="176"/>
  <c r="E646" i="176"/>
  <c r="E903" i="176"/>
  <c r="E922" i="176"/>
  <c r="E1087" i="176"/>
  <c r="E1012" i="176"/>
  <c r="E258" i="176"/>
  <c r="E563" i="176"/>
  <c r="E1072" i="176"/>
  <c r="E625" i="176"/>
  <c r="E992" i="176"/>
  <c r="E361" i="176"/>
  <c r="E1102" i="176"/>
  <c r="E600" i="176"/>
  <c r="E164" i="176"/>
  <c r="E862" i="176"/>
  <c r="E275" i="176"/>
  <c r="E1025" i="176"/>
  <c r="E844" i="176"/>
  <c r="E396" i="176"/>
  <c r="E549" i="176"/>
  <c r="E659" i="176"/>
  <c r="E422" i="176"/>
  <c r="E790" i="176"/>
  <c r="E1108" i="176"/>
  <c r="E1050" i="176"/>
  <c r="E463" i="176"/>
  <c r="E552" i="176"/>
  <c r="E1156" i="176"/>
  <c r="E172" i="176"/>
  <c r="E234" i="176"/>
  <c r="E553" i="176"/>
  <c r="E194" i="176"/>
  <c r="E629" i="176"/>
  <c r="E68" i="176"/>
  <c r="E594" i="176"/>
  <c r="E1250" i="176"/>
  <c r="E1249" i="176"/>
  <c r="E1209" i="176"/>
  <c r="E732" i="176"/>
  <c r="E18" i="176"/>
  <c r="E399" i="176"/>
  <c r="E1381" i="176"/>
  <c r="E969" i="176"/>
  <c r="E581" i="176"/>
  <c r="E437" i="176"/>
  <c r="E28" i="176"/>
  <c r="E310" i="176"/>
  <c r="E938" i="176"/>
  <c r="E640" i="176"/>
  <c r="E1032" i="176"/>
  <c r="E15" i="176"/>
  <c r="E170" i="176"/>
  <c r="E239" i="176"/>
  <c r="E204" i="176"/>
  <c r="E962" i="176"/>
  <c r="E898" i="176"/>
  <c r="E110" i="176"/>
  <c r="E556" i="176"/>
  <c r="E340" i="176"/>
  <c r="E1380" i="176"/>
  <c r="E94" i="176"/>
  <c r="E740" i="176"/>
  <c r="E35" i="176"/>
  <c r="E1107" i="176"/>
  <c r="E160" i="176"/>
  <c r="E277" i="176"/>
  <c r="E482" i="176"/>
  <c r="E774" i="176"/>
  <c r="E692" i="176"/>
  <c r="E256" i="176"/>
  <c r="E1284" i="176"/>
  <c r="E1329" i="176"/>
  <c r="E367" i="176"/>
  <c r="E1261" i="176"/>
  <c r="E488" i="176"/>
  <c r="E208" i="176"/>
  <c r="E34" i="176"/>
  <c r="E272" i="176"/>
  <c r="E517" i="176"/>
  <c r="E1182" i="176"/>
  <c r="E182" i="176"/>
  <c r="E615" i="176"/>
  <c r="E1165" i="176"/>
  <c r="E879" i="176"/>
  <c r="E1269" i="176"/>
  <c r="E503" i="176"/>
  <c r="E1010" i="176"/>
  <c r="E522" i="176"/>
  <c r="E481" i="176"/>
  <c r="E336" i="176"/>
  <c r="E1071" i="176"/>
  <c r="E902" i="176"/>
  <c r="E1236" i="176"/>
  <c r="E584" i="176"/>
  <c r="E1286" i="176"/>
  <c r="E1363" i="176"/>
  <c r="E738" i="176"/>
  <c r="E7" i="176"/>
  <c r="E952" i="176"/>
  <c r="E1059" i="176"/>
  <c r="E441" i="176"/>
  <c r="E21" i="176"/>
  <c r="E928" i="176"/>
  <c r="E1320" i="176"/>
  <c r="E1274" i="176"/>
  <c r="E690" i="176"/>
  <c r="E780" i="176"/>
  <c r="E849" i="176"/>
  <c r="E1027" i="176"/>
  <c r="E653" i="176"/>
  <c r="E37" i="176"/>
  <c r="E477" i="176"/>
  <c r="E608" i="176"/>
  <c r="E1042" i="176"/>
  <c r="E459" i="176"/>
  <c r="E456" i="176"/>
  <c r="E1367" i="176"/>
  <c r="E911" i="176"/>
  <c r="E189" i="176"/>
  <c r="E1093" i="176"/>
  <c r="E26" i="176"/>
  <c r="E121" i="176"/>
  <c r="E1283" i="176"/>
  <c r="E472" i="176"/>
  <c r="E1323" i="176"/>
  <c r="E877" i="176"/>
  <c r="E638" i="176"/>
  <c r="E580" i="176"/>
  <c r="E831" i="176"/>
  <c r="E1210" i="176"/>
  <c r="E134" i="176"/>
  <c r="E140" i="176"/>
  <c r="E74" i="176"/>
  <c r="E1254" i="176"/>
  <c r="E736" i="176"/>
  <c r="E686" i="176"/>
  <c r="E440" i="176"/>
  <c r="E397" i="176"/>
  <c r="E579" i="176"/>
  <c r="E757" i="176"/>
  <c r="E1215" i="176"/>
  <c r="E1271" i="176"/>
  <c r="E964" i="176"/>
  <c r="E360" i="176"/>
  <c r="E554" i="176"/>
  <c r="E56" i="176"/>
</calcChain>
</file>

<file path=xl/sharedStrings.xml><?xml version="1.0" encoding="utf-8"?>
<sst xmlns="http://schemas.openxmlformats.org/spreadsheetml/2006/main" count="7071" uniqueCount="1735">
  <si>
    <t>Categoria</t>
  </si>
  <si>
    <t>CL.</t>
  </si>
  <si>
    <t>TOTAL RK52</t>
  </si>
  <si>
    <t>SM</t>
  </si>
  <si>
    <t>DX</t>
  </si>
  <si>
    <t>DF</t>
  </si>
  <si>
    <t>DM</t>
  </si>
  <si>
    <t>SF</t>
  </si>
  <si>
    <t>CONTAGEM DE SEMANAS</t>
  </si>
  <si>
    <t>SM - S19</t>
  </si>
  <si>
    <t>SF - S19</t>
  </si>
  <si>
    <t>SM - S17</t>
  </si>
  <si>
    <t>SF - S17</t>
  </si>
  <si>
    <t>SF - S15</t>
  </si>
  <si>
    <t>SM - S15</t>
  </si>
  <si>
    <t>SM - S13</t>
  </si>
  <si>
    <t>SF - S13</t>
  </si>
  <si>
    <t>SF - S11</t>
  </si>
  <si>
    <t>SM - S11</t>
  </si>
  <si>
    <t>Torneios</t>
  </si>
  <si>
    <t>DM - S17</t>
  </si>
  <si>
    <t>DX - S17</t>
  </si>
  <si>
    <t>DM - S15</t>
  </si>
  <si>
    <t>DM - S13</t>
  </si>
  <si>
    <t>DX - S15</t>
  </si>
  <si>
    <t>DX - S13</t>
  </si>
  <si>
    <t>DM - S19</t>
  </si>
  <si>
    <t>DF - S19</t>
  </si>
  <si>
    <t>DX - S19</t>
  </si>
  <si>
    <t>DF - S17</t>
  </si>
  <si>
    <t>DF - S15</t>
  </si>
  <si>
    <t>DF - S13</t>
  </si>
  <si>
    <t>DX - S11</t>
  </si>
  <si>
    <t>DF - S11</t>
  </si>
  <si>
    <t>DM - S11</t>
  </si>
  <si>
    <t>ENTIDADE</t>
  </si>
  <si>
    <t>DT. DE NASC.</t>
  </si>
  <si>
    <t>ATLETA</t>
  </si>
  <si>
    <t>ATLETA 1</t>
  </si>
  <si>
    <t>ATLETA 2</t>
  </si>
  <si>
    <t>ENT 1</t>
  </si>
  <si>
    <t>ENT 2</t>
  </si>
  <si>
    <t>DT. DE NASC. 1</t>
  </si>
  <si>
    <t>DT. DE NASC. 2</t>
  </si>
  <si>
    <t>Sub-19</t>
  </si>
  <si>
    <t>Júnior</t>
  </si>
  <si>
    <t>Sub-17</t>
  </si>
  <si>
    <t>Juvenil</t>
  </si>
  <si>
    <t>Sub-15</t>
  </si>
  <si>
    <t>Infantil</t>
  </si>
  <si>
    <t>Sub-13</t>
  </si>
  <si>
    <t>Mirim</t>
  </si>
  <si>
    <t>Sub-11</t>
  </si>
  <si>
    <t>Ano</t>
  </si>
  <si>
    <t>BME</t>
  </si>
  <si>
    <t>SMCC</t>
  </si>
  <si>
    <t>Rafael Aurichio</t>
  </si>
  <si>
    <t>1o</t>
  </si>
  <si>
    <t>EST</t>
  </si>
  <si>
    <t>2o</t>
  </si>
  <si>
    <t>CC</t>
  </si>
  <si>
    <t>ACENB</t>
  </si>
  <si>
    <t>Fernando Sato</t>
  </si>
  <si>
    <t>3o</t>
  </si>
  <si>
    <t>Rodolfo Augusto Salles Almeida</t>
  </si>
  <si>
    <t>Fellipe Giovanni Granato</t>
  </si>
  <si>
    <t>Guilherme Roberto Heyn Campos</t>
  </si>
  <si>
    <t>LCC</t>
  </si>
  <si>
    <t>ASSVP</t>
  </si>
  <si>
    <t>Andressa Gasparim Chaneiko</t>
  </si>
  <si>
    <t>Rodrigo Rontze Wang</t>
  </si>
  <si>
    <t>SMB</t>
  </si>
  <si>
    <t>Cristian de Castro Rodrigues</t>
  </si>
  <si>
    <t>SFB</t>
  </si>
  <si>
    <t>Fabiana Ferreira Mendes</t>
  </si>
  <si>
    <t>DMB</t>
  </si>
  <si>
    <t>Lainner de Castro Rodrigues</t>
  </si>
  <si>
    <t>DFB</t>
  </si>
  <si>
    <t>DXB</t>
  </si>
  <si>
    <t>Alisson de Souza Vasconcellos</t>
  </si>
  <si>
    <t>SMC</t>
  </si>
  <si>
    <t>Valdecir Anacleto Barbosa</t>
  </si>
  <si>
    <t>Eduardo Henrique Vaz</t>
  </si>
  <si>
    <t>SFC</t>
  </si>
  <si>
    <t>DMC</t>
  </si>
  <si>
    <t>DFC</t>
  </si>
  <si>
    <t>DXC</t>
  </si>
  <si>
    <t>SMD</t>
  </si>
  <si>
    <t>DMD</t>
  </si>
  <si>
    <t>Paulo Roberto Todeschini Filho</t>
  </si>
  <si>
    <t>Kalil Gharbaoui Schwarz</t>
  </si>
  <si>
    <t>Prisley Cesar Rodrigues</t>
  </si>
  <si>
    <t>Felipe Eberle Manikowski</t>
  </si>
  <si>
    <t/>
  </si>
  <si>
    <t>SESI-ARAP</t>
  </si>
  <si>
    <t>Edmundo Silva Novais</t>
  </si>
  <si>
    <t>Bruna Barrim Chandoha</t>
  </si>
  <si>
    <t>Thiago Alexandro Pinheiro</t>
  </si>
  <si>
    <t>Vanessa Yukari Mizuno</t>
  </si>
  <si>
    <t>Bruno Poncheck de Almeida</t>
  </si>
  <si>
    <t>Lucas Gilinski da Cunha</t>
  </si>
  <si>
    <t>Augusto Tetsuo Prado Inafuco</t>
  </si>
  <si>
    <t>Roberto Toshio Prado Inafuco</t>
  </si>
  <si>
    <t>Leticia Stefani Fiori</t>
  </si>
  <si>
    <t>Murilo Sabota Lopes</t>
  </si>
  <si>
    <t>Facundo Ayala</t>
  </si>
  <si>
    <t>Carlos Nazareno Ayala</t>
  </si>
  <si>
    <t>Yuri Piatkowski Machinsky</t>
  </si>
  <si>
    <t>Fabiola Junghans</t>
  </si>
  <si>
    <t>Joao Guilherme Chevalier</t>
  </si>
  <si>
    <t>Vagner Mauricio Antunes</t>
  </si>
  <si>
    <t>Felipe Augusto de Faria</t>
  </si>
  <si>
    <t>Leonardo Sovinski da Cunha</t>
  </si>
  <si>
    <t>SM 35+</t>
  </si>
  <si>
    <t>DM 35+</t>
  </si>
  <si>
    <t>DF 35+</t>
  </si>
  <si>
    <t>Claison Gregorio Coelho</t>
  </si>
  <si>
    <t>BME-ZARDO</t>
  </si>
  <si>
    <t>Isabelle Palliano</t>
  </si>
  <si>
    <t>Jean Rodrigo Vaz</t>
  </si>
  <si>
    <t>DX 35+</t>
  </si>
  <si>
    <t>Jose Carlos Ferreira Junior</t>
  </si>
  <si>
    <t>Thiago Gomes da Silva</t>
  </si>
  <si>
    <t>Julia Stefany dos Santos Ferreira</t>
  </si>
  <si>
    <t>Katlyn Janaina Rodrigues Casara</t>
  </si>
  <si>
    <t>Rafael Gustavo de Faria</t>
  </si>
  <si>
    <t>Leonardo Ventura dos Santos Ferreira</t>
  </si>
  <si>
    <t>SM 42+</t>
  </si>
  <si>
    <t>DM 42+</t>
  </si>
  <si>
    <t>SF 42+</t>
  </si>
  <si>
    <t>SM 50+</t>
  </si>
  <si>
    <t>Vinicius Eduardo Oliveira da Silva</t>
  </si>
  <si>
    <t>Giovanna Ronkoski Scutiquio</t>
  </si>
  <si>
    <t>SF 35+</t>
  </si>
  <si>
    <t>ZARDO</t>
  </si>
  <si>
    <t>Rafaela Ferreira Barbosa</t>
  </si>
  <si>
    <t>ASERP</t>
  </si>
  <si>
    <t>Emilio Perez de Morais</t>
  </si>
  <si>
    <t>Felipe Karling Camargo</t>
  </si>
  <si>
    <t>Pedro Dias</t>
  </si>
  <si>
    <t>Natalia Batalini de Lima</t>
  </si>
  <si>
    <t>Gustavo Mattielo Ribeiro</t>
  </si>
  <si>
    <t>Ronaldo Hoppe dos Santos</t>
  </si>
  <si>
    <t>ILECE</t>
  </si>
  <si>
    <t>Eduardo Nakanishi</t>
  </si>
  <si>
    <t>Lincoln Nakashima</t>
  </si>
  <si>
    <t>Mayara Yukari Yoshihara</t>
  </si>
  <si>
    <t>Carlos Eduardo Mariano da Silva</t>
  </si>
  <si>
    <t>REALEZA</t>
  </si>
  <si>
    <t>Alysson Namba</t>
  </si>
  <si>
    <t>Roberto Kazuto Hasegawa</t>
  </si>
  <si>
    <t>Yann Emile Henri Marc Taquoi</t>
  </si>
  <si>
    <t>Kayque Augusto Penha Vicente</t>
  </si>
  <si>
    <t>Kawane Maria Penha Vicente</t>
  </si>
  <si>
    <t>Beatriz Alves Moreira</t>
  </si>
  <si>
    <t>Otavio Barbosa Gomes</t>
  </si>
  <si>
    <t>Carlos Eduardo Almeida Dall Bem</t>
  </si>
  <si>
    <t>Andre Cezar de Lima</t>
  </si>
  <si>
    <t>Evelyn Kaori Yoshihara</t>
  </si>
  <si>
    <t>Thiago Rafael Friling</t>
  </si>
  <si>
    <t>Douglas Kazuo Hazegawa</t>
  </si>
  <si>
    <t>Josue Lian Chen Gonzalez</t>
  </si>
  <si>
    <t>Felipe Gabriel Vieira Cardoso</t>
  </si>
  <si>
    <t>Mauricio David Torres Olazar</t>
  </si>
  <si>
    <t>Maria Evilma Alves Moreira</t>
  </si>
  <si>
    <t>Marlon Aparecido Desplanches</t>
  </si>
  <si>
    <t>Vladimir Rodrigues da Silva</t>
  </si>
  <si>
    <t>Fabiano dos Santos</t>
  </si>
  <si>
    <t>Yuri Meter</t>
  </si>
  <si>
    <t>Maycon Juan Cassiano dos Santos</t>
  </si>
  <si>
    <t>Matias Ivan Vilallba Baumann</t>
  </si>
  <si>
    <t>Camila Vitoria da Cruz Lopes</t>
  </si>
  <si>
    <t>Caroline Klein Barbosa</t>
  </si>
  <si>
    <t>Thiago Carletto de Lima</t>
  </si>
  <si>
    <t>Rafael Hideki Ono</t>
  </si>
  <si>
    <t>Mateus Henrique Inoue da Silva</t>
  </si>
  <si>
    <t>Murilo de Andrade Junior</t>
  </si>
  <si>
    <t>Lucas Ramiro Pazini</t>
  </si>
  <si>
    <t>Matheus Bieberbach Rodrigues dos Santos</t>
  </si>
  <si>
    <t>Jaime Elieser Arce Aguirre</t>
  </si>
  <si>
    <t>Miguel Ribeiro Junior</t>
  </si>
  <si>
    <t>Renzo Raul Ortiz Avalos</t>
  </si>
  <si>
    <t>Claudio Richard Franco Paredes</t>
  </si>
  <si>
    <t>Elias Giulliano Nunez Ovelzar</t>
  </si>
  <si>
    <t>Tony Wang</t>
  </si>
  <si>
    <t>Julio Cesar Gonzalez Vera</t>
  </si>
  <si>
    <t>Thiago Cardoso Alves</t>
  </si>
  <si>
    <t>Leo Lee</t>
  </si>
  <si>
    <t>Andrey Augusto Rodrigues</t>
  </si>
  <si>
    <t>4o</t>
  </si>
  <si>
    <t>Ana Carolina Rossi</t>
  </si>
  <si>
    <t>Devanil Maciel de Jesus</t>
  </si>
  <si>
    <t>Maria Victoria Britez Veron</t>
  </si>
  <si>
    <t>Veronica Cristina Dallacort Pasqual</t>
  </si>
  <si>
    <t>Renan Souza Dias</t>
  </si>
  <si>
    <t>Marcio Tavares Castellar</t>
  </si>
  <si>
    <t>Felipe Krackeker da Silva</t>
  </si>
  <si>
    <t>Sarah Schnitzler</t>
  </si>
  <si>
    <t>Samira Oliveira Castellar</t>
  </si>
  <si>
    <t>Bruna Repinoski Nosshe</t>
  </si>
  <si>
    <t>Rafael Vinicius Francisco Franco</t>
  </si>
  <si>
    <t>Rhaissa Schultz</t>
  </si>
  <si>
    <t>Julia Maria Seehagen</t>
  </si>
  <si>
    <t>Hugo Alberto Gonzalez Villamayor</t>
  </si>
  <si>
    <t>Weslei Gabriel Feltz</t>
  </si>
  <si>
    <t>Kenji Takahashi</t>
  </si>
  <si>
    <t>Gustavo Bruno Centenaro</t>
  </si>
  <si>
    <t>Maria Thereza Minozzo Rodrigues</t>
  </si>
  <si>
    <t>Mariana Genero</t>
  </si>
  <si>
    <t>Milena Thais Righi</t>
  </si>
  <si>
    <t>Renan Rocha Kruk</t>
  </si>
  <si>
    <t>Luiz Fernando Endler Barbosa da Silva</t>
  </si>
  <si>
    <t>Julia Campos</t>
  </si>
  <si>
    <t>Rui Tadashi Anegawa</t>
  </si>
  <si>
    <t>Mauro Shoji Mizuno</t>
  </si>
  <si>
    <t>Tomoe Ito Takahashi</t>
  </si>
  <si>
    <t>Celina Tatsue Ohye Mizuno</t>
  </si>
  <si>
    <t>DM 50+</t>
  </si>
  <si>
    <t>Kao Chung Lee</t>
  </si>
  <si>
    <t>Italo Hauer Antonacio</t>
  </si>
  <si>
    <t>Sergio Augusto Massami Nakanishi</t>
  </si>
  <si>
    <t>Andre Luis de Sousa Ferreira</t>
  </si>
  <si>
    <t>Willian Guimaraes</t>
  </si>
  <si>
    <t>Thainara Lourenco de Vasconcellos</t>
  </si>
  <si>
    <t>Kentaro Asoh</t>
  </si>
  <si>
    <t>Gustavo Avila Brescancin</t>
  </si>
  <si>
    <t>Jhenyfer Brenda Lee</t>
  </si>
  <si>
    <t>Fabio Vinicius Gongora</t>
  </si>
  <si>
    <t>Julia Perussi Campos Jardim</t>
  </si>
  <si>
    <t>Cintya Oliveira</t>
  </si>
  <si>
    <t>Evelyn Makovski</t>
  </si>
  <si>
    <t>Thaisa Yumi Oyamada</t>
  </si>
  <si>
    <t>Carlos Henrique Niehues Dias</t>
  </si>
  <si>
    <t>Maria de Lurdes Pereira Seehagen</t>
  </si>
  <si>
    <t>Jenifer da Silva</t>
  </si>
  <si>
    <t>Regina Fonseca de Paula</t>
  </si>
  <si>
    <t>Bianca Bodanese</t>
  </si>
  <si>
    <t>Marcia Tiemi Tsukamoto Date</t>
  </si>
  <si>
    <t>Aline Noguti</t>
  </si>
  <si>
    <t>Tiago Valerio dos Santos</t>
  </si>
  <si>
    <t>Danilo Akio Hiraoka</t>
  </si>
  <si>
    <t>Evandro Wanderlei Niehues</t>
  </si>
  <si>
    <t>Fernando Derbli</t>
  </si>
  <si>
    <t>Julio Cesar da Silva Milozo</t>
  </si>
  <si>
    <t>Cayo Tanaka</t>
  </si>
  <si>
    <t>Fabio Verdun</t>
  </si>
  <si>
    <t>Roberto Makoto Date</t>
  </si>
  <si>
    <t>Wellington Bernardino</t>
  </si>
  <si>
    <t>Guilherme Henrique dos Santos</t>
  </si>
  <si>
    <t>Hiago Ribeiro Ferdolice</t>
  </si>
  <si>
    <t>Ricardo Mussio Thome</t>
  </si>
  <si>
    <t>Douglas Meurer</t>
  </si>
  <si>
    <t>Lucas Henrique Lima da Silva</t>
  </si>
  <si>
    <t>Pedro Henrique Stival</t>
  </si>
  <si>
    <t>Leonardo Zanella da Silva</t>
  </si>
  <si>
    <t>Vitor Gabriel Rossato Burin</t>
  </si>
  <si>
    <t>Amanda Daniely Sehn de Lima</t>
  </si>
  <si>
    <t>Fabiana Verdun</t>
  </si>
  <si>
    <t>Giovana Takeshita Itimura</t>
  </si>
  <si>
    <t>Fernanda Nagata</t>
  </si>
  <si>
    <t>Ivan Sergio Furuzawa</t>
  </si>
  <si>
    <t>Eduardo Urbano</t>
  </si>
  <si>
    <t>Maria Eduarda Lesuk</t>
  </si>
  <si>
    <t>Bruna Pires da Silva</t>
  </si>
  <si>
    <t>Li Cheng Jie Mai Li Felipe</t>
  </si>
  <si>
    <t>Wellen Pessi Souza</t>
  </si>
  <si>
    <t>Aline Gabriela Camara Felite</t>
  </si>
  <si>
    <t>Luan de Oliveira Alves</t>
  </si>
  <si>
    <t>Natan Branco</t>
  </si>
  <si>
    <t>Jefferson Aparecido Rodrigues dos Santos</t>
  </si>
  <si>
    <t>Lucas Emanuel Freitas de Brito</t>
  </si>
  <si>
    <t>Pedro Henrique Silva de Souza</t>
  </si>
  <si>
    <t>Marcos Arthur Montes Ribeiro Francisco Chagas</t>
  </si>
  <si>
    <t>Luigi Alexandre Ziemmer</t>
  </si>
  <si>
    <t>Eduardo Lye Su</t>
  </si>
  <si>
    <t>Pedro Henrique Desplanches</t>
  </si>
  <si>
    <t>Luiz Fernando Ramos Reolon</t>
  </si>
  <si>
    <t>Atilio Miguel Peter</t>
  </si>
  <si>
    <t>Felipe Jorge</t>
  </si>
  <si>
    <t>Gustavo Henrique Camilo</t>
  </si>
  <si>
    <t>Kauane Luiza Cabral</t>
  </si>
  <si>
    <t>Luisa Colauto Frias</t>
  </si>
  <si>
    <t>Auany Gabriely Mattje da Silva</t>
  </si>
  <si>
    <t>Thayna da Silva Lima</t>
  </si>
  <si>
    <t>Ariele Cavalheiro</t>
  </si>
  <si>
    <t>Ana Carolina Zanon</t>
  </si>
  <si>
    <t>Agnes Trevizan Pampuch</t>
  </si>
  <si>
    <t>Andrielly Luana Ferreira</t>
  </si>
  <si>
    <t>John Juan Andrade Padilha</t>
  </si>
  <si>
    <t>Thiago Felipe Ziemmer</t>
  </si>
  <si>
    <t>Gustavo Ramos de Lima</t>
  </si>
  <si>
    <t>Gabryele Martins Adam</t>
  </si>
  <si>
    <t>Victor Eduardo Maia Giachini</t>
  </si>
  <si>
    <t>Pedro Henrique Machado Pires</t>
  </si>
  <si>
    <t>Milena Grizoste Recio</t>
  </si>
  <si>
    <t>Felipe Borosch</t>
  </si>
  <si>
    <t>Ana Beatriz Pereira Oliveira</t>
  </si>
  <si>
    <t>Guilherme do Nascimento</t>
  </si>
  <si>
    <t>Gustavo Henrique Alves Ventura</t>
  </si>
  <si>
    <t>Vitor Eduardo Desplanches</t>
  </si>
  <si>
    <t>Murilo de Souza Sperotto</t>
  </si>
  <si>
    <t>Lucas Genice da Silva Cabral</t>
  </si>
  <si>
    <t>Rafael Ken Su</t>
  </si>
  <si>
    <t>Kaue Zati Milare</t>
  </si>
  <si>
    <t>Daniel Tessari</t>
  </si>
  <si>
    <t>Agnaldo Batista Geraldo</t>
  </si>
  <si>
    <t>Ana Julia Machado</t>
  </si>
  <si>
    <t>Julia Patricia Peres</t>
  </si>
  <si>
    <t>Mauro Cezar Barbosa</t>
  </si>
  <si>
    <t>Claudinei dos Santos Pachelli</t>
  </si>
  <si>
    <t>Anderson Rodrigues</t>
  </si>
  <si>
    <t>Samuel Koji Takahashi</t>
  </si>
  <si>
    <t>Sueli Souza Martinez</t>
  </si>
  <si>
    <t>Sedinei Perussi</t>
  </si>
  <si>
    <t>Willianjar Machado</t>
  </si>
  <si>
    <t>Murilo Campos</t>
  </si>
  <si>
    <t>Thierry Verite</t>
  </si>
  <si>
    <t>DF 42+</t>
  </si>
  <si>
    <t>Adelia Honuma</t>
  </si>
  <si>
    <t>Milton Massachi Ono</t>
  </si>
  <si>
    <t>Mario Goto</t>
  </si>
  <si>
    <t>Elza Sato</t>
  </si>
  <si>
    <t>DX 50+</t>
  </si>
  <si>
    <t>Thayse da Silva Cruz Salles Almeida</t>
  </si>
  <si>
    <t>Mariana Daversa Moreira</t>
  </si>
  <si>
    <t>Jaqueline Vieira de Oliveira</t>
  </si>
  <si>
    <t>Byanka Zanetti de Oliveira</t>
  </si>
  <si>
    <t>Victor de Oliveira Santander</t>
  </si>
  <si>
    <t>Hassan Ali Hachen</t>
  </si>
  <si>
    <t>Vinicius Gilnek Drage</t>
  </si>
  <si>
    <t>Caio Guilherme Joris Ortiz</t>
  </si>
  <si>
    <t>Gabriela Harume de Holanda Ywata</t>
  </si>
  <si>
    <t>Alissom de Almeida Oninski</t>
  </si>
  <si>
    <t>Alisson Ruan Oliveira</t>
  </si>
  <si>
    <t>Rafaela Brescancin</t>
  </si>
  <si>
    <t>AVULSO</t>
  </si>
  <si>
    <t>Gabriel da Silva Anzoni</t>
  </si>
  <si>
    <t>Vinicius Rocha Marinho</t>
  </si>
  <si>
    <t>Tony Wong</t>
  </si>
  <si>
    <t>Milena Eduarda Schoch Alves</t>
  </si>
  <si>
    <t>Adriano Fiori</t>
  </si>
  <si>
    <t>Valentino Low</t>
  </si>
  <si>
    <t>SF 50+</t>
  </si>
  <si>
    <t>Cintia Hah Chee</t>
  </si>
  <si>
    <t>Giovana Romao Antonio</t>
  </si>
  <si>
    <t>Vinicius Poncheck de Almeida</t>
  </si>
  <si>
    <t>Andressa Vitoria Selk Pontes</t>
  </si>
  <si>
    <t>Yuji Takahashi de Quadros</t>
  </si>
  <si>
    <t>Guilherme Hah Chee</t>
  </si>
  <si>
    <t>ATACAR</t>
  </si>
  <si>
    <t>Pedro Rogerio Yin Chen</t>
  </si>
  <si>
    <t>Nagela Macanha Rodrigues</t>
  </si>
  <si>
    <t>Joao Rodrigues Camilo</t>
  </si>
  <si>
    <t>SFD</t>
  </si>
  <si>
    <t>Nayrem Pinto Gonzaga</t>
  </si>
  <si>
    <t>Ninfa Garcete Espinola</t>
  </si>
  <si>
    <t>DFD</t>
  </si>
  <si>
    <t>DXD</t>
  </si>
  <si>
    <t>Valdesir de Castro</t>
  </si>
  <si>
    <t>Raony Palicer de Lima</t>
  </si>
  <si>
    <t>Vitor Goncalves Tavares</t>
  </si>
  <si>
    <t>Kaua Leone Cristovao</t>
  </si>
  <si>
    <t>Reginaldo Correa</t>
  </si>
  <si>
    <t>Li Guo Fu</t>
  </si>
  <si>
    <t>Jose Mauricio Tavares</t>
  </si>
  <si>
    <t>Denival Candido</t>
  </si>
  <si>
    <t>Joao Vitor Dias</t>
  </si>
  <si>
    <t>Lucas Macanha Rodrigues</t>
  </si>
  <si>
    <t>Gabriel Jose Mazarotto</t>
  </si>
  <si>
    <t>PIAMARTA</t>
  </si>
  <si>
    <t>Marco Antonio Ingles</t>
  </si>
  <si>
    <t>Fernanda de Araujo</t>
  </si>
  <si>
    <t>Ana Julia Slompo Heiden</t>
  </si>
  <si>
    <t>Maria Eduarda Furtado de Souza</t>
  </si>
  <si>
    <t>Daniel Henrique Berger</t>
  </si>
  <si>
    <t>Hussein Ali Hachem</t>
  </si>
  <si>
    <t>Gabriel Henrique Paris</t>
  </si>
  <si>
    <t>Vitor Ferreira Cintra</t>
  </si>
  <si>
    <t>Alan Aparecido Rodrigues Alves</t>
  </si>
  <si>
    <t>Lucas Beninca Berno</t>
  </si>
  <si>
    <t>Gabriel Benine</t>
  </si>
  <si>
    <t>Marcos Zanolla</t>
  </si>
  <si>
    <t>Fernando Galeazzi</t>
  </si>
  <si>
    <t>Thiago Buttini Correa</t>
  </si>
  <si>
    <t>Richard Javier Franco Britez</t>
  </si>
  <si>
    <t>Nicoli de Lima</t>
  </si>
  <si>
    <t>Ana Beatriz Souza Campos</t>
  </si>
  <si>
    <t>Gabriel Gandara</t>
  </si>
  <si>
    <t>Marcia Sayuri Szabo</t>
  </si>
  <si>
    <t>ABB</t>
  </si>
  <si>
    <t>Dayana Zanon</t>
  </si>
  <si>
    <t>Erick Hikaru Furuuchi</t>
  </si>
  <si>
    <t>Gustavo Tha</t>
  </si>
  <si>
    <t>Leonardo Gouveia da Cruz</t>
  </si>
  <si>
    <t>Julia Remes</t>
  </si>
  <si>
    <t>Lucas Henrique Kaneda</t>
  </si>
  <si>
    <t>Klaus Damrat Tchaikovski</t>
  </si>
  <si>
    <t>Joao Gabriel Lorena Goncalves</t>
  </si>
  <si>
    <t>Alexandre Esperidiao</t>
  </si>
  <si>
    <t>Felipe da Silva Mariano</t>
  </si>
  <si>
    <t>Liliana Wu</t>
  </si>
  <si>
    <t>Maria Fernanda Pereira de Moraes</t>
  </si>
  <si>
    <t>Luma Dias</t>
  </si>
  <si>
    <t>Daniel Paulin</t>
  </si>
  <si>
    <t>Fernando Henrique Pavao</t>
  </si>
  <si>
    <t>Nome</t>
  </si>
  <si>
    <t>Entidade</t>
  </si>
  <si>
    <t>PALOTINA</t>
  </si>
  <si>
    <t>Viviane Noguti</t>
  </si>
  <si>
    <t>Lucielli Mahira Trevizan Luz</t>
  </si>
  <si>
    <t>Lilian Jakeline Rocha</t>
  </si>
  <si>
    <t>Juliana Tamires dos Santos Gomes</t>
  </si>
  <si>
    <t>Adriano Colling Heitor</t>
  </si>
  <si>
    <t>Lucas Ariel Kruse</t>
  </si>
  <si>
    <t>Gabriel Alejandro Dreger</t>
  </si>
  <si>
    <t>Geremi Gilson Dranka</t>
  </si>
  <si>
    <t>Jaderson Henrique Fernandes</t>
  </si>
  <si>
    <t>Edison Manuel Smith Rodrigues</t>
  </si>
  <si>
    <t>Facundo Horacio Lopez</t>
  </si>
  <si>
    <t>Gabriel Ravanelo</t>
  </si>
  <si>
    <t>Gustavo Henrique Tolo</t>
  </si>
  <si>
    <t>Joel Maximiliano Toumanian</t>
  </si>
  <si>
    <t>Matheus Rubini</t>
  </si>
  <si>
    <t>Cassio Trevisan</t>
  </si>
  <si>
    <t>Fernando Munhoz</t>
  </si>
  <si>
    <t>Shen Chia Chih</t>
  </si>
  <si>
    <t>Welton Gustavo de Souza Pintor</t>
  </si>
  <si>
    <t>Luisa Dieter</t>
  </si>
  <si>
    <t>Lucas Miguel Ventura</t>
  </si>
  <si>
    <t>Mateus Felippe Jorge Catalan</t>
  </si>
  <si>
    <t>Juan Ignacio Segui</t>
  </si>
  <si>
    <t>Lais Cristina Hentges</t>
  </si>
  <si>
    <t>Daniele Chandoha</t>
  </si>
  <si>
    <t>Gabriele Sordi</t>
  </si>
  <si>
    <t>Alisson Murilo de Almeida</t>
  </si>
  <si>
    <t>Marcos Vinicius Cardoso</t>
  </si>
  <si>
    <t>Wanderson Cardoso da Silva</t>
  </si>
  <si>
    <t>Nicolas Gomes Ferreira</t>
  </si>
  <si>
    <t>Antonio Vitor Cardoso Neto</t>
  </si>
  <si>
    <t>Johny da Veiga Ribeiro</t>
  </si>
  <si>
    <t>Ramon Fernando dos Santos Lopes</t>
  </si>
  <si>
    <t>Julia Luiza Berger</t>
  </si>
  <si>
    <t>Kauany Zati Milare</t>
  </si>
  <si>
    <t>Thays Panciniak</t>
  </si>
  <si>
    <t>Leticia Karen Righi</t>
  </si>
  <si>
    <t>Ana Beatriz de Jesus Carrijo</t>
  </si>
  <si>
    <t>Kauane Daniela Santa Cruz</t>
  </si>
  <si>
    <t>Laura Hasegawa</t>
  </si>
  <si>
    <t>Guilherme dos Santos Tchach</t>
  </si>
  <si>
    <t>Joao Vitor Alencar de Faria</t>
  </si>
  <si>
    <t>Joao Antonio Silva</t>
  </si>
  <si>
    <t>Vinicius Leal</t>
  </si>
  <si>
    <t>Isadora Biazus</t>
  </si>
  <si>
    <t>Kattia Romina Deifeld Ibarra</t>
  </si>
  <si>
    <t>Daniel Azevedo Silveira</t>
  </si>
  <si>
    <t>Caio Henrique Ferencine de Araujo</t>
  </si>
  <si>
    <t>Gabriel Gotardo Romero</t>
  </si>
  <si>
    <t>Yago Rian Stracieri</t>
  </si>
  <si>
    <t>Alexandre Gozzi Fernandes</t>
  </si>
  <si>
    <t>Ricardo dos Santos</t>
  </si>
  <si>
    <t>Willian Camargo dos Santos</t>
  </si>
  <si>
    <t>Filipe Cavalcante</t>
  </si>
  <si>
    <t>Gregori Chalus</t>
  </si>
  <si>
    <t>Felipe Gustavo Teotonio</t>
  </si>
  <si>
    <t>Fernando Jose Rodrigues</t>
  </si>
  <si>
    <t>Bruno Loss</t>
  </si>
  <si>
    <t>Davi Zola de Araujo</t>
  </si>
  <si>
    <t>Diego Ramon Rios Aguilera</t>
  </si>
  <si>
    <t>Felipe Jose Leite</t>
  </si>
  <si>
    <t>Kaue Luan Serafin</t>
  </si>
  <si>
    <t>Lucas Eduardo Meurer da Silva</t>
  </si>
  <si>
    <t>Pedro Henrique da Cunha</t>
  </si>
  <si>
    <t>Pedro Rocha</t>
  </si>
  <si>
    <t>Thiago Cavalcante</t>
  </si>
  <si>
    <t>Nicolas Canisso Trevisan</t>
  </si>
  <si>
    <t>Muriel de Oliveira</t>
  </si>
  <si>
    <t>Anna Clara Demarques Dourado</t>
  </si>
  <si>
    <t>Carolina de Paula</t>
  </si>
  <si>
    <t>Gabrieli Fernanda Pereira da Silva</t>
  </si>
  <si>
    <t>Leticia Kauane Abreu</t>
  </si>
  <si>
    <t>Nicole Ribas Zorzo</t>
  </si>
  <si>
    <t>Louyse Erlich</t>
  </si>
  <si>
    <t>Alejandro Daniel Alvalos Gonzalez</t>
  </si>
  <si>
    <t>Caio Luis da Rocha Tino</t>
  </si>
  <si>
    <t>Joao Vitor Kotz Estracieri</t>
  </si>
  <si>
    <t>Bruno de Lima Silva</t>
  </si>
  <si>
    <t>Gabriel Gomes da Silva</t>
  </si>
  <si>
    <t>Leonardo Souza da Silva</t>
  </si>
  <si>
    <t>Angelica Uebel Zimmer</t>
  </si>
  <si>
    <t>Julia Werner Oliveira</t>
  </si>
  <si>
    <t>Maria Angelica Paludo</t>
  </si>
  <si>
    <t>Arthur Leonardo Rodrigues Bugs</t>
  </si>
  <si>
    <t>Mauricio de Moura</t>
  </si>
  <si>
    <t>Ivan dos Santos</t>
  </si>
  <si>
    <t>Jorge Rocha dos Santos Neto</t>
  </si>
  <si>
    <t>Josias Tadeo Haneman Torales</t>
  </si>
  <si>
    <t>Eduardo Kaue do Amaral</t>
  </si>
  <si>
    <t>Filipe Camargo Prado</t>
  </si>
  <si>
    <t>Ruan Cavali</t>
  </si>
  <si>
    <t>Arthur Cardoso de Castro</t>
  </si>
  <si>
    <t>Erick Kaua Pereira Garbeline</t>
  </si>
  <si>
    <t>Joao Otavio de Melo Cordeiro</t>
  </si>
  <si>
    <t>Kauan de Freitas</t>
  </si>
  <si>
    <t>Murilo Debona Sfauth</t>
  </si>
  <si>
    <t>Nicolas Shimosaka</t>
  </si>
  <si>
    <t>Rafael Henrique da Silva</t>
  </si>
  <si>
    <t>Thiago Henrique de Matos</t>
  </si>
  <si>
    <t>Vagner dos Santos Brito</t>
  </si>
  <si>
    <t>Guadalupe Ayala</t>
  </si>
  <si>
    <t>Cecilia Arami Haneman Torales</t>
  </si>
  <si>
    <t>Beatriz Linhares dos Santos</t>
  </si>
  <si>
    <t>Eduarda Nava Mainardi</t>
  </si>
  <si>
    <t>Rayssa Gobbi Lando</t>
  </si>
  <si>
    <t>Hania Vazelesk</t>
  </si>
  <si>
    <t>Douglas Gomes da Silva</t>
  </si>
  <si>
    <t>Marcos Vinicius da Rosa Lima</t>
  </si>
  <si>
    <t>Kauan Gabriel Dunke</t>
  </si>
  <si>
    <t>Micaela Vitoria Volpato</t>
  </si>
  <si>
    <t>Guilherme Galvao</t>
  </si>
  <si>
    <t>Ana Clara Vargas</t>
  </si>
  <si>
    <t>Giovany da Silva</t>
  </si>
  <si>
    <t>Matias Enrique Medina Samudio</t>
  </si>
  <si>
    <t>Wellinton Duarte da Silva</t>
  </si>
  <si>
    <t>Antonio Carlos de Oliveira</t>
  </si>
  <si>
    <t>Lael Luiz Porn</t>
  </si>
  <si>
    <t>Paulo Ricardo Araujo</t>
  </si>
  <si>
    <t>Pedro Machado</t>
  </si>
  <si>
    <t>Rafael Luiz da Silva</t>
  </si>
  <si>
    <t>Luiz Gustavo Cheva Alves</t>
  </si>
  <si>
    <t>Adrian Gabriel da Silva</t>
  </si>
  <si>
    <t>Miguel Constantino</t>
  </si>
  <si>
    <t>Sajih Neto</t>
  </si>
  <si>
    <t>Leticia Costa Camargo</t>
  </si>
  <si>
    <t>Fernanda Ferreira Abe</t>
  </si>
  <si>
    <t>Yasmin Teixeira do Nascimento</t>
  </si>
  <si>
    <t>Aghata Machado de Jesus</t>
  </si>
  <si>
    <t>Amanda Strapasson Modanese</t>
  </si>
  <si>
    <t>Isabel Carmona</t>
  </si>
  <si>
    <t>Eloa Nataly de Oliveira Ramos</t>
  </si>
  <si>
    <t>Gabrieli Castilho Rudek</t>
  </si>
  <si>
    <t>Isabella Rudek Nascimento</t>
  </si>
  <si>
    <t>Larissa Maiara Lopes de Deus</t>
  </si>
  <si>
    <t>Julia Clara Alberti</t>
  </si>
  <si>
    <t>Diogo Moro da Cunha</t>
  </si>
  <si>
    <t>Alcione Dotto</t>
  </si>
  <si>
    <t>Luiz Felipe Cavazzani</t>
  </si>
  <si>
    <t>Jose Claudecir Robusto</t>
  </si>
  <si>
    <t>Greziele Fatima Cavasini</t>
  </si>
  <si>
    <t>Rafaela Vitoria Machado Pires</t>
  </si>
  <si>
    <t>Jose Gustavo Piccardo Cardozo</t>
  </si>
  <si>
    <t>Isabelle Cristina Mattielo Simao</t>
  </si>
  <si>
    <t>Joao Wu</t>
  </si>
  <si>
    <t>Rhua Cesar Cristovao</t>
  </si>
  <si>
    <t>Wallace Henrique Franca dos Santos</t>
  </si>
  <si>
    <t>Jean Claudio Franca Amaral</t>
  </si>
  <si>
    <t>Pedro Diogo Goncalves Santos</t>
  </si>
  <si>
    <t>Maria Alice Goncalves Tavares</t>
  </si>
  <si>
    <t>Henrique Junji Furuuchi</t>
  </si>
  <si>
    <t>William de Faria</t>
  </si>
  <si>
    <t>Larissa Pereira</t>
  </si>
  <si>
    <t>M-CWB</t>
  </si>
  <si>
    <t>Megu Minoda</t>
  </si>
  <si>
    <t>Gabriel Koprovski Carvalho</t>
  </si>
  <si>
    <t>Danilo Mansur</t>
  </si>
  <si>
    <t>Bruno Nicolau Cerine da Cruz</t>
  </si>
  <si>
    <t>Gabriel Henrique Ornaghi de Araujo</t>
  </si>
  <si>
    <t>Felipe Hoffmann</t>
  </si>
  <si>
    <t>Daniel Vazquez Gutierrez</t>
  </si>
  <si>
    <t>Paulo Bastianini</t>
  </si>
  <si>
    <t>Aislan Cordeiro</t>
  </si>
  <si>
    <t>Hailing Zhou</t>
  </si>
  <si>
    <t>Juliana Santos Batista de Oliveira</t>
  </si>
  <si>
    <t>Regiane Cognialli</t>
  </si>
  <si>
    <t>Bruno Bodanese</t>
  </si>
  <si>
    <t>Bruno Oliveira</t>
  </si>
  <si>
    <t>Helmo Shimada</t>
  </si>
  <si>
    <t>Julio Cesar da Motta</t>
  </si>
  <si>
    <t>Alex Bruno Kunrath</t>
  </si>
  <si>
    <t>Luiz Gandara</t>
  </si>
  <si>
    <t>Luiz Henrique Galvao</t>
  </si>
  <si>
    <t>Claudia Tiemi Oliveira</t>
  </si>
  <si>
    <t>Janaina Alves Ferreira</t>
  </si>
  <si>
    <t>Lenir Cardoso</t>
  </si>
  <si>
    <t>Danielle Cavazzani</t>
  </si>
  <si>
    <t>Claudio Born</t>
  </si>
  <si>
    <t>Eduardo Lourenco</t>
  </si>
  <si>
    <t>Paulo Afonso Miranda</t>
  </si>
  <si>
    <t>Vania D'Avila</t>
  </si>
  <si>
    <t>Agatha Lazarotto Rodrigues</t>
  </si>
  <si>
    <t>Marco Antonio Szabo</t>
  </si>
  <si>
    <t>Marcio Tadayuki Nakaura</t>
  </si>
  <si>
    <t>Ana Julia Assolini</t>
  </si>
  <si>
    <t>Isabella Madruga</t>
  </si>
  <si>
    <t>Clara Avanzini</t>
  </si>
  <si>
    <t>Carlos Chevalier</t>
  </si>
  <si>
    <t>Daniel Stahlk</t>
  </si>
  <si>
    <t>Guilherme Schaicoski</t>
  </si>
  <si>
    <t>Joao Stahlk</t>
  </si>
  <si>
    <t>Larissa Buquera</t>
  </si>
  <si>
    <t>Leticia Gandara</t>
  </si>
  <si>
    <t>Dante Guarnieri Sobreira Moraes</t>
  </si>
  <si>
    <t>Joao Guilherme Furtado Kisner</t>
  </si>
  <si>
    <t>Joao Marcelo Granzotto Vicente</t>
  </si>
  <si>
    <t>Victor Panelli Batista</t>
  </si>
  <si>
    <t>Delvis Guitierrez Mesa</t>
  </si>
  <si>
    <t>Susana Vazquez Ramirez</t>
  </si>
  <si>
    <t>Renata Marcia Venancio</t>
  </si>
  <si>
    <t>Derik Luis Burbella</t>
  </si>
  <si>
    <t>Guilherme Alves Lourenco</t>
  </si>
  <si>
    <t>Marcelo Cardoso Alves</t>
  </si>
  <si>
    <t>Vanessa Slompo Heiden</t>
  </si>
  <si>
    <t>Victor Miranda Monteiro</t>
  </si>
  <si>
    <t>Emilly Eduarda Goncalves</t>
  </si>
  <si>
    <t>Miguel Angelo Paulino</t>
  </si>
  <si>
    <t>Bruno Kloster</t>
  </si>
  <si>
    <t>Nicole Medyk</t>
  </si>
  <si>
    <t>Ana Laura Sprada</t>
  </si>
  <si>
    <t>Bruna Springer</t>
  </si>
  <si>
    <t>Andrei Camargo</t>
  </si>
  <si>
    <t>Mirela Smitka</t>
  </si>
  <si>
    <t>Alessandro Stival</t>
  </si>
  <si>
    <t>Catarine Muraro</t>
  </si>
  <si>
    <t>Jean Casagrande</t>
  </si>
  <si>
    <t>Jose Roberto Kaneda</t>
  </si>
  <si>
    <t>Joao Pedro Assad</t>
  </si>
  <si>
    <t>Gleidson Thiago de Freitas</t>
  </si>
  <si>
    <t>Joao Felipe de Oliveira</t>
  </si>
  <si>
    <t>Maria de Lourdes Cagnato</t>
  </si>
  <si>
    <t>Mara Regina de Moraes</t>
  </si>
  <si>
    <t>DX 42+</t>
  </si>
  <si>
    <t>Rogerio de Masi</t>
  </si>
  <si>
    <t>DF 50+</t>
  </si>
  <si>
    <t>Mín.</t>
  </si>
  <si>
    <t>Andre Augusto Brito dos Santos</t>
  </si>
  <si>
    <t>Eduarda Rodrigues dos Santos</t>
  </si>
  <si>
    <t>Erica da Silva Zanelato</t>
  </si>
  <si>
    <t>Gabriela Taraczuk Marques</t>
  </si>
  <si>
    <t>Joao Augusto Malanchem</t>
  </si>
  <si>
    <t>Karen Fernanda Bozio</t>
  </si>
  <si>
    <t>Larissa Caroline de Lessenko</t>
  </si>
  <si>
    <t>Nedly Porfirio da Silva</t>
  </si>
  <si>
    <t>Igor Rogerio Raganhan</t>
  </si>
  <si>
    <t>Jorge Willian Paez Nagakura</t>
  </si>
  <si>
    <t>Status</t>
  </si>
  <si>
    <t>Recadastrado</t>
  </si>
  <si>
    <t>Gabriel Eduardo Reinaud</t>
  </si>
  <si>
    <t>Thiago Alexandre Bernardino</t>
  </si>
  <si>
    <t>Joao Murilo Hartmann Campos</t>
  </si>
  <si>
    <t>Lucas Henrique dos Santos Tavares</t>
  </si>
  <si>
    <t>Gustavo Henrique Machado</t>
  </si>
  <si>
    <t>Luis Felipe Bandeira Junghans</t>
  </si>
  <si>
    <t>Bruna Satie Alvarado Nakashima</t>
  </si>
  <si>
    <t>Mariana Mendonca Reis</t>
  </si>
  <si>
    <t>Hamilton Teodosio Chandoha</t>
  </si>
  <si>
    <t>Ricardo Barrim Chandoha</t>
  </si>
  <si>
    <t>Lorena Pereira de Carlos Jeranoski</t>
  </si>
  <si>
    <t>Maria Fernanda Furtado de Souza</t>
  </si>
  <si>
    <t>Pedro Henrique Miranda Bastida</t>
  </si>
  <si>
    <t>Guilherme Slompo Heiden</t>
  </si>
  <si>
    <t>Gabriela de Souza Bernardino Low</t>
  </si>
  <si>
    <t>Luana Rosa de Lima de Almeida</t>
  </si>
  <si>
    <t>Daniel da Silva Porn</t>
  </si>
  <si>
    <t>Marina Sofia Alvares Cardoso Alves</t>
  </si>
  <si>
    <t>Milena Domingues de Arruda</t>
  </si>
  <si>
    <t>Davi Pereira Menezes Fonseca</t>
  </si>
  <si>
    <t>Rafael Eliezer Dantas Botelho Fernandes</t>
  </si>
  <si>
    <t>Estefani Ceccon do Nascimento</t>
  </si>
  <si>
    <t>Mariana Schunemann Ortega</t>
  </si>
  <si>
    <t>Leonardo Schunemann Ortega</t>
  </si>
  <si>
    <t>Vitor Augusto da Rosa Nascimento</t>
  </si>
  <si>
    <t>Theresa Gabriela Cristovao</t>
  </si>
  <si>
    <t>Brenno Bonetti Rossi Grannato</t>
  </si>
  <si>
    <t>Caio Franco de Souza</t>
  </si>
  <si>
    <t>Rayssa Gabrieli Smitka</t>
  </si>
  <si>
    <t>Luis Felipe Fortuoso Machado</t>
  </si>
  <si>
    <t>Beatriz Orlandin Holz</t>
  </si>
  <si>
    <t>Raquel Maria Carmona</t>
  </si>
  <si>
    <t>Emanuelly Cristine Pereira Oro</t>
  </si>
  <si>
    <t>Enzo Gabriel Pereira Carvalho</t>
  </si>
  <si>
    <t>David Augusto Cid</t>
  </si>
  <si>
    <t>Rafael Vieira Trevisan</t>
  </si>
  <si>
    <t>Vinicius Luan Bazanela</t>
  </si>
  <si>
    <t>Flavio Augusto Camargo Calgaro</t>
  </si>
  <si>
    <t>Joao Guilherme Lemes Argenta</t>
  </si>
  <si>
    <t>Vinicius da Cunha Goncalves</t>
  </si>
  <si>
    <t>Vinicius Fiorentim Cano</t>
  </si>
  <si>
    <t>Marcio David Dotto Ortega</t>
  </si>
  <si>
    <t>Marcelo Bosa de Oliveira</t>
  </si>
  <si>
    <t>Fernanda Pereira Martins de Moraes</t>
  </si>
  <si>
    <t>Cesar Desiderio Heiden Junior</t>
  </si>
  <si>
    <t>Rosalina Camargo de Souza</t>
  </si>
  <si>
    <t>Juliet Schunemann Ortega</t>
  </si>
  <si>
    <t>Ivone Terezinha de Castro</t>
  </si>
  <si>
    <t>Osvaldo Tchaikovski Junior</t>
  </si>
  <si>
    <t>Roberto Carlos Amadio Rodrigues</t>
  </si>
  <si>
    <t>Loani Landin Istchuk</t>
  </si>
  <si>
    <t>Leonardo Wu Low</t>
  </si>
  <si>
    <t>Fabio Jose de Almeida</t>
  </si>
  <si>
    <t>Gabrielly Vitoria Aparecida Ferro</t>
  </si>
  <si>
    <t>Gerson de Franca</t>
  </si>
  <si>
    <t>Reinaldo Kokoginski Junior</t>
  </si>
  <si>
    <t>Thayni Gorge Dutra</t>
  </si>
  <si>
    <t>Lurdes Vitoria Paulin Perussi</t>
  </si>
  <si>
    <t>Eduarda Paulin Perussi</t>
  </si>
  <si>
    <t>Victoria Dobrosinski de Moraes Moreira</t>
  </si>
  <si>
    <t>Joao Victor Torezin Ribeiro</t>
  </si>
  <si>
    <t>Juliano Gustavo Marques</t>
  </si>
  <si>
    <t>Amanda Cristina Taraczuk Marques</t>
  </si>
  <si>
    <t>Luiz Gabriel Ventura de Siqueira</t>
  </si>
  <si>
    <t>Maria Heloise Camargo Cipriano</t>
  </si>
  <si>
    <t>Ana Julia Naomi de Holanda Ywata</t>
  </si>
  <si>
    <t>Gabriel Iancoski do Espirito Santo Xavier</t>
  </si>
  <si>
    <t>Loann Vitor Marques de Oliveira</t>
  </si>
  <si>
    <t>Laoanny Eduarda Marques de Oliveira</t>
  </si>
  <si>
    <t>Marcos Richelme Rodrigues Paulin</t>
  </si>
  <si>
    <t>Ana Julia da Silva Volpini</t>
  </si>
  <si>
    <t>Leonardo de Araujo</t>
  </si>
  <si>
    <t>Jaqueline de Fatima Mazarotto</t>
  </si>
  <si>
    <t>Rosa de Andrade Felipe</t>
  </si>
  <si>
    <t>Luis Guilherme dos Santos Weirich</t>
  </si>
  <si>
    <t>Melquisidek Elias Almeida Lima</t>
  </si>
  <si>
    <t>Natasha Tauana Costa da Cunha</t>
  </si>
  <si>
    <t>Monike Maria Magalhaes Martini</t>
  </si>
  <si>
    <t>Aline Rafaela Ruckhaber</t>
  </si>
  <si>
    <t>Tainara Camily Sehn de Lima</t>
  </si>
  <si>
    <t>Isadora do Nascimento Galvao</t>
  </si>
  <si>
    <t>Pedro Kaleb Gehlen da Silva</t>
  </si>
  <si>
    <t>Vinicius Gabriel Soares Alecrim de Paula</t>
  </si>
  <si>
    <t>Flavia Maira Coutinho Cabral</t>
  </si>
  <si>
    <t>Mateus de Oliveira Couto</t>
  </si>
  <si>
    <t>Guilherme de Oliveira Campos</t>
  </si>
  <si>
    <t>Gabriel Marchi Bottin</t>
  </si>
  <si>
    <t>Carla Renata Jobbins Martins de Albuquerque</t>
  </si>
  <si>
    <t>Manuela de Brito</t>
  </si>
  <si>
    <t>Daniel Mendes Gouvea da Costa</t>
  </si>
  <si>
    <t>Joao Guilherme Ribas Nery Serafim</t>
  </si>
  <si>
    <t>Rafaela Mayumi Sato de Oliveira</t>
  </si>
  <si>
    <t>Lais Mattos de Mello</t>
  </si>
  <si>
    <t>Misael da Silva Leandro</t>
  </si>
  <si>
    <t>Michael Francisco dos Santos</t>
  </si>
  <si>
    <t>Juliana Dias Breves</t>
  </si>
  <si>
    <t>Arissia Silva Sales</t>
  </si>
  <si>
    <t>Luana Chiaramonte Rodrigues</t>
  </si>
  <si>
    <t>Joao Vitor Brun Teixeira de Souza</t>
  </si>
  <si>
    <t>Luiz Roberto Pereira de Melo</t>
  </si>
  <si>
    <t>Luis Antonio Dalcortivo</t>
  </si>
  <si>
    <t>Felipe Alexandre de Brito</t>
  </si>
  <si>
    <t>Joao Pedro Pim Padovessi</t>
  </si>
  <si>
    <t>Kenedy Hamilton Januario Brustolin</t>
  </si>
  <si>
    <t>Miguel Zacarias Brescancin</t>
  </si>
  <si>
    <t>Gabriela Zanon</t>
  </si>
  <si>
    <t>Mariane Vandresen</t>
  </si>
  <si>
    <t>Rozelio Martins de Moraes</t>
  </si>
  <si>
    <t>M-OES</t>
  </si>
  <si>
    <t>Leonardo Arthur Zuffo</t>
  </si>
  <si>
    <t>Fernando Costa da Silva</t>
  </si>
  <si>
    <t>Jorge de Mendonca Ortellado Alderete</t>
  </si>
  <si>
    <t>Camila Aparecida Almeida Lima</t>
  </si>
  <si>
    <t>Jhonatan Rover de Oliveira</t>
  </si>
  <si>
    <t>Breno Eduardo Johann</t>
  </si>
  <si>
    <t>Elizeu Paulo Machado</t>
  </si>
  <si>
    <t>Carlos Anthoe Bianchini de Freitas</t>
  </si>
  <si>
    <t>Caroline Cristina Menegon</t>
  </si>
  <si>
    <t>Getulio Dalberto</t>
  </si>
  <si>
    <t>Larissa Gomes</t>
  </si>
  <si>
    <t>Joao Vitor Silva</t>
  </si>
  <si>
    <t>Marco Antonio Dal Piaz</t>
  </si>
  <si>
    <t>Caua Bianchini Alderete</t>
  </si>
  <si>
    <t>Nicolas Amaral</t>
  </si>
  <si>
    <t>Barbara Ramos</t>
  </si>
  <si>
    <t>Joao Gabriel Heyn Campos</t>
  </si>
  <si>
    <t>Luciene Tenorio</t>
  </si>
  <si>
    <t>Fernando Jose Strobel</t>
  </si>
  <si>
    <t>AABT</t>
  </si>
  <si>
    <t>ABCFI</t>
  </si>
  <si>
    <t>Ana Carolina Rivas</t>
  </si>
  <si>
    <t>Cecilia Dumont Sargaco</t>
  </si>
  <si>
    <t>SEAC</t>
  </si>
  <si>
    <t>Ederson Lucas Andretta</t>
  </si>
  <si>
    <t>Guilherme Paulino Branco</t>
  </si>
  <si>
    <t>AMBP</t>
  </si>
  <si>
    <t>Nilmar Defreyn</t>
  </si>
  <si>
    <t>Emerson de Oliveira Soares</t>
  </si>
  <si>
    <t>Ketlin Piran Galupo</t>
  </si>
  <si>
    <t>Michael Oscar Garay</t>
  </si>
  <si>
    <t>Hernan Tomazeli Kupkovski</t>
  </si>
  <si>
    <t>Cassiano de Amaral</t>
  </si>
  <si>
    <t>Stefany Bartsch</t>
  </si>
  <si>
    <t>PLANALTO</t>
  </si>
  <si>
    <t>Ricardo Sargaco</t>
  </si>
  <si>
    <t>Robson Aron Arten</t>
  </si>
  <si>
    <t>Rosiane Devitte</t>
  </si>
  <si>
    <t>Gabrieli Stefaneli Soares</t>
  </si>
  <si>
    <t>Mauricio Cirilo Hister</t>
  </si>
  <si>
    <t>Maria Angela Rodrigues</t>
  </si>
  <si>
    <t>Emilson Ribas de Oliveira</t>
  </si>
  <si>
    <t>Itamar Otavio Siqueira</t>
  </si>
  <si>
    <t>Leir de Oliveira</t>
  </si>
  <si>
    <t>Adriano Correia Goncalves dos Santos</t>
  </si>
  <si>
    <t>Amanda Costa Camargo</t>
  </si>
  <si>
    <t>Amanda dos Santos Ickert</t>
  </si>
  <si>
    <t>Ana Luiza Marmentini</t>
  </si>
  <si>
    <t>Antonio Adriano de Araujo</t>
  </si>
  <si>
    <t>Brenda Assolini</t>
  </si>
  <si>
    <t>Brenda Trigo</t>
  </si>
  <si>
    <t>Cecilia Caffarena Clerch</t>
  </si>
  <si>
    <t>Cibele Varela Martins</t>
  </si>
  <si>
    <t>Daniel Araujo de Sa</t>
  </si>
  <si>
    <t>Diego de Oliveira Bueno</t>
  </si>
  <si>
    <t>Edson Machado Paz</t>
  </si>
  <si>
    <t>Elomar Eliso dos Santos</t>
  </si>
  <si>
    <t>Emanuel Franciscon</t>
  </si>
  <si>
    <t>Enzo Farias Oliveira</t>
  </si>
  <si>
    <t>Felipe Andretta de Oliveira</t>
  </si>
  <si>
    <t>Fernando Pavao</t>
  </si>
  <si>
    <t>Gabriel de Oliveira Bueno</t>
  </si>
  <si>
    <t>Gabriel Franciscon Ferreira</t>
  </si>
  <si>
    <t>Gabriel Oliveira dos Santos</t>
  </si>
  <si>
    <t>Gabriel Santos da Costa</t>
  </si>
  <si>
    <t>Gabriella Galeazzi</t>
  </si>
  <si>
    <t>Giovani Borges</t>
  </si>
  <si>
    <t>Gustavo da Silva Santos</t>
  </si>
  <si>
    <t>Gustavo Henrique Rodrigues</t>
  </si>
  <si>
    <t>Idalmir dos Santos</t>
  </si>
  <si>
    <t>Isabely Piran Galupo</t>
  </si>
  <si>
    <t>Jose Antonio Faustino Neto</t>
  </si>
  <si>
    <t>Junior Eduardo Antunes</t>
  </si>
  <si>
    <t>Karisson dos Santos Pinto</t>
  </si>
  <si>
    <t>Kauane de Oliveira Kantin</t>
  </si>
  <si>
    <t>Kauane de Souza Feus</t>
  </si>
  <si>
    <t>Kauane Taina Fox</t>
  </si>
  <si>
    <t>Kaue Guilherme Bianchessi</t>
  </si>
  <si>
    <t>Kaune de Oliveira</t>
  </si>
  <si>
    <t>Kedssy Luan Souza Shlian</t>
  </si>
  <si>
    <t>Kimberlly Alves dos Reis</t>
  </si>
  <si>
    <t>Leonardo Munhoz</t>
  </si>
  <si>
    <t>Leticia Raffaeli Vogt</t>
  </si>
  <si>
    <t>Lucas Bruzamarello</t>
  </si>
  <si>
    <t>Lucas de Castro Bonilha</t>
  </si>
  <si>
    <t>Lucas Pauletti Arce</t>
  </si>
  <si>
    <t>Luciano Sergio Arten</t>
  </si>
  <si>
    <t>Luis Felipe Maletz</t>
  </si>
  <si>
    <t>Luiz Phelipe Ficanha</t>
  </si>
  <si>
    <t>Marcos Ronaldo Stein</t>
  </si>
  <si>
    <t>Matheus Henrique Hartleben</t>
  </si>
  <si>
    <t>Matheus Marques Antunes</t>
  </si>
  <si>
    <t>Melissa Fassiochi Quevedo</t>
  </si>
  <si>
    <t>Michael Allan da Silva Francisco</t>
  </si>
  <si>
    <t>Miguel Arthur Remes</t>
  </si>
  <si>
    <t>Natalia Bortolini Stein</t>
  </si>
  <si>
    <t>Nicolas Felizari</t>
  </si>
  <si>
    <t>Nycolas Goncalves da Silva</t>
  </si>
  <si>
    <t>Nycolas Torres Miranda</t>
  </si>
  <si>
    <t>Pedro Gabriel da Silva</t>
  </si>
  <si>
    <t>Pedro Tortelli de Almeida</t>
  </si>
  <si>
    <t>Petherson Silva</t>
  </si>
  <si>
    <t>Rafael Gilinski</t>
  </si>
  <si>
    <t>Rovane Correia de Oliveira</t>
  </si>
  <si>
    <t>Saimon Lucio da Silva de Souza Lima</t>
  </si>
  <si>
    <t>Samuel Camargo dos Santos</t>
  </si>
  <si>
    <t>Victoria Quezia dos Santos</t>
  </si>
  <si>
    <t>Willian Saibet Bonett</t>
  </si>
  <si>
    <t>Lucia Elena de Lima</t>
  </si>
  <si>
    <t>Pedro Henrique Bussata Santos</t>
  </si>
  <si>
    <t>Ariane Lopes</t>
  </si>
  <si>
    <t>Pablo Jordao Rodrigues</t>
  </si>
  <si>
    <t>Matheus Neri</t>
  </si>
  <si>
    <t>Lilian Raquel Werner</t>
  </si>
  <si>
    <t>SMEL/MCR</t>
  </si>
  <si>
    <t>Sonia Nagata Ito</t>
  </si>
  <si>
    <t>Chen Zi Bei</t>
  </si>
  <si>
    <t>Weixin Huang</t>
  </si>
  <si>
    <t>Claudenir Ito</t>
  </si>
  <si>
    <t>Allan Rodrigues Miranda</t>
  </si>
  <si>
    <t>Amanda Rodrigues Miranda</t>
  </si>
  <si>
    <t>Camilly Schaefer Luiz</t>
  </si>
  <si>
    <t>Carlos Nagakura</t>
  </si>
  <si>
    <t>Dulce Sabrina Franco</t>
  </si>
  <si>
    <t>Esthefany de Lara</t>
  </si>
  <si>
    <t>Iyanla Maiza Goncalves</t>
  </si>
  <si>
    <t>Kaue Fernando dos Santos</t>
  </si>
  <si>
    <t>Laura Orlando Koling</t>
  </si>
  <si>
    <t>Matheus Wu Chou</t>
  </si>
  <si>
    <t>Nicholas Gomes</t>
  </si>
  <si>
    <t>Pamela Jhasmily Sousa Beluque</t>
  </si>
  <si>
    <t>Pedro Orizeu Basse</t>
  </si>
  <si>
    <t>Rayan da Silva Schock</t>
  </si>
  <si>
    <t>Samuel Bryan de Souza</t>
  </si>
  <si>
    <t>Silvio Podadeiro Rodrigues</t>
  </si>
  <si>
    <t>Suellen Carollini de Souza</t>
  </si>
  <si>
    <t>Willian Alexandre</t>
  </si>
  <si>
    <t>Yi da Lin</t>
  </si>
  <si>
    <t>Matheus Vinicius Batalini de Lima</t>
  </si>
  <si>
    <t>Alisson Nogueira Moreno</t>
  </si>
  <si>
    <t>Claudia Michelle Wu Low Aurichio</t>
  </si>
  <si>
    <t>Claudia Tourinho de Masi</t>
  </si>
  <si>
    <t>Emilio Takeshi Honda</t>
  </si>
  <si>
    <t>Gabriel Klotz Bragantini</t>
  </si>
  <si>
    <t>Gabriel Vitor Domingues Maciel de Oliveira</t>
  </si>
  <si>
    <t>Gabriela Sayuri Sato de Oliveira</t>
  </si>
  <si>
    <t>Geraldo Teruo Gobara</t>
  </si>
  <si>
    <t>Heuller Maciel Lorscheider Goncalves</t>
  </si>
  <si>
    <t>Jackson Keith Shigaki</t>
  </si>
  <si>
    <t>Joao Henrique Camargo Sierpinski</t>
  </si>
  <si>
    <t>Julia Sayuri Alvarado Nakashima</t>
  </si>
  <si>
    <t>Kevin Santiago Nupan Benavides</t>
  </si>
  <si>
    <t>Maria Eduarda Binotto Pietrobelli</t>
  </si>
  <si>
    <t>Maria Eduarda de Sousa</t>
  </si>
  <si>
    <t>Mellany Eduarda Lopes Arndt</t>
  </si>
  <si>
    <t>Sayuri Narita Gobara</t>
  </si>
  <si>
    <t>Yan Gustavo Seret Leom Cordeiro</t>
  </si>
  <si>
    <t>Yan Higor Gomes da Silva</t>
  </si>
  <si>
    <t>Jorge Otavio Gempka Pereira</t>
  </si>
  <si>
    <t>Marlon Matheus de Amaral</t>
  </si>
  <si>
    <t>Natalia Veronica Anderloni</t>
  </si>
  <si>
    <t>CPF</t>
  </si>
  <si>
    <t>Joel Vantuir de Souza</t>
  </si>
  <si>
    <t>Cleber Juliano Kupkovski</t>
  </si>
  <si>
    <t>Joao Witor Iaschombek</t>
  </si>
  <si>
    <t>Beatriz Ribeiro Salvalaggio</t>
  </si>
  <si>
    <t>Brunna Gabrielli Reis</t>
  </si>
  <si>
    <t>Hingrid Santos Leite</t>
  </si>
  <si>
    <t>Mateus Simioni de Bittencourt</t>
  </si>
  <si>
    <t>Ricardo de Albuquerque Todeschini</t>
  </si>
  <si>
    <t>Marcio de Paula Tourinho</t>
  </si>
  <si>
    <t>Fabio Antonio Dorini</t>
  </si>
  <si>
    <t>Leyza Elmeri Baldo Dorini</t>
  </si>
  <si>
    <t>Guilherme Hiroshi Yamashita Cordeiro</t>
  </si>
  <si>
    <t>Henrique Dutra Lorensetti</t>
  </si>
  <si>
    <t>Samara Aymee de Morais Sanches</t>
  </si>
  <si>
    <t>Joao Pedro Pereti</t>
  </si>
  <si>
    <t>Elza Kazumi Nagao Hasegawa</t>
  </si>
  <si>
    <t>Monica Escasban de Franca Honda</t>
  </si>
  <si>
    <t>Pablo Hisao Cuchani Hamasaki</t>
  </si>
  <si>
    <t>Marcia Cristina Alvares Cardoso Alves</t>
  </si>
  <si>
    <t>Cristhian Raul Guerrero Ugarte</t>
  </si>
  <si>
    <t>Marcos Yukio Shida</t>
  </si>
  <si>
    <t>Alec Chang</t>
  </si>
  <si>
    <t>Dahiana Camila Alvarez Benitez</t>
  </si>
  <si>
    <t>Julia de Lai da Silva</t>
  </si>
  <si>
    <t>Carlos Henrique Pohl</t>
  </si>
  <si>
    <t>Joao Augusto Strapasson Ribeiro</t>
  </si>
  <si>
    <t>Anderson dos Santos Ribeiro</t>
  </si>
  <si>
    <t>Adriana Strapasson Ribeiro</t>
  </si>
  <si>
    <t>Arnaldo Alois Tscha</t>
  </si>
  <si>
    <t>Ruan Alessandro Kanitz dos Santos</t>
  </si>
  <si>
    <t>Eduardo Closs de Oliveira</t>
  </si>
  <si>
    <t>Gabriel Felipe Lopes Arndt</t>
  </si>
  <si>
    <t>Mateus da Silva Schneider</t>
  </si>
  <si>
    <t>Nicole Beltrani Rita</t>
  </si>
  <si>
    <t>Murilo Lima Kist</t>
  </si>
  <si>
    <t>Cinthya Remes</t>
  </si>
  <si>
    <t>Luis Henrique de Assis Alves</t>
  </si>
  <si>
    <t>Thaiz Cristina Gempka Piva</t>
  </si>
  <si>
    <t>Taissa Layane Defreyn Auler</t>
  </si>
  <si>
    <t>Wellington Matheus Weber Fricks</t>
  </si>
  <si>
    <t>Maicon Vinicius Araujo Niedermayer</t>
  </si>
  <si>
    <t>Murilo Rubenich Sachser</t>
  </si>
  <si>
    <t>CSJ/NAMBA TRAINING</t>
  </si>
  <si>
    <t>Maria Julia Piacentini Mendonca</t>
  </si>
  <si>
    <t>Sofia de Souza Guarnieri</t>
  </si>
  <si>
    <t>Maria Victoria Messias do Nascimento</t>
  </si>
  <si>
    <t>Julio Dancs</t>
  </si>
  <si>
    <t>Vinicius Stella</t>
  </si>
  <si>
    <t>Ana Beatriz Franca Fidelis</t>
  </si>
  <si>
    <t>Yasmin Fachin</t>
  </si>
  <si>
    <t>Vinicius Silvino Dalleaste da Silva</t>
  </si>
  <si>
    <t>Gustavo Gabriel Lopes</t>
  </si>
  <si>
    <t>Amanda Stefanni Kiatkoski Rodrigues</t>
  </si>
  <si>
    <t>Joao Guilherme de Macedo Martins</t>
  </si>
  <si>
    <t>Guilherme Kenji Morikawa Moro</t>
  </si>
  <si>
    <t>Lavinea Raasch Dall Agnol</t>
  </si>
  <si>
    <t>Lucas Dalleaste Barbosa</t>
  </si>
  <si>
    <t>Kamila Maximiano Rodrigues de Lima</t>
  </si>
  <si>
    <t>Marcia Adriana Rodrigues de Assumpcao</t>
  </si>
  <si>
    <t>Raiani Patricia Jornooki</t>
  </si>
  <si>
    <t>Thays Almeida Santos</t>
  </si>
  <si>
    <t>Pedro Henrique Silva Bacaro</t>
  </si>
  <si>
    <t>M-NOR</t>
  </si>
  <si>
    <t>Maria Eduarda</t>
  </si>
  <si>
    <t>Marlete Mattielo</t>
  </si>
  <si>
    <t>Carlos Henrique Rodrigues dos Santos</t>
  </si>
  <si>
    <t>Alan Chapla</t>
  </si>
  <si>
    <t>Juliano Polis</t>
  </si>
  <si>
    <t>Marcos Vinicius Ceccon</t>
  </si>
  <si>
    <t>Ronald Schwab</t>
  </si>
  <si>
    <t>Vinicius Borges de Oliveira dos Santos</t>
  </si>
  <si>
    <t>Guilherme Spolador Cadan</t>
  </si>
  <si>
    <t>Larisa Ekert</t>
  </si>
  <si>
    <t>Pedro Pinto de Lemos Benatti</t>
  </si>
  <si>
    <t>Enzo Anzai</t>
  </si>
  <si>
    <t>Leandro Junior Hermes</t>
  </si>
  <si>
    <t>Luciano Nunes Oliveira</t>
  </si>
  <si>
    <t>Bruno Rafael de Matos</t>
  </si>
  <si>
    <t>Luiz Gustavo Paulus</t>
  </si>
  <si>
    <t>Bruno Tourinho de Masi</t>
  </si>
  <si>
    <t>Marcia Thaine da Silva</t>
  </si>
  <si>
    <t>Livia Enaile da Silva</t>
  </si>
  <si>
    <t>Vitor Vieira</t>
  </si>
  <si>
    <t>Marceo Ricardo Camargo</t>
  </si>
  <si>
    <t>Luiz Gabriel Preuss</t>
  </si>
  <si>
    <t>Kelvin Souza de Oliveira</t>
  </si>
  <si>
    <t>Pedro Lucas de Freitas Oliveira</t>
  </si>
  <si>
    <t>Geraldo Maciel de Oliveira Neto</t>
  </si>
  <si>
    <t>Herica Pereira</t>
  </si>
  <si>
    <t>Isabela Rubio</t>
  </si>
  <si>
    <t>Isabelly Maffei Uhry</t>
  </si>
  <si>
    <t>Murilo Dietrich</t>
  </si>
  <si>
    <t>Joao Vitor de Abreu</t>
  </si>
  <si>
    <t>Victor Hugo Borges</t>
  </si>
  <si>
    <t>Kauan Henrique Pereira</t>
  </si>
  <si>
    <t>Joao Victor Haas</t>
  </si>
  <si>
    <t>Gabriel Vogel</t>
  </si>
  <si>
    <t>Davi Martins Cordeiro</t>
  </si>
  <si>
    <t>Elis Kamilly Santos</t>
  </si>
  <si>
    <t>Caroline Rosa Weirich</t>
  </si>
  <si>
    <t>Mariana Carvalho Torquetti</t>
  </si>
  <si>
    <t>Fatima Goncalves Silva</t>
  </si>
  <si>
    <t>Kelli Tais Schuster</t>
  </si>
  <si>
    <t>Maria Julia dos Santos</t>
  </si>
  <si>
    <t>Milena Ludwig</t>
  </si>
  <si>
    <t>Karolina Vitoria Egea</t>
  </si>
  <si>
    <t>Paula Rhayssa Ramos</t>
  </si>
  <si>
    <t>Michele Denise Moreira dos Santos</t>
  </si>
  <si>
    <t>Cristopher Arnoldo Lambrecht</t>
  </si>
  <si>
    <t>Pedro Arthur dos Santos</t>
  </si>
  <si>
    <t>Luna Monique Lange</t>
  </si>
  <si>
    <t>Camila dos Santos Nascimento</t>
  </si>
  <si>
    <t>Jordan Wagner Martins</t>
  </si>
  <si>
    <t>Pedro Otavio Gurgel</t>
  </si>
  <si>
    <t>Iverson de Lima</t>
  </si>
  <si>
    <t>Joao Tourinho de Masi</t>
  </si>
  <si>
    <t>Joao Pedro da Silva Santos</t>
  </si>
  <si>
    <t>Julio Cesar Figueiredo Dias</t>
  </si>
  <si>
    <t>Beatriz Freire Viana</t>
  </si>
  <si>
    <t>Juliana Ochoa Furlan</t>
  </si>
  <si>
    <t>Murilo da Silva Thomas</t>
  </si>
  <si>
    <t>Mauricio Soares da Silva</t>
  </si>
  <si>
    <t>Kauan Mateus Garcia Caires dos Reis</t>
  </si>
  <si>
    <t>Marcos Henrique da Silva dos Santos</t>
  </si>
  <si>
    <t>Isabela de Conto Morais</t>
  </si>
  <si>
    <t>Maria Luiza Hoffman</t>
  </si>
  <si>
    <t>Ana Julia Hoffman</t>
  </si>
  <si>
    <t>Lais Mazoni Gauna</t>
  </si>
  <si>
    <t>Julia Mazoni Gauna</t>
  </si>
  <si>
    <t>Geovane Luis Sachser</t>
  </si>
  <si>
    <t>Marcela Carneiro</t>
  </si>
  <si>
    <t>Isabel Cristina de Jesus Fontanive</t>
  </si>
  <si>
    <t>Diony Fernando Basse</t>
  </si>
  <si>
    <t>Alexander Andre Teixeira</t>
  </si>
  <si>
    <t>Alice Garay</t>
  </si>
  <si>
    <t>Marco Antonio Calgaro</t>
  </si>
  <si>
    <t>Paulo Sergio Beluque</t>
  </si>
  <si>
    <t>Rosinei da Cruz Kaneda</t>
  </si>
  <si>
    <t>Tseng Hsin Yu</t>
  </si>
  <si>
    <t>Diogo Hrymak</t>
  </si>
  <si>
    <t>Diego Hrymak</t>
  </si>
  <si>
    <t>Alyson Ribas</t>
  </si>
  <si>
    <t>Giulia Barbosa</t>
  </si>
  <si>
    <t>Thiago Albuquerque Fernandes</t>
  </si>
  <si>
    <t>Mario Alejandro Garcia</t>
  </si>
  <si>
    <t>Bernardo Natalli Pinto</t>
  </si>
  <si>
    <t>Arthur Rubenich Sachser</t>
  </si>
  <si>
    <t>Arthur Dall Agnol</t>
  </si>
  <si>
    <t>Vitor Gabriel Dall Agnol</t>
  </si>
  <si>
    <t>Guilherme Cicheleiro</t>
  </si>
  <si>
    <t>Joao Augusto Dall Agnol</t>
  </si>
  <si>
    <t>Gustavo Henrique da Silva</t>
  </si>
  <si>
    <t>Nicolas Bittencourt</t>
  </si>
  <si>
    <t>Bruno Eduardo Erd Weber</t>
  </si>
  <si>
    <t>Sther Perger</t>
  </si>
  <si>
    <t>Amanda Marques</t>
  </si>
  <si>
    <t>Iasmin Mary Araujo</t>
  </si>
  <si>
    <t>Rafael Bosio Gross</t>
  </si>
  <si>
    <t>Jose Pedro Dresch</t>
  </si>
  <si>
    <t>Sara Berwig Nunes</t>
  </si>
  <si>
    <t>Yasmin Vider Pott</t>
  </si>
  <si>
    <t>Maykelly Araujo</t>
  </si>
  <si>
    <t>Maria Eduarda Walquer</t>
  </si>
  <si>
    <t>Gabriel Alexandre Mazarotto</t>
  </si>
  <si>
    <t>Gabriel Silva Rodrigues</t>
  </si>
  <si>
    <t>Bruno Kiota</t>
  </si>
  <si>
    <t>Lucas Fiori</t>
  </si>
  <si>
    <t>Aurelio Siu Hang</t>
  </si>
  <si>
    <t>Nadia Watanabe Bernardo</t>
  </si>
  <si>
    <t>Leticia Tulio</t>
  </si>
  <si>
    <t>Lucas Sikora</t>
  </si>
  <si>
    <t>Gustavo Gabriel de Macedo</t>
  </si>
  <si>
    <t>Maria Leticia da Silva</t>
  </si>
  <si>
    <t>Tiago Cordeiro Moreira</t>
  </si>
  <si>
    <t>Leonardo Miola</t>
  </si>
  <si>
    <t>Matheus Lucas Estevam</t>
  </si>
  <si>
    <t>Miguel Henrique Ramos</t>
  </si>
  <si>
    <t>Guilherme Henrique Araujo Silva</t>
  </si>
  <si>
    <t>Artur Nascimento de Souza</t>
  </si>
  <si>
    <t>Joao Pedro Ferreira da Silva</t>
  </si>
  <si>
    <t>Joao Helio Aguiar da Silva</t>
  </si>
  <si>
    <t>Gabriel Correira Oliveira dos Santos</t>
  </si>
  <si>
    <t>Pedro Emanuel Rodrigues dos Santos Souza</t>
  </si>
  <si>
    <t>Ana Julia Cunha dos Santos</t>
  </si>
  <si>
    <t>Mariana Gabriela dos Santos</t>
  </si>
  <si>
    <t>Rodrigo Junior dos Santos</t>
  </si>
  <si>
    <t>Dt. de Nasc.</t>
  </si>
  <si>
    <t>Alice de Oliveira Ribeiro</t>
  </si>
  <si>
    <t>Otavio de Oliveira Ribeiro</t>
  </si>
  <si>
    <t>Clara Caroline de Lima Silva</t>
  </si>
  <si>
    <t>Max.</t>
  </si>
  <si>
    <t>PreMirim</t>
  </si>
  <si>
    <t>Descricao</t>
  </si>
  <si>
    <t>RANKING ESTADUAL - 2019</t>
  </si>
  <si>
    <t>Hugo Lemos Arthuso</t>
  </si>
  <si>
    <t>370.496.368-27</t>
  </si>
  <si>
    <t>Pamela Sanabria Almada</t>
  </si>
  <si>
    <t>Angel Gabriel Paez Cardozo</t>
  </si>
  <si>
    <t>Matheus Dutra Gomes</t>
  </si>
  <si>
    <t>Nancy Betiana Pahr</t>
  </si>
  <si>
    <t>Claudia Carolina Gruber</t>
  </si>
  <si>
    <t>Madhu Nair</t>
  </si>
  <si>
    <t xml:space="preserve">Renan Augusto Rosso </t>
  </si>
  <si>
    <t>Marcelo Rodrigues</t>
  </si>
  <si>
    <t>Hermoine Toussaint</t>
  </si>
  <si>
    <t>Renata Trevisan</t>
  </si>
  <si>
    <t>Ramona Lemes</t>
  </si>
  <si>
    <t>Fernando Canesso</t>
  </si>
  <si>
    <t>Eliane Lima de Oliveira Walter</t>
  </si>
  <si>
    <t>Sylvia Oliveira da Silva</t>
  </si>
  <si>
    <t>Olga Benitez</t>
  </si>
  <si>
    <t>Patricia da Silva Tristao</t>
  </si>
  <si>
    <t>Oldemar Mazzardo Junior</t>
  </si>
  <si>
    <t>Valteci Tosta das Neves</t>
  </si>
  <si>
    <t>Adriano Madruga Haigert</t>
  </si>
  <si>
    <t>Celso Almeida Filho</t>
  </si>
  <si>
    <t>Johnnes Mateus Dias</t>
  </si>
  <si>
    <t>Kuber Shashi Uttamchandani</t>
  </si>
  <si>
    <t>Leonardo Ananias Garcia</t>
  </si>
  <si>
    <t>Bruno Gabriel Benedito</t>
  </si>
  <si>
    <t>Emanoel Henrique Galbiatti</t>
  </si>
  <si>
    <t>Kauane Santos</t>
  </si>
  <si>
    <t>Lavinia Isabele Fiori</t>
  </si>
  <si>
    <t>Julia Carla Ribas Zorzo</t>
  </si>
  <si>
    <t>Sofia Eliza Maciel</t>
  </si>
  <si>
    <t>Isabella Vitoria Santos</t>
  </si>
  <si>
    <t>Valeria Bertotti</t>
  </si>
  <si>
    <t>Miguel Kimetski</t>
  </si>
  <si>
    <t>Vinicius Teixeira</t>
  </si>
  <si>
    <t>SF - S09</t>
  </si>
  <si>
    <t>SM - S09</t>
  </si>
  <si>
    <t>RG</t>
  </si>
  <si>
    <t>15.098.692-3</t>
  </si>
  <si>
    <t>Bernardo Ferreira Maganhotti</t>
  </si>
  <si>
    <t>14.441.886-7</t>
  </si>
  <si>
    <t>085.283.679-16</t>
  </si>
  <si>
    <t>14.705.687-7</t>
  </si>
  <si>
    <t>14.566.623-6</t>
  </si>
  <si>
    <t>Amanda Silva Bochnia</t>
  </si>
  <si>
    <t>14183390-1</t>
  </si>
  <si>
    <t>Maria Eduarda Dainez</t>
  </si>
  <si>
    <t>14433242-3</t>
  </si>
  <si>
    <t>Maria Eduarda de Souza Santos</t>
  </si>
  <si>
    <t>14585406-7</t>
  </si>
  <si>
    <t>Thiago de Almeida Padilha</t>
  </si>
  <si>
    <t>15543917-3</t>
  </si>
  <si>
    <t>148635649-45</t>
  </si>
  <si>
    <t>15183846-4</t>
  </si>
  <si>
    <t>Maria Eduarda da Silva Andreiko</t>
  </si>
  <si>
    <t>14934327-0</t>
  </si>
  <si>
    <t>Pedro Bilobran Schilichta</t>
  </si>
  <si>
    <t>12668261-1</t>
  </si>
  <si>
    <t>Matheus Ventura de Siqueira</t>
  </si>
  <si>
    <t>15405931-8</t>
  </si>
  <si>
    <t>12727550-5</t>
  </si>
  <si>
    <t>14192882-1</t>
  </si>
  <si>
    <t>13216148-8</t>
  </si>
  <si>
    <t>Nicolas Kauan Silva Bortolazo</t>
  </si>
  <si>
    <t>483501058-28</t>
  </si>
  <si>
    <t>12868163-9</t>
  </si>
  <si>
    <t>13630312-0</t>
  </si>
  <si>
    <t>12868150-7</t>
  </si>
  <si>
    <t>109379929-33</t>
  </si>
  <si>
    <t>13446847-4</t>
  </si>
  <si>
    <t>14528428-7</t>
  </si>
  <si>
    <t>14640863-0</t>
  </si>
  <si>
    <t>13719304-3</t>
  </si>
  <si>
    <t>15313739-0</t>
  </si>
  <si>
    <t>14297883-0</t>
  </si>
  <si>
    <t>133916639-95</t>
  </si>
  <si>
    <t>14304834-9</t>
  </si>
  <si>
    <t>Marcela dos Santos Gorge</t>
  </si>
  <si>
    <t>13802601-9</t>
  </si>
  <si>
    <t>Ana Clara Stival Ricardo</t>
  </si>
  <si>
    <t>14495493-9</t>
  </si>
  <si>
    <t xml:space="preserve">Guilherme Geronimo Mion </t>
  </si>
  <si>
    <t>14482821-6</t>
  </si>
  <si>
    <t>093026589-02</t>
  </si>
  <si>
    <t>G310925-F</t>
  </si>
  <si>
    <t>9324761-2</t>
  </si>
  <si>
    <t>13443018-4</t>
  </si>
  <si>
    <t>14251205-0</t>
  </si>
  <si>
    <t>115370479-06</t>
  </si>
  <si>
    <t>14771691-5</t>
  </si>
  <si>
    <t>13299539-7</t>
  </si>
  <si>
    <t>14017146-9</t>
  </si>
  <si>
    <t>14628209-1</t>
  </si>
  <si>
    <t>14771230-8</t>
  </si>
  <si>
    <t>14628206-7</t>
  </si>
  <si>
    <t>112051039-29</t>
  </si>
  <si>
    <t>14646588-9</t>
  </si>
  <si>
    <t>13632105-6</t>
  </si>
  <si>
    <t>14753758-1</t>
  </si>
  <si>
    <t>14771836-5</t>
  </si>
  <si>
    <t>093051849-79</t>
  </si>
  <si>
    <t>Matheus Teixeira</t>
  </si>
  <si>
    <t>14771206-5</t>
  </si>
  <si>
    <t>Rhayane Julya Prior Braga</t>
  </si>
  <si>
    <t>14771884-5</t>
  </si>
  <si>
    <t>Heloisa da Silva Paviani</t>
  </si>
  <si>
    <t>14647329-6</t>
  </si>
  <si>
    <t>124357419-44</t>
  </si>
  <si>
    <t>Eloisa Cicoszki da Silva</t>
  </si>
  <si>
    <t>14191341-7</t>
  </si>
  <si>
    <t>106358449-31</t>
  </si>
  <si>
    <t>Mateus Bianchin</t>
  </si>
  <si>
    <t>14753712-3</t>
  </si>
  <si>
    <t>13941298-2</t>
  </si>
  <si>
    <t>106796599-86</t>
  </si>
  <si>
    <t>10448619-3</t>
  </si>
  <si>
    <t>100619979-94</t>
  </si>
  <si>
    <t>13577641-6</t>
  </si>
  <si>
    <t>15051658-7</t>
  </si>
  <si>
    <t>13729776-0</t>
  </si>
  <si>
    <t>15461469-9</t>
  </si>
  <si>
    <t>080471109-77</t>
  </si>
  <si>
    <t>14234254-5</t>
  </si>
  <si>
    <t>115935739-01</t>
  </si>
  <si>
    <t>14999390-8</t>
  </si>
  <si>
    <t>13759192-8</t>
  </si>
  <si>
    <t>14154850-6</t>
  </si>
  <si>
    <t>083523359-60</t>
  </si>
  <si>
    <t>Brahian Orlando Molinas Gonzalez</t>
  </si>
  <si>
    <t>Fernando Molinas Gozales</t>
  </si>
  <si>
    <t>Sofia Valentina Rodas Navarro</t>
  </si>
  <si>
    <t>9839055-3</t>
  </si>
  <si>
    <t>15429953-0</t>
  </si>
  <si>
    <t>13265303-8</t>
  </si>
  <si>
    <t>Pedro Naldo Orizeu</t>
  </si>
  <si>
    <t>2251940-9</t>
  </si>
  <si>
    <t>13262041-5</t>
  </si>
  <si>
    <t>12346728-0</t>
  </si>
  <si>
    <t>Davi Silva Alves</t>
  </si>
  <si>
    <t>13687036-0</t>
  </si>
  <si>
    <t>105337259-09</t>
  </si>
  <si>
    <t>Arthur Batista Lima</t>
  </si>
  <si>
    <t>12592273-2</t>
  </si>
  <si>
    <t>090329239-43</t>
  </si>
  <si>
    <t>12332396-3</t>
  </si>
  <si>
    <t>7021195-5</t>
  </si>
  <si>
    <t>Juliang Chen</t>
  </si>
  <si>
    <t>13203435-4</t>
  </si>
  <si>
    <t>12991729-6</t>
  </si>
  <si>
    <t>7038034-0</t>
  </si>
  <si>
    <t>5680012-3</t>
  </si>
  <si>
    <t>026202829-85</t>
  </si>
  <si>
    <t>13952499-3</t>
  </si>
  <si>
    <t>14830532-3</t>
  </si>
  <si>
    <t>115651199-24</t>
  </si>
  <si>
    <t>Gabriel Vinicius Kugelmeier</t>
  </si>
  <si>
    <t>13689976-7</t>
  </si>
  <si>
    <t>093730689-46</t>
  </si>
  <si>
    <t>14812696-8</t>
  </si>
  <si>
    <t>13726820-5</t>
  </si>
  <si>
    <t>Andre Felipe Cavalcante de Souza</t>
  </si>
  <si>
    <t>14655932-8</t>
  </si>
  <si>
    <t>124525879-66</t>
  </si>
  <si>
    <t>12862716-2</t>
  </si>
  <si>
    <t>Murilo Appelt Borges</t>
  </si>
  <si>
    <t>15371843-1</t>
  </si>
  <si>
    <t>140123359-79</t>
  </si>
  <si>
    <t>Italo Erbano Dotto</t>
  </si>
  <si>
    <t>14627570-2</t>
  </si>
  <si>
    <t>102326389-00</t>
  </si>
  <si>
    <t>13193370-3</t>
  </si>
  <si>
    <t>12324001-4</t>
  </si>
  <si>
    <t>13939770-3</t>
  </si>
  <si>
    <t>14169177-5</t>
  </si>
  <si>
    <t>12719380-0</t>
  </si>
  <si>
    <t>Felipe Tescaro Candido da Silva</t>
  </si>
  <si>
    <t>13394220-3</t>
  </si>
  <si>
    <t>099585489-09</t>
  </si>
  <si>
    <t>14349730-5</t>
  </si>
  <si>
    <t>Jucemari Maria Rogalski Fiori</t>
  </si>
  <si>
    <t>7918646-5</t>
  </si>
  <si>
    <t>036012849-10</t>
  </si>
  <si>
    <t>Livia Mayra Fiori</t>
  </si>
  <si>
    <t>15620008-5</t>
  </si>
  <si>
    <t>139427699-05</t>
  </si>
  <si>
    <t>15619997-4</t>
  </si>
  <si>
    <t>136092349-70</t>
  </si>
  <si>
    <t>14019736-0</t>
  </si>
  <si>
    <t>14058328-6</t>
  </si>
  <si>
    <t>112247839-99</t>
  </si>
  <si>
    <t>14046002-8</t>
  </si>
  <si>
    <t>14045986-0</t>
  </si>
  <si>
    <t>12786002-5</t>
  </si>
  <si>
    <t>089443309-13</t>
  </si>
  <si>
    <t>12785991-4</t>
  </si>
  <si>
    <t>089443299-07</t>
  </si>
  <si>
    <t>13802959-0</t>
  </si>
  <si>
    <t>12681060-1</t>
  </si>
  <si>
    <t>108060609-21</t>
  </si>
  <si>
    <t>13890013-4</t>
  </si>
  <si>
    <t>127208189-33</t>
  </si>
  <si>
    <t>13474459-6</t>
  </si>
  <si>
    <t>10663971-0</t>
  </si>
  <si>
    <t>1149655598-37</t>
  </si>
  <si>
    <t>13446543-0</t>
  </si>
  <si>
    <t>106083439-19</t>
  </si>
  <si>
    <t>13935350-1</t>
  </si>
  <si>
    <t>Eduardo Dalla Libera Serafin da Cruz</t>
  </si>
  <si>
    <t>14414028-1</t>
  </si>
  <si>
    <t>Carolina Steffen de Freitas</t>
  </si>
  <si>
    <t>13976476-5</t>
  </si>
  <si>
    <t>110608729-19</t>
  </si>
  <si>
    <t>12815461-2</t>
  </si>
  <si>
    <t>12815478-7</t>
  </si>
  <si>
    <t>13790493-4</t>
  </si>
  <si>
    <t>131825299-78</t>
  </si>
  <si>
    <t>10915471-7</t>
  </si>
  <si>
    <t>Bianca Dalla Libera Serafin da Cruz</t>
  </si>
  <si>
    <t>14705034-8</t>
  </si>
  <si>
    <t>Guilherme Henrique de Matos Teixeira</t>
  </si>
  <si>
    <t>14772011-4</t>
  </si>
  <si>
    <t>13384666-2</t>
  </si>
  <si>
    <t>Luciana Isabella dos Santos</t>
  </si>
  <si>
    <t>14621908-0</t>
  </si>
  <si>
    <t>13641646-4</t>
  </si>
  <si>
    <t>12509818-5</t>
  </si>
  <si>
    <t>081833069-42</t>
  </si>
  <si>
    <t>12509791-0</t>
  </si>
  <si>
    <t>103261559-10</t>
  </si>
  <si>
    <t>103261509-51</t>
  </si>
  <si>
    <t>14637015-2</t>
  </si>
  <si>
    <t>124033689-62</t>
  </si>
  <si>
    <t>13692686-1</t>
  </si>
  <si>
    <t>105422869-80</t>
  </si>
  <si>
    <t>12621897-4</t>
  </si>
  <si>
    <t>Vinicius Rafael do Carmo</t>
  </si>
  <si>
    <t>148322017-4</t>
  </si>
  <si>
    <t>096445929-99</t>
  </si>
  <si>
    <t>14034014-6</t>
  </si>
  <si>
    <t>111833039-04</t>
  </si>
  <si>
    <t>Victor Augusto Lourencato</t>
  </si>
  <si>
    <t>10445164-0</t>
  </si>
  <si>
    <t>091181299-78</t>
  </si>
  <si>
    <t>Gabriel Hiudi Sasaki</t>
  </si>
  <si>
    <t>10387694-0</t>
  </si>
  <si>
    <t>132256909-40</t>
  </si>
  <si>
    <t>Alisson Namba</t>
  </si>
  <si>
    <t>6494686-2</t>
  </si>
  <si>
    <t>062252149-76</t>
  </si>
  <si>
    <t>Carlos Benur Marcondes Gasparini</t>
  </si>
  <si>
    <t>333534328-09</t>
  </si>
  <si>
    <t>Alcides Favaretto Junior</t>
  </si>
  <si>
    <t>5322117-3</t>
  </si>
  <si>
    <t>018510699-41</t>
  </si>
  <si>
    <t>13861711-4</t>
  </si>
  <si>
    <t>14899853-1</t>
  </si>
  <si>
    <t>Eduardo Francisco Sobrinho Bozolla</t>
  </si>
  <si>
    <t>14249280-6</t>
  </si>
  <si>
    <t>084291619-96</t>
  </si>
  <si>
    <t>14328150-7</t>
  </si>
  <si>
    <t>133.004.479-76</t>
  </si>
  <si>
    <t>Kaue Oliveira Morais</t>
  </si>
  <si>
    <t>Vinicius Tristao Pela Duarte</t>
  </si>
  <si>
    <t>13752028-1</t>
  </si>
  <si>
    <t>077.333.759-83</t>
  </si>
  <si>
    <t>13089249-3</t>
  </si>
  <si>
    <t>096626049-01</t>
  </si>
  <si>
    <t>14178428-5</t>
  </si>
  <si>
    <t>114027829-00</t>
  </si>
  <si>
    <t>Gabriel Ortiz</t>
  </si>
  <si>
    <t>Luiz Fernando de Souza</t>
  </si>
  <si>
    <t>Murilo Eduardo Welter</t>
  </si>
  <si>
    <t>Jean Eduardo Porta Glinglani</t>
  </si>
  <si>
    <t>Vinicius Luiz da Silva Antunes</t>
  </si>
  <si>
    <t>Jose Richard Mello</t>
  </si>
  <si>
    <t>Alan Ariel Olmedo Baez</t>
  </si>
  <si>
    <t>Carlos Henrique da Silva</t>
  </si>
  <si>
    <t>Lucas de Meira Santos</t>
  </si>
  <si>
    <t>Alexandre Henrique Correia</t>
  </si>
  <si>
    <t>Emanuel Zeno Guedes de Carvalho</t>
  </si>
  <si>
    <t>Diogo Laroca de Lagos</t>
  </si>
  <si>
    <t>Roque Mathias Ocampos Sthadt</t>
  </si>
  <si>
    <t>Maxiliano Hellmann Cabrera</t>
  </si>
  <si>
    <t>x</t>
  </si>
  <si>
    <t>Patrick Luyan Bach</t>
  </si>
  <si>
    <t>Gustavo Willemann</t>
  </si>
  <si>
    <t>Vinicius Gabriel Pinatti</t>
  </si>
  <si>
    <t>Antonio Kenzo Sakai da Silva</t>
  </si>
  <si>
    <t>Pietro Giotto</t>
  </si>
  <si>
    <t>Isabella Oliveira Tscha</t>
  </si>
  <si>
    <t>Manoella Camargo Assuncao Thomasi</t>
  </si>
  <si>
    <t>Giovanna Oliveira Tscha</t>
  </si>
  <si>
    <t>Alexandre de Jesus Fontanive</t>
  </si>
  <si>
    <t>Giovanna Camargo Assuncao Thomasi</t>
  </si>
  <si>
    <t>PIO XII</t>
  </si>
  <si>
    <t>Anadiele Wulf</t>
  </si>
  <si>
    <t>Ana Vitoria Araujo</t>
  </si>
  <si>
    <t>Amanda Leme Evaristo de Lima</t>
  </si>
  <si>
    <t>Bianca Gabriela do Carmo Serra</t>
  </si>
  <si>
    <t>Isabela Emanuelle Moellmann de Souza</t>
  </si>
  <si>
    <t>Lara Cornachione</t>
  </si>
  <si>
    <t>Evelin Queiroz Pires</t>
  </si>
  <si>
    <t>Kauane Ferraciolle da Silva</t>
  </si>
  <si>
    <t>Eduardo Wuicik de Lima</t>
  </si>
  <si>
    <t>Felipe Seleme Ramos</t>
  </si>
  <si>
    <t>Vinicius Eduardo Agnes</t>
  </si>
  <si>
    <t>Kauane de Oliveira Soares</t>
  </si>
  <si>
    <t>Kauan Mainardi Roberts</t>
  </si>
  <si>
    <t>Samira de Oliveira Lima</t>
  </si>
  <si>
    <t>Nicolas Ramme Popoliski</t>
  </si>
  <si>
    <t>14.729.004-7</t>
  </si>
  <si>
    <t>099.974.989-76</t>
  </si>
  <si>
    <t>Jorge Henrique Goncalves Strelow</t>
  </si>
  <si>
    <t>Wesley dos Santos</t>
  </si>
  <si>
    <t>Yan Vitor Oliveira Cardoso</t>
  </si>
  <si>
    <t>Pedro Henrique Pires</t>
  </si>
  <si>
    <t>Vitor Gabriel Pires</t>
  </si>
  <si>
    <t xml:space="preserve">Andrey Gabriel Silva </t>
  </si>
  <si>
    <t>Lucas Cardoso Bizacha</t>
  </si>
  <si>
    <t>Nicollas Kaua Correia Goncalves da Silva</t>
  </si>
  <si>
    <t>Enzo Venancio de Souza</t>
  </si>
  <si>
    <t>Yuchi Arthur Egea Ohnuri</t>
  </si>
  <si>
    <t>Matheus Henrique Koppe Deuner</t>
  </si>
  <si>
    <t>Eduardo Luiz de Godoi Alves</t>
  </si>
  <si>
    <t>Bernardo Seyboth</t>
  </si>
  <si>
    <t>Kaike Salvador Santos</t>
  </si>
  <si>
    <t>Luiz Ricardo Tonelli Lopes</t>
  </si>
  <si>
    <t>Joao Vitor Batisttela Konieczniak</t>
  </si>
  <si>
    <t>Fabricio Laske Priesnitz</t>
  </si>
  <si>
    <t>Eike Stradiotti</t>
  </si>
  <si>
    <t>Guilherme Caua Ferreira Rodrigues</t>
  </si>
  <si>
    <t>Daniela Leyton</t>
  </si>
  <si>
    <t>Yasmin Fernanda de Lima Crupinsque</t>
  </si>
  <si>
    <t>Leticia Bach</t>
  </si>
  <si>
    <t>Nicole Emanuelli Bernardino Costa</t>
  </si>
  <si>
    <t>Raquel de Meira Santos</t>
  </si>
  <si>
    <t>Larissa Yumi Martin Kawakami</t>
  </si>
  <si>
    <t>Dariane Trindade Lemos</t>
  </si>
  <si>
    <t>Ticiane Trindade Lemos</t>
  </si>
  <si>
    <t>Maria Eduarda Kelm</t>
  </si>
  <si>
    <t>Milena Felisberto</t>
  </si>
  <si>
    <t>Eliana Nunes</t>
  </si>
  <si>
    <t>Mirella Karling Florentino</t>
  </si>
  <si>
    <t>Kamila Villareal Vera</t>
  </si>
  <si>
    <t>Vitoria Raqueli Fiss Pereira</t>
  </si>
  <si>
    <t>Laura da Silva Greco</t>
  </si>
  <si>
    <t>Isabeli Hofstaetter</t>
  </si>
  <si>
    <t>Sophia Leonie Matthes da Silva</t>
  </si>
  <si>
    <t>Thiago Martins dos Santos</t>
  </si>
  <si>
    <t>Vitoria Kawane Silva Correia dos Santos</t>
  </si>
  <si>
    <t>Gabrielly Eduarda Rodrigues</t>
  </si>
  <si>
    <t>Felipe Closs de Oliveira</t>
  </si>
  <si>
    <t>Jose Soares dos Santos Junior</t>
  </si>
  <si>
    <t>Kyara Yasmin Siqueira Goncalves da Luz</t>
  </si>
  <si>
    <t>Martin Daniel Vazquez Gallardo</t>
  </si>
  <si>
    <t>Lucas Alfredo Segovia</t>
  </si>
  <si>
    <t>Jose Henrique Cavalheiro Camargo</t>
  </si>
  <si>
    <t>Miguel Angel Ojeda Gonzalez</t>
  </si>
  <si>
    <t>Felipe Navarro</t>
  </si>
  <si>
    <t>Jeferson de Freitas Toregeani Mardegan</t>
  </si>
  <si>
    <t>Dhielinton Santos</t>
  </si>
  <si>
    <t>Diego Augusto Probst</t>
  </si>
  <si>
    <t>Kevin Chen</t>
  </si>
  <si>
    <t>Eduardo Barbosa</t>
  </si>
  <si>
    <t>Renan Kanitz</t>
  </si>
  <si>
    <t>Gabriela Airy Takeda Nogueira Trindade</t>
  </si>
  <si>
    <t>Leticia Gomes Taborda</t>
  </si>
  <si>
    <t>Paloma Massochin</t>
  </si>
  <si>
    <t>Leonardo Negrini</t>
  </si>
  <si>
    <t>Joao Pedro Rasera Carneiro</t>
  </si>
  <si>
    <t>Rafaela Budel Lopes</t>
  </si>
  <si>
    <t>Fabiana Elis Santos Vaz</t>
  </si>
  <si>
    <t>Thais Roberta de Oliveira</t>
  </si>
  <si>
    <t>Gabriel de Freitas da Silva</t>
  </si>
  <si>
    <t>Marrie Renalda Stanis</t>
  </si>
  <si>
    <t>13216155-0</t>
  </si>
  <si>
    <t>13375473-1</t>
  </si>
  <si>
    <t>101392079-10</t>
  </si>
  <si>
    <t>14377540-2</t>
  </si>
  <si>
    <t>14475624-0</t>
  </si>
  <si>
    <t>12960302-0</t>
  </si>
  <si>
    <t>13574542-1</t>
  </si>
  <si>
    <t>070558599-99</t>
  </si>
  <si>
    <t>13268420-0</t>
  </si>
  <si>
    <t>109.493.909-92</t>
  </si>
  <si>
    <t>120.077.869-31</t>
  </si>
  <si>
    <t>109.380.089-51</t>
  </si>
  <si>
    <t>12708215-4</t>
  </si>
  <si>
    <t>14629190-2</t>
  </si>
  <si>
    <t>067357249-84</t>
  </si>
  <si>
    <t>Manuel Badaracco</t>
  </si>
  <si>
    <t>Leticia Sthefani Fiori</t>
  </si>
  <si>
    <t>Greyce Bodanese</t>
  </si>
  <si>
    <t>Gabriela Gomes Silva</t>
  </si>
  <si>
    <t>Julia Koch Barreto</t>
  </si>
  <si>
    <t>Felipe de Souza Bughi</t>
  </si>
  <si>
    <t>Altair Ferrari Moraes</t>
  </si>
  <si>
    <t>Ariel Benitez</t>
  </si>
  <si>
    <t>Helison Henrique da Cruz Santos</t>
  </si>
  <si>
    <t>Lucas Mateus Mamede</t>
  </si>
  <si>
    <t>Vitor Adriano Correa</t>
  </si>
  <si>
    <t>Antonio de Oliveira da Silva</t>
  </si>
  <si>
    <t>Anderson Vargas</t>
  </si>
  <si>
    <t>Rafael Heidi Eto</t>
  </si>
  <si>
    <t>Cleverson Goettens</t>
  </si>
  <si>
    <t>Victor Leitao Sallem</t>
  </si>
  <si>
    <t>Tiago Kochake</t>
  </si>
  <si>
    <t>Milton David Gomez</t>
  </si>
  <si>
    <t>Amanda Nadalini Castro</t>
  </si>
  <si>
    <t>Ayla Cristine Goncalves</t>
  </si>
  <si>
    <t>Vitoria Sontag Bonaldo</t>
  </si>
  <si>
    <t>Franciele Naomi Mada</t>
  </si>
  <si>
    <t>Giovana Emily Santos Ferrari</t>
  </si>
  <si>
    <t>Carla Lorentzem</t>
  </si>
  <si>
    <t>Renato de Araujo Trevisan</t>
  </si>
  <si>
    <t>Edgar Henrique Leite</t>
  </si>
  <si>
    <t>Helison Henrique da Cruz  Santos</t>
  </si>
  <si>
    <t>Lucas Henrique de Souza Bernardo</t>
  </si>
  <si>
    <t>Claurilei Gilinski</t>
  </si>
  <si>
    <t>Alan Luiz Chapla</t>
  </si>
  <si>
    <t>Raul Fernando Lopez Fernandez</t>
  </si>
  <si>
    <t>Lucas Souza do Amaral</t>
  </si>
  <si>
    <t>Felipe Barbosa</t>
  </si>
  <si>
    <t>Ana Inagaki</t>
  </si>
  <si>
    <t>Claudio Antonio Diaz</t>
  </si>
  <si>
    <t>Josiane da Silva Thomas</t>
  </si>
  <si>
    <t>Tania Guill</t>
  </si>
  <si>
    <t>Leticia Cola Ribeiro de Oliveira</t>
  </si>
  <si>
    <t>Mariane Orizeu Basse</t>
  </si>
  <si>
    <t>Karen Damo da Costa</t>
  </si>
  <si>
    <t>Matheus Pereira Ignacio</t>
  </si>
  <si>
    <t>Gustavo Dias Requiao</t>
  </si>
  <si>
    <t>Fernando Carosini</t>
  </si>
  <si>
    <t>Roberto Guerrero</t>
  </si>
  <si>
    <t>Victor Eduardo Silva de Almeida</t>
  </si>
  <si>
    <t>Caique Schimidt Rinald</t>
  </si>
  <si>
    <t>Matheus Jucoski Ferreira</t>
  </si>
  <si>
    <t>Vinicios Raphael Martyusk</t>
  </si>
  <si>
    <t>Adolfo Ariel Pereira</t>
  </si>
  <si>
    <t>Sofia Segovia</t>
  </si>
  <si>
    <t>Carlos Guerrero</t>
  </si>
  <si>
    <t>Felipe Francisconi</t>
  </si>
  <si>
    <t>Yuan Liu Jara</t>
  </si>
  <si>
    <t>Ana Amarilla</t>
  </si>
  <si>
    <t>Maria Eduarda de Oliveira</t>
  </si>
  <si>
    <t>Mauricio Martinez</t>
  </si>
  <si>
    <t>Hiago de Araujo Dantas Teixeira</t>
  </si>
  <si>
    <t>Alejandro Duarte</t>
  </si>
  <si>
    <t>Vitor Assumpcao Haigert</t>
  </si>
  <si>
    <t>Giovanny Fortes Pereira</t>
  </si>
  <si>
    <t>Gustavo Oliveira da Silva</t>
  </si>
  <si>
    <t>Vitor Ravaneda Fernandes</t>
  </si>
  <si>
    <t>Vitor Godoy Maio</t>
  </si>
  <si>
    <t>Felipe Rocha</t>
  </si>
  <si>
    <t>Jose Gaio</t>
  </si>
  <si>
    <t>Kauan Henrique Correia</t>
  </si>
  <si>
    <t>Victor Rinaldi</t>
  </si>
  <si>
    <t>Renan Gabriel Rodrigo dos Santos</t>
  </si>
  <si>
    <t>Joaquim Francisco da Camara Rodrigues</t>
  </si>
  <si>
    <t>Andre Ricardo Mugnol</t>
  </si>
  <si>
    <t>Matheus Felipe Pessi Mourante</t>
  </si>
  <si>
    <t>Magali Nuñes</t>
  </si>
  <si>
    <t>Yasmin Alves Rosa</t>
  </si>
  <si>
    <t>Grazieli Gonzaga dos Santos</t>
  </si>
  <si>
    <t>Mariana Monaco Lemos</t>
  </si>
  <si>
    <t>Laura Pergher</t>
  </si>
  <si>
    <t>Byannca Schaefer Luiz</t>
  </si>
  <si>
    <t>Valentina Isabele Rodrigues Neitzke</t>
  </si>
  <si>
    <t>Fabrielly Martins dos Santos</t>
  </si>
  <si>
    <t>Isabella Ferreira Conrado da Silva</t>
  </si>
  <si>
    <t>Stephany Vitoria dos Santos</t>
  </si>
  <si>
    <t>Gabrielly Victoria Pereira Marioto</t>
  </si>
  <si>
    <t>Nicole Beatriz Tulio</t>
  </si>
  <si>
    <t>Ruth Abigail Gimenez Bogado</t>
  </si>
  <si>
    <t>Joao Carlos de Souza Coelho Mezari</t>
  </si>
  <si>
    <t>Thomas Weschenfelder de Paula</t>
  </si>
  <si>
    <t>Enzo Henrique Vinagre Marques</t>
  </si>
  <si>
    <t>Giovana Bernini Patzer</t>
  </si>
  <si>
    <t>Milagros Martinez</t>
  </si>
  <si>
    <t>Maria Cecilia de Oliveira</t>
  </si>
  <si>
    <t>Amanda Cortes Iwersem Machado</t>
  </si>
  <si>
    <t>Israel Sbrissia de Souza</t>
  </si>
  <si>
    <t>Willian Passos dos Santos</t>
  </si>
  <si>
    <t>Rafael Adriano Sirco Gilinski</t>
  </si>
  <si>
    <t>Jean Marcos Tavares de Carvalho</t>
  </si>
  <si>
    <t>Marcelo Bovo Feitosa</t>
  </si>
  <si>
    <t>Joao Marcos Martins Guisso</t>
  </si>
  <si>
    <t>Lucas Riquelme Sales</t>
  </si>
  <si>
    <t>Tomas Weschenfelder de Paula</t>
  </si>
  <si>
    <t>Jose Junior Lima dos Santos</t>
  </si>
  <si>
    <t>Willian Wilson dos Santos</t>
  </si>
  <si>
    <t>Brayan Afornali Teixeira</t>
  </si>
  <si>
    <t>Stefany da Silva Cardoso</t>
  </si>
  <si>
    <t>Yasmin Vitoria de Franca Agostini</t>
  </si>
  <si>
    <t>Jhennifer Izolene Martin e Silva</t>
  </si>
  <si>
    <t>Natalia da Costa</t>
  </si>
  <si>
    <t>Stefany Ribeiro</t>
  </si>
  <si>
    <t>Andressa Nunes</t>
  </si>
  <si>
    <t>Erika Gabrielly de Miranda</t>
  </si>
  <si>
    <t>Juliana Yurie Morikawa Moro</t>
  </si>
  <si>
    <t>Ana Laura Caldart</t>
  </si>
  <si>
    <t>Cleber Alan do Nascimento Junior</t>
  </si>
  <si>
    <t>Lucas de Assuncao Favaretto</t>
  </si>
  <si>
    <t>Pedro Lorenzo Guill Gasparini</t>
  </si>
  <si>
    <t>Anna Carolina Sampaio Cavalcante</t>
  </si>
  <si>
    <t xml:space="preserve">Silvia Ana Cristina </t>
  </si>
  <si>
    <t>Eloa Moreira Ross</t>
  </si>
  <si>
    <t>Camila Bresolin Carli</t>
  </si>
  <si>
    <t>Luiz Lazzari</t>
  </si>
  <si>
    <t>Pedro Selano</t>
  </si>
  <si>
    <t>Matheus Falkembach Meneghetti</t>
  </si>
  <si>
    <t>Joao Paulo Portella</t>
  </si>
  <si>
    <t>Pietro Koelzer Schumacher</t>
  </si>
  <si>
    <t>Matheus Henrique Deak</t>
  </si>
  <si>
    <t>Leonardo Costa</t>
  </si>
  <si>
    <t>Pedro Henrique Pacheco Cabral</t>
  </si>
  <si>
    <t>Vinicius Godoy Valoroski</t>
  </si>
  <si>
    <t xml:space="preserve">Anderson Ciriaco Basso </t>
  </si>
  <si>
    <t>Antonio de Araujo Dantas Teixeira</t>
  </si>
  <si>
    <t>Joaquin Kreuz Pereira</t>
  </si>
  <si>
    <t>Miguel Felipe Klein</t>
  </si>
  <si>
    <t>Eduardo Henrique Daunling</t>
  </si>
  <si>
    <t>Joao Vitor da Cunha</t>
  </si>
  <si>
    <t>Breno Fabricio Leone</t>
  </si>
  <si>
    <t>Frank Yu Ye Hu</t>
  </si>
  <si>
    <t>Joao Pedro Erbe do Prado</t>
  </si>
  <si>
    <t>Brendon Santini Klososki</t>
  </si>
  <si>
    <t>Vinicius Ribeiro Salvalaggio</t>
  </si>
  <si>
    <t>Maximilian Iachert de Lima</t>
  </si>
  <si>
    <t>Bernardo Augusto Camargo de Oliveira</t>
  </si>
  <si>
    <t>Alexandre Veiga Maiczuk</t>
  </si>
  <si>
    <t>Any Clara Martins</t>
  </si>
  <si>
    <t>Leticia Eduarda Martins Brandt</t>
  </si>
  <si>
    <t>Luisa Baldon Grassmann</t>
  </si>
  <si>
    <t>Isadora Marochi Bonfin</t>
  </si>
  <si>
    <t>Manuella Canesin Francklin da Silva</t>
  </si>
  <si>
    <t>Maria Isabeli Lima</t>
  </si>
  <si>
    <t>Kettlyn de Souza Borelli</t>
  </si>
  <si>
    <t>Bianca Frank</t>
  </si>
  <si>
    <t>Gabriela Tiemi Morikawa Moro</t>
  </si>
  <si>
    <t>Marianne Vitoria dos Santos</t>
  </si>
  <si>
    <t>Kauane Nataniele Raasch dos Santos</t>
  </si>
  <si>
    <t>Paula Rodas</t>
  </si>
  <si>
    <t>Ariel Gustavo Angeli</t>
  </si>
  <si>
    <t>Caike Murilo Spier</t>
  </si>
  <si>
    <t>Brayan Gabriel Nuernberg</t>
  </si>
  <si>
    <t>Augusto Ribeiro Dias</t>
  </si>
  <si>
    <t>Leonardo Santiago Teixeira Pinto</t>
  </si>
  <si>
    <t>Carlos Eduardo Antonieti Pastre</t>
  </si>
  <si>
    <t>Allysson Alves Lopes</t>
  </si>
  <si>
    <t>Kaio de Sousa Ramos</t>
  </si>
  <si>
    <t>Caue Avellar Alves de Souza</t>
  </si>
  <si>
    <t>Manuela Araujo Terra</t>
  </si>
  <si>
    <t>Emanuelly Vitoria Valdivino</t>
  </si>
  <si>
    <t>Leticia Morgenstern</t>
  </si>
  <si>
    <t>Eduardo Coelho de Araujo</t>
  </si>
  <si>
    <t>Fabio Massaki</t>
  </si>
  <si>
    <t>Leonardo Godoi</t>
  </si>
  <si>
    <t>Bianca Fabricio Leone</t>
  </si>
  <si>
    <t>Aldrimar Teixeira</t>
  </si>
  <si>
    <t>Murilo Emanoel Santos</t>
  </si>
  <si>
    <t>Henrique Floss</t>
  </si>
  <si>
    <t>Pedro Henrique Valenski</t>
  </si>
  <si>
    <t>Guilherme Floss</t>
  </si>
  <si>
    <t>Davi Assumpcao Haigert</t>
  </si>
  <si>
    <t>Marcelo Eduardo Andrade</t>
  </si>
  <si>
    <t>Arthur Morgenstern</t>
  </si>
  <si>
    <t>Leonardo das Prendas Silva</t>
  </si>
  <si>
    <t>Miguel Vinicius Bet</t>
  </si>
  <si>
    <t>Pedro Henrique Ye</t>
  </si>
  <si>
    <t>Emily Martins</t>
  </si>
  <si>
    <t>Catherine Kraemer da Silva</t>
  </si>
  <si>
    <t>Julia Bosio Gross</t>
  </si>
  <si>
    <t>Helena Mayumi Nishimura</t>
  </si>
  <si>
    <t>Lya Namba</t>
  </si>
  <si>
    <t>Gabriela Bosio</t>
  </si>
  <si>
    <t>DM - S09</t>
  </si>
  <si>
    <t>DF - S09</t>
  </si>
  <si>
    <t>DX - S09</t>
  </si>
  <si>
    <t>Maria Clara Blosfeld</t>
  </si>
  <si>
    <t>Marcos Ceccon</t>
  </si>
  <si>
    <t>Fabio Morgenstern</t>
  </si>
  <si>
    <t>Gerolf Hartman</t>
  </si>
  <si>
    <t>Ariane Tannouri Lopes</t>
  </si>
  <si>
    <t>Marcia Cristina Marchi Bottin</t>
  </si>
  <si>
    <t>Regiane dos Santos</t>
  </si>
  <si>
    <t>Graziela Batista</t>
  </si>
  <si>
    <t>Cleunice Martins</t>
  </si>
  <si>
    <t>Roseli Steinmacker</t>
  </si>
  <si>
    <t>Marcia Vargas Morgenstern</t>
  </si>
  <si>
    <t>Fernanda Zerbinato</t>
  </si>
  <si>
    <t>Margarete Doris Raasch</t>
  </si>
  <si>
    <t>Glaucia Camargo Assuncao</t>
  </si>
  <si>
    <t>Claudinete Massarolo</t>
  </si>
  <si>
    <t>Rosemary Staimanker</t>
  </si>
  <si>
    <t>Edivaldo dos Santos Olivera</t>
  </si>
  <si>
    <t>Roberta de Souza Tscha</t>
  </si>
  <si>
    <t>Luciano Martins</t>
  </si>
  <si>
    <t>Ralf Rehm</t>
  </si>
  <si>
    <t>Geraldo Schulz</t>
  </si>
  <si>
    <t>Marcos Antonio Brito dos Santos</t>
  </si>
  <si>
    <t>Ricardo Mugnol</t>
  </si>
  <si>
    <t>Julio Cesar Moro</t>
  </si>
  <si>
    <t>Marcio de Castro</t>
  </si>
  <si>
    <t>Simone Buzatto</t>
  </si>
  <si>
    <t>Valeria Barrim Chandoha</t>
  </si>
  <si>
    <t>Ana Massaki</t>
  </si>
  <si>
    <t>Wang Chih Kuo</t>
  </si>
  <si>
    <t>Wen Cheng Lee</t>
  </si>
  <si>
    <t>Ralf Ingo Koss</t>
  </si>
  <si>
    <t>Hung Pao Chuan</t>
  </si>
  <si>
    <t>Hwung Chun Jung</t>
  </si>
  <si>
    <t>Chen Feng Chun</t>
  </si>
  <si>
    <t>Hsieh Mei Chuan</t>
  </si>
  <si>
    <t>Sheila Alves Moure Postico</t>
  </si>
  <si>
    <t>Priscila Martinski</t>
  </si>
  <si>
    <t>Susana Pilar Alvarado Ramirez</t>
  </si>
  <si>
    <t>Albrecht Heinrich Birkholt</t>
  </si>
  <si>
    <t>Mauricio Jose de Freitas Andersen</t>
  </si>
  <si>
    <t>Christiano Souza Neto</t>
  </si>
  <si>
    <t>Willianjar Arquimedes Machado</t>
  </si>
  <si>
    <t>Celso Kazuo Sato</t>
  </si>
  <si>
    <t>Rosimary Steinmacker</t>
  </si>
  <si>
    <t>Hwang Jenn San</t>
  </si>
  <si>
    <t>Eduardo Ferreira Lourenco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</si>
</sst>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dd/mm;@"/>
    <numFmt numFmtId="166" formatCode="dd\-mmm\-yyyy"/>
    <numFmt numFmtId="167" formatCode="000000000\-00"/>
  </numFmts>
  <fonts count="25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2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5" fillId="0" borderId="0" xfId="0" quotePrefix="1" applyNumberFormat="1" applyFont="1" applyFill="1" applyBorder="1" applyAlignment="1">
      <alignment horizontal="center" vertical="center"/>
    </xf>
    <xf numFmtId="15" fontId="5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9" fontId="6" fillId="0" borderId="3" xfId="4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10" fillId="0" borderId="0" xfId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166" fontId="5" fillId="0" borderId="0" xfId="1" quotePrefix="1" applyNumberFormat="1" applyFont="1" applyFill="1" applyBorder="1" applyAlignment="1">
      <alignment horizontal="center" vertical="center"/>
    </xf>
    <xf numFmtId="15" fontId="5" fillId="0" borderId="0" xfId="1" quotePrefix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12" fillId="0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0" fontId="10" fillId="0" borderId="8" xfId="1" applyFill="1" applyBorder="1" applyAlignment="1">
      <alignment vertical="center"/>
    </xf>
    <xf numFmtId="0" fontId="10" fillId="0" borderId="4" xfId="1" applyFill="1" applyBorder="1" applyAlignment="1">
      <alignment vertical="center"/>
    </xf>
    <xf numFmtId="3" fontId="10" fillId="0" borderId="4" xfId="1" applyNumberFormat="1" applyFill="1" applyBorder="1" applyAlignment="1">
      <alignment vertical="center"/>
    </xf>
    <xf numFmtId="3" fontId="10" fillId="0" borderId="4" xfId="1" applyNumberFormat="1" applyFont="1" applyFill="1" applyBorder="1" applyAlignment="1">
      <alignment vertical="center"/>
    </xf>
    <xf numFmtId="9" fontId="6" fillId="0" borderId="3" xfId="2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14" fontId="10" fillId="0" borderId="4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 wrapText="1"/>
    </xf>
    <xf numFmtId="14" fontId="11" fillId="0" borderId="4" xfId="1" applyNumberFormat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14" fontId="10" fillId="0" borderId="4" xfId="1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vertical="center"/>
    </xf>
    <xf numFmtId="0" fontId="10" fillId="0" borderId="0" xfId="1" quotePrefix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9" fontId="6" fillId="0" borderId="3" xfId="3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" fontId="20" fillId="2" borderId="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0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0" borderId="11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10" fillId="0" borderId="13" xfId="1" applyFill="1" applyBorder="1" applyAlignment="1">
      <alignment vertical="center"/>
    </xf>
    <xf numFmtId="0" fontId="10" fillId="0" borderId="14" xfId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14" fontId="2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/>
    </xf>
    <xf numFmtId="14" fontId="10" fillId="0" borderId="4" xfId="1" applyNumberFormat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/>
    </xf>
    <xf numFmtId="2" fontId="12" fillId="0" borderId="4" xfId="1" applyNumberFormat="1" applyFont="1" applyFill="1" applyBorder="1" applyAlignment="1">
      <alignment horizontal="center" vertical="center"/>
    </xf>
    <xf numFmtId="3" fontId="10" fillId="0" borderId="4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12" fillId="0" borderId="4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/>
    <xf numFmtId="3" fontId="7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0" fontId="2" fillId="0" borderId="9" xfId="0" applyFont="1" applyFill="1" applyBorder="1" applyAlignme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4" fontId="11" fillId="0" borderId="2" xfId="1" applyNumberFormat="1" applyFont="1" applyFill="1" applyBorder="1" applyAlignment="1">
      <alignment horizontal="center" vertical="center" wrapText="1"/>
    </xf>
    <xf numFmtId="14" fontId="11" fillId="0" borderId="6" xfId="1" applyNumberFormat="1" applyFont="1" applyFill="1" applyBorder="1" applyAlignment="1">
      <alignment horizontal="center" vertical="center" wrapText="1"/>
    </xf>
    <xf numFmtId="14" fontId="11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/>
    </xf>
    <xf numFmtId="2" fontId="11" fillId="0" borderId="6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Separador de milhares 2" xfId="2"/>
    <cellStyle name="Separador de milhares 3" xfId="3"/>
    <cellStyle name="Vírgula" xfId="4" builtinId="3"/>
  </cellStyles>
  <dxfs count="0"/>
  <tableStyles count="0" defaultTableStyle="TableStyleMedium9" defaultPivotStyle="PivotStyleLight16"/>
  <colors>
    <mruColors>
      <color rgb="FFFF0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92"/>
  <sheetViews>
    <sheetView showGridLines="0" zoomScale="75" zoomScaleNormal="75" workbookViewId="0">
      <pane ySplit="2" topLeftCell="A281" activePane="bottomLeft" state="frozen"/>
      <selection pane="bottomLeft" activeCell="B307" sqref="B307"/>
    </sheetView>
  </sheetViews>
  <sheetFormatPr defaultColWidth="9.28515625" defaultRowHeight="14.4" x14ac:dyDescent="0.3"/>
  <cols>
    <col min="1" max="1" width="3.28515625" style="175" customWidth="1"/>
    <col min="2" max="2" width="50.85546875" style="175" customWidth="1"/>
    <col min="3" max="3" width="15.85546875" style="175" customWidth="1"/>
    <col min="4" max="4" width="15.85546875" style="181" customWidth="1"/>
    <col min="5" max="7" width="15.85546875" style="168" customWidth="1"/>
    <col min="8" max="8" width="20.85546875" style="197" customWidth="1"/>
    <col min="9" max="9" width="3.28515625" style="174" customWidth="1"/>
    <col min="10" max="11" width="13.28515625" style="174" customWidth="1"/>
    <col min="12" max="12" width="3.28515625" style="174" customWidth="1"/>
    <col min="13" max="13" width="13.28515625" style="174" customWidth="1"/>
    <col min="14" max="16" width="13.28515625" style="175" customWidth="1"/>
    <col min="17" max="17" width="3.28515625" style="174" customWidth="1"/>
    <col min="18" max="19" width="13.28515625" style="174" customWidth="1"/>
    <col min="20" max="16384" width="9.28515625" style="175"/>
  </cols>
  <sheetData>
    <row r="2" spans="2:19" x14ac:dyDescent="0.3">
      <c r="B2" s="172" t="s">
        <v>405</v>
      </c>
      <c r="C2" s="172" t="s">
        <v>406</v>
      </c>
      <c r="D2" s="173" t="s">
        <v>1102</v>
      </c>
      <c r="E2" s="165" t="s">
        <v>0</v>
      </c>
      <c r="F2" s="165" t="s">
        <v>643</v>
      </c>
      <c r="G2" s="165" t="s">
        <v>1147</v>
      </c>
      <c r="H2" s="195" t="s">
        <v>915</v>
      </c>
      <c r="J2" s="156" t="s">
        <v>53</v>
      </c>
      <c r="K2" s="156" t="s">
        <v>0</v>
      </c>
      <c r="M2" s="172" t="s">
        <v>0</v>
      </c>
      <c r="N2" s="172" t="s">
        <v>1108</v>
      </c>
      <c r="O2" s="172" t="s">
        <v>1106</v>
      </c>
      <c r="P2" s="172" t="s">
        <v>632</v>
      </c>
      <c r="R2" s="156" t="s">
        <v>53</v>
      </c>
      <c r="S2" s="156" t="s">
        <v>0</v>
      </c>
    </row>
    <row r="3" spans="2:19" ht="15" customHeight="1" x14ac:dyDescent="0.3">
      <c r="B3" s="176" t="s">
        <v>318</v>
      </c>
      <c r="C3" s="177" t="s">
        <v>67</v>
      </c>
      <c r="D3" s="167"/>
      <c r="E3" s="166" t="str">
        <f t="shared" ref="E3:E66" si="0">IFERROR(VLOOKUP(YEAR($D3),$J:$K,2,FALSE),"")</f>
        <v/>
      </c>
      <c r="F3" s="166"/>
      <c r="G3" s="166"/>
      <c r="H3" s="196"/>
      <c r="J3" s="178">
        <v>2019</v>
      </c>
      <c r="K3" s="178"/>
      <c r="M3" s="179" t="s">
        <v>44</v>
      </c>
      <c r="N3" s="179" t="s">
        <v>45</v>
      </c>
      <c r="O3" s="180">
        <v>18</v>
      </c>
      <c r="P3" s="180">
        <v>17</v>
      </c>
      <c r="R3" s="178">
        <v>2019</v>
      </c>
      <c r="S3" s="178"/>
    </row>
    <row r="4" spans="2:19" ht="15" customHeight="1" x14ac:dyDescent="0.3">
      <c r="B4" s="176" t="s">
        <v>1548</v>
      </c>
      <c r="C4" s="177" t="s">
        <v>774</v>
      </c>
      <c r="D4" s="167">
        <v>38301</v>
      </c>
      <c r="E4" s="166" t="str">
        <f t="shared" si="0"/>
        <v>S17</v>
      </c>
      <c r="F4" s="166"/>
      <c r="G4" s="166"/>
      <c r="H4" s="196"/>
      <c r="J4" s="178">
        <f t="shared" ref="J4:J71" si="1">J3-1</f>
        <v>2018</v>
      </c>
      <c r="K4" s="178" t="str">
        <f>IF($J$3-J4&lt;9,"S09",IF($J$3-J4&lt;11,"S11",IF($J$3-J4&lt;13,"S13",IF($J$3-J4&lt;15,"S15",IF($J$3-J4&lt;17,"S17",IF($J$3-J4&lt;19,"S19",IF($J$3-J4&gt;=50,"50+",IF($J$3-J4&gt;=42,"42+",IF($J$3-J4&gt;=35,"35+","Adulto")))))))))</f>
        <v>S09</v>
      </c>
      <c r="M4" s="179" t="s">
        <v>46</v>
      </c>
      <c r="N4" s="179" t="s">
        <v>47</v>
      </c>
      <c r="O4" s="180">
        <v>16</v>
      </c>
      <c r="P4" s="180">
        <v>15</v>
      </c>
      <c r="R4" s="178">
        <f t="shared" ref="R4:R71" si="2">R3-1</f>
        <v>2018</v>
      </c>
      <c r="S4" s="178" t="str">
        <f>IF($R$3-R4&lt;9,"S09",IF($R$3-R4&lt;11,"S11",IF($R$3-R4&lt;13,"S13",IF($R$3-R4&lt;15,"S15",IF($R$3-R4&lt;17,"S17",IF($R$3-R4&lt;19,"S19",IF($R$3-R4&gt;=42,"Veterano",IF($R$3-R4&gt;=35,"Sênior","Adulto"))))))))</f>
        <v>S09</v>
      </c>
    </row>
    <row r="5" spans="2:19" ht="15" customHeight="1" x14ac:dyDescent="0.3">
      <c r="B5" s="176" t="s">
        <v>529</v>
      </c>
      <c r="C5" s="177" t="s">
        <v>55</v>
      </c>
      <c r="D5" s="167">
        <v>39222</v>
      </c>
      <c r="E5" s="166" t="str">
        <f t="shared" si="0"/>
        <v>S13</v>
      </c>
      <c r="F5" s="166"/>
      <c r="G5" s="166"/>
      <c r="H5" s="196"/>
      <c r="J5" s="178">
        <f t="shared" si="1"/>
        <v>2017</v>
      </c>
      <c r="K5" s="178" t="str">
        <f t="shared" ref="K5:K38" si="3">IF($J$3-J5&lt;9,"S09",IF($J$3-J5&lt;11,"S11",IF($J$3-J5&lt;13,"S13",IF($J$3-J5&lt;15,"S15",IF($J$3-J5&lt;17,"S17",IF($J$3-J5&lt;19,"S19",IF($J$3-J5&gt;=50,"50+",IF($J$3-J5&gt;=42,"42+",IF($J$3-J5&gt;=35,"35+","Adulto")))))))))</f>
        <v>S09</v>
      </c>
      <c r="M5" s="179" t="s">
        <v>48</v>
      </c>
      <c r="N5" s="179" t="s">
        <v>49</v>
      </c>
      <c r="O5" s="180">
        <v>14</v>
      </c>
      <c r="P5" s="180">
        <v>13</v>
      </c>
      <c r="R5" s="178">
        <f t="shared" si="2"/>
        <v>2017</v>
      </c>
      <c r="S5" s="178" t="str">
        <f t="shared" ref="S5:S38" si="4">IF($R$3-R5&lt;9,"S09",IF($R$3-R5&lt;11,"S11",IF($R$3-R5&lt;13,"S13",IF($R$3-R5&lt;15,"S15",IF($R$3-R5&lt;17,"S17",IF($R$3-R5&lt;19,"S19",IF($R$3-R5&gt;=42,"Veterano",IF($R$3-R5&gt;=35,"Sênior","Adulto"))))))))</f>
        <v>S09</v>
      </c>
    </row>
    <row r="6" spans="2:19" ht="15" customHeight="1" x14ac:dyDescent="0.3">
      <c r="B6" s="176" t="s">
        <v>943</v>
      </c>
      <c r="C6" s="177" t="s">
        <v>55</v>
      </c>
      <c r="D6" s="167">
        <v>26594</v>
      </c>
      <c r="E6" s="166" t="str">
        <f t="shared" si="0"/>
        <v>42+</v>
      </c>
      <c r="F6" s="166" t="s">
        <v>644</v>
      </c>
      <c r="G6" s="166"/>
      <c r="H6" s="196">
        <v>91304369900</v>
      </c>
      <c r="J6" s="178">
        <f t="shared" si="1"/>
        <v>2016</v>
      </c>
      <c r="K6" s="178" t="str">
        <f t="shared" si="3"/>
        <v>S09</v>
      </c>
      <c r="M6" s="179" t="s">
        <v>50</v>
      </c>
      <c r="N6" s="179" t="s">
        <v>51</v>
      </c>
      <c r="O6" s="180">
        <v>12</v>
      </c>
      <c r="P6" s="180">
        <v>11</v>
      </c>
      <c r="R6" s="178">
        <f t="shared" si="2"/>
        <v>2016</v>
      </c>
      <c r="S6" s="178" t="str">
        <f t="shared" si="4"/>
        <v>S09</v>
      </c>
    </row>
    <row r="7" spans="2:19" ht="15" customHeight="1" x14ac:dyDescent="0.3">
      <c r="B7" s="176" t="s">
        <v>412</v>
      </c>
      <c r="C7" s="177" t="s">
        <v>407</v>
      </c>
      <c r="D7" s="167"/>
      <c r="E7" s="166" t="str">
        <f t="shared" si="0"/>
        <v/>
      </c>
      <c r="F7" s="166"/>
      <c r="G7" s="166"/>
      <c r="H7" s="196"/>
      <c r="J7" s="178">
        <f t="shared" si="1"/>
        <v>2015</v>
      </c>
      <c r="K7" s="178" t="str">
        <f t="shared" si="3"/>
        <v>S09</v>
      </c>
      <c r="M7" s="179" t="s">
        <v>52</v>
      </c>
      <c r="N7" s="179" t="s">
        <v>1107</v>
      </c>
      <c r="O7" s="180">
        <v>10</v>
      </c>
      <c r="P7" s="180">
        <v>9</v>
      </c>
      <c r="R7" s="178">
        <f t="shared" si="2"/>
        <v>2015</v>
      </c>
      <c r="S7" s="178" t="str">
        <f t="shared" si="4"/>
        <v>S09</v>
      </c>
    </row>
    <row r="8" spans="2:19" ht="15" customHeight="1" x14ac:dyDescent="0.3">
      <c r="B8" s="176" t="s">
        <v>798</v>
      </c>
      <c r="C8" s="177" t="s">
        <v>780</v>
      </c>
      <c r="D8" s="167">
        <v>30883</v>
      </c>
      <c r="E8" s="166" t="str">
        <f t="shared" si="0"/>
        <v>35+</v>
      </c>
      <c r="F8" s="166"/>
      <c r="G8" s="166"/>
      <c r="H8" s="196"/>
      <c r="J8" s="178">
        <f t="shared" si="1"/>
        <v>2014</v>
      </c>
      <c r="K8" s="178" t="str">
        <f t="shared" si="3"/>
        <v>S09</v>
      </c>
      <c r="R8" s="178">
        <f t="shared" si="2"/>
        <v>2014</v>
      </c>
      <c r="S8" s="178" t="str">
        <f t="shared" si="4"/>
        <v>S09</v>
      </c>
    </row>
    <row r="9" spans="2:19" ht="15" customHeight="1" x14ac:dyDescent="0.3">
      <c r="B9" s="176" t="s">
        <v>340</v>
      </c>
      <c r="C9" s="177" t="s">
        <v>774</v>
      </c>
      <c r="D9" s="167">
        <v>28547</v>
      </c>
      <c r="E9" s="166" t="str">
        <f t="shared" si="0"/>
        <v>35+</v>
      </c>
      <c r="F9" s="166" t="s">
        <v>644</v>
      </c>
      <c r="G9" s="166" t="s">
        <v>1259</v>
      </c>
      <c r="H9" s="196"/>
      <c r="J9" s="178">
        <f t="shared" si="1"/>
        <v>2013</v>
      </c>
      <c r="K9" s="178" t="str">
        <f t="shared" si="3"/>
        <v>S09</v>
      </c>
      <c r="R9" s="178">
        <f t="shared" si="2"/>
        <v>2013</v>
      </c>
      <c r="S9" s="178" t="str">
        <f t="shared" si="4"/>
        <v>S09</v>
      </c>
    </row>
    <row r="10" spans="2:19" ht="15" customHeight="1" x14ac:dyDescent="0.3">
      <c r="B10" s="176" t="s">
        <v>1130</v>
      </c>
      <c r="C10" s="177" t="s">
        <v>55</v>
      </c>
      <c r="D10" s="167">
        <v>26369</v>
      </c>
      <c r="E10" s="166" t="str">
        <f t="shared" si="0"/>
        <v>42+</v>
      </c>
      <c r="F10" s="166"/>
      <c r="G10" s="166"/>
      <c r="H10" s="196"/>
      <c r="J10" s="178">
        <f t="shared" si="1"/>
        <v>2012</v>
      </c>
      <c r="K10" s="178" t="str">
        <f t="shared" si="3"/>
        <v>S09</v>
      </c>
      <c r="R10" s="178">
        <f t="shared" si="2"/>
        <v>2012</v>
      </c>
      <c r="S10" s="178" t="str">
        <f t="shared" si="4"/>
        <v>S09</v>
      </c>
    </row>
    <row r="11" spans="2:19" ht="15" customHeight="1" x14ac:dyDescent="0.3">
      <c r="B11" s="176" t="s">
        <v>588</v>
      </c>
      <c r="C11" s="177" t="s">
        <v>134</v>
      </c>
      <c r="D11" s="167">
        <v>38111</v>
      </c>
      <c r="E11" s="166" t="str">
        <f t="shared" si="0"/>
        <v>S17</v>
      </c>
      <c r="F11" s="166"/>
      <c r="G11" s="166"/>
      <c r="H11" s="196"/>
      <c r="J11" s="178">
        <f t="shared" si="1"/>
        <v>2011</v>
      </c>
      <c r="K11" s="178" t="str">
        <f t="shared" si="3"/>
        <v>S09</v>
      </c>
      <c r="R11" s="178">
        <f t="shared" si="2"/>
        <v>2011</v>
      </c>
      <c r="S11" s="178" t="str">
        <f t="shared" si="4"/>
        <v>S09</v>
      </c>
    </row>
    <row r="12" spans="2:19" ht="15" customHeight="1" x14ac:dyDescent="0.3">
      <c r="B12" s="176" t="s">
        <v>535</v>
      </c>
      <c r="C12" s="177" t="s">
        <v>369</v>
      </c>
      <c r="D12" s="167">
        <v>39333</v>
      </c>
      <c r="E12" s="166" t="str">
        <f t="shared" si="0"/>
        <v>S13</v>
      </c>
      <c r="F12" s="166"/>
      <c r="G12" s="166"/>
      <c r="H12" s="196"/>
      <c r="J12" s="178">
        <f t="shared" si="1"/>
        <v>2010</v>
      </c>
      <c r="K12" s="178" t="str">
        <f t="shared" si="3"/>
        <v>S11</v>
      </c>
      <c r="R12" s="178">
        <f t="shared" si="2"/>
        <v>2010</v>
      </c>
      <c r="S12" s="178" t="str">
        <f t="shared" si="4"/>
        <v>S11</v>
      </c>
    </row>
    <row r="13" spans="2:19" ht="15" customHeight="1" x14ac:dyDescent="0.3">
      <c r="B13" s="176" t="s">
        <v>305</v>
      </c>
      <c r="C13" s="177" t="s">
        <v>68</v>
      </c>
      <c r="D13" s="167">
        <v>38850</v>
      </c>
      <c r="E13" s="166" t="str">
        <f t="shared" si="0"/>
        <v>S15</v>
      </c>
      <c r="F13" s="166"/>
      <c r="G13" s="166"/>
      <c r="H13" s="196"/>
      <c r="J13" s="178">
        <f t="shared" si="1"/>
        <v>2009</v>
      </c>
      <c r="K13" s="178" t="str">
        <f t="shared" si="3"/>
        <v>S11</v>
      </c>
      <c r="R13" s="178">
        <f t="shared" si="2"/>
        <v>2009</v>
      </c>
      <c r="S13" s="178" t="str">
        <f t="shared" si="4"/>
        <v>S11</v>
      </c>
    </row>
    <row r="14" spans="2:19" ht="15" customHeight="1" x14ac:dyDescent="0.3">
      <c r="B14" s="176" t="s">
        <v>286</v>
      </c>
      <c r="C14" s="177" t="s">
        <v>134</v>
      </c>
      <c r="D14" s="167">
        <v>37887</v>
      </c>
      <c r="E14" s="166" t="str">
        <f t="shared" si="0"/>
        <v>S17</v>
      </c>
      <c r="F14" s="166"/>
      <c r="G14" s="166"/>
      <c r="H14" s="196"/>
      <c r="J14" s="178">
        <f t="shared" si="1"/>
        <v>2008</v>
      </c>
      <c r="K14" s="178" t="str">
        <f t="shared" si="3"/>
        <v>S13</v>
      </c>
      <c r="R14" s="178">
        <f t="shared" si="2"/>
        <v>2008</v>
      </c>
      <c r="S14" s="178" t="str">
        <f t="shared" si="4"/>
        <v>S13</v>
      </c>
    </row>
    <row r="15" spans="2:19" ht="15" customHeight="1" x14ac:dyDescent="0.3">
      <c r="B15" s="176" t="s">
        <v>569</v>
      </c>
      <c r="C15" s="177" t="s">
        <v>134</v>
      </c>
      <c r="D15" s="167"/>
      <c r="E15" s="166" t="str">
        <f t="shared" si="0"/>
        <v/>
      </c>
      <c r="F15" s="166"/>
      <c r="G15" s="166"/>
      <c r="H15" s="196"/>
      <c r="J15" s="178">
        <f t="shared" si="1"/>
        <v>2007</v>
      </c>
      <c r="K15" s="178" t="str">
        <f t="shared" si="3"/>
        <v>S13</v>
      </c>
      <c r="R15" s="178">
        <f t="shared" si="2"/>
        <v>2007</v>
      </c>
      <c r="S15" s="178" t="str">
        <f t="shared" si="4"/>
        <v>S13</v>
      </c>
    </row>
    <row r="16" spans="2:19" ht="15" customHeight="1" x14ac:dyDescent="0.3">
      <c r="B16" s="176" t="s">
        <v>378</v>
      </c>
      <c r="C16" s="177" t="s">
        <v>335</v>
      </c>
      <c r="D16" s="167">
        <v>37736</v>
      </c>
      <c r="E16" s="166" t="str">
        <f t="shared" si="0"/>
        <v>S17</v>
      </c>
      <c r="F16" s="166"/>
      <c r="G16" s="166"/>
      <c r="H16" s="196"/>
      <c r="J16" s="178">
        <f t="shared" si="1"/>
        <v>2006</v>
      </c>
      <c r="K16" s="178" t="str">
        <f t="shared" si="3"/>
        <v>S15</v>
      </c>
      <c r="R16" s="178">
        <f t="shared" si="2"/>
        <v>2006</v>
      </c>
      <c r="S16" s="178" t="str">
        <f t="shared" si="4"/>
        <v>S15</v>
      </c>
    </row>
    <row r="17" spans="2:19" ht="15" customHeight="1" x14ac:dyDescent="0.3">
      <c r="B17" s="176" t="s">
        <v>1385</v>
      </c>
      <c r="C17" s="177" t="s">
        <v>774</v>
      </c>
      <c r="D17" s="167">
        <v>38862</v>
      </c>
      <c r="E17" s="166" t="str">
        <f t="shared" si="0"/>
        <v>S15</v>
      </c>
      <c r="F17" s="166"/>
      <c r="G17" s="166"/>
      <c r="H17" s="196"/>
      <c r="J17" s="178">
        <f t="shared" si="1"/>
        <v>2005</v>
      </c>
      <c r="K17" s="178" t="str">
        <f t="shared" si="3"/>
        <v>S15</v>
      </c>
      <c r="R17" s="178">
        <f t="shared" si="2"/>
        <v>2005</v>
      </c>
      <c r="S17" s="178" t="str">
        <f t="shared" si="4"/>
        <v>S15</v>
      </c>
    </row>
    <row r="18" spans="2:19" ht="15" customHeight="1" x14ac:dyDescent="0.3">
      <c r="B18" s="176" t="s">
        <v>1529</v>
      </c>
      <c r="C18" s="177" t="s">
        <v>868</v>
      </c>
      <c r="D18" s="167"/>
      <c r="E18" s="166" t="str">
        <f t="shared" si="0"/>
        <v/>
      </c>
      <c r="F18" s="166"/>
      <c r="G18" s="166" t="s">
        <v>1393</v>
      </c>
      <c r="H18" s="196"/>
      <c r="J18" s="178">
        <f t="shared" si="1"/>
        <v>2004</v>
      </c>
      <c r="K18" s="178" t="str">
        <f t="shared" si="3"/>
        <v>S17</v>
      </c>
      <c r="R18" s="178">
        <f t="shared" si="2"/>
        <v>2004</v>
      </c>
      <c r="S18" s="178" t="str">
        <f t="shared" si="4"/>
        <v>S17</v>
      </c>
    </row>
    <row r="19" spans="2:19" ht="15" customHeight="1" x14ac:dyDescent="0.3">
      <c r="B19" s="176" t="s">
        <v>1727</v>
      </c>
      <c r="C19" s="177" t="s">
        <v>774</v>
      </c>
      <c r="D19" s="167">
        <v>23400</v>
      </c>
      <c r="E19" s="166" t="str">
        <f t="shared" si="0"/>
        <v>50+</v>
      </c>
      <c r="F19" s="166"/>
      <c r="G19" s="166"/>
      <c r="H19" s="196"/>
      <c r="J19" s="178">
        <f t="shared" si="1"/>
        <v>2003</v>
      </c>
      <c r="K19" s="178" t="str">
        <f t="shared" si="3"/>
        <v>S17</v>
      </c>
      <c r="R19" s="178">
        <f t="shared" si="2"/>
        <v>2003</v>
      </c>
      <c r="S19" s="178" t="str">
        <f t="shared" si="4"/>
        <v>S17</v>
      </c>
    </row>
    <row r="20" spans="2:19" ht="15" customHeight="1" x14ac:dyDescent="0.3">
      <c r="B20" s="176" t="s">
        <v>1361</v>
      </c>
      <c r="C20" s="177" t="s">
        <v>958</v>
      </c>
      <c r="D20" s="167">
        <v>27782</v>
      </c>
      <c r="E20" s="166" t="str">
        <f t="shared" si="0"/>
        <v>42+</v>
      </c>
      <c r="F20" s="166" t="s">
        <v>644</v>
      </c>
      <c r="G20" s="166" t="s">
        <v>1362</v>
      </c>
      <c r="H20" s="196" t="s">
        <v>1363</v>
      </c>
      <c r="J20" s="178">
        <f t="shared" si="1"/>
        <v>2002</v>
      </c>
      <c r="K20" s="178" t="str">
        <f t="shared" si="3"/>
        <v>S19</v>
      </c>
      <c r="R20" s="178">
        <f t="shared" si="2"/>
        <v>2002</v>
      </c>
      <c r="S20" s="178" t="str">
        <f t="shared" si="4"/>
        <v>S19</v>
      </c>
    </row>
    <row r="21" spans="2:19" ht="15" customHeight="1" x14ac:dyDescent="0.3">
      <c r="B21" s="176" t="s">
        <v>544</v>
      </c>
      <c r="C21" s="177" t="s">
        <v>407</v>
      </c>
      <c r="D21" s="167"/>
      <c r="E21" s="166" t="str">
        <f t="shared" si="0"/>
        <v/>
      </c>
      <c r="F21" s="166"/>
      <c r="G21" s="166"/>
      <c r="H21" s="196"/>
      <c r="J21" s="178">
        <f t="shared" si="1"/>
        <v>2001</v>
      </c>
      <c r="K21" s="178" t="str">
        <f t="shared" si="3"/>
        <v>S19</v>
      </c>
      <c r="R21" s="178">
        <f t="shared" si="2"/>
        <v>2001</v>
      </c>
      <c r="S21" s="178" t="str">
        <f t="shared" si="4"/>
        <v>S19</v>
      </c>
    </row>
    <row r="22" spans="2:19" ht="15" customHeight="1" x14ac:dyDescent="0.3">
      <c r="B22" s="176" t="s">
        <v>1669</v>
      </c>
      <c r="C22" s="177" t="s">
        <v>369</v>
      </c>
      <c r="D22" s="167">
        <v>40557</v>
      </c>
      <c r="E22" s="166" t="str">
        <f t="shared" si="0"/>
        <v>S09</v>
      </c>
      <c r="F22" s="166"/>
      <c r="G22" s="166"/>
      <c r="H22" s="196"/>
      <c r="J22" s="178">
        <f t="shared" si="1"/>
        <v>2000</v>
      </c>
      <c r="K22" s="178" t="str">
        <f t="shared" si="3"/>
        <v>Adulto</v>
      </c>
      <c r="R22" s="178">
        <f t="shared" si="2"/>
        <v>2000</v>
      </c>
      <c r="S22" s="178" t="str">
        <f t="shared" si="4"/>
        <v>Adulto</v>
      </c>
    </row>
    <row r="23" spans="2:19" ht="15" customHeight="1" x14ac:dyDescent="0.3">
      <c r="B23" s="176" t="s">
        <v>937</v>
      </c>
      <c r="C23" s="177" t="s">
        <v>774</v>
      </c>
      <c r="D23" s="167">
        <v>36581</v>
      </c>
      <c r="E23" s="166" t="str">
        <f t="shared" si="0"/>
        <v>Adulto</v>
      </c>
      <c r="F23" s="166" t="s">
        <v>644</v>
      </c>
      <c r="G23" s="166"/>
      <c r="H23" s="196"/>
      <c r="J23" s="178">
        <f t="shared" si="1"/>
        <v>1999</v>
      </c>
      <c r="K23" s="178" t="str">
        <f t="shared" si="3"/>
        <v>Adulto</v>
      </c>
      <c r="R23" s="178">
        <f t="shared" si="2"/>
        <v>1999</v>
      </c>
      <c r="S23" s="178" t="str">
        <f t="shared" si="4"/>
        <v>Adulto</v>
      </c>
    </row>
    <row r="24" spans="2:19" ht="15" customHeight="1" x14ac:dyDescent="0.3">
      <c r="B24" s="176" t="s">
        <v>482</v>
      </c>
      <c r="C24" s="177" t="s">
        <v>774</v>
      </c>
      <c r="D24" s="167">
        <v>38021</v>
      </c>
      <c r="E24" s="166" t="str">
        <f t="shared" si="0"/>
        <v>S17</v>
      </c>
      <c r="F24" s="166" t="s">
        <v>644</v>
      </c>
      <c r="G24" s="166"/>
      <c r="H24" s="196"/>
      <c r="J24" s="178">
        <f t="shared" si="1"/>
        <v>1998</v>
      </c>
      <c r="K24" s="178" t="str">
        <f t="shared" si="3"/>
        <v>Adulto</v>
      </c>
      <c r="R24" s="178">
        <f t="shared" si="2"/>
        <v>1998</v>
      </c>
      <c r="S24" s="178" t="str">
        <f t="shared" si="4"/>
        <v>Adulto</v>
      </c>
    </row>
    <row r="25" spans="2:19" ht="15" customHeight="1" x14ac:dyDescent="0.3">
      <c r="B25" s="176" t="s">
        <v>1557</v>
      </c>
      <c r="C25" s="177" t="s">
        <v>774</v>
      </c>
      <c r="D25" s="167">
        <v>38990</v>
      </c>
      <c r="E25" s="166" t="str">
        <f t="shared" si="0"/>
        <v>S15</v>
      </c>
      <c r="F25" s="166"/>
      <c r="G25" s="166"/>
      <c r="H25" s="196"/>
      <c r="J25" s="178">
        <f t="shared" si="1"/>
        <v>1997</v>
      </c>
      <c r="K25" s="178" t="str">
        <f t="shared" si="3"/>
        <v>Adulto</v>
      </c>
      <c r="R25" s="178">
        <f t="shared" si="2"/>
        <v>1997</v>
      </c>
      <c r="S25" s="178" t="str">
        <f t="shared" si="4"/>
        <v>Adulto</v>
      </c>
    </row>
    <row r="26" spans="2:19" ht="15" customHeight="1" x14ac:dyDescent="0.3">
      <c r="B26" s="176" t="s">
        <v>620</v>
      </c>
      <c r="C26" s="177" t="s">
        <v>134</v>
      </c>
      <c r="D26" s="167"/>
      <c r="E26" s="166" t="str">
        <f t="shared" si="0"/>
        <v/>
      </c>
      <c r="F26" s="166"/>
      <c r="G26" s="166"/>
      <c r="H26" s="196"/>
      <c r="J26" s="178">
        <f t="shared" si="1"/>
        <v>1996</v>
      </c>
      <c r="K26" s="178" t="str">
        <f t="shared" si="3"/>
        <v>Adulto</v>
      </c>
      <c r="R26" s="178">
        <f t="shared" si="2"/>
        <v>1996</v>
      </c>
      <c r="S26" s="178" t="str">
        <f t="shared" si="4"/>
        <v>Adulto</v>
      </c>
    </row>
    <row r="27" spans="2:19" ht="15" customHeight="1" x14ac:dyDescent="0.3">
      <c r="B27" s="176" t="s">
        <v>577</v>
      </c>
      <c r="C27" s="177" t="s">
        <v>389</v>
      </c>
      <c r="D27" s="167"/>
      <c r="E27" s="166" t="str">
        <f t="shared" si="0"/>
        <v/>
      </c>
      <c r="F27" s="166"/>
      <c r="G27" s="166"/>
      <c r="H27" s="196"/>
      <c r="J27" s="178">
        <f>J26-1</f>
        <v>1995</v>
      </c>
      <c r="K27" s="178" t="str">
        <f t="shared" si="3"/>
        <v>Adulto</v>
      </c>
      <c r="R27" s="178">
        <f>R26-1</f>
        <v>1995</v>
      </c>
      <c r="S27" s="178" t="str">
        <f t="shared" si="4"/>
        <v>Adulto</v>
      </c>
    </row>
    <row r="28" spans="2:19" ht="15" customHeight="1" x14ac:dyDescent="0.3">
      <c r="B28" s="176" t="s">
        <v>1049</v>
      </c>
      <c r="C28" s="177" t="s">
        <v>774</v>
      </c>
      <c r="D28" s="167"/>
      <c r="E28" s="166" t="str">
        <f t="shared" si="0"/>
        <v/>
      </c>
      <c r="F28" s="166"/>
      <c r="G28" s="166"/>
      <c r="H28" s="196"/>
      <c r="J28" s="178">
        <f t="shared" si="1"/>
        <v>1994</v>
      </c>
      <c r="K28" s="178" t="str">
        <f t="shared" si="3"/>
        <v>Adulto</v>
      </c>
      <c r="R28" s="178">
        <f t="shared" si="2"/>
        <v>1994</v>
      </c>
      <c r="S28" s="178" t="str">
        <f t="shared" si="4"/>
        <v>Adulto</v>
      </c>
    </row>
    <row r="29" spans="2:19" ht="15" customHeight="1" x14ac:dyDescent="0.3">
      <c r="B29" s="176" t="s">
        <v>1402</v>
      </c>
      <c r="C29" s="177" t="s">
        <v>55</v>
      </c>
      <c r="D29" s="167">
        <v>39154</v>
      </c>
      <c r="E29" s="166" t="str">
        <f t="shared" si="0"/>
        <v>S13</v>
      </c>
      <c r="F29" s="166"/>
      <c r="G29" s="166"/>
      <c r="H29" s="196"/>
      <c r="J29" s="178">
        <f t="shared" si="1"/>
        <v>1993</v>
      </c>
      <c r="K29" s="178" t="str">
        <f t="shared" si="3"/>
        <v>Adulto</v>
      </c>
      <c r="R29" s="178">
        <f t="shared" si="2"/>
        <v>1993</v>
      </c>
      <c r="S29" s="178" t="str">
        <f t="shared" si="4"/>
        <v>Adulto</v>
      </c>
    </row>
    <row r="30" spans="2:19" ht="15" customHeight="1" x14ac:dyDescent="0.3">
      <c r="B30" s="176" t="s">
        <v>398</v>
      </c>
      <c r="C30" s="177" t="s">
        <v>55</v>
      </c>
      <c r="D30" s="167">
        <v>38885</v>
      </c>
      <c r="E30" s="166" t="str">
        <f t="shared" si="0"/>
        <v>S15</v>
      </c>
      <c r="F30" s="166" t="s">
        <v>644</v>
      </c>
      <c r="G30" s="166"/>
      <c r="H30" s="196"/>
      <c r="J30" s="178">
        <f t="shared" si="1"/>
        <v>1992</v>
      </c>
      <c r="K30" s="178" t="str">
        <f t="shared" si="3"/>
        <v>Adulto</v>
      </c>
      <c r="R30" s="178">
        <f t="shared" si="2"/>
        <v>1992</v>
      </c>
      <c r="S30" s="178" t="str">
        <f t="shared" si="4"/>
        <v>Adulto</v>
      </c>
    </row>
    <row r="31" spans="2:19" ht="15" customHeight="1" x14ac:dyDescent="0.3">
      <c r="B31" s="176" t="s">
        <v>458</v>
      </c>
      <c r="C31" s="177" t="s">
        <v>335</v>
      </c>
      <c r="D31" s="167">
        <v>37889</v>
      </c>
      <c r="E31" s="166" t="str">
        <f t="shared" si="0"/>
        <v>S17</v>
      </c>
      <c r="F31" s="166"/>
      <c r="G31" s="166"/>
      <c r="H31" s="196"/>
      <c r="J31" s="178">
        <f t="shared" si="1"/>
        <v>1991</v>
      </c>
      <c r="K31" s="178" t="str">
        <f t="shared" si="3"/>
        <v>Adulto</v>
      </c>
      <c r="R31" s="178">
        <f t="shared" si="2"/>
        <v>1991</v>
      </c>
      <c r="S31" s="178" t="str">
        <f t="shared" si="4"/>
        <v>Adulto</v>
      </c>
    </row>
    <row r="32" spans="2:19" ht="15" customHeight="1" x14ac:dyDescent="0.3">
      <c r="B32" s="176" t="s">
        <v>1388</v>
      </c>
      <c r="C32" s="177" t="s">
        <v>780</v>
      </c>
      <c r="D32" s="167">
        <v>38385</v>
      </c>
      <c r="E32" s="166" t="str">
        <f t="shared" si="0"/>
        <v>S15</v>
      </c>
      <c r="F32" s="166"/>
      <c r="G32" s="166"/>
      <c r="H32" s="196"/>
      <c r="J32" s="178">
        <f t="shared" si="1"/>
        <v>1990</v>
      </c>
      <c r="K32" s="178" t="str">
        <f t="shared" si="3"/>
        <v>Adulto</v>
      </c>
      <c r="R32" s="178">
        <f t="shared" si="2"/>
        <v>1990</v>
      </c>
      <c r="S32" s="178" t="str">
        <f t="shared" si="4"/>
        <v>Adulto</v>
      </c>
    </row>
    <row r="33" spans="2:19" ht="15" customHeight="1" x14ac:dyDescent="0.3">
      <c r="B33" s="176" t="s">
        <v>1640</v>
      </c>
      <c r="C33" s="177" t="s">
        <v>60</v>
      </c>
      <c r="D33" s="167">
        <v>39884</v>
      </c>
      <c r="E33" s="166" t="str">
        <f t="shared" si="0"/>
        <v>S11</v>
      </c>
      <c r="F33" s="166"/>
      <c r="G33" s="166"/>
      <c r="H33" s="196"/>
      <c r="J33" s="178">
        <f t="shared" si="1"/>
        <v>1989</v>
      </c>
      <c r="K33" s="178" t="str">
        <f t="shared" si="3"/>
        <v>Adulto</v>
      </c>
      <c r="R33" s="178">
        <f t="shared" si="2"/>
        <v>1989</v>
      </c>
      <c r="S33" s="178" t="str">
        <f t="shared" si="4"/>
        <v>Adulto</v>
      </c>
    </row>
    <row r="34" spans="2:19" ht="15" customHeight="1" x14ac:dyDescent="0.3">
      <c r="B34" s="176" t="s">
        <v>1103</v>
      </c>
      <c r="C34" s="177" t="s">
        <v>136</v>
      </c>
      <c r="D34" s="167">
        <v>39612</v>
      </c>
      <c r="E34" s="166" t="str">
        <f t="shared" si="0"/>
        <v>S13</v>
      </c>
      <c r="F34" s="166"/>
      <c r="G34" s="166"/>
      <c r="H34" s="196"/>
      <c r="J34" s="178">
        <f t="shared" si="1"/>
        <v>1988</v>
      </c>
      <c r="K34" s="178" t="str">
        <f t="shared" si="3"/>
        <v>Adulto</v>
      </c>
      <c r="R34" s="178">
        <f t="shared" si="2"/>
        <v>1988</v>
      </c>
      <c r="S34" s="178" t="str">
        <f t="shared" si="4"/>
        <v>Adulto</v>
      </c>
    </row>
    <row r="35" spans="2:19" ht="15" customHeight="1" x14ac:dyDescent="0.3">
      <c r="B35" s="176" t="s">
        <v>1050</v>
      </c>
      <c r="C35" s="177" t="s">
        <v>774</v>
      </c>
      <c r="D35" s="167">
        <v>26136</v>
      </c>
      <c r="E35" s="166" t="str">
        <f t="shared" si="0"/>
        <v>42+</v>
      </c>
      <c r="F35" s="166"/>
      <c r="G35" s="166"/>
      <c r="H35" s="196"/>
      <c r="J35" s="178">
        <f t="shared" si="1"/>
        <v>1987</v>
      </c>
      <c r="K35" s="178" t="str">
        <f t="shared" si="3"/>
        <v>Adulto</v>
      </c>
      <c r="R35" s="178">
        <f t="shared" si="2"/>
        <v>1987</v>
      </c>
      <c r="S35" s="178" t="str">
        <f t="shared" si="4"/>
        <v>Adulto</v>
      </c>
    </row>
    <row r="36" spans="2:19" ht="15" customHeight="1" x14ac:dyDescent="0.3">
      <c r="B36" s="176" t="s">
        <v>266</v>
      </c>
      <c r="C36" s="177" t="s">
        <v>958</v>
      </c>
      <c r="D36" s="167">
        <v>37762</v>
      </c>
      <c r="E36" s="166" t="str">
        <f t="shared" si="0"/>
        <v>S17</v>
      </c>
      <c r="F36" s="166"/>
      <c r="G36" s="166"/>
      <c r="H36" s="196"/>
      <c r="J36" s="178">
        <f t="shared" si="1"/>
        <v>1986</v>
      </c>
      <c r="K36" s="178" t="str">
        <f t="shared" si="3"/>
        <v>Adulto</v>
      </c>
      <c r="R36" s="178">
        <f t="shared" si="2"/>
        <v>1986</v>
      </c>
      <c r="S36" s="178" t="str">
        <f t="shared" si="4"/>
        <v>Adulto</v>
      </c>
    </row>
    <row r="37" spans="2:19" ht="15" customHeight="1" x14ac:dyDescent="0.3">
      <c r="B37" s="176" t="s">
        <v>238</v>
      </c>
      <c r="C37" s="177" t="s">
        <v>136</v>
      </c>
      <c r="D37" s="167"/>
      <c r="E37" s="166" t="str">
        <f t="shared" si="0"/>
        <v/>
      </c>
      <c r="F37" s="166"/>
      <c r="G37" s="166"/>
      <c r="H37" s="196"/>
      <c r="J37" s="178">
        <f t="shared" si="1"/>
        <v>1985</v>
      </c>
      <c r="K37" s="178" t="str">
        <f t="shared" si="3"/>
        <v>Adulto</v>
      </c>
      <c r="R37" s="178">
        <f t="shared" si="2"/>
        <v>1985</v>
      </c>
      <c r="S37" s="178" t="str">
        <f t="shared" si="4"/>
        <v>Adulto</v>
      </c>
    </row>
    <row r="38" spans="2:19" ht="15" customHeight="1" x14ac:dyDescent="0.3">
      <c r="B38" s="176" t="s">
        <v>723</v>
      </c>
      <c r="C38" s="177" t="s">
        <v>68</v>
      </c>
      <c r="D38" s="167">
        <v>36401</v>
      </c>
      <c r="E38" s="166" t="str">
        <f t="shared" si="0"/>
        <v>Adulto</v>
      </c>
      <c r="F38" s="166" t="s">
        <v>644</v>
      </c>
      <c r="G38" s="166"/>
      <c r="H38" s="196"/>
      <c r="J38" s="178">
        <f t="shared" si="1"/>
        <v>1984</v>
      </c>
      <c r="K38" s="178" t="str">
        <f t="shared" si="3"/>
        <v>35+</v>
      </c>
      <c r="R38" s="178">
        <f t="shared" si="2"/>
        <v>1984</v>
      </c>
      <c r="S38" s="178" t="str">
        <f t="shared" si="4"/>
        <v>Sênior</v>
      </c>
    </row>
    <row r="39" spans="2:19" ht="15" customHeight="1" x14ac:dyDescent="0.3">
      <c r="B39" s="176" t="s">
        <v>332</v>
      </c>
      <c r="C39" s="177" t="s">
        <v>68</v>
      </c>
      <c r="D39" s="167">
        <v>38099</v>
      </c>
      <c r="E39" s="166" t="str">
        <f t="shared" si="0"/>
        <v>S17</v>
      </c>
      <c r="F39" s="166"/>
      <c r="G39" s="166"/>
      <c r="H39" s="196"/>
      <c r="J39" s="178">
        <f t="shared" si="1"/>
        <v>1983</v>
      </c>
      <c r="K39" s="178" t="str">
        <f t="shared" ref="K39:K111" si="5">IF($J$3-J39&lt;9,"S09",IF($J$3-J39&lt;11,"S11",IF($J$3-J39&lt;13,"S13",IF($J$3-J39&lt;15,"S15",IF($J$3-J39&lt;17,"S17",IF($J$3-J39&lt;19,"S19",IF($J$3-J39&gt;=50,"50+",IF($J$3-J39&gt;=42,"42+",IF($J$3-J39&gt;=35,"35+","Adulto")))))))))</f>
        <v>35+</v>
      </c>
      <c r="R39" s="178">
        <f t="shared" si="2"/>
        <v>1983</v>
      </c>
      <c r="S39" s="178" t="str">
        <f t="shared" ref="S39:S111" si="6">IF($R$3-R39&lt;9,"S09",IF($R$3-R39&lt;11,"S11",IF($R$3-R39&lt;13,"S13",IF($R$3-R39&lt;15,"S15",IF($R$3-R39&lt;17,"S17",IF($R$3-R39&lt;19,"S19",IF($R$3-R39&gt;=42,"Veterano",IF($R$3-R39&gt;=35,"Sênior","Adulto"))))))))</f>
        <v>Sênior</v>
      </c>
    </row>
    <row r="40" spans="2:19" ht="15" customHeight="1" x14ac:dyDescent="0.3">
      <c r="B40" s="176" t="s">
        <v>79</v>
      </c>
      <c r="C40" s="177" t="s">
        <v>68</v>
      </c>
      <c r="D40" s="167">
        <v>35225</v>
      </c>
      <c r="E40" s="166" t="str">
        <f t="shared" si="0"/>
        <v>Adulto</v>
      </c>
      <c r="F40" s="166" t="s">
        <v>644</v>
      </c>
      <c r="G40" s="166"/>
      <c r="H40" s="196">
        <v>9847345970</v>
      </c>
      <c r="J40" s="178">
        <f t="shared" si="1"/>
        <v>1982</v>
      </c>
      <c r="K40" s="178" t="str">
        <f t="shared" si="5"/>
        <v>35+</v>
      </c>
      <c r="R40" s="178">
        <f t="shared" si="2"/>
        <v>1982</v>
      </c>
      <c r="S40" s="178" t="str">
        <f t="shared" si="6"/>
        <v>Sênior</v>
      </c>
    </row>
    <row r="41" spans="2:19" ht="15" customHeight="1" x14ac:dyDescent="0.3">
      <c r="B41" s="176" t="s">
        <v>434</v>
      </c>
      <c r="C41" s="177" t="s">
        <v>407</v>
      </c>
      <c r="D41" s="167">
        <v>37214</v>
      </c>
      <c r="E41" s="166" t="str">
        <f t="shared" si="0"/>
        <v>S19</v>
      </c>
      <c r="F41" s="166" t="s">
        <v>644</v>
      </c>
      <c r="G41" s="166" t="s">
        <v>1263</v>
      </c>
      <c r="H41" s="196" t="s">
        <v>1264</v>
      </c>
      <c r="J41" s="178">
        <f t="shared" si="1"/>
        <v>1981</v>
      </c>
      <c r="K41" s="178" t="str">
        <f t="shared" si="5"/>
        <v>35+</v>
      </c>
      <c r="R41" s="178">
        <f t="shared" si="2"/>
        <v>1981</v>
      </c>
      <c r="S41" s="178" t="str">
        <f t="shared" si="6"/>
        <v>Sênior</v>
      </c>
    </row>
    <row r="42" spans="2:19" ht="15" customHeight="1" x14ac:dyDescent="0.3">
      <c r="B42" s="176" t="s">
        <v>1356</v>
      </c>
      <c r="C42" s="177" t="s">
        <v>958</v>
      </c>
      <c r="D42" s="167">
        <v>32621</v>
      </c>
      <c r="E42" s="166" t="str">
        <f t="shared" si="0"/>
        <v>Adulto</v>
      </c>
      <c r="F42" s="166" t="s">
        <v>644</v>
      </c>
      <c r="G42" s="166" t="s">
        <v>1357</v>
      </c>
      <c r="H42" s="196" t="s">
        <v>1358</v>
      </c>
      <c r="J42" s="178">
        <f t="shared" si="1"/>
        <v>1980</v>
      </c>
      <c r="K42" s="178" t="str">
        <f t="shared" si="5"/>
        <v>35+</v>
      </c>
      <c r="R42" s="178">
        <f t="shared" si="2"/>
        <v>1980</v>
      </c>
      <c r="S42" s="178" t="str">
        <f t="shared" si="6"/>
        <v>Sênior</v>
      </c>
    </row>
    <row r="43" spans="2:19" ht="15" customHeight="1" x14ac:dyDescent="0.3">
      <c r="B43" s="176" t="s">
        <v>893</v>
      </c>
      <c r="C43" s="177" t="s">
        <v>143</v>
      </c>
      <c r="D43" s="167">
        <v>34997</v>
      </c>
      <c r="E43" s="166" t="str">
        <f t="shared" si="0"/>
        <v>Adulto</v>
      </c>
      <c r="F43" s="166" t="s">
        <v>644</v>
      </c>
      <c r="G43" s="166"/>
      <c r="H43" s="196">
        <v>9616165984</v>
      </c>
      <c r="J43" s="178">
        <f>J41-1</f>
        <v>1980</v>
      </c>
      <c r="K43" s="178" t="str">
        <f>IF($J$3-J43&lt;9,"S09",IF($J$3-J43&lt;11,"S11",IF($J$3-J43&lt;13,"S13",IF($J$3-J43&lt;15,"S15",IF($J$3-J43&lt;17,"S17",IF($J$3-J43&lt;19,"S19",IF($J$3-J43&gt;=50,"50+",IF($J$3-J43&gt;=42,"42+",IF($J$3-J43&gt;=35,"35+","Adulto")))))))))</f>
        <v>35+</v>
      </c>
      <c r="R43" s="178">
        <f>R41-1</f>
        <v>1980</v>
      </c>
      <c r="S43" s="178" t="str">
        <f>IF($R$3-R43&lt;9,"S09",IF($R$3-R43&lt;11,"S11",IF($R$3-R43&lt;13,"S13",IF($R$3-R43&lt;15,"S15",IF($R$3-R43&lt;17,"S17",IF($R$3-R43&lt;19,"S19",IF($R$3-R43&gt;=42,"Veterano",IF($R$3-R43&gt;=35,"Sênior","Adulto"))))))))</f>
        <v>Sênior</v>
      </c>
    </row>
    <row r="44" spans="2:19" ht="15" customHeight="1" x14ac:dyDescent="0.3">
      <c r="B44" s="176" t="s">
        <v>333</v>
      </c>
      <c r="C44" s="177" t="s">
        <v>68</v>
      </c>
      <c r="D44" s="167">
        <v>38515</v>
      </c>
      <c r="E44" s="166" t="str">
        <f t="shared" si="0"/>
        <v>S15</v>
      </c>
      <c r="F44" s="166"/>
      <c r="G44" s="166"/>
      <c r="H44" s="196"/>
      <c r="J44" s="178">
        <f>J42-1</f>
        <v>1979</v>
      </c>
      <c r="K44" s="178" t="str">
        <f t="shared" si="5"/>
        <v>35+</v>
      </c>
      <c r="R44" s="178">
        <f>R42-1</f>
        <v>1979</v>
      </c>
      <c r="S44" s="178" t="str">
        <f t="shared" si="6"/>
        <v>Sênior</v>
      </c>
    </row>
    <row r="45" spans="2:19" ht="15" customHeight="1" x14ac:dyDescent="0.3">
      <c r="B45" s="176" t="s">
        <v>873</v>
      </c>
      <c r="C45" s="177" t="s">
        <v>774</v>
      </c>
      <c r="D45" s="167">
        <v>39688</v>
      </c>
      <c r="E45" s="166" t="str">
        <f t="shared" si="0"/>
        <v>S13</v>
      </c>
      <c r="F45" s="166"/>
      <c r="G45" s="166"/>
      <c r="H45" s="196"/>
      <c r="J45" s="178">
        <f t="shared" si="1"/>
        <v>1978</v>
      </c>
      <c r="K45" s="178" t="str">
        <f t="shared" si="5"/>
        <v>35+</v>
      </c>
      <c r="R45" s="178">
        <f t="shared" si="2"/>
        <v>1978</v>
      </c>
      <c r="S45" s="178" t="str">
        <f t="shared" si="6"/>
        <v>Sênior</v>
      </c>
    </row>
    <row r="46" spans="2:19" ht="15" customHeight="1" x14ac:dyDescent="0.3">
      <c r="B46" s="176" t="s">
        <v>1659</v>
      </c>
      <c r="C46" s="177" t="s">
        <v>55</v>
      </c>
      <c r="D46" s="167">
        <v>40038</v>
      </c>
      <c r="E46" s="166" t="str">
        <f t="shared" si="0"/>
        <v>S11</v>
      </c>
      <c r="F46" s="166"/>
      <c r="G46" s="166"/>
      <c r="H46" s="196"/>
      <c r="J46" s="178">
        <f t="shared" si="1"/>
        <v>1977</v>
      </c>
      <c r="K46" s="178" t="str">
        <f t="shared" si="5"/>
        <v>42+</v>
      </c>
      <c r="R46" s="178">
        <f t="shared" si="2"/>
        <v>1977</v>
      </c>
      <c r="S46" s="178" t="str">
        <f t="shared" si="6"/>
        <v>Veterano</v>
      </c>
    </row>
    <row r="47" spans="2:19" ht="15" customHeight="1" x14ac:dyDescent="0.3">
      <c r="B47" s="176" t="s">
        <v>1506</v>
      </c>
      <c r="C47" s="177" t="s">
        <v>780</v>
      </c>
      <c r="D47" s="167">
        <v>31254</v>
      </c>
      <c r="E47" s="166" t="str">
        <f t="shared" si="0"/>
        <v>Adulto</v>
      </c>
      <c r="F47" s="166"/>
      <c r="G47" s="166"/>
      <c r="H47" s="196"/>
      <c r="J47" s="178">
        <f t="shared" si="1"/>
        <v>1976</v>
      </c>
      <c r="K47" s="178" t="str">
        <f t="shared" si="5"/>
        <v>42+</v>
      </c>
      <c r="R47" s="178">
        <f t="shared" si="2"/>
        <v>1976</v>
      </c>
      <c r="S47" s="178" t="str">
        <f t="shared" si="6"/>
        <v>Veterano</v>
      </c>
    </row>
    <row r="48" spans="2:19" ht="15" customHeight="1" x14ac:dyDescent="0.3">
      <c r="B48" s="176" t="s">
        <v>1057</v>
      </c>
      <c r="C48" s="177" t="s">
        <v>134</v>
      </c>
      <c r="D48" s="167"/>
      <c r="E48" s="166" t="str">
        <f t="shared" si="0"/>
        <v/>
      </c>
      <c r="F48" s="166"/>
      <c r="G48" s="166"/>
      <c r="H48" s="196"/>
      <c r="J48" s="178">
        <f t="shared" si="1"/>
        <v>1975</v>
      </c>
      <c r="K48" s="178" t="str">
        <f t="shared" si="5"/>
        <v>42+</v>
      </c>
      <c r="R48" s="178">
        <f t="shared" si="2"/>
        <v>1975</v>
      </c>
      <c r="S48" s="178" t="str">
        <f t="shared" si="6"/>
        <v>Veterano</v>
      </c>
    </row>
    <row r="49" spans="2:19" ht="15" customHeight="1" x14ac:dyDescent="0.3">
      <c r="B49" s="176" t="s">
        <v>149</v>
      </c>
      <c r="C49" s="177" t="s">
        <v>958</v>
      </c>
      <c r="D49" s="167">
        <v>32621</v>
      </c>
      <c r="E49" s="166" t="str">
        <f t="shared" si="0"/>
        <v>Adulto</v>
      </c>
      <c r="F49" s="166" t="s">
        <v>644</v>
      </c>
      <c r="G49" s="166"/>
      <c r="H49" s="196">
        <v>6225214976</v>
      </c>
      <c r="J49" s="178">
        <f t="shared" si="1"/>
        <v>1974</v>
      </c>
      <c r="K49" s="178" t="str">
        <f t="shared" si="5"/>
        <v>42+</v>
      </c>
      <c r="R49" s="178">
        <f t="shared" si="2"/>
        <v>1974</v>
      </c>
      <c r="S49" s="178" t="str">
        <f t="shared" si="6"/>
        <v>Veterano</v>
      </c>
    </row>
    <row r="50" spans="2:19" ht="15" customHeight="1" x14ac:dyDescent="0.3">
      <c r="B50" s="176" t="s">
        <v>1590</v>
      </c>
      <c r="C50" s="177" t="s">
        <v>60</v>
      </c>
      <c r="D50" s="167">
        <v>39206</v>
      </c>
      <c r="E50" s="166" t="str">
        <f t="shared" si="0"/>
        <v>S13</v>
      </c>
      <c r="F50" s="166"/>
      <c r="G50" s="166"/>
      <c r="H50" s="196"/>
      <c r="J50" s="178">
        <f t="shared" si="1"/>
        <v>1973</v>
      </c>
      <c r="K50" s="178" t="str">
        <f t="shared" si="5"/>
        <v>42+</v>
      </c>
      <c r="R50" s="178">
        <f t="shared" si="2"/>
        <v>1973</v>
      </c>
      <c r="S50" s="178" t="str">
        <f t="shared" si="6"/>
        <v>Veterano</v>
      </c>
    </row>
    <row r="51" spans="2:19" ht="15" customHeight="1" x14ac:dyDescent="0.3">
      <c r="B51" s="176" t="s">
        <v>799</v>
      </c>
      <c r="C51" s="177" t="s">
        <v>55</v>
      </c>
      <c r="D51" s="167">
        <v>38226</v>
      </c>
      <c r="E51" s="166" t="str">
        <f t="shared" si="0"/>
        <v>S17</v>
      </c>
      <c r="F51" s="166" t="s">
        <v>644</v>
      </c>
      <c r="G51" s="166"/>
      <c r="H51" s="196">
        <v>10904058980</v>
      </c>
      <c r="J51" s="178">
        <f t="shared" si="1"/>
        <v>1972</v>
      </c>
      <c r="K51" s="178" t="str">
        <f t="shared" si="5"/>
        <v>42+</v>
      </c>
      <c r="R51" s="178">
        <f t="shared" si="2"/>
        <v>1972</v>
      </c>
      <c r="S51" s="178" t="str">
        <f t="shared" si="6"/>
        <v>Veterano</v>
      </c>
    </row>
    <row r="52" spans="2:19" ht="15" customHeight="1" x14ac:dyDescent="0.3">
      <c r="B52" s="176" t="s">
        <v>707</v>
      </c>
      <c r="C52" s="177" t="s">
        <v>134</v>
      </c>
      <c r="D52" s="167">
        <v>38366</v>
      </c>
      <c r="E52" s="166" t="str">
        <f t="shared" si="0"/>
        <v>S15</v>
      </c>
      <c r="F52" s="166" t="s">
        <v>644</v>
      </c>
      <c r="G52" s="166" t="s">
        <v>1498</v>
      </c>
      <c r="H52" s="196" t="s">
        <v>1499</v>
      </c>
      <c r="J52" s="178">
        <f t="shared" si="1"/>
        <v>1971</v>
      </c>
      <c r="K52" s="178" t="str">
        <f t="shared" si="5"/>
        <v>42+</v>
      </c>
      <c r="R52" s="178">
        <f t="shared" si="2"/>
        <v>1971</v>
      </c>
      <c r="S52" s="178" t="str">
        <f t="shared" si="6"/>
        <v>Veterano</v>
      </c>
    </row>
    <row r="53" spans="2:19" ht="15" customHeight="1" x14ac:dyDescent="0.3">
      <c r="B53" s="176" t="s">
        <v>256</v>
      </c>
      <c r="C53" s="177" t="s">
        <v>68</v>
      </c>
      <c r="D53" s="167">
        <v>38054</v>
      </c>
      <c r="E53" s="166" t="str">
        <f t="shared" si="0"/>
        <v>S17</v>
      </c>
      <c r="F53" s="166" t="s">
        <v>644</v>
      </c>
      <c r="G53" s="166" t="s">
        <v>1300</v>
      </c>
      <c r="H53" s="196">
        <v>12040356959</v>
      </c>
      <c r="J53" s="178">
        <f t="shared" si="1"/>
        <v>1970</v>
      </c>
      <c r="K53" s="178" t="str">
        <f t="shared" si="5"/>
        <v>42+</v>
      </c>
      <c r="R53" s="178">
        <f t="shared" si="2"/>
        <v>1970</v>
      </c>
      <c r="S53" s="178" t="str">
        <f t="shared" si="6"/>
        <v>Veterano</v>
      </c>
    </row>
    <row r="54" spans="2:19" ht="15" customHeight="1" x14ac:dyDescent="0.3">
      <c r="B54" s="176" t="s">
        <v>800</v>
      </c>
      <c r="C54" s="177" t="s">
        <v>868</v>
      </c>
      <c r="D54" s="167">
        <v>38530</v>
      </c>
      <c r="E54" s="166" t="str">
        <f t="shared" si="0"/>
        <v>S15</v>
      </c>
      <c r="F54" s="166" t="s">
        <v>644</v>
      </c>
      <c r="G54" s="166" t="s">
        <v>1393</v>
      </c>
      <c r="H54" s="196">
        <v>11498662927</v>
      </c>
      <c r="J54" s="178">
        <f t="shared" si="1"/>
        <v>1969</v>
      </c>
      <c r="K54" s="178" t="str">
        <f t="shared" si="5"/>
        <v>50+</v>
      </c>
      <c r="R54" s="178">
        <f t="shared" si="2"/>
        <v>1969</v>
      </c>
      <c r="S54" s="178" t="str">
        <f t="shared" si="6"/>
        <v>Veterano</v>
      </c>
    </row>
    <row r="55" spans="2:19" ht="15" customHeight="1" x14ac:dyDescent="0.3">
      <c r="B55" s="176" t="s">
        <v>1407</v>
      </c>
      <c r="C55" s="177" t="s">
        <v>958</v>
      </c>
      <c r="D55" s="167">
        <v>38605</v>
      </c>
      <c r="E55" s="166" t="str">
        <f t="shared" si="0"/>
        <v>S15</v>
      </c>
      <c r="F55" s="166"/>
      <c r="G55" s="166"/>
      <c r="H55" s="196"/>
      <c r="J55" s="178">
        <f t="shared" si="1"/>
        <v>1968</v>
      </c>
      <c r="K55" s="178" t="str">
        <f t="shared" si="5"/>
        <v>50+</v>
      </c>
      <c r="R55" s="178">
        <f t="shared" si="2"/>
        <v>1968</v>
      </c>
      <c r="S55" s="178" t="str">
        <f t="shared" si="6"/>
        <v>Veterano</v>
      </c>
    </row>
    <row r="56" spans="2:19" ht="15" customHeight="1" x14ac:dyDescent="0.3">
      <c r="B56" s="176" t="s">
        <v>1071</v>
      </c>
      <c r="C56" s="177" t="s">
        <v>369</v>
      </c>
      <c r="D56" s="167"/>
      <c r="E56" s="166" t="str">
        <f t="shared" si="0"/>
        <v/>
      </c>
      <c r="F56" s="166"/>
      <c r="G56" s="166"/>
      <c r="H56" s="196"/>
      <c r="J56" s="178">
        <f t="shared" si="1"/>
        <v>1967</v>
      </c>
      <c r="K56" s="178" t="str">
        <f t="shared" si="5"/>
        <v>50+</v>
      </c>
      <c r="R56" s="178">
        <f t="shared" si="2"/>
        <v>1967</v>
      </c>
      <c r="S56" s="178" t="str">
        <f t="shared" si="6"/>
        <v>Veterano</v>
      </c>
    </row>
    <row r="57" spans="2:19" ht="15" customHeight="1" x14ac:dyDescent="0.3">
      <c r="B57" s="176" t="s">
        <v>1518</v>
      </c>
      <c r="C57" s="177" t="s">
        <v>780</v>
      </c>
      <c r="D57" s="167">
        <v>31306</v>
      </c>
      <c r="E57" s="166" t="str">
        <f t="shared" si="0"/>
        <v>Adulto</v>
      </c>
      <c r="F57" s="166"/>
      <c r="G57" s="166"/>
      <c r="H57" s="196"/>
      <c r="J57" s="178">
        <f>J56-1</f>
        <v>1966</v>
      </c>
      <c r="K57" s="178" t="str">
        <f t="shared" si="5"/>
        <v>50+</v>
      </c>
      <c r="R57" s="178">
        <f>R56-1</f>
        <v>1966</v>
      </c>
      <c r="S57" s="178" t="str">
        <f t="shared" si="6"/>
        <v>Veterano</v>
      </c>
    </row>
    <row r="58" spans="2:19" ht="15" customHeight="1" x14ac:dyDescent="0.3">
      <c r="B58" s="176" t="s">
        <v>874</v>
      </c>
      <c r="C58" s="177" t="s">
        <v>774</v>
      </c>
      <c r="D58" s="167">
        <v>38615</v>
      </c>
      <c r="E58" s="166" t="str">
        <f t="shared" si="0"/>
        <v>S15</v>
      </c>
      <c r="F58" s="166"/>
      <c r="G58" s="166"/>
      <c r="H58" s="196"/>
      <c r="J58" s="178">
        <f t="shared" si="1"/>
        <v>1965</v>
      </c>
      <c r="K58" s="178" t="str">
        <f t="shared" si="5"/>
        <v>50+</v>
      </c>
      <c r="R58" s="178">
        <f t="shared" si="2"/>
        <v>1965</v>
      </c>
      <c r="S58" s="178" t="str">
        <f t="shared" si="6"/>
        <v>Veterano</v>
      </c>
    </row>
    <row r="59" spans="2:19" ht="15" customHeight="1" x14ac:dyDescent="0.3">
      <c r="B59" s="176" t="s">
        <v>1154</v>
      </c>
      <c r="C59" s="177" t="s">
        <v>134</v>
      </c>
      <c r="D59" s="167">
        <v>37735</v>
      </c>
      <c r="E59" s="166" t="str">
        <f t="shared" si="0"/>
        <v>S17</v>
      </c>
      <c r="F59" s="166" t="s">
        <v>644</v>
      </c>
      <c r="G59" s="166" t="s">
        <v>1155</v>
      </c>
      <c r="H59" s="196">
        <v>11463396902</v>
      </c>
      <c r="J59" s="178">
        <f t="shared" si="1"/>
        <v>1964</v>
      </c>
      <c r="K59" s="178" t="str">
        <f t="shared" si="5"/>
        <v>50+</v>
      </c>
      <c r="R59" s="178">
        <f t="shared" si="2"/>
        <v>1964</v>
      </c>
      <c r="S59" s="178" t="str">
        <f t="shared" si="6"/>
        <v>Veterano</v>
      </c>
    </row>
    <row r="60" spans="2:19" ht="15" customHeight="1" x14ac:dyDescent="0.3">
      <c r="B60" s="176" t="s">
        <v>968</v>
      </c>
      <c r="C60" s="177" t="s">
        <v>369</v>
      </c>
      <c r="D60" s="167">
        <v>38487</v>
      </c>
      <c r="E60" s="166" t="str">
        <f t="shared" si="0"/>
        <v>S15</v>
      </c>
      <c r="F60" s="166" t="s">
        <v>644</v>
      </c>
      <c r="G60" s="166"/>
      <c r="H60" s="196"/>
      <c r="J60" s="178">
        <f t="shared" si="1"/>
        <v>1963</v>
      </c>
      <c r="K60" s="178" t="str">
        <f t="shared" si="5"/>
        <v>50+</v>
      </c>
      <c r="R60" s="178">
        <f t="shared" si="2"/>
        <v>1963</v>
      </c>
      <c r="S60" s="178" t="str">
        <f t="shared" si="6"/>
        <v>Veterano</v>
      </c>
    </row>
    <row r="61" spans="2:19" ht="15" customHeight="1" x14ac:dyDescent="0.3">
      <c r="B61" s="176" t="s">
        <v>536</v>
      </c>
      <c r="C61" s="177" t="s">
        <v>55</v>
      </c>
      <c r="D61" s="167">
        <v>39349</v>
      </c>
      <c r="E61" s="166" t="str">
        <f t="shared" si="0"/>
        <v>S13</v>
      </c>
      <c r="F61" s="166" t="s">
        <v>644</v>
      </c>
      <c r="G61" s="166"/>
      <c r="H61" s="196">
        <v>13464743977</v>
      </c>
      <c r="J61" s="178">
        <f t="shared" si="1"/>
        <v>1962</v>
      </c>
      <c r="K61" s="178" t="str">
        <f t="shared" si="5"/>
        <v>50+</v>
      </c>
      <c r="R61" s="178">
        <f t="shared" si="2"/>
        <v>1962</v>
      </c>
      <c r="S61" s="178" t="str">
        <f t="shared" si="6"/>
        <v>Veterano</v>
      </c>
    </row>
    <row r="62" spans="2:19" ht="15" customHeight="1" x14ac:dyDescent="0.3">
      <c r="B62" s="176" t="s">
        <v>1553</v>
      </c>
      <c r="C62" s="177" t="s">
        <v>774</v>
      </c>
      <c r="D62" s="167">
        <v>38416</v>
      </c>
      <c r="E62" s="166" t="str">
        <f t="shared" si="0"/>
        <v>S15</v>
      </c>
      <c r="F62" s="166"/>
      <c r="G62" s="166"/>
      <c r="H62" s="196"/>
      <c r="J62" s="178">
        <f t="shared" si="1"/>
        <v>1961</v>
      </c>
      <c r="K62" s="178" t="str">
        <f t="shared" si="5"/>
        <v>50+</v>
      </c>
      <c r="R62" s="178">
        <f t="shared" si="2"/>
        <v>1961</v>
      </c>
      <c r="S62" s="178" t="str">
        <f t="shared" si="6"/>
        <v>Veterano</v>
      </c>
    </row>
    <row r="63" spans="2:19" ht="15" customHeight="1" x14ac:dyDescent="0.3">
      <c r="B63" s="176" t="s">
        <v>445</v>
      </c>
      <c r="C63" s="177" t="s">
        <v>774</v>
      </c>
      <c r="D63" s="167">
        <v>37035</v>
      </c>
      <c r="E63" s="166" t="str">
        <f t="shared" si="0"/>
        <v>S19</v>
      </c>
      <c r="F63" s="166"/>
      <c r="G63" s="166"/>
      <c r="H63" s="196"/>
      <c r="J63" s="178">
        <f t="shared" si="1"/>
        <v>1960</v>
      </c>
      <c r="K63" s="178" t="str">
        <f t="shared" si="5"/>
        <v>50+</v>
      </c>
      <c r="R63" s="178">
        <f t="shared" si="2"/>
        <v>1960</v>
      </c>
      <c r="S63" s="178" t="str">
        <f t="shared" si="6"/>
        <v>Veterano</v>
      </c>
    </row>
    <row r="64" spans="2:19" ht="15" customHeight="1" x14ac:dyDescent="0.3">
      <c r="B64" s="176" t="s">
        <v>964</v>
      </c>
      <c r="C64" s="177" t="s">
        <v>369</v>
      </c>
      <c r="D64" s="167">
        <v>38184</v>
      </c>
      <c r="E64" s="166" t="str">
        <f t="shared" si="0"/>
        <v>S17</v>
      </c>
      <c r="F64" s="166" t="s">
        <v>644</v>
      </c>
      <c r="G64" s="166"/>
      <c r="H64" s="196">
        <v>7392848941</v>
      </c>
      <c r="J64" s="178">
        <f t="shared" si="1"/>
        <v>1959</v>
      </c>
      <c r="K64" s="178" t="str">
        <f t="shared" si="5"/>
        <v>50+</v>
      </c>
      <c r="R64" s="178">
        <f t="shared" si="2"/>
        <v>1959</v>
      </c>
      <c r="S64" s="178" t="str">
        <f t="shared" si="6"/>
        <v>Veterano</v>
      </c>
    </row>
    <row r="65" spans="2:19" ht="15" customHeight="1" x14ac:dyDescent="0.3">
      <c r="B65" s="176" t="s">
        <v>296</v>
      </c>
      <c r="C65" s="177" t="s">
        <v>335</v>
      </c>
      <c r="D65" s="167">
        <v>38671</v>
      </c>
      <c r="E65" s="166" t="str">
        <f t="shared" si="0"/>
        <v>S15</v>
      </c>
      <c r="F65" s="166"/>
      <c r="G65" s="166"/>
      <c r="H65" s="196"/>
      <c r="J65" s="178">
        <f t="shared" si="1"/>
        <v>1958</v>
      </c>
      <c r="K65" s="178" t="str">
        <f t="shared" si="5"/>
        <v>50+</v>
      </c>
      <c r="R65" s="178">
        <f t="shared" si="2"/>
        <v>1958</v>
      </c>
      <c r="S65" s="178" t="str">
        <f t="shared" si="6"/>
        <v>Veterano</v>
      </c>
    </row>
    <row r="66" spans="2:19" ht="15" customHeight="1" x14ac:dyDescent="0.3">
      <c r="B66" s="176" t="s">
        <v>386</v>
      </c>
      <c r="C66" s="177" t="s">
        <v>68</v>
      </c>
      <c r="D66" s="167">
        <v>38167</v>
      </c>
      <c r="E66" s="166" t="str">
        <f t="shared" si="0"/>
        <v>S17</v>
      </c>
      <c r="F66" s="166" t="s">
        <v>644</v>
      </c>
      <c r="G66" s="166" t="s">
        <v>1297</v>
      </c>
      <c r="H66" s="196">
        <v>11109362900</v>
      </c>
      <c r="J66" s="178">
        <f>J64-1</f>
        <v>1958</v>
      </c>
      <c r="K66" s="178" t="str">
        <f>IF($J$3-J66&lt;9,"S09",IF($J$3-J66&lt;11,"S11",IF($J$3-J66&lt;13,"S13",IF($J$3-J66&lt;15,"S15",IF($J$3-J66&lt;17,"S17",IF($J$3-J66&lt;19,"S19",IF($J$3-J66&gt;=50,"50+",IF($J$3-J66&gt;=42,"42+",IF($J$3-J66&gt;=35,"35+","Adulto")))))))))</f>
        <v>50+</v>
      </c>
      <c r="R66" s="178">
        <f>R64-1</f>
        <v>1958</v>
      </c>
      <c r="S66" s="178" t="str">
        <f>IF($R$3-R66&lt;9,"S09",IF($R$3-R66&lt;11,"S11",IF($R$3-R66&lt;13,"S13",IF($R$3-R66&lt;15,"S15",IF($R$3-R66&lt;17,"S17",IF($R$3-R66&lt;19,"S19",IF($R$3-R66&gt;=42,"Veterano",IF($R$3-R66&gt;=35,"Sênior","Adulto"))))))))</f>
        <v>Veterano</v>
      </c>
    </row>
    <row r="67" spans="2:19" ht="15" customHeight="1" x14ac:dyDescent="0.3">
      <c r="B67" s="176" t="s">
        <v>775</v>
      </c>
      <c r="C67" s="177" t="s">
        <v>774</v>
      </c>
      <c r="D67" s="167">
        <v>36526</v>
      </c>
      <c r="E67" s="166" t="str">
        <f t="shared" ref="E67:E130" si="7">IFERROR(VLOOKUP(YEAR($D67),$J:$K,2,FALSE),"")</f>
        <v>Adulto</v>
      </c>
      <c r="F67" s="166"/>
      <c r="G67" s="166"/>
      <c r="H67" s="196"/>
      <c r="J67" s="178">
        <f>J64-1</f>
        <v>1958</v>
      </c>
      <c r="K67" s="178" t="str">
        <f>IF($J$3-J67&lt;9,"S09",IF($J$3-J67&lt;11,"S11",IF($J$3-J67&lt;13,"S13",IF($J$3-J67&lt;15,"S15",IF($J$3-J67&lt;17,"S17",IF($J$3-J67&lt;19,"S19",IF($J$3-J67&gt;=50,"50+",IF($J$3-J67&gt;=42,"42+",IF($J$3-J67&gt;=35,"35+","Adulto")))))))))</f>
        <v>50+</v>
      </c>
      <c r="R67" s="178">
        <f>R64-1</f>
        <v>1958</v>
      </c>
      <c r="S67" s="178" t="str">
        <f>IF($R$3-R67&lt;9,"S09",IF($R$3-R67&lt;11,"S11",IF($R$3-R67&lt;13,"S13",IF($R$3-R67&lt;15,"S15",IF($R$3-R67&lt;17,"S17",IF($R$3-R67&lt;19,"S19",IF($R$3-R67&gt;=42,"Veterano",IF($R$3-R67&gt;=35,"Sênior","Adulto"))))))))</f>
        <v>Veterano</v>
      </c>
    </row>
    <row r="68" spans="2:19" ht="15" customHeight="1" x14ac:dyDescent="0.3">
      <c r="B68" s="176" t="s">
        <v>190</v>
      </c>
      <c r="C68" s="177" t="s">
        <v>143</v>
      </c>
      <c r="D68" s="167"/>
      <c r="E68" s="166" t="str">
        <f t="shared" si="7"/>
        <v/>
      </c>
      <c r="F68" s="166"/>
      <c r="G68" s="166"/>
      <c r="H68" s="196"/>
      <c r="J68" s="178">
        <f>J65-1</f>
        <v>1957</v>
      </c>
      <c r="K68" s="178" t="str">
        <f t="shared" si="5"/>
        <v>50+</v>
      </c>
      <c r="R68" s="178">
        <f>R65-1</f>
        <v>1957</v>
      </c>
      <c r="S68" s="178" t="str">
        <f t="shared" si="6"/>
        <v>Veterano</v>
      </c>
    </row>
    <row r="69" spans="2:19" ht="15" customHeight="1" x14ac:dyDescent="0.3">
      <c r="B69" s="176" t="s">
        <v>285</v>
      </c>
      <c r="C69" s="177" t="s">
        <v>369</v>
      </c>
      <c r="D69" s="167">
        <v>37623</v>
      </c>
      <c r="E69" s="166" t="str">
        <f t="shared" si="7"/>
        <v>S17</v>
      </c>
      <c r="F69" s="166" t="s">
        <v>644</v>
      </c>
      <c r="G69" s="166"/>
      <c r="H69" s="196"/>
      <c r="J69" s="178">
        <f t="shared" si="1"/>
        <v>1956</v>
      </c>
      <c r="K69" s="178" t="str">
        <f t="shared" si="5"/>
        <v>50+</v>
      </c>
      <c r="R69" s="178">
        <f t="shared" si="2"/>
        <v>1956</v>
      </c>
      <c r="S69" s="178" t="str">
        <f t="shared" si="6"/>
        <v>Veterano</v>
      </c>
    </row>
    <row r="70" spans="2:19" ht="15" customHeight="1" x14ac:dyDescent="0.3">
      <c r="B70" s="176" t="s">
        <v>1189</v>
      </c>
      <c r="C70" s="177" t="s">
        <v>134</v>
      </c>
      <c r="D70" s="167">
        <v>37306</v>
      </c>
      <c r="E70" s="166" t="str">
        <f t="shared" si="7"/>
        <v>S19</v>
      </c>
      <c r="F70" s="166"/>
      <c r="G70" s="166" t="s">
        <v>1190</v>
      </c>
      <c r="H70" s="196"/>
      <c r="J70" s="178">
        <f t="shared" si="1"/>
        <v>1955</v>
      </c>
      <c r="K70" s="178" t="str">
        <f t="shared" si="5"/>
        <v>50+</v>
      </c>
      <c r="R70" s="178">
        <f t="shared" si="2"/>
        <v>1955</v>
      </c>
      <c r="S70" s="178" t="str">
        <f t="shared" si="6"/>
        <v>Veterano</v>
      </c>
    </row>
    <row r="71" spans="2:19" ht="15" customHeight="1" x14ac:dyDescent="0.3">
      <c r="B71" s="176" t="s">
        <v>519</v>
      </c>
      <c r="C71" s="177" t="s">
        <v>369</v>
      </c>
      <c r="D71" s="167">
        <v>39369</v>
      </c>
      <c r="E71" s="166" t="str">
        <f t="shared" si="7"/>
        <v>S13</v>
      </c>
      <c r="F71" s="166" t="s">
        <v>644</v>
      </c>
      <c r="G71" s="166"/>
      <c r="H71" s="196"/>
      <c r="J71" s="178">
        <f t="shared" si="1"/>
        <v>1954</v>
      </c>
      <c r="K71" s="178" t="str">
        <f t="shared" si="5"/>
        <v>50+</v>
      </c>
      <c r="R71" s="178">
        <f t="shared" si="2"/>
        <v>1954</v>
      </c>
      <c r="S71" s="178" t="str">
        <f t="shared" si="6"/>
        <v>Veterano</v>
      </c>
    </row>
    <row r="72" spans="2:19" ht="15" customHeight="1" x14ac:dyDescent="0.3">
      <c r="B72" s="176" t="s">
        <v>1533</v>
      </c>
      <c r="C72" s="177" t="s">
        <v>369</v>
      </c>
      <c r="D72" s="167"/>
      <c r="E72" s="166" t="str">
        <f t="shared" si="7"/>
        <v/>
      </c>
      <c r="F72" s="166"/>
      <c r="G72" s="166"/>
      <c r="H72" s="196"/>
      <c r="J72" s="178">
        <f t="shared" ref="J72:J123" si="8">J71-1</f>
        <v>1953</v>
      </c>
      <c r="K72" s="178" t="str">
        <f t="shared" si="5"/>
        <v>50+</v>
      </c>
      <c r="R72" s="178">
        <f t="shared" ref="R72:R123" si="9">R71-1</f>
        <v>1953</v>
      </c>
      <c r="S72" s="178" t="str">
        <f t="shared" si="6"/>
        <v>Veterano</v>
      </c>
    </row>
    <row r="73" spans="2:19" ht="15" customHeight="1" x14ac:dyDescent="0.3">
      <c r="B73" s="176" t="s">
        <v>591</v>
      </c>
      <c r="C73" s="177" t="s">
        <v>389</v>
      </c>
      <c r="D73" s="167">
        <v>39308</v>
      </c>
      <c r="E73" s="166" t="str">
        <f t="shared" si="7"/>
        <v>S13</v>
      </c>
      <c r="F73" s="166" t="s">
        <v>644</v>
      </c>
      <c r="G73" s="166" t="s">
        <v>1196</v>
      </c>
      <c r="H73" s="196"/>
      <c r="J73" s="178">
        <f t="shared" si="8"/>
        <v>1952</v>
      </c>
      <c r="K73" s="178" t="str">
        <f t="shared" si="5"/>
        <v>50+</v>
      </c>
      <c r="R73" s="178">
        <f t="shared" si="9"/>
        <v>1952</v>
      </c>
      <c r="S73" s="178" t="str">
        <f t="shared" si="6"/>
        <v>Veterano</v>
      </c>
    </row>
    <row r="74" spans="2:19" ht="15" customHeight="1" x14ac:dyDescent="0.3">
      <c r="B74" s="176" t="s">
        <v>1099</v>
      </c>
      <c r="C74" s="177" t="s">
        <v>143</v>
      </c>
      <c r="D74" s="167"/>
      <c r="E74" s="166" t="str">
        <f t="shared" si="7"/>
        <v/>
      </c>
      <c r="F74" s="166"/>
      <c r="G74" s="166"/>
      <c r="H74" s="196"/>
      <c r="J74" s="178">
        <f t="shared" si="8"/>
        <v>1951</v>
      </c>
      <c r="K74" s="178" t="str">
        <f t="shared" si="5"/>
        <v>50+</v>
      </c>
      <c r="R74" s="178">
        <f t="shared" si="9"/>
        <v>1951</v>
      </c>
      <c r="S74" s="178" t="str">
        <f t="shared" si="6"/>
        <v>Veterano</v>
      </c>
    </row>
    <row r="75" spans="2:19" ht="15" customHeight="1" x14ac:dyDescent="0.3">
      <c r="B75" s="176" t="s">
        <v>715</v>
      </c>
      <c r="C75" s="177" t="s">
        <v>134</v>
      </c>
      <c r="D75" s="167">
        <v>38489</v>
      </c>
      <c r="E75" s="166" t="str">
        <f t="shared" si="7"/>
        <v>S15</v>
      </c>
      <c r="F75" s="166" t="s">
        <v>644</v>
      </c>
      <c r="G75" s="166" t="s">
        <v>1184</v>
      </c>
      <c r="H75" s="196"/>
      <c r="J75" s="178">
        <f t="shared" si="8"/>
        <v>1950</v>
      </c>
      <c r="K75" s="178" t="str">
        <f t="shared" si="5"/>
        <v>50+</v>
      </c>
      <c r="R75" s="178">
        <f t="shared" si="9"/>
        <v>1950</v>
      </c>
      <c r="S75" s="178" t="str">
        <f t="shared" si="6"/>
        <v>Veterano</v>
      </c>
    </row>
    <row r="76" spans="2:19" ht="15" customHeight="1" x14ac:dyDescent="0.3">
      <c r="B76" s="176" t="s">
        <v>1042</v>
      </c>
      <c r="C76" s="177" t="s">
        <v>68</v>
      </c>
      <c r="D76" s="167">
        <v>40624</v>
      </c>
      <c r="E76" s="166" t="str">
        <f t="shared" si="7"/>
        <v>S09</v>
      </c>
      <c r="F76" s="166" t="s">
        <v>644</v>
      </c>
      <c r="G76" s="166">
        <v>29829160</v>
      </c>
      <c r="H76" s="196" t="s">
        <v>1338</v>
      </c>
      <c r="J76" s="178">
        <f t="shared" si="8"/>
        <v>1949</v>
      </c>
      <c r="K76" s="178" t="str">
        <f t="shared" si="5"/>
        <v>50+</v>
      </c>
      <c r="R76" s="178">
        <f t="shared" si="9"/>
        <v>1949</v>
      </c>
      <c r="S76" s="178" t="str">
        <f t="shared" si="6"/>
        <v>Veterano</v>
      </c>
    </row>
    <row r="77" spans="2:19" ht="15" customHeight="1" x14ac:dyDescent="0.3">
      <c r="B77" s="176" t="s">
        <v>306</v>
      </c>
      <c r="C77" s="177" t="s">
        <v>54</v>
      </c>
      <c r="D77" s="167">
        <v>39454</v>
      </c>
      <c r="E77" s="166" t="str">
        <f t="shared" si="7"/>
        <v>S13</v>
      </c>
      <c r="F77" s="166" t="s">
        <v>644</v>
      </c>
      <c r="G77" s="166"/>
      <c r="H77" s="196"/>
      <c r="J77" s="178">
        <f t="shared" si="8"/>
        <v>1948</v>
      </c>
      <c r="K77" s="178" t="str">
        <f t="shared" si="5"/>
        <v>50+</v>
      </c>
      <c r="R77" s="178">
        <f t="shared" si="9"/>
        <v>1948</v>
      </c>
      <c r="S77" s="178" t="str">
        <f t="shared" si="6"/>
        <v>Veterano</v>
      </c>
    </row>
    <row r="78" spans="2:19" ht="15" customHeight="1" x14ac:dyDescent="0.3">
      <c r="B78" s="176" t="s">
        <v>710</v>
      </c>
      <c r="C78" s="177" t="s">
        <v>134</v>
      </c>
      <c r="D78" s="167">
        <v>38344</v>
      </c>
      <c r="E78" s="166" t="str">
        <f t="shared" si="7"/>
        <v>S17</v>
      </c>
      <c r="F78" s="166" t="s">
        <v>644</v>
      </c>
      <c r="G78" s="166" t="s">
        <v>1177</v>
      </c>
      <c r="H78" s="196" t="s">
        <v>1178</v>
      </c>
      <c r="J78" s="178">
        <f t="shared" si="8"/>
        <v>1947</v>
      </c>
      <c r="K78" s="178" t="str">
        <f t="shared" si="5"/>
        <v>50+</v>
      </c>
      <c r="R78" s="178">
        <f t="shared" si="9"/>
        <v>1947</v>
      </c>
      <c r="S78" s="178" t="str">
        <f t="shared" si="6"/>
        <v>Veterano</v>
      </c>
    </row>
    <row r="79" spans="2:19" ht="15" customHeight="1" x14ac:dyDescent="0.3">
      <c r="B79" s="176" t="s">
        <v>372</v>
      </c>
      <c r="C79" s="177" t="s">
        <v>55</v>
      </c>
      <c r="D79" s="167">
        <v>38296</v>
      </c>
      <c r="E79" s="166" t="str">
        <f t="shared" si="7"/>
        <v>S17</v>
      </c>
      <c r="F79" s="166" t="s">
        <v>644</v>
      </c>
      <c r="G79" s="166"/>
      <c r="H79" s="196"/>
      <c r="J79" s="178">
        <f t="shared" si="8"/>
        <v>1946</v>
      </c>
      <c r="K79" s="178" t="str">
        <f t="shared" si="5"/>
        <v>50+</v>
      </c>
      <c r="R79" s="178">
        <f t="shared" si="9"/>
        <v>1946</v>
      </c>
      <c r="S79" s="178" t="str">
        <f t="shared" si="6"/>
        <v>Veterano</v>
      </c>
    </row>
    <row r="80" spans="2:19" ht="15" customHeight="1" x14ac:dyDescent="0.3">
      <c r="B80" s="176" t="s">
        <v>1610</v>
      </c>
      <c r="C80" s="177" t="s">
        <v>54</v>
      </c>
      <c r="D80" s="167">
        <v>39443</v>
      </c>
      <c r="E80" s="166" t="str">
        <f t="shared" si="7"/>
        <v>S13</v>
      </c>
      <c r="F80" s="166"/>
      <c r="G80" s="166"/>
      <c r="H80" s="196"/>
      <c r="J80" s="178">
        <f t="shared" si="8"/>
        <v>1945</v>
      </c>
      <c r="K80" s="178" t="str">
        <f t="shared" si="5"/>
        <v>50+</v>
      </c>
      <c r="R80" s="178">
        <f t="shared" si="9"/>
        <v>1945</v>
      </c>
      <c r="S80" s="178" t="str">
        <f t="shared" si="6"/>
        <v>Veterano</v>
      </c>
    </row>
    <row r="81" spans="2:19" ht="15" customHeight="1" x14ac:dyDescent="0.3">
      <c r="B81" s="176" t="s">
        <v>616</v>
      </c>
      <c r="C81" s="177" t="s">
        <v>60</v>
      </c>
      <c r="D81" s="167"/>
      <c r="E81" s="166" t="str">
        <f t="shared" si="7"/>
        <v/>
      </c>
      <c r="F81" s="166"/>
      <c r="G81" s="166"/>
      <c r="H81" s="196"/>
      <c r="J81" s="178">
        <f>J79-1</f>
        <v>1945</v>
      </c>
      <c r="K81" s="178" t="str">
        <f>IF($J$3-J81&lt;9,"S09",IF($J$3-J81&lt;11,"S11",IF($J$3-J81&lt;13,"S13",IF($J$3-J81&lt;15,"S15",IF($J$3-J81&lt;17,"S17",IF($J$3-J81&lt;19,"S19",IF($J$3-J81&gt;=50,"50+",IF($J$3-J81&gt;=42,"42+",IF($J$3-J81&gt;=35,"35+","Adulto")))))))))</f>
        <v>50+</v>
      </c>
      <c r="R81" s="178">
        <f>R79-1</f>
        <v>1945</v>
      </c>
      <c r="S81" s="178" t="str">
        <f>IF($R$3-R81&lt;9,"S09",IF($R$3-R81&lt;11,"S11",IF($R$3-R81&lt;13,"S13",IF($R$3-R81&lt;15,"S15",IF($R$3-R81&lt;17,"S17",IF($R$3-R81&lt;19,"S19",IF($R$3-R81&gt;=42,"Veterano",IF($R$3-R81&gt;=35,"Sênior","Adulto"))))))))</f>
        <v>Veterano</v>
      </c>
    </row>
    <row r="82" spans="2:19" ht="15" customHeight="1" x14ac:dyDescent="0.3">
      <c r="B82" s="176" t="s">
        <v>801</v>
      </c>
      <c r="C82" s="177" t="s">
        <v>389</v>
      </c>
      <c r="D82" s="167">
        <v>39727</v>
      </c>
      <c r="E82" s="166" t="str">
        <f t="shared" si="7"/>
        <v>S13</v>
      </c>
      <c r="F82" s="166" t="s">
        <v>644</v>
      </c>
      <c r="G82" s="166" t="s">
        <v>1197</v>
      </c>
      <c r="H82" s="196" t="s">
        <v>1198</v>
      </c>
      <c r="J82" s="178">
        <f>J80-1</f>
        <v>1944</v>
      </c>
      <c r="K82" s="178" t="str">
        <f t="shared" si="5"/>
        <v>50+</v>
      </c>
      <c r="R82" s="178">
        <f>R80-1</f>
        <v>1944</v>
      </c>
      <c r="S82" s="178" t="str">
        <f t="shared" si="6"/>
        <v>Veterano</v>
      </c>
    </row>
    <row r="83" spans="2:19" ht="15" customHeight="1" x14ac:dyDescent="0.3">
      <c r="B83" s="176" t="s">
        <v>1716</v>
      </c>
      <c r="C83" s="177" t="s">
        <v>369</v>
      </c>
      <c r="D83" s="167">
        <v>27062</v>
      </c>
      <c r="E83" s="166" t="str">
        <f t="shared" si="7"/>
        <v>42+</v>
      </c>
      <c r="F83" s="166"/>
      <c r="G83" s="166"/>
      <c r="H83" s="196"/>
      <c r="J83" s="178">
        <f>J81-1</f>
        <v>1944</v>
      </c>
      <c r="K83" s="178" t="str">
        <f>IF($J$3-J83&lt;9,"S09",IF($J$3-J83&lt;11,"S11",IF($J$3-J83&lt;13,"S13",IF($J$3-J83&lt;15,"S15",IF($J$3-J83&lt;17,"S17",IF($J$3-J83&lt;19,"S19",IF($J$3-J83&gt;=50,"50+",IF($J$3-J83&gt;=42,"42+",IF($J$3-J83&gt;=35,"35+","Adulto")))))))))</f>
        <v>50+</v>
      </c>
      <c r="R83" s="178">
        <f>R81-1</f>
        <v>1944</v>
      </c>
      <c r="S83" s="178" t="str">
        <f>IF($R$3-R83&lt;9,"S09",IF($R$3-R83&lt;11,"S11",IF($R$3-R83&lt;13,"S13",IF($R$3-R83&lt;15,"S15",IF($R$3-R83&lt;17,"S17",IF($R$3-R83&lt;19,"S19",IF($R$3-R83&gt;=42,"Veterano",IF($R$3-R83&gt;=35,"Sênior","Adulto"))))))))</f>
        <v>Veterano</v>
      </c>
    </row>
    <row r="84" spans="2:19" ht="15" customHeight="1" x14ac:dyDescent="0.3">
      <c r="B84" s="176" t="s">
        <v>1406</v>
      </c>
      <c r="C84" s="177" t="s">
        <v>68</v>
      </c>
      <c r="D84" s="167">
        <v>38831</v>
      </c>
      <c r="E84" s="166" t="str">
        <f t="shared" si="7"/>
        <v>S15</v>
      </c>
      <c r="F84" s="166"/>
      <c r="G84" s="166"/>
      <c r="H84" s="196"/>
      <c r="J84" s="178">
        <f>J82-1</f>
        <v>1943</v>
      </c>
      <c r="K84" s="178" t="str">
        <f t="shared" si="5"/>
        <v>50+</v>
      </c>
      <c r="R84" s="178">
        <f>R82-1</f>
        <v>1943</v>
      </c>
      <c r="S84" s="178" t="str">
        <f t="shared" si="6"/>
        <v>Veterano</v>
      </c>
    </row>
    <row r="85" spans="2:19" ht="15" customHeight="1" x14ac:dyDescent="0.3">
      <c r="B85" s="176" t="s">
        <v>1405</v>
      </c>
      <c r="C85" s="177" t="s">
        <v>1404</v>
      </c>
      <c r="D85" s="167">
        <v>38748</v>
      </c>
      <c r="E85" s="166" t="str">
        <f t="shared" si="7"/>
        <v>S15</v>
      </c>
      <c r="F85" s="166"/>
      <c r="G85" s="166"/>
      <c r="H85" s="196"/>
      <c r="J85" s="178">
        <f t="shared" si="8"/>
        <v>1942</v>
      </c>
      <c r="K85" s="178" t="str">
        <f t="shared" si="5"/>
        <v>50+</v>
      </c>
      <c r="R85" s="178">
        <f t="shared" si="9"/>
        <v>1942</v>
      </c>
      <c r="S85" s="178" t="str">
        <f t="shared" si="6"/>
        <v>Veterano</v>
      </c>
    </row>
    <row r="86" spans="2:19" ht="15" customHeight="1" x14ac:dyDescent="0.3">
      <c r="B86" s="176" t="s">
        <v>1627</v>
      </c>
      <c r="C86" s="177" t="s">
        <v>55</v>
      </c>
      <c r="D86" s="167">
        <v>40261</v>
      </c>
      <c r="E86" s="166" t="str">
        <f t="shared" si="7"/>
        <v>S11</v>
      </c>
      <c r="F86" s="166"/>
      <c r="G86" s="166"/>
      <c r="H86" s="196"/>
      <c r="J86" s="178">
        <f t="shared" si="8"/>
        <v>1941</v>
      </c>
      <c r="K86" s="178" t="str">
        <f t="shared" si="5"/>
        <v>50+</v>
      </c>
      <c r="R86" s="178">
        <f t="shared" si="9"/>
        <v>1941</v>
      </c>
      <c r="S86" s="178" t="str">
        <f t="shared" si="6"/>
        <v>Veterano</v>
      </c>
    </row>
    <row r="87" spans="2:19" ht="15" customHeight="1" x14ac:dyDescent="0.3">
      <c r="B87" s="176" t="s">
        <v>942</v>
      </c>
      <c r="C87" s="177" t="s">
        <v>55</v>
      </c>
      <c r="D87" s="167">
        <v>27541</v>
      </c>
      <c r="E87" s="166" t="str">
        <f t="shared" si="7"/>
        <v>42+</v>
      </c>
      <c r="F87" s="166" t="s">
        <v>644</v>
      </c>
      <c r="G87" s="166"/>
      <c r="H87" s="196"/>
      <c r="J87" s="178">
        <f t="shared" si="8"/>
        <v>1940</v>
      </c>
      <c r="K87" s="178" t="str">
        <f t="shared" si="5"/>
        <v>50+</v>
      </c>
      <c r="R87" s="178">
        <f t="shared" si="9"/>
        <v>1940</v>
      </c>
      <c r="S87" s="178" t="str">
        <f t="shared" si="6"/>
        <v>Veterano</v>
      </c>
    </row>
    <row r="88" spans="2:19" ht="15" customHeight="1" x14ac:dyDescent="0.3">
      <c r="B88" s="176" t="s">
        <v>310</v>
      </c>
      <c r="C88" s="177" t="s">
        <v>335</v>
      </c>
      <c r="D88" s="167"/>
      <c r="E88" s="166" t="str">
        <f t="shared" si="7"/>
        <v/>
      </c>
      <c r="F88" s="166"/>
      <c r="G88" s="166"/>
      <c r="H88" s="196"/>
      <c r="J88" s="178">
        <f t="shared" si="8"/>
        <v>1939</v>
      </c>
      <c r="K88" s="178" t="str">
        <f t="shared" si="5"/>
        <v>50+</v>
      </c>
      <c r="R88" s="178">
        <f t="shared" si="9"/>
        <v>1939</v>
      </c>
      <c r="S88" s="178" t="str">
        <f t="shared" si="6"/>
        <v>Veterano</v>
      </c>
    </row>
    <row r="89" spans="2:19" ht="15" customHeight="1" x14ac:dyDescent="0.3">
      <c r="B89" s="176" t="s">
        <v>1512</v>
      </c>
      <c r="C89" s="177" t="s">
        <v>958</v>
      </c>
      <c r="D89" s="167">
        <v>31768</v>
      </c>
      <c r="E89" s="166" t="str">
        <f t="shared" si="7"/>
        <v>Adulto</v>
      </c>
      <c r="F89" s="166"/>
      <c r="G89" s="166"/>
      <c r="H89" s="196"/>
      <c r="J89" s="178">
        <f t="shared" si="8"/>
        <v>1938</v>
      </c>
      <c r="K89" s="178" t="str">
        <f t="shared" si="5"/>
        <v>50+</v>
      </c>
      <c r="R89" s="178">
        <f t="shared" si="9"/>
        <v>1938</v>
      </c>
      <c r="S89" s="178" t="str">
        <f t="shared" si="6"/>
        <v>Veterano</v>
      </c>
    </row>
    <row r="90" spans="2:19" ht="15" customHeight="1" x14ac:dyDescent="0.3">
      <c r="B90" s="176" t="s">
        <v>633</v>
      </c>
      <c r="C90" s="177" t="s">
        <v>958</v>
      </c>
      <c r="D90" s="167">
        <v>37351</v>
      </c>
      <c r="E90" s="166" t="str">
        <f t="shared" si="7"/>
        <v>S19</v>
      </c>
      <c r="F90" s="166" t="s">
        <v>644</v>
      </c>
      <c r="G90" s="166" t="s">
        <v>1348</v>
      </c>
      <c r="H90" s="196" t="s">
        <v>1349</v>
      </c>
      <c r="J90" s="178">
        <f>J88-1</f>
        <v>1938</v>
      </c>
      <c r="K90" s="178" t="str">
        <f>IF($J$3-J90&lt;9,"S09",IF($J$3-J90&lt;11,"S11",IF($J$3-J90&lt;13,"S13",IF($J$3-J90&lt;15,"S15",IF($J$3-J90&lt;17,"S17",IF($J$3-J90&lt;19,"S19",IF($J$3-J90&gt;=50,"50+",IF($J$3-J90&gt;=42,"42+",IF($J$3-J90&gt;=35,"35+","Adulto")))))))))</f>
        <v>50+</v>
      </c>
      <c r="R90" s="178">
        <f>R88-1</f>
        <v>1938</v>
      </c>
      <c r="S90" s="178" t="str">
        <f>IF($R$3-R90&lt;9,"S09",IF($R$3-R90&lt;11,"S11",IF($R$3-R90&lt;13,"S13",IF($R$3-R90&lt;15,"S15",IF($R$3-R90&lt;17,"S17",IF($R$3-R90&lt;19,"S19",IF($R$3-R90&gt;=42,"Veterano",IF($R$3-R90&gt;=35,"Sênior","Adulto"))))))))</f>
        <v>Veterano</v>
      </c>
    </row>
    <row r="91" spans="2:19" ht="15" customHeight="1" x14ac:dyDescent="0.3">
      <c r="B91" s="176" t="s">
        <v>157</v>
      </c>
      <c r="C91" s="177" t="s">
        <v>148</v>
      </c>
      <c r="D91" s="167">
        <v>37160</v>
      </c>
      <c r="E91" s="166" t="str">
        <f t="shared" si="7"/>
        <v>S19</v>
      </c>
      <c r="F91" s="166"/>
      <c r="G91" s="166"/>
      <c r="H91" s="196"/>
      <c r="J91" s="178">
        <f>J89-1</f>
        <v>1937</v>
      </c>
      <c r="K91" s="178" t="str">
        <f t="shared" si="5"/>
        <v>50+</v>
      </c>
      <c r="R91" s="178">
        <f>R89-1</f>
        <v>1937</v>
      </c>
      <c r="S91" s="178" t="str">
        <f t="shared" si="6"/>
        <v>Veterano</v>
      </c>
    </row>
    <row r="92" spans="2:19" ht="15" customHeight="1" x14ac:dyDescent="0.3">
      <c r="B92" s="176" t="s">
        <v>1270</v>
      </c>
      <c r="C92" s="177" t="s">
        <v>407</v>
      </c>
      <c r="D92" s="167">
        <v>38355</v>
      </c>
      <c r="E92" s="166" t="str">
        <f t="shared" si="7"/>
        <v>S15</v>
      </c>
      <c r="F92" s="166" t="s">
        <v>644</v>
      </c>
      <c r="G92" s="166" t="s">
        <v>1271</v>
      </c>
      <c r="H92" s="196" t="s">
        <v>1272</v>
      </c>
      <c r="J92" s="178">
        <f t="shared" si="8"/>
        <v>1936</v>
      </c>
      <c r="K92" s="178" t="str">
        <f t="shared" si="5"/>
        <v>50+</v>
      </c>
      <c r="R92" s="178">
        <f t="shared" si="9"/>
        <v>1936</v>
      </c>
      <c r="S92" s="178" t="str">
        <f t="shared" si="6"/>
        <v>Veterano</v>
      </c>
    </row>
    <row r="93" spans="2:19" ht="15" customHeight="1" x14ac:dyDescent="0.3">
      <c r="B93" s="176" t="s">
        <v>221</v>
      </c>
      <c r="C93" s="177" t="s">
        <v>136</v>
      </c>
      <c r="D93" s="167">
        <v>30000</v>
      </c>
      <c r="E93" s="166" t="str">
        <f t="shared" si="7"/>
        <v>35+</v>
      </c>
      <c r="F93" s="166"/>
      <c r="G93" s="166"/>
      <c r="H93" s="196"/>
      <c r="J93" s="178">
        <f t="shared" si="8"/>
        <v>1935</v>
      </c>
      <c r="K93" s="178" t="str">
        <f t="shared" si="5"/>
        <v>50+</v>
      </c>
      <c r="R93" s="178">
        <f t="shared" si="9"/>
        <v>1935</v>
      </c>
      <c r="S93" s="178" t="str">
        <f t="shared" si="6"/>
        <v>Veterano</v>
      </c>
    </row>
    <row r="94" spans="2:19" ht="15" customHeight="1" x14ac:dyDescent="0.3">
      <c r="B94" s="176" t="s">
        <v>1569</v>
      </c>
      <c r="C94" s="177" t="s">
        <v>55</v>
      </c>
      <c r="D94" s="167">
        <v>38743</v>
      </c>
      <c r="E94" s="166" t="str">
        <f t="shared" si="7"/>
        <v>S15</v>
      </c>
      <c r="F94" s="166"/>
      <c r="G94" s="166"/>
      <c r="H94" s="196"/>
      <c r="J94" s="178">
        <f t="shared" si="8"/>
        <v>1934</v>
      </c>
      <c r="K94" s="178" t="str">
        <f t="shared" si="5"/>
        <v>50+</v>
      </c>
      <c r="R94" s="178">
        <f t="shared" si="9"/>
        <v>1934</v>
      </c>
      <c r="S94" s="178" t="str">
        <f t="shared" si="6"/>
        <v>Veterano</v>
      </c>
    </row>
    <row r="95" spans="2:19" ht="15" customHeight="1" x14ac:dyDescent="0.3">
      <c r="B95" s="176" t="s">
        <v>618</v>
      </c>
      <c r="C95" s="177" t="s">
        <v>55</v>
      </c>
      <c r="D95" s="167"/>
      <c r="E95" s="166" t="str">
        <f t="shared" si="7"/>
        <v/>
      </c>
      <c r="F95" s="166"/>
      <c r="G95" s="166"/>
      <c r="H95" s="196"/>
      <c r="J95" s="178">
        <f t="shared" si="8"/>
        <v>1933</v>
      </c>
      <c r="K95" s="178" t="str">
        <f t="shared" si="5"/>
        <v>50+</v>
      </c>
      <c r="R95" s="178">
        <f t="shared" si="9"/>
        <v>1933</v>
      </c>
      <c r="S95" s="178" t="str">
        <f t="shared" si="6"/>
        <v>Veterano</v>
      </c>
    </row>
    <row r="96" spans="2:19" ht="15" customHeight="1" x14ac:dyDescent="0.3">
      <c r="B96" s="176" t="s">
        <v>69</v>
      </c>
      <c r="C96" s="177" t="s">
        <v>54</v>
      </c>
      <c r="D96" s="167">
        <v>34299</v>
      </c>
      <c r="E96" s="166" t="str">
        <f t="shared" si="7"/>
        <v>Adulto</v>
      </c>
      <c r="F96" s="166" t="s">
        <v>644</v>
      </c>
      <c r="G96" s="166"/>
      <c r="H96" s="196">
        <v>8160051921</v>
      </c>
      <c r="J96" s="178">
        <f t="shared" si="8"/>
        <v>1932</v>
      </c>
      <c r="K96" s="178" t="str">
        <f t="shared" si="5"/>
        <v>50+</v>
      </c>
      <c r="R96" s="178">
        <f t="shared" si="9"/>
        <v>1932</v>
      </c>
      <c r="S96" s="178" t="str">
        <f t="shared" si="6"/>
        <v>Veterano</v>
      </c>
    </row>
    <row r="97" spans="2:19" ht="15" customHeight="1" x14ac:dyDescent="0.3">
      <c r="B97" s="176" t="s">
        <v>1607</v>
      </c>
      <c r="C97" s="177" t="s">
        <v>369</v>
      </c>
      <c r="D97" s="167">
        <v>39762</v>
      </c>
      <c r="E97" s="166" t="str">
        <f t="shared" si="7"/>
        <v>S13</v>
      </c>
      <c r="F97" s="166"/>
      <c r="G97" s="166"/>
      <c r="H97" s="196"/>
      <c r="J97" s="178">
        <f t="shared" si="8"/>
        <v>1931</v>
      </c>
      <c r="K97" s="178" t="str">
        <f t="shared" si="5"/>
        <v>50+</v>
      </c>
      <c r="R97" s="178">
        <f t="shared" si="9"/>
        <v>1931</v>
      </c>
      <c r="S97" s="178" t="str">
        <f t="shared" si="6"/>
        <v>Veterano</v>
      </c>
    </row>
    <row r="98" spans="2:19" ht="15" customHeight="1" x14ac:dyDescent="0.3">
      <c r="B98" s="176" t="s">
        <v>346</v>
      </c>
      <c r="C98" s="177" t="s">
        <v>61</v>
      </c>
      <c r="D98" s="167">
        <v>37677</v>
      </c>
      <c r="E98" s="166" t="str">
        <f t="shared" si="7"/>
        <v>S17</v>
      </c>
      <c r="F98" s="166" t="s">
        <v>644</v>
      </c>
      <c r="G98" s="166"/>
      <c r="H98" s="196"/>
      <c r="J98" s="178">
        <f t="shared" si="8"/>
        <v>1930</v>
      </c>
      <c r="K98" s="178" t="str">
        <f t="shared" si="5"/>
        <v>50+</v>
      </c>
      <c r="R98" s="178">
        <f t="shared" si="9"/>
        <v>1930</v>
      </c>
      <c r="S98" s="178" t="str">
        <f t="shared" si="6"/>
        <v>Veterano</v>
      </c>
    </row>
    <row r="99" spans="2:19" ht="15" customHeight="1" x14ac:dyDescent="0.3">
      <c r="B99" s="176" t="s">
        <v>188</v>
      </c>
      <c r="C99" s="177" t="s">
        <v>134</v>
      </c>
      <c r="D99" s="167">
        <v>37494</v>
      </c>
      <c r="E99" s="166" t="str">
        <f t="shared" si="7"/>
        <v>S19</v>
      </c>
      <c r="F99" s="166" t="s">
        <v>644</v>
      </c>
      <c r="G99" s="166" t="s">
        <v>1172</v>
      </c>
      <c r="H99" s="196"/>
      <c r="J99" s="178">
        <f t="shared" si="8"/>
        <v>1929</v>
      </c>
      <c r="K99" s="178" t="str">
        <f t="shared" si="5"/>
        <v>50+</v>
      </c>
      <c r="R99" s="178">
        <f t="shared" si="9"/>
        <v>1929</v>
      </c>
      <c r="S99" s="178" t="str">
        <f t="shared" si="6"/>
        <v>Veterano</v>
      </c>
    </row>
    <row r="100" spans="2:19" ht="15" customHeight="1" x14ac:dyDescent="0.3">
      <c r="B100" s="176" t="s">
        <v>1427</v>
      </c>
      <c r="C100" s="177" t="s">
        <v>68</v>
      </c>
      <c r="D100" s="167">
        <v>39174</v>
      </c>
      <c r="E100" s="166" t="str">
        <f t="shared" si="7"/>
        <v>S13</v>
      </c>
      <c r="F100" s="166"/>
      <c r="G100" s="166"/>
      <c r="H100" s="196"/>
      <c r="J100" s="178">
        <f t="shared" si="8"/>
        <v>1928</v>
      </c>
      <c r="K100" s="178" t="str">
        <f t="shared" si="5"/>
        <v>50+</v>
      </c>
      <c r="R100" s="178">
        <f t="shared" si="9"/>
        <v>1928</v>
      </c>
      <c r="S100" s="178" t="str">
        <f t="shared" si="6"/>
        <v>Veterano</v>
      </c>
    </row>
    <row r="101" spans="2:19" ht="15" customHeight="1" x14ac:dyDescent="0.3">
      <c r="B101" s="176" t="s">
        <v>287</v>
      </c>
      <c r="C101" s="177" t="s">
        <v>134</v>
      </c>
      <c r="D101" s="167">
        <v>37782</v>
      </c>
      <c r="E101" s="166" t="str">
        <f t="shared" si="7"/>
        <v>S17</v>
      </c>
      <c r="F101" s="166" t="s">
        <v>644</v>
      </c>
      <c r="G101" s="166" t="s">
        <v>1179</v>
      </c>
      <c r="H101" s="196">
        <v>12088731997</v>
      </c>
      <c r="J101" s="178">
        <f t="shared" si="8"/>
        <v>1927</v>
      </c>
      <c r="K101" s="178" t="str">
        <f t="shared" si="5"/>
        <v>50+</v>
      </c>
      <c r="R101" s="178">
        <f t="shared" si="9"/>
        <v>1927</v>
      </c>
      <c r="S101" s="178" t="str">
        <f t="shared" si="6"/>
        <v>Veterano</v>
      </c>
    </row>
    <row r="102" spans="2:19" ht="15" customHeight="1" x14ac:dyDescent="0.3">
      <c r="B102" s="176" t="s">
        <v>1113</v>
      </c>
      <c r="C102" s="177" t="s">
        <v>774</v>
      </c>
      <c r="D102" s="167">
        <v>34968</v>
      </c>
      <c r="E102" s="166" t="str">
        <f t="shared" si="7"/>
        <v>Adulto</v>
      </c>
      <c r="F102" s="166"/>
      <c r="G102" s="166"/>
      <c r="H102" s="196"/>
      <c r="J102" s="178">
        <f t="shared" si="8"/>
        <v>1926</v>
      </c>
      <c r="K102" s="178" t="str">
        <f>IF($J$3-J102&lt;9,"S09",IF($J$3-J102&lt;11,"S11",IF($J$3-J102&lt;13,"S13",IF($J$3-J102&lt;15,"S15",IF($J$3-J102&lt;17,"S17",IF($J$3-J102&lt;19,"S19",IF($J$3-J102&gt;=50,"50+",IF($J$3-J102&gt;=42,"42+",IF($J$3-J102&gt;=35,"35+","Adulto")))))))))</f>
        <v>50+</v>
      </c>
      <c r="R102" s="178">
        <f t="shared" si="9"/>
        <v>1926</v>
      </c>
      <c r="S102" s="178" t="str">
        <f>IF($R$3-R102&lt;9,"S09",IF($R$3-R102&lt;11,"S11",IF($R$3-R102&lt;13,"S13",IF($R$3-R102&lt;15,"S15",IF($R$3-R102&lt;17,"S17",IF($R$3-R102&lt;19,"S19",IF($R$3-R102&gt;=42,"Veterano",IF($R$3-R102&gt;=35,"Sênior","Adulto"))))))))</f>
        <v>Veterano</v>
      </c>
    </row>
    <row r="103" spans="2:19" ht="15" customHeight="1" x14ac:dyDescent="0.3">
      <c r="B103" s="176" t="s">
        <v>488</v>
      </c>
      <c r="C103" s="177" t="s">
        <v>68</v>
      </c>
      <c r="D103" s="167">
        <v>38226</v>
      </c>
      <c r="E103" s="166" t="str">
        <f t="shared" si="7"/>
        <v>S17</v>
      </c>
      <c r="F103" s="166"/>
      <c r="G103" s="166"/>
      <c r="H103" s="196"/>
      <c r="J103" s="178">
        <f>J101-1</f>
        <v>1926</v>
      </c>
      <c r="K103" s="178" t="str">
        <f t="shared" si="5"/>
        <v>50+</v>
      </c>
      <c r="R103" s="178">
        <f>R101-1</f>
        <v>1926</v>
      </c>
      <c r="S103" s="178" t="str">
        <f t="shared" si="6"/>
        <v>Veterano</v>
      </c>
    </row>
    <row r="104" spans="2:19" ht="15" customHeight="1" x14ac:dyDescent="0.3">
      <c r="B104" s="176" t="s">
        <v>1614</v>
      </c>
      <c r="C104" s="177" t="s">
        <v>134</v>
      </c>
      <c r="D104" s="167"/>
      <c r="E104" s="166" t="str">
        <f t="shared" si="7"/>
        <v/>
      </c>
      <c r="F104" s="166"/>
      <c r="G104" s="166"/>
      <c r="H104" s="196"/>
      <c r="J104" s="178">
        <f t="shared" si="8"/>
        <v>1925</v>
      </c>
      <c r="K104" s="178" t="str">
        <f>IF($J$3-J104&lt;9,"S09",IF($J$3-J104&lt;11,"S11",IF($J$3-J104&lt;13,"S13",IF($J$3-J104&lt;15,"S15",IF($J$3-J104&lt;17,"S17",IF($J$3-J104&lt;19,"S19",IF($J$3-J104&gt;=50,"50+",IF($J$3-J104&gt;=42,"42+",IF($J$3-J104&gt;=35,"35+","Adulto")))))))))</f>
        <v>50+</v>
      </c>
      <c r="R104" s="178">
        <f t="shared" si="9"/>
        <v>1925</v>
      </c>
      <c r="S104" s="178" t="str">
        <f>IF($R$3-R104&lt;9,"S09",IF($R$3-R104&lt;11,"S11",IF($R$3-R104&lt;13,"S13",IF($R$3-R104&lt;15,"S15",IF($R$3-R104&lt;17,"S17",IF($R$3-R104&lt;19,"S19",IF($R$3-R104&gt;=42,"Veterano",IF($R$3-R104&gt;=35,"Sênior","Adulto"))))))))</f>
        <v>Veterano</v>
      </c>
    </row>
    <row r="105" spans="2:19" ht="15" customHeight="1" x14ac:dyDescent="0.3">
      <c r="B105" s="176" t="s">
        <v>476</v>
      </c>
      <c r="C105" s="177" t="s">
        <v>958</v>
      </c>
      <c r="D105" s="167">
        <v>37906</v>
      </c>
      <c r="E105" s="166" t="str">
        <f t="shared" si="7"/>
        <v>S17</v>
      </c>
      <c r="F105" s="166"/>
      <c r="G105" s="166"/>
      <c r="H105" s="196"/>
      <c r="J105" s="178">
        <f>J103-1</f>
        <v>1925</v>
      </c>
      <c r="K105" s="178" t="str">
        <f t="shared" si="5"/>
        <v>50+</v>
      </c>
      <c r="R105" s="178">
        <f>R103-1</f>
        <v>1925</v>
      </c>
      <c r="S105" s="178" t="str">
        <f t="shared" si="6"/>
        <v>Veterano</v>
      </c>
    </row>
    <row r="106" spans="2:19" ht="15" customHeight="1" x14ac:dyDescent="0.3">
      <c r="B106" s="176" t="s">
        <v>802</v>
      </c>
      <c r="C106" s="177" t="s">
        <v>335</v>
      </c>
      <c r="D106" s="167"/>
      <c r="E106" s="166" t="str">
        <f t="shared" si="7"/>
        <v/>
      </c>
      <c r="F106" s="166"/>
      <c r="G106" s="166"/>
      <c r="H106" s="196"/>
      <c r="J106" s="178">
        <f t="shared" si="8"/>
        <v>1924</v>
      </c>
      <c r="K106" s="178" t="str">
        <f t="shared" si="5"/>
        <v>50+</v>
      </c>
      <c r="R106" s="178">
        <f t="shared" si="9"/>
        <v>1924</v>
      </c>
      <c r="S106" s="178" t="str">
        <f t="shared" si="6"/>
        <v>Veterano</v>
      </c>
    </row>
    <row r="107" spans="2:19" ht="15" customHeight="1" x14ac:dyDescent="0.3">
      <c r="B107" s="176" t="s">
        <v>523</v>
      </c>
      <c r="C107" s="177" t="s">
        <v>335</v>
      </c>
      <c r="D107" s="167">
        <v>39327</v>
      </c>
      <c r="E107" s="166" t="str">
        <f t="shared" si="7"/>
        <v>S13</v>
      </c>
      <c r="F107" s="166"/>
      <c r="G107" s="166"/>
      <c r="H107" s="196"/>
      <c r="J107" s="178">
        <f t="shared" si="8"/>
        <v>1923</v>
      </c>
      <c r="K107" s="178" t="str">
        <f t="shared" si="5"/>
        <v>50+</v>
      </c>
      <c r="R107" s="178">
        <f t="shared" si="9"/>
        <v>1923</v>
      </c>
      <c r="S107" s="178" t="str">
        <f t="shared" si="6"/>
        <v>Veterano</v>
      </c>
    </row>
    <row r="108" spans="2:19" ht="15" customHeight="1" x14ac:dyDescent="0.3">
      <c r="B108" s="176" t="s">
        <v>1628</v>
      </c>
      <c r="C108" s="177" t="s">
        <v>780</v>
      </c>
      <c r="D108" s="167">
        <v>40062</v>
      </c>
      <c r="E108" s="166" t="str">
        <f t="shared" si="7"/>
        <v>S11</v>
      </c>
      <c r="F108" s="166"/>
      <c r="G108" s="166"/>
      <c r="H108" s="196"/>
      <c r="J108" s="178">
        <f t="shared" si="8"/>
        <v>1922</v>
      </c>
      <c r="K108" s="178" t="str">
        <f t="shared" si="5"/>
        <v>50+</v>
      </c>
      <c r="R108" s="178">
        <f t="shared" si="9"/>
        <v>1922</v>
      </c>
      <c r="S108" s="178" t="str">
        <f t="shared" si="6"/>
        <v>Veterano</v>
      </c>
    </row>
    <row r="109" spans="2:19" ht="15" customHeight="1" x14ac:dyDescent="0.3">
      <c r="B109" s="176" t="s">
        <v>1511</v>
      </c>
      <c r="C109" s="177" t="s">
        <v>136</v>
      </c>
      <c r="D109" s="167">
        <v>35453</v>
      </c>
      <c r="E109" s="166" t="str">
        <f t="shared" si="7"/>
        <v>Adulto</v>
      </c>
      <c r="F109" s="166"/>
      <c r="G109" s="166"/>
      <c r="H109" s="196"/>
      <c r="J109" s="178">
        <f t="shared" si="8"/>
        <v>1921</v>
      </c>
      <c r="K109" s="178" t="str">
        <f>IF($J$3-J109&lt;9,"S09",IF($J$3-J109&lt;11,"S11",IF($J$3-J109&lt;13,"S13",IF($J$3-J109&lt;15,"S15",IF($J$3-J109&lt;17,"S17",IF($J$3-J109&lt;19,"S19",IF($J$3-J109&gt;=50,"50+",IF($J$3-J109&gt;=42,"42+",IF($J$3-J109&gt;=35,"35+","Adulto")))))))))</f>
        <v>50+</v>
      </c>
      <c r="R109" s="178">
        <f t="shared" si="9"/>
        <v>1921</v>
      </c>
      <c r="S109" s="178" t="str">
        <f>IF($R$3-R109&lt;9,"S09",IF($R$3-R109&lt;11,"S11",IF($R$3-R109&lt;13,"S13",IF($R$3-R109&lt;15,"S15",IF($R$3-R109&lt;17,"S17",IF($R$3-R109&lt;19,"S19",IF($R$3-R109&gt;=42,"Veterano",IF($R$3-R109&gt;=35,"Sênior","Adulto"))))))))</f>
        <v>Veterano</v>
      </c>
    </row>
    <row r="110" spans="2:19" ht="15" customHeight="1" x14ac:dyDescent="0.3">
      <c r="B110" s="176" t="s">
        <v>1397</v>
      </c>
      <c r="C110" s="177" t="s">
        <v>55</v>
      </c>
      <c r="D110" s="167">
        <v>38779</v>
      </c>
      <c r="E110" s="166" t="str">
        <f t="shared" si="7"/>
        <v>S15</v>
      </c>
      <c r="F110" s="166"/>
      <c r="G110" s="166"/>
      <c r="H110" s="196"/>
      <c r="J110" s="178">
        <f>J108-1</f>
        <v>1921</v>
      </c>
      <c r="K110" s="178" t="str">
        <f t="shared" si="5"/>
        <v>50+</v>
      </c>
      <c r="R110" s="178">
        <f>R108-1</f>
        <v>1921</v>
      </c>
      <c r="S110" s="178" t="str">
        <f t="shared" si="6"/>
        <v>Veterano</v>
      </c>
    </row>
    <row r="111" spans="2:19" ht="15" customHeight="1" x14ac:dyDescent="0.3">
      <c r="B111" s="176" t="s">
        <v>438</v>
      </c>
      <c r="C111" s="177" t="s">
        <v>407</v>
      </c>
      <c r="D111" s="167">
        <v>37103</v>
      </c>
      <c r="E111" s="166" t="str">
        <f t="shared" si="7"/>
        <v>S19</v>
      </c>
      <c r="F111" s="166"/>
      <c r="G111" s="166"/>
      <c r="H111" s="196"/>
      <c r="J111" s="178">
        <f t="shared" si="8"/>
        <v>1920</v>
      </c>
      <c r="K111" s="178" t="str">
        <f t="shared" si="5"/>
        <v>50+</v>
      </c>
      <c r="R111" s="178">
        <f t="shared" si="9"/>
        <v>1920</v>
      </c>
      <c r="S111" s="178" t="str">
        <f t="shared" si="6"/>
        <v>Veterano</v>
      </c>
    </row>
    <row r="112" spans="2:19" ht="15" customHeight="1" x14ac:dyDescent="0.3">
      <c r="B112" s="176" t="s">
        <v>1641</v>
      </c>
      <c r="C112" s="177" t="s">
        <v>369</v>
      </c>
      <c r="D112" s="167">
        <v>40072</v>
      </c>
      <c r="E112" s="166" t="str">
        <f t="shared" si="7"/>
        <v>S11</v>
      </c>
      <c r="F112" s="166"/>
      <c r="G112" s="166"/>
      <c r="H112" s="196"/>
      <c r="J112" s="178">
        <f t="shared" si="8"/>
        <v>1919</v>
      </c>
      <c r="K112" s="178" t="str">
        <f>IF($J$3-J112&lt;9,"S09",IF($J$3-J112&lt;11,"S11",IF($J$3-J112&lt;13,"S13",IF($J$3-J112&lt;15,"S15",IF($J$3-J112&lt;17,"S17",IF($J$3-J112&lt;19,"S19",IF($J$3-J112&gt;=50,"50+",IF($J$3-J112&gt;=42,"42+",IF($J$3-J112&gt;=35,"35+","Adulto")))))))))</f>
        <v>50+</v>
      </c>
      <c r="R112" s="178">
        <f t="shared" si="9"/>
        <v>1919</v>
      </c>
      <c r="S112" s="178" t="str">
        <f>IF($R$3-R112&lt;9,"S09",IF($R$3-R112&lt;11,"S11",IF($R$3-R112&lt;13,"S13",IF($R$3-R112&lt;15,"S15",IF($R$3-R112&lt;17,"S17",IF($R$3-R112&lt;19,"S19",IF($R$3-R112&gt;=42,"Veterano",IF($R$3-R112&gt;=35,"Sênior","Adulto"))))))))</f>
        <v>Veterano</v>
      </c>
    </row>
    <row r="113" spans="2:19" ht="15" customHeight="1" x14ac:dyDescent="0.3">
      <c r="B113" s="176" t="s">
        <v>1693</v>
      </c>
      <c r="C113" s="177" t="s">
        <v>54</v>
      </c>
      <c r="D113" s="167">
        <v>30888</v>
      </c>
      <c r="E113" s="166" t="str">
        <f t="shared" si="7"/>
        <v>35+</v>
      </c>
      <c r="F113" s="166"/>
      <c r="G113" s="166"/>
      <c r="H113" s="196"/>
      <c r="J113" s="178">
        <f>J111-1</f>
        <v>1919</v>
      </c>
      <c r="K113" s="178" t="str">
        <f t="shared" ref="K113:K123" si="10">IF($J$3-J113&lt;9,"S09",IF($J$3-J113&lt;11,"S11",IF($J$3-J113&lt;13,"S13",IF($J$3-J113&lt;15,"S15",IF($J$3-J113&lt;17,"S17",IF($J$3-J113&lt;19,"S19",IF($J$3-J113&gt;=50,"50+",IF($J$3-J113&gt;=42,"42+",IF($J$3-J113&gt;=35,"35+","Adulto")))))))))</f>
        <v>50+</v>
      </c>
      <c r="R113" s="178">
        <f>R111-1</f>
        <v>1919</v>
      </c>
      <c r="S113" s="178" t="str">
        <f t="shared" ref="S113:S123" si="11">IF($R$3-R113&lt;9,"S09",IF($R$3-R113&lt;11,"S11",IF($R$3-R113&lt;13,"S13",IF($R$3-R113&lt;15,"S15",IF($R$3-R113&lt;17,"S17",IF($R$3-R113&lt;19,"S19",IF($R$3-R113&gt;=42,"Veterano",IF($R$3-R113&gt;=35,"Sênior","Adulto"))))))))</f>
        <v>Veterano</v>
      </c>
    </row>
    <row r="114" spans="2:19" ht="15" customHeight="1" x14ac:dyDescent="0.3">
      <c r="B114" s="176" t="s">
        <v>1507</v>
      </c>
      <c r="C114" s="177" t="s">
        <v>774</v>
      </c>
      <c r="D114" s="167">
        <v>34838</v>
      </c>
      <c r="E114" s="166" t="str">
        <f t="shared" si="7"/>
        <v>Adulto</v>
      </c>
      <c r="F114" s="166"/>
      <c r="G114" s="166"/>
      <c r="H114" s="196"/>
      <c r="J114" s="178">
        <f t="shared" si="8"/>
        <v>1918</v>
      </c>
      <c r="K114" s="178" t="str">
        <f t="shared" si="10"/>
        <v>50+</v>
      </c>
      <c r="R114" s="178">
        <f t="shared" si="9"/>
        <v>1918</v>
      </c>
      <c r="S114" s="178" t="str">
        <f t="shared" si="11"/>
        <v>Veterano</v>
      </c>
    </row>
    <row r="115" spans="2:19" ht="15" customHeight="1" x14ac:dyDescent="0.3">
      <c r="B115" s="176" t="s">
        <v>1653</v>
      </c>
      <c r="C115" s="177" t="s">
        <v>68</v>
      </c>
      <c r="D115" s="167"/>
      <c r="E115" s="166" t="str">
        <f t="shared" si="7"/>
        <v/>
      </c>
      <c r="F115" s="166"/>
      <c r="G115" s="166" t="s">
        <v>1393</v>
      </c>
      <c r="H115" s="196"/>
      <c r="J115" s="178">
        <f t="shared" si="8"/>
        <v>1917</v>
      </c>
      <c r="K115" s="178" t="str">
        <f t="shared" si="10"/>
        <v>50+</v>
      </c>
      <c r="R115" s="178">
        <f t="shared" si="9"/>
        <v>1917</v>
      </c>
      <c r="S115" s="178" t="str">
        <f t="shared" si="11"/>
        <v>Veterano</v>
      </c>
    </row>
    <row r="116" spans="2:19" ht="15" customHeight="1" x14ac:dyDescent="0.3">
      <c r="B116" s="176" t="s">
        <v>284</v>
      </c>
      <c r="C116" s="177" t="s">
        <v>774</v>
      </c>
      <c r="D116" s="167">
        <v>37653</v>
      </c>
      <c r="E116" s="166" t="str">
        <f t="shared" si="7"/>
        <v>S17</v>
      </c>
      <c r="F116" s="166" t="s">
        <v>644</v>
      </c>
      <c r="G116" s="166" t="s">
        <v>1247</v>
      </c>
      <c r="H116" s="196"/>
      <c r="J116" s="178">
        <f t="shared" si="8"/>
        <v>1916</v>
      </c>
      <c r="K116" s="178" t="str">
        <f t="shared" si="10"/>
        <v>50+</v>
      </c>
      <c r="R116" s="178">
        <f t="shared" si="9"/>
        <v>1916</v>
      </c>
      <c r="S116" s="178" t="str">
        <f t="shared" si="11"/>
        <v>Veterano</v>
      </c>
    </row>
    <row r="117" spans="2:19" ht="15" customHeight="1" x14ac:dyDescent="0.3">
      <c r="B117" s="176" t="s">
        <v>741</v>
      </c>
      <c r="C117" s="177" t="s">
        <v>136</v>
      </c>
      <c r="D117" s="167">
        <v>32843</v>
      </c>
      <c r="E117" s="166" t="str">
        <f t="shared" si="7"/>
        <v>Adulto</v>
      </c>
      <c r="F117" s="166"/>
      <c r="G117" s="166"/>
      <c r="H117" s="196"/>
      <c r="J117" s="178">
        <f t="shared" si="8"/>
        <v>1915</v>
      </c>
      <c r="K117" s="178" t="str">
        <f t="shared" si="10"/>
        <v>50+</v>
      </c>
      <c r="R117" s="178">
        <f t="shared" si="9"/>
        <v>1915</v>
      </c>
      <c r="S117" s="178" t="str">
        <f t="shared" si="11"/>
        <v>Veterano</v>
      </c>
    </row>
    <row r="118" spans="2:19" ht="15" customHeight="1" x14ac:dyDescent="0.3">
      <c r="B118" s="176" t="s">
        <v>944</v>
      </c>
      <c r="C118" s="177" t="s">
        <v>55</v>
      </c>
      <c r="D118" s="167">
        <v>28924</v>
      </c>
      <c r="E118" s="166" t="str">
        <f t="shared" si="7"/>
        <v>35+</v>
      </c>
      <c r="F118" s="166" t="s">
        <v>644</v>
      </c>
      <c r="G118" s="166"/>
      <c r="H118" s="196">
        <v>2604398940</v>
      </c>
      <c r="J118" s="178">
        <f t="shared" si="8"/>
        <v>1914</v>
      </c>
      <c r="K118" s="178" t="str">
        <f t="shared" si="10"/>
        <v>50+</v>
      </c>
      <c r="R118" s="178">
        <f t="shared" si="9"/>
        <v>1914</v>
      </c>
      <c r="S118" s="178" t="str">
        <f t="shared" si="11"/>
        <v>Veterano</v>
      </c>
    </row>
    <row r="119" spans="2:19" ht="15" customHeight="1" x14ac:dyDescent="0.3">
      <c r="B119" s="176" t="s">
        <v>1251</v>
      </c>
      <c r="C119" s="177" t="s">
        <v>774</v>
      </c>
      <c r="D119" s="167">
        <v>39283</v>
      </c>
      <c r="E119" s="166" t="str">
        <f t="shared" si="7"/>
        <v>S13</v>
      </c>
      <c r="F119" s="166" t="s">
        <v>644</v>
      </c>
      <c r="G119" s="166" t="s">
        <v>1252</v>
      </c>
      <c r="H119" s="196" t="s">
        <v>1253</v>
      </c>
      <c r="J119" s="178">
        <f t="shared" si="8"/>
        <v>1913</v>
      </c>
      <c r="K119" s="178" t="str">
        <f t="shared" si="10"/>
        <v>50+</v>
      </c>
      <c r="R119" s="178">
        <f t="shared" si="9"/>
        <v>1913</v>
      </c>
      <c r="S119" s="178" t="str">
        <f t="shared" si="11"/>
        <v>Veterano</v>
      </c>
    </row>
    <row r="120" spans="2:19" ht="15" customHeight="1" x14ac:dyDescent="0.3">
      <c r="B120" s="176" t="s">
        <v>499</v>
      </c>
      <c r="C120" s="177" t="s">
        <v>774</v>
      </c>
      <c r="D120" s="167">
        <v>38394</v>
      </c>
      <c r="E120" s="166" t="str">
        <f t="shared" si="7"/>
        <v>S15</v>
      </c>
      <c r="F120" s="166" t="s">
        <v>644</v>
      </c>
      <c r="G120" s="166" t="s">
        <v>1254</v>
      </c>
      <c r="H120" s="196"/>
      <c r="J120" s="178">
        <f t="shared" si="8"/>
        <v>1912</v>
      </c>
      <c r="K120" s="178" t="str">
        <f t="shared" si="10"/>
        <v>50+</v>
      </c>
      <c r="R120" s="178">
        <f t="shared" si="9"/>
        <v>1912</v>
      </c>
      <c r="S120" s="178" t="str">
        <f t="shared" si="11"/>
        <v>Veterano</v>
      </c>
    </row>
    <row r="121" spans="2:19" ht="15" customHeight="1" x14ac:dyDescent="0.3">
      <c r="B121" s="176" t="s">
        <v>1063</v>
      </c>
      <c r="C121" s="177" t="s">
        <v>389</v>
      </c>
      <c r="D121" s="167">
        <v>40303</v>
      </c>
      <c r="E121" s="166" t="str">
        <f t="shared" si="7"/>
        <v>S11</v>
      </c>
      <c r="F121" s="166"/>
      <c r="G121" s="166"/>
      <c r="H121" s="196"/>
      <c r="J121" s="178">
        <f t="shared" si="8"/>
        <v>1911</v>
      </c>
      <c r="K121" s="178" t="str">
        <f t="shared" si="10"/>
        <v>50+</v>
      </c>
      <c r="R121" s="178">
        <f t="shared" si="9"/>
        <v>1911</v>
      </c>
      <c r="S121" s="178" t="str">
        <f t="shared" si="11"/>
        <v>Veterano</v>
      </c>
    </row>
    <row r="122" spans="2:19" ht="15" customHeight="1" x14ac:dyDescent="0.3">
      <c r="B122" s="176" t="s">
        <v>491</v>
      </c>
      <c r="C122" s="177" t="s">
        <v>335</v>
      </c>
      <c r="D122" s="167">
        <v>38040</v>
      </c>
      <c r="E122" s="166" t="str">
        <f t="shared" si="7"/>
        <v>S17</v>
      </c>
      <c r="F122" s="166"/>
      <c r="G122" s="166"/>
      <c r="H122" s="196"/>
      <c r="J122" s="178">
        <f t="shared" si="8"/>
        <v>1910</v>
      </c>
      <c r="K122" s="178" t="str">
        <f t="shared" si="10"/>
        <v>50+</v>
      </c>
      <c r="R122" s="178">
        <f t="shared" si="9"/>
        <v>1910</v>
      </c>
      <c r="S122" s="178" t="str">
        <f t="shared" si="11"/>
        <v>Veterano</v>
      </c>
    </row>
    <row r="123" spans="2:19" ht="15" customHeight="1" x14ac:dyDescent="0.3">
      <c r="B123" s="176" t="s">
        <v>1676</v>
      </c>
      <c r="C123" s="177" t="s">
        <v>369</v>
      </c>
      <c r="D123" s="167"/>
      <c r="E123" s="166" t="str">
        <f t="shared" si="7"/>
        <v/>
      </c>
      <c r="F123" s="166"/>
      <c r="G123" s="166"/>
      <c r="H123" s="196"/>
      <c r="J123" s="178">
        <f t="shared" si="8"/>
        <v>1909</v>
      </c>
      <c r="K123" s="178" t="str">
        <f t="shared" si="10"/>
        <v>50+</v>
      </c>
      <c r="R123" s="178">
        <f t="shared" si="9"/>
        <v>1909</v>
      </c>
      <c r="S123" s="178" t="str">
        <f t="shared" si="11"/>
        <v>Veterano</v>
      </c>
    </row>
    <row r="124" spans="2:19" ht="15" customHeight="1" x14ac:dyDescent="0.3">
      <c r="B124" s="176" t="s">
        <v>1062</v>
      </c>
      <c r="C124" s="177" t="s">
        <v>868</v>
      </c>
      <c r="D124" s="167">
        <v>39584</v>
      </c>
      <c r="E124" s="166" t="str">
        <f t="shared" si="7"/>
        <v>S13</v>
      </c>
      <c r="F124" s="166"/>
      <c r="G124" s="166" t="s">
        <v>1393</v>
      </c>
      <c r="H124" s="196"/>
    </row>
    <row r="125" spans="2:19" ht="15" customHeight="1" x14ac:dyDescent="0.3">
      <c r="B125" s="176" t="s">
        <v>1094</v>
      </c>
      <c r="C125" s="177" t="s">
        <v>134</v>
      </c>
      <c r="D125" s="167"/>
      <c r="E125" s="166" t="str">
        <f t="shared" si="7"/>
        <v/>
      </c>
      <c r="F125" s="166"/>
      <c r="G125" s="166"/>
      <c r="H125" s="196"/>
    </row>
    <row r="126" spans="2:19" ht="15" customHeight="1" x14ac:dyDescent="0.3">
      <c r="B126" s="176" t="s">
        <v>277</v>
      </c>
      <c r="C126" s="177" t="s">
        <v>68</v>
      </c>
      <c r="D126" s="167">
        <v>38420</v>
      </c>
      <c r="E126" s="166" t="str">
        <f t="shared" si="7"/>
        <v>S15</v>
      </c>
      <c r="F126" s="166"/>
      <c r="G126" s="166"/>
      <c r="H126" s="196"/>
    </row>
    <row r="127" spans="2:19" ht="15" customHeight="1" x14ac:dyDescent="0.3">
      <c r="B127" s="176" t="s">
        <v>282</v>
      </c>
      <c r="C127" s="177" t="s">
        <v>369</v>
      </c>
      <c r="D127" s="167">
        <v>37853</v>
      </c>
      <c r="E127" s="166" t="str">
        <f t="shared" si="7"/>
        <v>S17</v>
      </c>
      <c r="F127" s="166" t="s">
        <v>644</v>
      </c>
      <c r="G127" s="166"/>
      <c r="H127" s="196"/>
    </row>
    <row r="128" spans="2:19" ht="15" customHeight="1" x14ac:dyDescent="0.3">
      <c r="B128" s="176" t="s">
        <v>1656</v>
      </c>
      <c r="C128" s="177" t="s">
        <v>868</v>
      </c>
      <c r="D128" s="167"/>
      <c r="E128" s="166" t="str">
        <f t="shared" si="7"/>
        <v/>
      </c>
      <c r="F128" s="166"/>
      <c r="G128" s="166"/>
      <c r="H128" s="196"/>
    </row>
    <row r="129" spans="2:8" ht="15" customHeight="1" x14ac:dyDescent="0.3">
      <c r="B129" s="176" t="s">
        <v>101</v>
      </c>
      <c r="C129" s="177" t="s">
        <v>55</v>
      </c>
      <c r="D129" s="167">
        <v>35971</v>
      </c>
      <c r="E129" s="166" t="str">
        <f t="shared" si="7"/>
        <v>Adulto</v>
      </c>
      <c r="F129" s="166" t="s">
        <v>644</v>
      </c>
      <c r="G129" s="166"/>
      <c r="H129" s="196"/>
    </row>
    <row r="130" spans="2:8" ht="15" customHeight="1" x14ac:dyDescent="0.3">
      <c r="B130" s="176" t="s">
        <v>1083</v>
      </c>
      <c r="C130" s="177" t="s">
        <v>55</v>
      </c>
      <c r="D130" s="167"/>
      <c r="E130" s="166" t="str">
        <f t="shared" si="7"/>
        <v/>
      </c>
      <c r="F130" s="166"/>
      <c r="G130" s="166"/>
      <c r="H130" s="196"/>
    </row>
    <row r="131" spans="2:8" ht="15" customHeight="1" x14ac:dyDescent="0.3">
      <c r="B131" s="176" t="s">
        <v>1519</v>
      </c>
      <c r="C131" s="177" t="s">
        <v>868</v>
      </c>
      <c r="D131" s="167">
        <v>36049</v>
      </c>
      <c r="E131" s="166" t="str">
        <f t="shared" ref="E131:E194" si="12">IFERROR(VLOOKUP(YEAR($D131),$J:$K,2,FALSE),"")</f>
        <v>Adulto</v>
      </c>
      <c r="F131" s="166"/>
      <c r="G131" s="166" t="s">
        <v>1393</v>
      </c>
      <c r="H131" s="196"/>
    </row>
    <row r="132" spans="2:8" ht="15" customHeight="1" x14ac:dyDescent="0.3">
      <c r="B132" s="176" t="s">
        <v>769</v>
      </c>
      <c r="C132" s="177" t="s">
        <v>68</v>
      </c>
      <c r="D132" s="167"/>
      <c r="E132" s="166" t="str">
        <f t="shared" si="12"/>
        <v/>
      </c>
      <c r="F132" s="166"/>
      <c r="G132" s="166"/>
      <c r="H132" s="196"/>
    </row>
    <row r="133" spans="2:8" ht="15" customHeight="1" x14ac:dyDescent="0.3">
      <c r="B133" s="176" t="s">
        <v>154</v>
      </c>
      <c r="C133" s="177" t="s">
        <v>143</v>
      </c>
      <c r="D133" s="167">
        <v>36466</v>
      </c>
      <c r="E133" s="166" t="str">
        <f t="shared" si="12"/>
        <v>Adulto</v>
      </c>
      <c r="F133" s="166"/>
      <c r="G133" s="166"/>
      <c r="H133" s="196"/>
    </row>
    <row r="134" spans="2:8" ht="15" customHeight="1" x14ac:dyDescent="0.3">
      <c r="B134" s="176" t="s">
        <v>1034</v>
      </c>
      <c r="C134" s="177" t="s">
        <v>68</v>
      </c>
      <c r="D134" s="167"/>
      <c r="E134" s="166" t="str">
        <f t="shared" si="12"/>
        <v/>
      </c>
      <c r="F134" s="166"/>
      <c r="G134" s="166"/>
      <c r="H134" s="196"/>
    </row>
    <row r="135" spans="2:8" ht="15" customHeight="1" x14ac:dyDescent="0.3">
      <c r="B135" s="176" t="s">
        <v>510</v>
      </c>
      <c r="C135" s="177" t="s">
        <v>335</v>
      </c>
      <c r="D135" s="167">
        <v>38761</v>
      </c>
      <c r="E135" s="166" t="str">
        <f t="shared" si="12"/>
        <v>S15</v>
      </c>
      <c r="F135" s="166"/>
      <c r="G135" s="166"/>
      <c r="H135" s="196"/>
    </row>
    <row r="136" spans="2:8" ht="15" customHeight="1" x14ac:dyDescent="0.3">
      <c r="B136" s="176" t="s">
        <v>675</v>
      </c>
      <c r="C136" s="177" t="s">
        <v>407</v>
      </c>
      <c r="D136" s="167">
        <v>38670</v>
      </c>
      <c r="E136" s="166" t="str">
        <f t="shared" si="12"/>
        <v>S15</v>
      </c>
      <c r="F136" s="166" t="s">
        <v>644</v>
      </c>
      <c r="G136" s="166"/>
      <c r="H136" s="196"/>
    </row>
    <row r="137" spans="2:8" ht="15" customHeight="1" x14ac:dyDescent="0.3">
      <c r="B137" s="176" t="s">
        <v>919</v>
      </c>
      <c r="C137" s="177" t="s">
        <v>60</v>
      </c>
      <c r="D137" s="167">
        <v>38729</v>
      </c>
      <c r="E137" s="166" t="str">
        <f t="shared" si="12"/>
        <v>S15</v>
      </c>
      <c r="F137" s="166" t="s">
        <v>644</v>
      </c>
      <c r="G137" s="166"/>
      <c r="H137" s="196"/>
    </row>
    <row r="138" spans="2:8" ht="15" customHeight="1" x14ac:dyDescent="0.3">
      <c r="B138" s="176" t="s">
        <v>1639</v>
      </c>
      <c r="C138" s="177" t="s">
        <v>55</v>
      </c>
      <c r="D138" s="167">
        <v>40360</v>
      </c>
      <c r="E138" s="166" t="str">
        <f t="shared" si="12"/>
        <v>S11</v>
      </c>
      <c r="F138" s="166"/>
      <c r="G138" s="166"/>
      <c r="H138" s="196"/>
    </row>
    <row r="139" spans="2:8" ht="15" customHeight="1" x14ac:dyDescent="0.3">
      <c r="B139" s="176" t="s">
        <v>1149</v>
      </c>
      <c r="C139" s="177" t="s">
        <v>134</v>
      </c>
      <c r="D139" s="167">
        <v>39731</v>
      </c>
      <c r="E139" s="166" t="str">
        <f t="shared" si="12"/>
        <v>S13</v>
      </c>
      <c r="F139" s="166" t="s">
        <v>644</v>
      </c>
      <c r="G139" s="166" t="s">
        <v>1150</v>
      </c>
      <c r="H139" s="196" t="s">
        <v>1151</v>
      </c>
    </row>
    <row r="140" spans="2:8" ht="15" customHeight="1" x14ac:dyDescent="0.3">
      <c r="B140" s="176" t="s">
        <v>1061</v>
      </c>
      <c r="C140" s="177" t="s">
        <v>774</v>
      </c>
      <c r="D140" s="167"/>
      <c r="E140" s="166" t="str">
        <f t="shared" si="12"/>
        <v/>
      </c>
      <c r="F140" s="166"/>
      <c r="G140" s="166"/>
      <c r="H140" s="196"/>
    </row>
    <row r="141" spans="2:8" ht="15" customHeight="1" x14ac:dyDescent="0.3">
      <c r="B141" s="176" t="s">
        <v>1434</v>
      </c>
      <c r="C141" s="177" t="s">
        <v>868</v>
      </c>
      <c r="D141" s="167">
        <v>39548</v>
      </c>
      <c r="E141" s="166" t="str">
        <f t="shared" si="12"/>
        <v>S13</v>
      </c>
      <c r="F141" s="166"/>
      <c r="G141" s="166"/>
      <c r="H141" s="196"/>
    </row>
    <row r="142" spans="2:8" ht="15" customHeight="1" x14ac:dyDescent="0.3">
      <c r="B142" s="176" t="s">
        <v>236</v>
      </c>
      <c r="C142" s="177" t="s">
        <v>60</v>
      </c>
      <c r="D142" s="167">
        <v>37510</v>
      </c>
      <c r="E142" s="166" t="str">
        <f t="shared" si="12"/>
        <v>S19</v>
      </c>
      <c r="F142" s="166"/>
      <c r="G142" s="166"/>
      <c r="H142" s="196"/>
    </row>
    <row r="143" spans="2:8" ht="15" customHeight="1" x14ac:dyDescent="0.3">
      <c r="B143" s="176" t="s">
        <v>1327</v>
      </c>
      <c r="C143" s="177" t="s">
        <v>68</v>
      </c>
      <c r="D143" s="167">
        <v>39511</v>
      </c>
      <c r="E143" s="166" t="str">
        <f t="shared" si="12"/>
        <v>S13</v>
      </c>
      <c r="F143" s="166" t="s">
        <v>644</v>
      </c>
      <c r="G143" s="166" t="s">
        <v>1328</v>
      </c>
      <c r="H143" s="196"/>
    </row>
    <row r="144" spans="2:8" ht="15" customHeight="1" x14ac:dyDescent="0.3">
      <c r="B144" s="176" t="s">
        <v>1668</v>
      </c>
      <c r="C144" s="177" t="s">
        <v>60</v>
      </c>
      <c r="D144" s="167">
        <v>40565</v>
      </c>
      <c r="E144" s="166" t="str">
        <f t="shared" si="12"/>
        <v>S09</v>
      </c>
      <c r="F144" s="166"/>
      <c r="G144" s="166"/>
      <c r="H144" s="196"/>
    </row>
    <row r="145" spans="2:8" ht="15" customHeight="1" x14ac:dyDescent="0.3">
      <c r="B145" s="176" t="s">
        <v>1648</v>
      </c>
      <c r="C145" s="177" t="s">
        <v>369</v>
      </c>
      <c r="D145" s="167">
        <v>40483</v>
      </c>
      <c r="E145" s="166" t="str">
        <f t="shared" si="12"/>
        <v>S11</v>
      </c>
      <c r="F145" s="166"/>
      <c r="G145" s="166"/>
      <c r="H145" s="196"/>
    </row>
    <row r="146" spans="2:8" ht="15" customHeight="1" x14ac:dyDescent="0.3">
      <c r="B146" s="176" t="s">
        <v>1408</v>
      </c>
      <c r="C146" s="177" t="s">
        <v>958</v>
      </c>
      <c r="D146" s="167">
        <v>38691</v>
      </c>
      <c r="E146" s="166" t="str">
        <f t="shared" si="12"/>
        <v>S15</v>
      </c>
      <c r="F146" s="166"/>
      <c r="G146" s="166"/>
      <c r="H146" s="196"/>
    </row>
    <row r="147" spans="2:8" ht="15" customHeight="1" x14ac:dyDescent="0.3">
      <c r="B147" s="176" t="s">
        <v>1238</v>
      </c>
      <c r="C147" s="177" t="s">
        <v>774</v>
      </c>
      <c r="D147" s="167">
        <v>34221</v>
      </c>
      <c r="E147" s="166" t="str">
        <f t="shared" si="12"/>
        <v>Adulto</v>
      </c>
      <c r="F147" s="166" t="s">
        <v>644</v>
      </c>
      <c r="G147" s="166"/>
      <c r="H147" s="196"/>
    </row>
    <row r="148" spans="2:8" ht="15" customHeight="1" x14ac:dyDescent="0.3">
      <c r="B148" s="176" t="s">
        <v>1601</v>
      </c>
      <c r="C148" s="177" t="s">
        <v>134</v>
      </c>
      <c r="D148" s="167">
        <v>39598</v>
      </c>
      <c r="E148" s="166" t="str">
        <f t="shared" si="12"/>
        <v>S13</v>
      </c>
      <c r="F148" s="166"/>
      <c r="G148" s="166"/>
      <c r="H148" s="196"/>
    </row>
    <row r="149" spans="2:8" ht="15" customHeight="1" x14ac:dyDescent="0.3">
      <c r="B149" s="176" t="s">
        <v>1655</v>
      </c>
      <c r="C149" s="177" t="s">
        <v>868</v>
      </c>
      <c r="D149" s="167">
        <v>40122</v>
      </c>
      <c r="E149" s="166" t="str">
        <f t="shared" si="12"/>
        <v>S11</v>
      </c>
      <c r="F149" s="166"/>
      <c r="G149" s="166"/>
      <c r="H149" s="196"/>
    </row>
    <row r="150" spans="2:8" ht="15" customHeight="1" x14ac:dyDescent="0.3">
      <c r="B150" s="176" t="s">
        <v>803</v>
      </c>
      <c r="C150" s="177" t="s">
        <v>389</v>
      </c>
      <c r="D150" s="167">
        <v>38113</v>
      </c>
      <c r="E150" s="166" t="str">
        <f t="shared" si="12"/>
        <v>S17</v>
      </c>
      <c r="F150" s="166"/>
      <c r="G150" s="166"/>
      <c r="H150" s="196"/>
    </row>
    <row r="151" spans="2:8" ht="15" customHeight="1" x14ac:dyDescent="0.3">
      <c r="B151" s="176" t="s">
        <v>804</v>
      </c>
      <c r="C151" s="177" t="s">
        <v>134</v>
      </c>
      <c r="D151" s="167">
        <v>37363</v>
      </c>
      <c r="E151" s="166" t="str">
        <f t="shared" si="12"/>
        <v>S19</v>
      </c>
      <c r="F151" s="166" t="s">
        <v>644</v>
      </c>
      <c r="G151" s="166" t="s">
        <v>1182</v>
      </c>
      <c r="H151" s="196"/>
    </row>
    <row r="152" spans="2:8" ht="15" customHeight="1" x14ac:dyDescent="0.3">
      <c r="B152" s="176" t="s">
        <v>1636</v>
      </c>
      <c r="C152" s="177" t="s">
        <v>55</v>
      </c>
      <c r="D152" s="167">
        <v>40516</v>
      </c>
      <c r="E152" s="166" t="str">
        <f t="shared" si="12"/>
        <v>S11</v>
      </c>
      <c r="F152" s="166"/>
      <c r="G152" s="166"/>
      <c r="H152" s="196"/>
    </row>
    <row r="153" spans="2:8" ht="15" customHeight="1" x14ac:dyDescent="0.3">
      <c r="B153" s="176" t="s">
        <v>671</v>
      </c>
      <c r="C153" s="177" t="s">
        <v>55</v>
      </c>
      <c r="D153" s="167">
        <v>38487</v>
      </c>
      <c r="E153" s="166" t="str">
        <f t="shared" si="12"/>
        <v>S15</v>
      </c>
      <c r="F153" s="166" t="s">
        <v>644</v>
      </c>
      <c r="G153" s="166"/>
      <c r="H153" s="196"/>
    </row>
    <row r="154" spans="2:8" ht="15" customHeight="1" x14ac:dyDescent="0.3">
      <c r="B154" s="176" t="s">
        <v>759</v>
      </c>
      <c r="C154" s="177" t="s">
        <v>349</v>
      </c>
      <c r="D154" s="167">
        <v>37358</v>
      </c>
      <c r="E154" s="166" t="str">
        <f t="shared" si="12"/>
        <v>S19</v>
      </c>
      <c r="F154" s="166"/>
      <c r="G154" s="166"/>
      <c r="H154" s="196"/>
    </row>
    <row r="155" spans="2:8" ht="15" customHeight="1" x14ac:dyDescent="0.3">
      <c r="B155" s="176" t="s">
        <v>1633</v>
      </c>
      <c r="C155" s="177" t="s">
        <v>60</v>
      </c>
      <c r="D155" s="167">
        <v>39840</v>
      </c>
      <c r="E155" s="166" t="str">
        <f t="shared" si="12"/>
        <v>S11</v>
      </c>
      <c r="F155" s="166"/>
      <c r="G155" s="166"/>
      <c r="H155" s="196"/>
    </row>
    <row r="156" spans="2:8" ht="15" customHeight="1" x14ac:dyDescent="0.3">
      <c r="B156" s="176" t="s">
        <v>96</v>
      </c>
      <c r="C156" s="177" t="s">
        <v>54</v>
      </c>
      <c r="D156" s="167">
        <v>36727</v>
      </c>
      <c r="E156" s="166" t="str">
        <f t="shared" si="12"/>
        <v>Adulto</v>
      </c>
      <c r="F156" s="166"/>
      <c r="G156" s="166"/>
      <c r="H156" s="196"/>
    </row>
    <row r="157" spans="2:8" ht="15" customHeight="1" x14ac:dyDescent="0.3">
      <c r="B157" s="176" t="s">
        <v>263</v>
      </c>
      <c r="C157" s="177" t="s">
        <v>134</v>
      </c>
      <c r="D157" s="167">
        <v>37113</v>
      </c>
      <c r="E157" s="166" t="str">
        <f t="shared" si="12"/>
        <v>S19</v>
      </c>
      <c r="F157" s="166"/>
      <c r="G157" s="166"/>
      <c r="H157" s="196"/>
    </row>
    <row r="158" spans="2:8" ht="15" customHeight="1" x14ac:dyDescent="0.3">
      <c r="B158" s="176" t="s">
        <v>199</v>
      </c>
      <c r="C158" s="177" t="s">
        <v>55</v>
      </c>
      <c r="D158" s="167">
        <v>37515</v>
      </c>
      <c r="E158" s="166" t="str">
        <f t="shared" si="12"/>
        <v>S19</v>
      </c>
      <c r="F158" s="166" t="s">
        <v>644</v>
      </c>
      <c r="G158" s="166"/>
      <c r="H158" s="196"/>
    </row>
    <row r="159" spans="2:8" ht="15" customHeight="1" x14ac:dyDescent="0.3">
      <c r="B159" s="176" t="s">
        <v>651</v>
      </c>
      <c r="C159" s="177" t="s">
        <v>54</v>
      </c>
      <c r="D159" s="167">
        <v>38841</v>
      </c>
      <c r="E159" s="166" t="str">
        <f t="shared" si="12"/>
        <v>S15</v>
      </c>
      <c r="F159" s="166" t="s">
        <v>644</v>
      </c>
      <c r="G159" s="166"/>
      <c r="H159" s="196"/>
    </row>
    <row r="160" spans="2:8" ht="15" customHeight="1" x14ac:dyDescent="0.3">
      <c r="B160" s="176" t="s">
        <v>617</v>
      </c>
      <c r="C160" s="177" t="s">
        <v>60</v>
      </c>
      <c r="D160" s="167"/>
      <c r="E160" s="166" t="str">
        <f t="shared" si="12"/>
        <v/>
      </c>
      <c r="F160" s="166"/>
      <c r="G160" s="166"/>
      <c r="H160" s="196"/>
    </row>
    <row r="161" spans="2:8" ht="15" customHeight="1" x14ac:dyDescent="0.3">
      <c r="B161" s="176" t="s">
        <v>920</v>
      </c>
      <c r="C161" s="177" t="s">
        <v>68</v>
      </c>
      <c r="D161" s="167">
        <v>38582</v>
      </c>
      <c r="E161" s="166" t="str">
        <f t="shared" si="12"/>
        <v>S15</v>
      </c>
      <c r="F161" s="166" t="s">
        <v>644</v>
      </c>
      <c r="G161" s="166" t="s">
        <v>1316</v>
      </c>
      <c r="H161" s="196">
        <v>10791679942</v>
      </c>
    </row>
    <row r="162" spans="2:8" ht="15" customHeight="1" x14ac:dyDescent="0.3">
      <c r="B162" s="176" t="s">
        <v>573</v>
      </c>
      <c r="C162" s="177" t="s">
        <v>60</v>
      </c>
      <c r="D162" s="167"/>
      <c r="E162" s="166" t="str">
        <f t="shared" si="12"/>
        <v/>
      </c>
      <c r="F162" s="166"/>
      <c r="G162" s="166"/>
      <c r="H162" s="196"/>
    </row>
    <row r="163" spans="2:8" ht="15" customHeight="1" x14ac:dyDescent="0.3">
      <c r="B163" s="176" t="s">
        <v>485</v>
      </c>
      <c r="C163" s="177" t="s">
        <v>335</v>
      </c>
      <c r="D163" s="167">
        <v>38334</v>
      </c>
      <c r="E163" s="166" t="str">
        <f t="shared" si="12"/>
        <v>S17</v>
      </c>
      <c r="F163" s="166"/>
      <c r="G163" s="166"/>
      <c r="H163" s="196"/>
    </row>
    <row r="164" spans="2:8" ht="15" customHeight="1" x14ac:dyDescent="0.3">
      <c r="B164" s="176" t="s">
        <v>1069</v>
      </c>
      <c r="C164" s="177" t="s">
        <v>868</v>
      </c>
      <c r="D164" s="167"/>
      <c r="E164" s="166" t="str">
        <f t="shared" si="12"/>
        <v/>
      </c>
      <c r="F164" s="166"/>
      <c r="G164" s="166"/>
      <c r="H164" s="196"/>
    </row>
    <row r="165" spans="2:8" ht="15" customHeight="1" x14ac:dyDescent="0.3">
      <c r="B165" s="176" t="s">
        <v>1135</v>
      </c>
      <c r="C165" s="177" t="s">
        <v>68</v>
      </c>
      <c r="D165" s="167">
        <v>40061</v>
      </c>
      <c r="E165" s="166" t="str">
        <f t="shared" si="12"/>
        <v>S11</v>
      </c>
      <c r="F165" s="166" t="s">
        <v>644</v>
      </c>
      <c r="G165" s="166" t="s">
        <v>1311</v>
      </c>
      <c r="H165" s="196"/>
    </row>
    <row r="166" spans="2:8" ht="15" customHeight="1" x14ac:dyDescent="0.3">
      <c r="B166" s="176" t="s">
        <v>1081</v>
      </c>
      <c r="C166" s="177" t="s">
        <v>67</v>
      </c>
      <c r="D166" s="167"/>
      <c r="E166" s="166" t="str">
        <f t="shared" si="12"/>
        <v/>
      </c>
      <c r="F166" s="166"/>
      <c r="G166" s="166"/>
      <c r="H166" s="196"/>
    </row>
    <row r="167" spans="2:8" ht="15" customHeight="1" x14ac:dyDescent="0.3">
      <c r="B167" s="176" t="s">
        <v>614</v>
      </c>
      <c r="C167" s="177" t="s">
        <v>54</v>
      </c>
      <c r="D167" s="167"/>
      <c r="E167" s="166" t="str">
        <f t="shared" si="12"/>
        <v/>
      </c>
      <c r="F167" s="166"/>
      <c r="G167" s="166"/>
      <c r="H167" s="196"/>
    </row>
    <row r="168" spans="2:8" ht="15" customHeight="1" x14ac:dyDescent="0.3">
      <c r="B168" s="176" t="s">
        <v>465</v>
      </c>
      <c r="C168" s="177" t="s">
        <v>369</v>
      </c>
      <c r="D168" s="167">
        <v>38068</v>
      </c>
      <c r="E168" s="166" t="str">
        <f t="shared" si="12"/>
        <v>S17</v>
      </c>
      <c r="F168" s="166" t="s">
        <v>644</v>
      </c>
      <c r="G168" s="166"/>
      <c r="H168" s="196"/>
    </row>
    <row r="169" spans="2:8" ht="15" customHeight="1" x14ac:dyDescent="0.3">
      <c r="B169" s="176" t="s">
        <v>564</v>
      </c>
      <c r="C169" s="177" t="s">
        <v>780</v>
      </c>
      <c r="D169" s="167">
        <v>34309</v>
      </c>
      <c r="E169" s="166" t="str">
        <f t="shared" si="12"/>
        <v>Adulto</v>
      </c>
      <c r="F169" s="166" t="s">
        <v>644</v>
      </c>
      <c r="G169" s="166">
        <v>125924719</v>
      </c>
      <c r="H169" s="196">
        <v>9230243957</v>
      </c>
    </row>
    <row r="170" spans="2:8" ht="15" customHeight="1" x14ac:dyDescent="0.3">
      <c r="B170" s="176" t="s">
        <v>574</v>
      </c>
      <c r="C170" s="177" t="s">
        <v>61</v>
      </c>
      <c r="D170" s="167"/>
      <c r="E170" s="166" t="str">
        <f t="shared" si="12"/>
        <v/>
      </c>
      <c r="F170" s="166"/>
      <c r="G170" s="166"/>
      <c r="H170" s="196"/>
    </row>
    <row r="171" spans="2:8" ht="15" customHeight="1" x14ac:dyDescent="0.3">
      <c r="B171" s="176" t="s">
        <v>99</v>
      </c>
      <c r="C171" s="177" t="s">
        <v>55</v>
      </c>
      <c r="D171" s="167">
        <v>36298</v>
      </c>
      <c r="E171" s="166" t="str">
        <f t="shared" si="12"/>
        <v>Adulto</v>
      </c>
      <c r="F171" s="166"/>
      <c r="G171" s="166"/>
      <c r="H171" s="196"/>
    </row>
    <row r="172" spans="2:8" ht="15" customHeight="1" x14ac:dyDescent="0.3">
      <c r="B172" s="176" t="s">
        <v>993</v>
      </c>
      <c r="C172" s="177" t="s">
        <v>407</v>
      </c>
      <c r="D172" s="167"/>
      <c r="E172" s="166" t="str">
        <f t="shared" si="12"/>
        <v/>
      </c>
      <c r="F172" s="166"/>
      <c r="G172" s="166"/>
      <c r="H172" s="196"/>
    </row>
    <row r="173" spans="2:8" ht="15" customHeight="1" x14ac:dyDescent="0.3">
      <c r="B173" s="176" t="s">
        <v>995</v>
      </c>
      <c r="C173" s="177" t="s">
        <v>60</v>
      </c>
      <c r="D173" s="167"/>
      <c r="E173" s="166" t="str">
        <f t="shared" si="12"/>
        <v/>
      </c>
      <c r="F173" s="166"/>
      <c r="G173" s="166"/>
      <c r="H173" s="196"/>
    </row>
    <row r="174" spans="2:8" ht="15" customHeight="1" x14ac:dyDescent="0.3">
      <c r="B174" s="176" t="s">
        <v>326</v>
      </c>
      <c r="C174" s="177" t="s">
        <v>143</v>
      </c>
      <c r="D174" s="167">
        <v>37081</v>
      </c>
      <c r="E174" s="166" t="str">
        <f t="shared" si="12"/>
        <v>S19</v>
      </c>
      <c r="F174" s="166"/>
      <c r="G174" s="166"/>
      <c r="H174" s="196"/>
    </row>
    <row r="175" spans="2:8" ht="15" customHeight="1" x14ac:dyDescent="0.3">
      <c r="B175" s="176" t="s">
        <v>1576</v>
      </c>
      <c r="C175" s="177" t="s">
        <v>868</v>
      </c>
      <c r="D175" s="167"/>
      <c r="E175" s="166" t="str">
        <f t="shared" si="12"/>
        <v/>
      </c>
      <c r="F175" s="166"/>
      <c r="G175" s="166"/>
      <c r="H175" s="196"/>
    </row>
    <row r="176" spans="2:8" ht="15" customHeight="1" x14ac:dyDescent="0.3">
      <c r="B176" s="176" t="s">
        <v>1654</v>
      </c>
      <c r="C176" s="177" t="s">
        <v>868</v>
      </c>
      <c r="D176" s="167">
        <v>40668</v>
      </c>
      <c r="E176" s="166" t="str">
        <f t="shared" si="12"/>
        <v>S09</v>
      </c>
      <c r="F176" s="166"/>
      <c r="G176" s="166"/>
      <c r="H176" s="196"/>
    </row>
    <row r="177" spans="2:8" ht="15" customHeight="1" x14ac:dyDescent="0.3">
      <c r="B177" s="176" t="s">
        <v>672</v>
      </c>
      <c r="C177" s="177" t="s">
        <v>55</v>
      </c>
      <c r="D177" s="167">
        <v>38733</v>
      </c>
      <c r="E177" s="166" t="str">
        <f t="shared" si="12"/>
        <v>S15</v>
      </c>
      <c r="F177" s="166" t="s">
        <v>644</v>
      </c>
      <c r="G177" s="166"/>
      <c r="H177" s="196"/>
    </row>
    <row r="178" spans="2:8" ht="15" customHeight="1" x14ac:dyDescent="0.3">
      <c r="B178" s="176" t="s">
        <v>330</v>
      </c>
      <c r="C178" s="176" t="s">
        <v>68</v>
      </c>
      <c r="D178" s="167">
        <v>37961</v>
      </c>
      <c r="E178" s="166" t="str">
        <f t="shared" si="12"/>
        <v>S17</v>
      </c>
      <c r="F178" s="166"/>
      <c r="G178" s="166"/>
      <c r="H178" s="196"/>
    </row>
    <row r="179" spans="2:8" ht="15" customHeight="1" x14ac:dyDescent="0.3">
      <c r="B179" s="176" t="s">
        <v>455</v>
      </c>
      <c r="C179" s="177" t="s">
        <v>335</v>
      </c>
      <c r="D179" s="167">
        <v>37985</v>
      </c>
      <c r="E179" s="166" t="str">
        <f t="shared" si="12"/>
        <v>S17</v>
      </c>
      <c r="F179" s="166"/>
      <c r="G179" s="166"/>
      <c r="H179" s="196"/>
    </row>
    <row r="180" spans="2:8" ht="15" customHeight="1" x14ac:dyDescent="0.3">
      <c r="B180" s="176" t="s">
        <v>483</v>
      </c>
      <c r="C180" s="177" t="s">
        <v>136</v>
      </c>
      <c r="D180" s="167">
        <v>38106</v>
      </c>
      <c r="E180" s="166" t="str">
        <f t="shared" si="12"/>
        <v>S17</v>
      </c>
      <c r="F180" s="166"/>
      <c r="G180" s="166"/>
      <c r="H180" s="196"/>
    </row>
    <row r="181" spans="2:8" ht="15" customHeight="1" x14ac:dyDescent="0.3">
      <c r="B181" s="176" t="s">
        <v>1545</v>
      </c>
      <c r="C181" s="177" t="s">
        <v>780</v>
      </c>
      <c r="D181" s="167">
        <v>38251</v>
      </c>
      <c r="E181" s="166" t="str">
        <f t="shared" si="12"/>
        <v>S17</v>
      </c>
      <c r="F181" s="166"/>
      <c r="G181" s="166"/>
      <c r="H181" s="196"/>
    </row>
    <row r="182" spans="2:8" ht="15" customHeight="1" x14ac:dyDescent="0.3">
      <c r="B182" s="176" t="s">
        <v>757</v>
      </c>
      <c r="C182" s="177" t="s">
        <v>335</v>
      </c>
      <c r="D182" s="167"/>
      <c r="E182" s="166" t="str">
        <f t="shared" si="12"/>
        <v/>
      </c>
      <c r="F182" s="166"/>
      <c r="G182" s="166"/>
      <c r="H182" s="196"/>
    </row>
    <row r="183" spans="2:8" ht="15" customHeight="1" x14ac:dyDescent="0.3">
      <c r="B183" s="176" t="s">
        <v>1617</v>
      </c>
      <c r="C183" s="177" t="s">
        <v>68</v>
      </c>
      <c r="D183" s="167">
        <v>39966</v>
      </c>
      <c r="E183" s="166" t="str">
        <f t="shared" si="12"/>
        <v>S11</v>
      </c>
      <c r="F183" s="166"/>
      <c r="G183" s="166"/>
      <c r="H183" s="196"/>
    </row>
    <row r="184" spans="2:8" ht="15" customHeight="1" x14ac:dyDescent="0.3">
      <c r="B184" s="176" t="s">
        <v>1027</v>
      </c>
      <c r="C184" s="177" t="s">
        <v>68</v>
      </c>
      <c r="D184" s="167"/>
      <c r="E184" s="166" t="str">
        <f t="shared" si="12"/>
        <v/>
      </c>
      <c r="F184" s="166"/>
      <c r="G184" s="166"/>
      <c r="H184" s="196"/>
    </row>
    <row r="185" spans="2:8" ht="15" customHeight="1" x14ac:dyDescent="0.3">
      <c r="B185" s="176" t="s">
        <v>171</v>
      </c>
      <c r="C185" s="177" t="s">
        <v>68</v>
      </c>
      <c r="D185" s="167">
        <v>37453</v>
      </c>
      <c r="E185" s="166" t="str">
        <f t="shared" si="12"/>
        <v>S19</v>
      </c>
      <c r="F185" s="166" t="s">
        <v>644</v>
      </c>
      <c r="G185" s="166"/>
      <c r="H185" s="196"/>
    </row>
    <row r="186" spans="2:8" ht="15" customHeight="1" x14ac:dyDescent="0.3">
      <c r="B186" s="176" t="s">
        <v>875</v>
      </c>
      <c r="C186" s="177" t="s">
        <v>868</v>
      </c>
      <c r="D186" s="167">
        <v>37607</v>
      </c>
      <c r="E186" s="166" t="str">
        <f t="shared" si="12"/>
        <v>S19</v>
      </c>
      <c r="F186" s="166" t="s">
        <v>644</v>
      </c>
      <c r="G186" s="166"/>
      <c r="H186" s="196">
        <v>8427983905</v>
      </c>
    </row>
    <row r="187" spans="2:8" ht="15" customHeight="1" x14ac:dyDescent="0.3">
      <c r="B187" s="176" t="s">
        <v>1523</v>
      </c>
      <c r="C187" s="177" t="s">
        <v>369</v>
      </c>
      <c r="D187" s="167"/>
      <c r="E187" s="166" t="str">
        <f t="shared" si="12"/>
        <v/>
      </c>
      <c r="F187" s="166"/>
      <c r="G187" s="166"/>
      <c r="H187" s="196"/>
    </row>
    <row r="188" spans="2:8" ht="15" customHeight="1" x14ac:dyDescent="0.3">
      <c r="B188" s="176" t="s">
        <v>732</v>
      </c>
      <c r="C188" s="177" t="s">
        <v>60</v>
      </c>
      <c r="D188" s="167">
        <v>28747</v>
      </c>
      <c r="E188" s="166" t="str">
        <f t="shared" si="12"/>
        <v>35+</v>
      </c>
      <c r="F188" s="166" t="s">
        <v>644</v>
      </c>
      <c r="G188" s="166"/>
      <c r="H188" s="196"/>
    </row>
    <row r="189" spans="2:8" ht="15" customHeight="1" x14ac:dyDescent="0.3">
      <c r="B189" s="176" t="s">
        <v>761</v>
      </c>
      <c r="C189" s="177" t="s">
        <v>335</v>
      </c>
      <c r="D189" s="167"/>
      <c r="E189" s="166" t="str">
        <f t="shared" si="12"/>
        <v/>
      </c>
      <c r="F189" s="166"/>
      <c r="G189" s="166"/>
      <c r="H189" s="196"/>
    </row>
    <row r="190" spans="2:8" ht="15" customHeight="1" x14ac:dyDescent="0.3">
      <c r="B190" s="176" t="s">
        <v>1359</v>
      </c>
      <c r="C190" s="177" t="s">
        <v>958</v>
      </c>
      <c r="D190" s="167">
        <v>31118</v>
      </c>
      <c r="E190" s="166" t="str">
        <f t="shared" si="12"/>
        <v>Adulto</v>
      </c>
      <c r="F190" s="166" t="s">
        <v>644</v>
      </c>
      <c r="G190" s="166">
        <v>323574622</v>
      </c>
      <c r="H190" s="196" t="s">
        <v>1360</v>
      </c>
    </row>
    <row r="191" spans="2:8" ht="15" customHeight="1" x14ac:dyDescent="0.3">
      <c r="B191" s="176" t="s">
        <v>594</v>
      </c>
      <c r="C191" s="177" t="s">
        <v>60</v>
      </c>
      <c r="D191" s="167"/>
      <c r="E191" s="166" t="str">
        <f t="shared" si="12"/>
        <v/>
      </c>
      <c r="F191" s="166"/>
      <c r="G191" s="166"/>
      <c r="H191" s="196"/>
    </row>
    <row r="192" spans="2:8" ht="15" customHeight="1" x14ac:dyDescent="0.3">
      <c r="B192" s="176" t="s">
        <v>156</v>
      </c>
      <c r="C192" s="177" t="s">
        <v>780</v>
      </c>
      <c r="D192" s="167">
        <v>37067</v>
      </c>
      <c r="E192" s="166" t="str">
        <f t="shared" si="12"/>
        <v>S19</v>
      </c>
      <c r="F192" s="166"/>
      <c r="G192" s="166"/>
      <c r="H192" s="196"/>
    </row>
    <row r="193" spans="2:8" ht="15" customHeight="1" x14ac:dyDescent="0.3">
      <c r="B193" s="176" t="s">
        <v>1658</v>
      </c>
      <c r="C193" s="177" t="s">
        <v>407</v>
      </c>
      <c r="D193" s="167"/>
      <c r="E193" s="166" t="str">
        <f t="shared" si="12"/>
        <v/>
      </c>
      <c r="F193" s="166"/>
      <c r="G193" s="166"/>
      <c r="H193" s="196"/>
    </row>
    <row r="194" spans="2:8" ht="15" customHeight="1" x14ac:dyDescent="0.3">
      <c r="B194" s="176" t="s">
        <v>147</v>
      </c>
      <c r="C194" s="177" t="s">
        <v>335</v>
      </c>
      <c r="D194" s="167"/>
      <c r="E194" s="166" t="str">
        <f t="shared" si="12"/>
        <v/>
      </c>
      <c r="F194" s="166"/>
      <c r="G194" s="166"/>
      <c r="H194" s="196"/>
    </row>
    <row r="195" spans="2:8" ht="15" customHeight="1" x14ac:dyDescent="0.3">
      <c r="B195" s="176" t="s">
        <v>1550</v>
      </c>
      <c r="C195" s="177" t="s">
        <v>774</v>
      </c>
      <c r="D195" s="167">
        <v>38510</v>
      </c>
      <c r="E195" s="166" t="str">
        <f t="shared" ref="E195:E258" si="13">IFERROR(VLOOKUP(YEAR($D195),$J:$K,2,FALSE),"")</f>
        <v>S15</v>
      </c>
      <c r="F195" s="166"/>
      <c r="G195" s="166"/>
      <c r="H195" s="196"/>
    </row>
    <row r="196" spans="2:8" ht="15" customHeight="1" x14ac:dyDescent="0.3">
      <c r="B196" s="176" t="s">
        <v>1386</v>
      </c>
      <c r="C196" s="177" t="s">
        <v>68</v>
      </c>
      <c r="D196" s="167">
        <v>38715</v>
      </c>
      <c r="E196" s="166" t="str">
        <f t="shared" si="13"/>
        <v>S15</v>
      </c>
      <c r="F196" s="166"/>
      <c r="G196" s="166"/>
      <c r="H196" s="196"/>
    </row>
    <row r="197" spans="2:8" ht="15" customHeight="1" x14ac:dyDescent="0.3">
      <c r="B197" s="176" t="s">
        <v>232</v>
      </c>
      <c r="C197" s="177" t="s">
        <v>136</v>
      </c>
      <c r="D197" s="167">
        <v>33718</v>
      </c>
      <c r="E197" s="166" t="str">
        <f t="shared" si="13"/>
        <v>Adulto</v>
      </c>
      <c r="F197" s="166"/>
      <c r="G197" s="166"/>
      <c r="H197" s="196"/>
    </row>
    <row r="198" spans="2:8" ht="15" customHeight="1" x14ac:dyDescent="0.3">
      <c r="B198" s="176" t="s">
        <v>940</v>
      </c>
      <c r="C198" s="177" t="s">
        <v>55</v>
      </c>
      <c r="D198" s="167">
        <v>21426</v>
      </c>
      <c r="E198" s="166" t="str">
        <f t="shared" si="13"/>
        <v>50+</v>
      </c>
      <c r="F198" s="166" t="s">
        <v>644</v>
      </c>
      <c r="G198" s="166"/>
      <c r="H198" s="196">
        <v>30772001967</v>
      </c>
    </row>
    <row r="199" spans="2:8" ht="15" customHeight="1" x14ac:dyDescent="0.3">
      <c r="B199" s="176" t="s">
        <v>981</v>
      </c>
      <c r="C199" s="177" t="s">
        <v>780</v>
      </c>
      <c r="D199" s="167"/>
      <c r="E199" s="166" t="str">
        <f t="shared" si="13"/>
        <v/>
      </c>
      <c r="F199" s="166"/>
      <c r="G199" s="166"/>
      <c r="H199" s="196"/>
    </row>
    <row r="200" spans="2:8" ht="15" customHeight="1" x14ac:dyDescent="0.3">
      <c r="B200" s="176" t="s">
        <v>876</v>
      </c>
      <c r="C200" s="177" t="s">
        <v>54</v>
      </c>
      <c r="D200" s="167">
        <v>38591</v>
      </c>
      <c r="E200" s="166" t="str">
        <f t="shared" si="13"/>
        <v>S15</v>
      </c>
      <c r="F200" s="166"/>
      <c r="G200" s="166"/>
      <c r="H200" s="196"/>
    </row>
    <row r="201" spans="2:8" ht="15" customHeight="1" x14ac:dyDescent="0.3">
      <c r="B201" s="176" t="s">
        <v>106</v>
      </c>
      <c r="C201" s="177" t="s">
        <v>54</v>
      </c>
      <c r="D201" s="167">
        <v>27566</v>
      </c>
      <c r="E201" s="166" t="str">
        <f t="shared" si="13"/>
        <v>42+</v>
      </c>
      <c r="F201" s="166" t="s">
        <v>644</v>
      </c>
      <c r="G201" s="166"/>
      <c r="H201" s="196"/>
    </row>
    <row r="202" spans="2:8" ht="15" customHeight="1" x14ac:dyDescent="0.3">
      <c r="B202" s="176" t="s">
        <v>477</v>
      </c>
      <c r="C202" s="177" t="s">
        <v>369</v>
      </c>
      <c r="D202" s="167">
        <v>38365</v>
      </c>
      <c r="E202" s="166" t="str">
        <f t="shared" si="13"/>
        <v>S15</v>
      </c>
      <c r="F202" s="166"/>
      <c r="G202" s="166"/>
      <c r="H202" s="196"/>
    </row>
    <row r="203" spans="2:8" ht="15" customHeight="1" x14ac:dyDescent="0.3">
      <c r="B203" s="176" t="s">
        <v>1319</v>
      </c>
      <c r="C203" s="177" t="s">
        <v>68</v>
      </c>
      <c r="D203" s="167">
        <v>38656</v>
      </c>
      <c r="E203" s="166" t="str">
        <f t="shared" si="13"/>
        <v>S15</v>
      </c>
      <c r="F203" s="166" t="s">
        <v>644</v>
      </c>
      <c r="G203" s="166" t="s">
        <v>1320</v>
      </c>
      <c r="H203" s="196" t="s">
        <v>1321</v>
      </c>
    </row>
    <row r="204" spans="2:8" ht="15" customHeight="1" x14ac:dyDescent="0.3">
      <c r="B204" s="176" t="s">
        <v>762</v>
      </c>
      <c r="C204" s="177" t="s">
        <v>335</v>
      </c>
      <c r="D204" s="167"/>
      <c r="E204" s="166" t="str">
        <f t="shared" si="13"/>
        <v/>
      </c>
      <c r="F204" s="166"/>
      <c r="G204" s="166"/>
      <c r="H204" s="196"/>
    </row>
    <row r="205" spans="2:8" ht="15" customHeight="1" x14ac:dyDescent="0.3">
      <c r="B205" s="176" t="s">
        <v>172</v>
      </c>
      <c r="C205" s="177" t="s">
        <v>68</v>
      </c>
      <c r="D205" s="167">
        <v>36905</v>
      </c>
      <c r="E205" s="166" t="str">
        <f t="shared" si="13"/>
        <v>S19</v>
      </c>
      <c r="F205" s="166"/>
      <c r="G205" s="166"/>
      <c r="H205" s="196"/>
    </row>
    <row r="206" spans="2:8" ht="15" customHeight="1" x14ac:dyDescent="0.3">
      <c r="B206" s="176" t="s">
        <v>1015</v>
      </c>
      <c r="C206" s="177" t="s">
        <v>868</v>
      </c>
      <c r="D206" s="167"/>
      <c r="E206" s="166" t="str">
        <f t="shared" si="13"/>
        <v/>
      </c>
      <c r="F206" s="166"/>
      <c r="G206" s="166"/>
      <c r="H206" s="196"/>
    </row>
    <row r="207" spans="2:8" ht="15" customHeight="1" x14ac:dyDescent="0.3">
      <c r="B207" s="176" t="s">
        <v>786</v>
      </c>
      <c r="C207" s="177" t="s">
        <v>389</v>
      </c>
      <c r="D207" s="167">
        <v>37922</v>
      </c>
      <c r="E207" s="166" t="str">
        <f t="shared" si="13"/>
        <v>S17</v>
      </c>
      <c r="F207" s="166" t="s">
        <v>644</v>
      </c>
      <c r="G207" s="166" t="s">
        <v>1201</v>
      </c>
      <c r="H207" s="196"/>
    </row>
    <row r="208" spans="2:8" ht="15" customHeight="1" x14ac:dyDescent="0.3">
      <c r="B208" s="176" t="s">
        <v>423</v>
      </c>
      <c r="C208" s="177" t="s">
        <v>134</v>
      </c>
      <c r="D208" s="167"/>
      <c r="E208" s="166" t="str">
        <f t="shared" si="13"/>
        <v/>
      </c>
      <c r="F208" s="166"/>
      <c r="G208" s="166"/>
      <c r="H208" s="196"/>
    </row>
    <row r="209" spans="2:8" ht="15" customHeight="1" x14ac:dyDescent="0.3">
      <c r="B209" s="176" t="s">
        <v>621</v>
      </c>
      <c r="C209" s="177" t="s">
        <v>134</v>
      </c>
      <c r="D209" s="167"/>
      <c r="E209" s="166" t="str">
        <f t="shared" si="13"/>
        <v/>
      </c>
      <c r="F209" s="166"/>
      <c r="G209" s="166"/>
      <c r="H209" s="196"/>
    </row>
    <row r="210" spans="2:8" ht="15" customHeight="1" x14ac:dyDescent="0.3">
      <c r="B210" s="176" t="s">
        <v>1681</v>
      </c>
      <c r="C210" s="177" t="s">
        <v>369</v>
      </c>
      <c r="D210" s="167"/>
      <c r="E210" s="166" t="str">
        <f t="shared" si="13"/>
        <v/>
      </c>
      <c r="F210" s="166"/>
      <c r="G210" s="166"/>
      <c r="H210" s="196"/>
    </row>
    <row r="211" spans="2:8" ht="15" customHeight="1" x14ac:dyDescent="0.3">
      <c r="B211" s="176" t="s">
        <v>767</v>
      </c>
      <c r="C211" s="177" t="s">
        <v>335</v>
      </c>
      <c r="D211" s="167"/>
      <c r="E211" s="166" t="str">
        <f t="shared" si="13"/>
        <v/>
      </c>
      <c r="F211" s="166"/>
      <c r="G211" s="166"/>
      <c r="H211" s="196"/>
    </row>
    <row r="212" spans="2:8" ht="15" customHeight="1" x14ac:dyDescent="0.3">
      <c r="B212" s="176" t="s">
        <v>1661</v>
      </c>
      <c r="C212" s="177" t="s">
        <v>60</v>
      </c>
      <c r="D212" s="167">
        <v>40669</v>
      </c>
      <c r="E212" s="166" t="str">
        <f t="shared" si="13"/>
        <v>S09</v>
      </c>
      <c r="F212" s="166"/>
      <c r="G212" s="166"/>
      <c r="H212" s="196"/>
    </row>
    <row r="213" spans="2:8" ht="15" customHeight="1" x14ac:dyDescent="0.3">
      <c r="B213" s="176" t="s">
        <v>244</v>
      </c>
      <c r="C213" s="177" t="s">
        <v>136</v>
      </c>
      <c r="D213" s="167">
        <v>36383</v>
      </c>
      <c r="E213" s="166" t="str">
        <f t="shared" si="13"/>
        <v>Adulto</v>
      </c>
      <c r="F213" s="166"/>
      <c r="G213" s="166"/>
      <c r="H213" s="196"/>
    </row>
    <row r="214" spans="2:8" ht="15" customHeight="1" x14ac:dyDescent="0.3">
      <c r="B214" s="176" t="s">
        <v>509</v>
      </c>
      <c r="C214" s="177" t="s">
        <v>774</v>
      </c>
      <c r="D214" s="167">
        <v>38389</v>
      </c>
      <c r="E214" s="166" t="str">
        <f t="shared" si="13"/>
        <v>S15</v>
      </c>
      <c r="F214" s="166" t="s">
        <v>644</v>
      </c>
      <c r="G214" s="166"/>
      <c r="H214" s="196"/>
    </row>
    <row r="215" spans="2:8" ht="15" customHeight="1" x14ac:dyDescent="0.3">
      <c r="B215" s="176" t="s">
        <v>805</v>
      </c>
      <c r="C215" s="177" t="s">
        <v>774</v>
      </c>
      <c r="D215" s="167">
        <v>38712</v>
      </c>
      <c r="E215" s="166" t="str">
        <f t="shared" si="13"/>
        <v>S15</v>
      </c>
      <c r="F215" s="166"/>
      <c r="G215" s="166"/>
      <c r="H215" s="196"/>
    </row>
    <row r="216" spans="2:8" ht="15" customHeight="1" x14ac:dyDescent="0.3">
      <c r="B216" s="176" t="s">
        <v>776</v>
      </c>
      <c r="C216" s="177" t="s">
        <v>55</v>
      </c>
      <c r="D216" s="167">
        <v>35903</v>
      </c>
      <c r="E216" s="166" t="str">
        <f t="shared" si="13"/>
        <v>Adulto</v>
      </c>
      <c r="F216" s="166"/>
      <c r="G216" s="166"/>
      <c r="H216" s="196"/>
    </row>
    <row r="217" spans="2:8" ht="15" customHeight="1" x14ac:dyDescent="0.3">
      <c r="B217" s="176" t="s">
        <v>216</v>
      </c>
      <c r="C217" s="177" t="s">
        <v>67</v>
      </c>
      <c r="D217" s="167">
        <v>23829</v>
      </c>
      <c r="E217" s="166" t="str">
        <f t="shared" si="13"/>
        <v>50+</v>
      </c>
      <c r="F217" s="166" t="s">
        <v>644</v>
      </c>
      <c r="G217" s="166"/>
      <c r="H217" s="196">
        <v>53281993915</v>
      </c>
    </row>
    <row r="218" spans="2:8" ht="15" customHeight="1" x14ac:dyDescent="0.3">
      <c r="B218" s="176" t="s">
        <v>1131</v>
      </c>
      <c r="C218" s="177" t="s">
        <v>54</v>
      </c>
      <c r="D218" s="167">
        <v>20422</v>
      </c>
      <c r="E218" s="166" t="str">
        <f t="shared" si="13"/>
        <v>50+</v>
      </c>
      <c r="F218" s="166"/>
      <c r="G218" s="166"/>
      <c r="H218" s="196"/>
    </row>
    <row r="219" spans="2:8" ht="15" customHeight="1" x14ac:dyDescent="0.3">
      <c r="B219" s="176" t="s">
        <v>1731</v>
      </c>
      <c r="C219" s="177" t="s">
        <v>61</v>
      </c>
      <c r="D219" s="167">
        <v>22132</v>
      </c>
      <c r="E219" s="166" t="str">
        <f t="shared" si="13"/>
        <v>50+</v>
      </c>
      <c r="F219" s="166"/>
      <c r="G219" s="166"/>
      <c r="H219" s="196"/>
    </row>
    <row r="220" spans="2:8" ht="15" customHeight="1" x14ac:dyDescent="0.3">
      <c r="B220" s="176" t="s">
        <v>689</v>
      </c>
      <c r="C220" s="177" t="s">
        <v>55</v>
      </c>
      <c r="D220" s="167">
        <v>28152</v>
      </c>
      <c r="E220" s="166" t="str">
        <f t="shared" si="13"/>
        <v>42+</v>
      </c>
      <c r="F220" s="166" t="s">
        <v>644</v>
      </c>
      <c r="G220" s="166"/>
      <c r="H220" s="196">
        <v>2371322903</v>
      </c>
    </row>
    <row r="221" spans="2:8" ht="15" customHeight="1" x14ac:dyDescent="0.3">
      <c r="B221" s="176" t="s">
        <v>1722</v>
      </c>
      <c r="C221" s="177" t="s">
        <v>774</v>
      </c>
      <c r="D221" s="167">
        <v>24775</v>
      </c>
      <c r="E221" s="166" t="str">
        <f t="shared" si="13"/>
        <v>50+</v>
      </c>
      <c r="F221" s="166"/>
      <c r="G221" s="166"/>
      <c r="H221" s="196"/>
    </row>
    <row r="222" spans="2:8" ht="15" customHeight="1" x14ac:dyDescent="0.3">
      <c r="B222" s="176" t="s">
        <v>870</v>
      </c>
      <c r="C222" s="177" t="s">
        <v>774</v>
      </c>
      <c r="D222" s="167">
        <v>26681</v>
      </c>
      <c r="E222" s="166" t="str">
        <f t="shared" si="13"/>
        <v>42+</v>
      </c>
      <c r="F222" s="166"/>
      <c r="G222" s="166"/>
      <c r="H222" s="196"/>
    </row>
    <row r="223" spans="2:8" ht="15" customHeight="1" x14ac:dyDescent="0.3">
      <c r="B223" s="176" t="s">
        <v>1729</v>
      </c>
      <c r="C223" s="177" t="s">
        <v>55</v>
      </c>
      <c r="D223" s="167">
        <v>23844</v>
      </c>
      <c r="E223" s="166" t="str">
        <f t="shared" si="13"/>
        <v>50+</v>
      </c>
      <c r="F223" s="166"/>
      <c r="G223" s="166"/>
      <c r="H223" s="196"/>
    </row>
    <row r="224" spans="2:8" ht="15" customHeight="1" x14ac:dyDescent="0.3">
      <c r="B224" s="176" t="s">
        <v>806</v>
      </c>
      <c r="C224" s="177" t="s">
        <v>389</v>
      </c>
      <c r="D224" s="167">
        <v>37985</v>
      </c>
      <c r="E224" s="166" t="str">
        <f t="shared" si="13"/>
        <v>S17</v>
      </c>
      <c r="F224" s="166"/>
      <c r="G224" s="166"/>
      <c r="H224" s="196"/>
    </row>
    <row r="225" spans="2:8" ht="15" customHeight="1" x14ac:dyDescent="0.3">
      <c r="B225" s="176" t="s">
        <v>951</v>
      </c>
      <c r="C225" s="177" t="s">
        <v>55</v>
      </c>
      <c r="D225" s="167">
        <v>28962</v>
      </c>
      <c r="E225" s="166" t="str">
        <f t="shared" si="13"/>
        <v>35+</v>
      </c>
      <c r="F225" s="166" t="s">
        <v>644</v>
      </c>
      <c r="G225" s="166"/>
      <c r="H225" s="196">
        <v>2674879912</v>
      </c>
    </row>
    <row r="226" spans="2:8" ht="15" customHeight="1" x14ac:dyDescent="0.3">
      <c r="B226" s="176" t="s">
        <v>343</v>
      </c>
      <c r="C226" s="177" t="s">
        <v>60</v>
      </c>
      <c r="D226" s="167">
        <v>33056</v>
      </c>
      <c r="E226" s="166" t="str">
        <f t="shared" si="13"/>
        <v>Adulto</v>
      </c>
      <c r="F226" s="166" t="s">
        <v>644</v>
      </c>
      <c r="G226" s="166">
        <v>78871920</v>
      </c>
      <c r="H226" s="196">
        <v>6806410928</v>
      </c>
    </row>
    <row r="227" spans="2:8" ht="15" customHeight="1" x14ac:dyDescent="0.3">
      <c r="B227" s="176" t="s">
        <v>229</v>
      </c>
      <c r="C227" s="177" t="s">
        <v>349</v>
      </c>
      <c r="D227" s="167">
        <v>36925</v>
      </c>
      <c r="E227" s="166" t="str">
        <f t="shared" si="13"/>
        <v>S19</v>
      </c>
      <c r="F227" s="166"/>
      <c r="G227" s="166"/>
      <c r="H227" s="196"/>
    </row>
    <row r="228" spans="2:8" ht="15" customHeight="1" x14ac:dyDescent="0.3">
      <c r="B228" s="176" t="s">
        <v>116</v>
      </c>
      <c r="C228" s="177" t="s">
        <v>68</v>
      </c>
      <c r="D228" s="167">
        <v>35016</v>
      </c>
      <c r="E228" s="166" t="str">
        <f t="shared" si="13"/>
        <v>Adulto</v>
      </c>
      <c r="F228" s="166" t="s">
        <v>644</v>
      </c>
      <c r="G228" s="166"/>
      <c r="H228" s="196"/>
    </row>
    <row r="229" spans="2:8" ht="15" customHeight="1" x14ac:dyDescent="0.3">
      <c r="B229" s="176" t="s">
        <v>593</v>
      </c>
      <c r="C229" s="177" t="s">
        <v>54</v>
      </c>
      <c r="D229" s="167">
        <v>38827</v>
      </c>
      <c r="E229" s="166" t="str">
        <f t="shared" si="13"/>
        <v>S15</v>
      </c>
      <c r="F229" s="166"/>
      <c r="G229" s="166"/>
      <c r="H229" s="196"/>
    </row>
    <row r="230" spans="2:8" ht="15" customHeight="1" x14ac:dyDescent="0.3">
      <c r="B230" s="176" t="s">
        <v>1105</v>
      </c>
      <c r="C230" s="177" t="s">
        <v>143</v>
      </c>
      <c r="D230" s="167"/>
      <c r="E230" s="166" t="str">
        <f t="shared" si="13"/>
        <v/>
      </c>
      <c r="F230" s="166"/>
      <c r="G230" s="166"/>
      <c r="H230" s="196"/>
    </row>
    <row r="231" spans="2:8" ht="15" customHeight="1" x14ac:dyDescent="0.3">
      <c r="B231" s="176" t="s">
        <v>872</v>
      </c>
      <c r="C231" s="177" t="s">
        <v>67</v>
      </c>
      <c r="D231" s="167">
        <v>23014</v>
      </c>
      <c r="E231" s="166" t="str">
        <f t="shared" si="13"/>
        <v>50+</v>
      </c>
      <c r="F231" s="166"/>
      <c r="G231" s="166"/>
      <c r="H231" s="196"/>
    </row>
    <row r="232" spans="2:8" ht="15" customHeight="1" x14ac:dyDescent="0.3">
      <c r="B232" s="176" t="s">
        <v>1116</v>
      </c>
      <c r="C232" s="177" t="s">
        <v>774</v>
      </c>
      <c r="D232" s="167">
        <v>31763</v>
      </c>
      <c r="E232" s="166" t="str">
        <f t="shared" si="13"/>
        <v>Adulto</v>
      </c>
      <c r="F232" s="166"/>
      <c r="G232" s="166"/>
      <c r="H232" s="196"/>
    </row>
    <row r="233" spans="2:8" ht="15" customHeight="1" x14ac:dyDescent="0.3">
      <c r="B233" s="176" t="s">
        <v>894</v>
      </c>
      <c r="C233" s="177" t="s">
        <v>55</v>
      </c>
      <c r="D233" s="167">
        <v>31649</v>
      </c>
      <c r="E233" s="166" t="str">
        <f t="shared" si="13"/>
        <v>Adulto</v>
      </c>
      <c r="F233" s="166"/>
      <c r="G233" s="166"/>
      <c r="H233" s="196"/>
    </row>
    <row r="234" spans="2:8" ht="15" customHeight="1" x14ac:dyDescent="0.3">
      <c r="B234" s="176" t="s">
        <v>580</v>
      </c>
      <c r="C234" s="177" t="s">
        <v>61</v>
      </c>
      <c r="D234" s="167"/>
      <c r="E234" s="166" t="str">
        <f t="shared" si="13"/>
        <v/>
      </c>
      <c r="F234" s="166"/>
      <c r="G234" s="166"/>
      <c r="H234" s="196"/>
    </row>
    <row r="235" spans="2:8" ht="15" customHeight="1" x14ac:dyDescent="0.3">
      <c r="B235" s="176" t="s">
        <v>895</v>
      </c>
      <c r="C235" s="177" t="s">
        <v>60</v>
      </c>
      <c r="D235" s="167">
        <v>26864</v>
      </c>
      <c r="E235" s="166" t="str">
        <f t="shared" si="13"/>
        <v>42+</v>
      </c>
      <c r="F235" s="166"/>
      <c r="G235" s="166"/>
      <c r="H235" s="196"/>
    </row>
    <row r="236" spans="2:8" ht="15" customHeight="1" x14ac:dyDescent="0.3">
      <c r="B236" s="176" t="s">
        <v>309</v>
      </c>
      <c r="C236" s="177" t="s">
        <v>407</v>
      </c>
      <c r="D236" s="167">
        <v>29710</v>
      </c>
      <c r="E236" s="166" t="str">
        <f t="shared" si="13"/>
        <v>35+</v>
      </c>
      <c r="F236" s="166" t="s">
        <v>644</v>
      </c>
      <c r="G236" s="166">
        <v>58304158</v>
      </c>
      <c r="H236" s="196">
        <v>78714087987</v>
      </c>
    </row>
    <row r="237" spans="2:8" ht="15" customHeight="1" x14ac:dyDescent="0.3">
      <c r="B237" s="176" t="s">
        <v>1703</v>
      </c>
      <c r="C237" s="177" t="s">
        <v>369</v>
      </c>
      <c r="D237" s="167"/>
      <c r="E237" s="166" t="str">
        <f t="shared" si="13"/>
        <v/>
      </c>
      <c r="F237" s="166"/>
      <c r="G237" s="166"/>
      <c r="H237" s="196"/>
    </row>
    <row r="238" spans="2:8" ht="15" customHeight="1" x14ac:dyDescent="0.3">
      <c r="B238" s="176" t="s">
        <v>1534</v>
      </c>
      <c r="C238" s="177" t="s">
        <v>774</v>
      </c>
      <c r="D238" s="167">
        <v>29646</v>
      </c>
      <c r="E238" s="166" t="str">
        <f t="shared" si="13"/>
        <v>35+</v>
      </c>
      <c r="F238" s="166"/>
      <c r="G238" s="166"/>
      <c r="H238" s="196"/>
    </row>
    <row r="239" spans="2:8" ht="15" customHeight="1" x14ac:dyDescent="0.3">
      <c r="B239" s="176" t="s">
        <v>584</v>
      </c>
      <c r="C239" s="177" t="s">
        <v>54</v>
      </c>
      <c r="D239" s="167"/>
      <c r="E239" s="166" t="str">
        <f t="shared" si="13"/>
        <v/>
      </c>
      <c r="F239" s="166"/>
      <c r="G239" s="166"/>
      <c r="H239" s="196"/>
    </row>
    <row r="240" spans="2:8" ht="15" customHeight="1" x14ac:dyDescent="0.3">
      <c r="B240" s="176" t="s">
        <v>182</v>
      </c>
      <c r="C240" s="177" t="s">
        <v>774</v>
      </c>
      <c r="D240" s="167">
        <v>29341</v>
      </c>
      <c r="E240" s="166" t="str">
        <f t="shared" si="13"/>
        <v>35+</v>
      </c>
      <c r="F240" s="166"/>
      <c r="G240" s="166"/>
      <c r="H240" s="196"/>
    </row>
    <row r="241" spans="2:8" ht="15" customHeight="1" x14ac:dyDescent="0.3">
      <c r="B241" s="176" t="s">
        <v>1528</v>
      </c>
      <c r="C241" s="177" t="s">
        <v>54</v>
      </c>
      <c r="D241" s="167">
        <v>27512</v>
      </c>
      <c r="E241" s="166" t="str">
        <f t="shared" si="13"/>
        <v>42+</v>
      </c>
      <c r="F241" s="166"/>
      <c r="G241" s="166"/>
      <c r="H241" s="196"/>
    </row>
    <row r="242" spans="2:8" ht="15" customHeight="1" x14ac:dyDescent="0.3">
      <c r="B242" s="176" t="s">
        <v>1611</v>
      </c>
      <c r="C242" s="177" t="s">
        <v>958</v>
      </c>
      <c r="D242" s="167">
        <v>40334</v>
      </c>
      <c r="E242" s="166" t="str">
        <f t="shared" si="13"/>
        <v>S11</v>
      </c>
      <c r="F242" s="166"/>
      <c r="G242" s="166"/>
      <c r="H242" s="196"/>
    </row>
    <row r="243" spans="2:8" ht="15" customHeight="1" x14ac:dyDescent="0.3">
      <c r="B243" s="176" t="s">
        <v>917</v>
      </c>
      <c r="C243" s="177" t="s">
        <v>389</v>
      </c>
      <c r="D243" s="167">
        <v>29183</v>
      </c>
      <c r="E243" s="166" t="str">
        <f t="shared" si="13"/>
        <v>35+</v>
      </c>
      <c r="F243" s="166" t="s">
        <v>644</v>
      </c>
      <c r="G243" s="166"/>
      <c r="H243" s="196">
        <v>2917707976</v>
      </c>
    </row>
    <row r="244" spans="2:8" ht="14.25" customHeight="1" x14ac:dyDescent="0.3">
      <c r="B244" s="176" t="s">
        <v>1697</v>
      </c>
      <c r="C244" s="177" t="s">
        <v>369</v>
      </c>
      <c r="D244" s="167">
        <v>30054</v>
      </c>
      <c r="E244" s="166" t="str">
        <f t="shared" si="13"/>
        <v>35+</v>
      </c>
      <c r="F244" s="166"/>
      <c r="G244" s="166"/>
      <c r="H244" s="196"/>
    </row>
    <row r="245" spans="2:8" ht="15" customHeight="1" x14ac:dyDescent="0.3">
      <c r="B245" s="176" t="s">
        <v>1514</v>
      </c>
      <c r="C245" s="177" t="s">
        <v>68</v>
      </c>
      <c r="D245" s="167"/>
      <c r="E245" s="166" t="str">
        <f t="shared" si="13"/>
        <v/>
      </c>
      <c r="F245" s="166"/>
      <c r="G245" s="166"/>
      <c r="H245" s="196"/>
    </row>
    <row r="246" spans="2:8" ht="15" customHeight="1" x14ac:dyDescent="0.3">
      <c r="B246" s="176" t="s">
        <v>935</v>
      </c>
      <c r="C246" s="177" t="s">
        <v>774</v>
      </c>
      <c r="D246" s="167">
        <v>36645</v>
      </c>
      <c r="E246" s="166" t="str">
        <f t="shared" si="13"/>
        <v>Adulto</v>
      </c>
      <c r="F246" s="166" t="s">
        <v>644</v>
      </c>
      <c r="G246" s="166"/>
      <c r="H246" s="196"/>
    </row>
    <row r="247" spans="2:8" ht="15" customHeight="1" x14ac:dyDescent="0.3">
      <c r="B247" s="176" t="s">
        <v>72</v>
      </c>
      <c r="C247" s="177" t="s">
        <v>55</v>
      </c>
      <c r="D247" s="167">
        <v>30666</v>
      </c>
      <c r="E247" s="166" t="str">
        <f t="shared" si="13"/>
        <v>35+</v>
      </c>
      <c r="F247" s="166" t="s">
        <v>644</v>
      </c>
      <c r="G247" s="166"/>
      <c r="H247" s="196"/>
    </row>
    <row r="248" spans="2:8" ht="15" customHeight="1" x14ac:dyDescent="0.3">
      <c r="B248" s="176" t="s">
        <v>1024</v>
      </c>
      <c r="C248" s="177" t="s">
        <v>68</v>
      </c>
      <c r="D248" s="167">
        <v>38980</v>
      </c>
      <c r="E248" s="166" t="str">
        <f t="shared" si="13"/>
        <v>S15</v>
      </c>
      <c r="F248" s="166"/>
      <c r="G248" s="166"/>
      <c r="H248" s="196"/>
    </row>
    <row r="249" spans="2:8" ht="15" customHeight="1" x14ac:dyDescent="0.3">
      <c r="B249" s="176" t="s">
        <v>938</v>
      </c>
      <c r="C249" s="177" t="s">
        <v>774</v>
      </c>
      <c r="D249" s="167">
        <v>37480</v>
      </c>
      <c r="E249" s="166" t="str">
        <f t="shared" si="13"/>
        <v>S19</v>
      </c>
      <c r="F249" s="166" t="s">
        <v>644</v>
      </c>
      <c r="G249" s="166"/>
      <c r="H249" s="196"/>
    </row>
    <row r="250" spans="2:8" ht="15" customHeight="1" x14ac:dyDescent="0.3">
      <c r="B250" s="176" t="s">
        <v>807</v>
      </c>
      <c r="C250" s="177" t="s">
        <v>780</v>
      </c>
      <c r="D250" s="167">
        <v>38648</v>
      </c>
      <c r="E250" s="166" t="str">
        <f t="shared" si="13"/>
        <v>S15</v>
      </c>
      <c r="F250" s="166" t="s">
        <v>644</v>
      </c>
      <c r="G250" s="166" t="s">
        <v>1234</v>
      </c>
      <c r="H250" s="196"/>
    </row>
    <row r="251" spans="2:8" ht="15" customHeight="1" x14ac:dyDescent="0.3">
      <c r="B251" s="176" t="s">
        <v>454</v>
      </c>
      <c r="C251" s="177" t="s">
        <v>369</v>
      </c>
      <c r="D251" s="167">
        <v>37911</v>
      </c>
      <c r="E251" s="166" t="str">
        <f t="shared" si="13"/>
        <v>S17</v>
      </c>
      <c r="F251" s="166"/>
      <c r="G251" s="166"/>
      <c r="H251" s="196"/>
    </row>
    <row r="252" spans="2:8" ht="15" customHeight="1" x14ac:dyDescent="0.3">
      <c r="B252" s="176" t="s">
        <v>661</v>
      </c>
      <c r="C252" s="177" t="s">
        <v>55</v>
      </c>
      <c r="D252" s="167">
        <v>39567</v>
      </c>
      <c r="E252" s="166" t="str">
        <f t="shared" si="13"/>
        <v>S13</v>
      </c>
      <c r="F252" s="166" t="s">
        <v>644</v>
      </c>
      <c r="G252" s="166"/>
      <c r="H252" s="196"/>
    </row>
    <row r="253" spans="2:8" ht="15" customHeight="1" x14ac:dyDescent="0.3">
      <c r="B253" s="176" t="s">
        <v>374</v>
      </c>
      <c r="C253" s="177" t="s">
        <v>407</v>
      </c>
      <c r="D253" s="167">
        <v>38094</v>
      </c>
      <c r="E253" s="166" t="str">
        <f t="shared" si="13"/>
        <v>S17</v>
      </c>
      <c r="F253" s="166" t="s">
        <v>644</v>
      </c>
      <c r="G253" s="166" t="s">
        <v>1262</v>
      </c>
      <c r="H253" s="196">
        <v>11015251935</v>
      </c>
    </row>
    <row r="254" spans="2:8" ht="15" customHeight="1" x14ac:dyDescent="0.3">
      <c r="B254" s="176" t="s">
        <v>734</v>
      </c>
      <c r="C254" s="177" t="s">
        <v>60</v>
      </c>
      <c r="D254" s="167">
        <v>38322</v>
      </c>
      <c r="E254" s="166" t="str">
        <f t="shared" si="13"/>
        <v>S17</v>
      </c>
      <c r="F254" s="166" t="s">
        <v>644</v>
      </c>
      <c r="G254" s="166"/>
      <c r="H254" s="196"/>
    </row>
    <row r="255" spans="2:8" ht="15" customHeight="1" x14ac:dyDescent="0.3">
      <c r="B255" s="176" t="s">
        <v>403</v>
      </c>
      <c r="C255" s="177" t="s">
        <v>134</v>
      </c>
      <c r="D255" s="167">
        <v>39839</v>
      </c>
      <c r="E255" s="166" t="str">
        <f t="shared" si="13"/>
        <v>S11</v>
      </c>
      <c r="F255" s="166"/>
      <c r="G255" s="166"/>
      <c r="H255" s="196"/>
    </row>
    <row r="256" spans="2:8" ht="15" customHeight="1" x14ac:dyDescent="0.3">
      <c r="B256" s="176" t="s">
        <v>595</v>
      </c>
      <c r="C256" s="177" t="s">
        <v>60</v>
      </c>
      <c r="D256" s="167"/>
      <c r="E256" s="166" t="str">
        <f t="shared" si="13"/>
        <v/>
      </c>
      <c r="F256" s="166"/>
      <c r="G256" s="166"/>
      <c r="H256" s="196"/>
    </row>
    <row r="257" spans="2:8" ht="15" customHeight="1" x14ac:dyDescent="0.3">
      <c r="B257" s="176" t="s">
        <v>304</v>
      </c>
      <c r="C257" s="177" t="s">
        <v>54</v>
      </c>
      <c r="D257" s="167">
        <v>39839</v>
      </c>
      <c r="E257" s="166" t="str">
        <f t="shared" si="13"/>
        <v>S11</v>
      </c>
      <c r="F257" s="166"/>
      <c r="G257" s="166"/>
      <c r="H257" s="196"/>
    </row>
    <row r="258" spans="2:8" ht="15" customHeight="1" x14ac:dyDescent="0.3">
      <c r="B258" s="176" t="s">
        <v>567</v>
      </c>
      <c r="C258" s="177" t="s">
        <v>774</v>
      </c>
      <c r="D258" s="167"/>
      <c r="E258" s="166" t="str">
        <f t="shared" si="13"/>
        <v/>
      </c>
      <c r="F258" s="166"/>
      <c r="G258" s="166"/>
      <c r="H258" s="196"/>
    </row>
    <row r="259" spans="2:8" ht="15" customHeight="1" x14ac:dyDescent="0.3">
      <c r="B259" s="176" t="s">
        <v>1441</v>
      </c>
      <c r="C259" s="177" t="s">
        <v>68</v>
      </c>
      <c r="D259" s="167">
        <v>39150</v>
      </c>
      <c r="E259" s="166" t="str">
        <f t="shared" ref="E259:E322" si="14">IFERROR(VLOOKUP(YEAR($D259),$J:$K,2,FALSE),"")</f>
        <v>S13</v>
      </c>
      <c r="F259" s="166"/>
      <c r="G259" s="166"/>
      <c r="H259" s="196"/>
    </row>
    <row r="260" spans="2:8" ht="15" customHeight="1" x14ac:dyDescent="0.3">
      <c r="B260" s="176" t="s">
        <v>432</v>
      </c>
      <c r="C260" s="177" t="s">
        <v>54</v>
      </c>
      <c r="D260" s="167">
        <v>36364</v>
      </c>
      <c r="E260" s="166" t="str">
        <f t="shared" si="14"/>
        <v>Adulto</v>
      </c>
      <c r="F260" s="166"/>
      <c r="G260" s="166"/>
      <c r="H260" s="196"/>
    </row>
    <row r="261" spans="2:8" ht="15" customHeight="1" x14ac:dyDescent="0.3">
      <c r="B261" s="176" t="s">
        <v>583</v>
      </c>
      <c r="C261" s="177" t="s">
        <v>60</v>
      </c>
      <c r="D261" s="167">
        <v>29964</v>
      </c>
      <c r="E261" s="166" t="str">
        <f t="shared" si="14"/>
        <v>35+</v>
      </c>
      <c r="F261" s="166"/>
      <c r="G261" s="166"/>
      <c r="H261" s="196"/>
    </row>
    <row r="262" spans="2:8" ht="15" customHeight="1" x14ac:dyDescent="0.3">
      <c r="B262" s="176" t="s">
        <v>240</v>
      </c>
      <c r="C262" s="177" t="s">
        <v>54</v>
      </c>
      <c r="D262" s="167">
        <v>34230</v>
      </c>
      <c r="E262" s="166" t="str">
        <f t="shared" si="14"/>
        <v>Adulto</v>
      </c>
      <c r="F262" s="166" t="s">
        <v>644</v>
      </c>
      <c r="G262" s="166"/>
      <c r="H262" s="196"/>
    </row>
    <row r="263" spans="2:8" ht="15" customHeight="1" x14ac:dyDescent="0.3">
      <c r="B263" s="176" t="s">
        <v>563</v>
      </c>
      <c r="C263" s="177" t="s">
        <v>60</v>
      </c>
      <c r="D263" s="167"/>
      <c r="E263" s="166" t="str">
        <f t="shared" si="14"/>
        <v/>
      </c>
      <c r="F263" s="166"/>
      <c r="G263" s="166"/>
      <c r="H263" s="196"/>
    </row>
    <row r="264" spans="2:8" ht="15" customHeight="1" x14ac:dyDescent="0.3">
      <c r="B264" s="176" t="s">
        <v>600</v>
      </c>
      <c r="C264" s="177" t="s">
        <v>958</v>
      </c>
      <c r="D264" s="167">
        <v>38982</v>
      </c>
      <c r="E264" s="166" t="str">
        <f t="shared" si="14"/>
        <v>S15</v>
      </c>
      <c r="F264" s="166" t="s">
        <v>644</v>
      </c>
      <c r="G264" s="166" t="s">
        <v>1364</v>
      </c>
      <c r="H264" s="196"/>
    </row>
    <row r="265" spans="2:8" ht="15" customHeight="1" x14ac:dyDescent="0.3">
      <c r="B265" s="176" t="s">
        <v>1447</v>
      </c>
      <c r="C265" s="177" t="s">
        <v>868</v>
      </c>
      <c r="D265" s="167">
        <v>39135</v>
      </c>
      <c r="E265" s="166" t="str">
        <f t="shared" si="14"/>
        <v>S13</v>
      </c>
      <c r="F265" s="166"/>
      <c r="G265" s="166"/>
      <c r="H265" s="196"/>
    </row>
    <row r="266" spans="2:8" ht="15" customHeight="1" x14ac:dyDescent="0.3">
      <c r="B266" s="176" t="s">
        <v>1674</v>
      </c>
      <c r="C266" s="177" t="s">
        <v>55</v>
      </c>
      <c r="D266" s="167">
        <v>41460</v>
      </c>
      <c r="E266" s="166" t="str">
        <f t="shared" si="14"/>
        <v>S09</v>
      </c>
      <c r="F266" s="166"/>
      <c r="G266" s="166"/>
      <c r="H266" s="196"/>
    </row>
    <row r="267" spans="2:8" ht="15" customHeight="1" x14ac:dyDescent="0.3">
      <c r="B267" s="176" t="s">
        <v>1013</v>
      </c>
      <c r="C267" s="177" t="s">
        <v>134</v>
      </c>
      <c r="D267" s="167"/>
      <c r="E267" s="166" t="str">
        <f t="shared" si="14"/>
        <v/>
      </c>
      <c r="F267" s="166"/>
      <c r="G267" s="166"/>
      <c r="H267" s="196"/>
    </row>
    <row r="268" spans="2:8" ht="15" customHeight="1" x14ac:dyDescent="0.3">
      <c r="B268" s="176" t="s">
        <v>664</v>
      </c>
      <c r="C268" s="177" t="s">
        <v>55</v>
      </c>
      <c r="D268" s="167">
        <v>39137</v>
      </c>
      <c r="E268" s="166" t="str">
        <f t="shared" si="14"/>
        <v>S13</v>
      </c>
      <c r="F268" s="166" t="s">
        <v>644</v>
      </c>
      <c r="G268" s="166"/>
      <c r="H268" s="196">
        <v>13549857969</v>
      </c>
    </row>
    <row r="269" spans="2:8" ht="15" customHeight="1" x14ac:dyDescent="0.3">
      <c r="B269" s="176" t="s">
        <v>1248</v>
      </c>
      <c r="C269" s="177" t="s">
        <v>774</v>
      </c>
      <c r="D269" s="167">
        <v>40968</v>
      </c>
      <c r="E269" s="166" t="str">
        <f t="shared" si="14"/>
        <v>S09</v>
      </c>
      <c r="F269" s="166" t="s">
        <v>644</v>
      </c>
      <c r="G269" s="166" t="s">
        <v>1249</v>
      </c>
      <c r="H269" s="196" t="s">
        <v>1250</v>
      </c>
    </row>
    <row r="270" spans="2:8" ht="15" customHeight="1" x14ac:dyDescent="0.3">
      <c r="B270" s="176" t="s">
        <v>466</v>
      </c>
      <c r="C270" s="177" t="s">
        <v>335</v>
      </c>
      <c r="D270" s="167">
        <v>38191</v>
      </c>
      <c r="E270" s="166" t="str">
        <f t="shared" si="14"/>
        <v>S17</v>
      </c>
      <c r="F270" s="166"/>
      <c r="G270" s="166"/>
      <c r="H270" s="196"/>
    </row>
    <row r="271" spans="2:8" ht="15" customHeight="1" x14ac:dyDescent="0.3">
      <c r="B271" s="176" t="s">
        <v>679</v>
      </c>
      <c r="C271" s="177" t="s">
        <v>369</v>
      </c>
      <c r="D271" s="167">
        <v>38031</v>
      </c>
      <c r="E271" s="166" t="str">
        <f t="shared" si="14"/>
        <v>S17</v>
      </c>
      <c r="F271" s="166" t="s">
        <v>644</v>
      </c>
      <c r="G271" s="166"/>
      <c r="H271" s="196"/>
    </row>
    <row r="272" spans="2:8" ht="15" customHeight="1" x14ac:dyDescent="0.3">
      <c r="B272" s="176" t="s">
        <v>390</v>
      </c>
      <c r="C272" s="177" t="s">
        <v>369</v>
      </c>
      <c r="D272" s="167"/>
      <c r="E272" s="166" t="str">
        <f t="shared" si="14"/>
        <v/>
      </c>
      <c r="F272" s="166"/>
      <c r="G272" s="166"/>
      <c r="H272" s="196"/>
    </row>
    <row r="273" spans="2:8" ht="15" customHeight="1" x14ac:dyDescent="0.3">
      <c r="B273" s="176" t="s">
        <v>604</v>
      </c>
      <c r="C273" s="177" t="s">
        <v>774</v>
      </c>
      <c r="D273" s="167"/>
      <c r="E273" s="166" t="str">
        <f t="shared" si="14"/>
        <v/>
      </c>
      <c r="F273" s="166"/>
      <c r="G273" s="166"/>
      <c r="H273" s="196"/>
    </row>
    <row r="274" spans="2:8" ht="15" customHeight="1" x14ac:dyDescent="0.3">
      <c r="B274" s="176" t="s">
        <v>365</v>
      </c>
      <c r="C274" s="177" t="s">
        <v>335</v>
      </c>
      <c r="D274" s="167"/>
      <c r="E274" s="166" t="str">
        <f t="shared" si="14"/>
        <v/>
      </c>
      <c r="F274" s="166"/>
      <c r="G274" s="166"/>
      <c r="H274" s="196"/>
    </row>
    <row r="275" spans="2:8" ht="15" customHeight="1" x14ac:dyDescent="0.3">
      <c r="B275" s="176" t="s">
        <v>607</v>
      </c>
      <c r="C275" s="177" t="s">
        <v>335</v>
      </c>
      <c r="D275" s="167"/>
      <c r="E275" s="166" t="str">
        <f t="shared" si="14"/>
        <v/>
      </c>
      <c r="F275" s="166"/>
      <c r="G275" s="166"/>
      <c r="H275" s="196"/>
    </row>
    <row r="276" spans="2:8" ht="15" customHeight="1" x14ac:dyDescent="0.3">
      <c r="B276" s="176" t="s">
        <v>191</v>
      </c>
      <c r="C276" s="177" t="s">
        <v>143</v>
      </c>
      <c r="D276" s="167">
        <v>28717</v>
      </c>
      <c r="E276" s="166" t="str">
        <f t="shared" si="14"/>
        <v>35+</v>
      </c>
      <c r="F276" s="166"/>
      <c r="G276" s="166"/>
      <c r="H276" s="196"/>
    </row>
    <row r="277" spans="2:8" ht="15" customHeight="1" x14ac:dyDescent="0.3">
      <c r="B277" s="176" t="s">
        <v>1470</v>
      </c>
      <c r="C277" s="177" t="s">
        <v>868</v>
      </c>
      <c r="D277" s="167">
        <v>38054</v>
      </c>
      <c r="E277" s="166" t="str">
        <f t="shared" si="14"/>
        <v>S17</v>
      </c>
      <c r="F277" s="166"/>
      <c r="G277" s="166"/>
      <c r="H277" s="196"/>
    </row>
    <row r="278" spans="2:8" ht="15" customHeight="1" x14ac:dyDescent="0.3">
      <c r="B278" s="176" t="s">
        <v>1471</v>
      </c>
      <c r="C278" s="177" t="s">
        <v>1404</v>
      </c>
      <c r="D278" s="167">
        <v>38118</v>
      </c>
      <c r="E278" s="166" t="str">
        <f t="shared" si="14"/>
        <v>S17</v>
      </c>
      <c r="F278" s="166"/>
      <c r="G278" s="166"/>
      <c r="H278" s="196"/>
    </row>
    <row r="279" spans="2:8" ht="15" customHeight="1" x14ac:dyDescent="0.3">
      <c r="B279" s="176" t="s">
        <v>808</v>
      </c>
      <c r="C279" s="177" t="s">
        <v>389</v>
      </c>
      <c r="D279" s="167">
        <v>38833</v>
      </c>
      <c r="E279" s="166" t="str">
        <f t="shared" si="14"/>
        <v>S15</v>
      </c>
      <c r="F279" s="166" t="s">
        <v>644</v>
      </c>
      <c r="G279" s="166" t="s">
        <v>1202</v>
      </c>
      <c r="H279" s="196">
        <v>11715755995</v>
      </c>
    </row>
    <row r="280" spans="2:8" ht="15" customHeight="1" x14ac:dyDescent="0.3">
      <c r="B280" s="176" t="s">
        <v>1056</v>
      </c>
      <c r="C280" s="177" t="s">
        <v>134</v>
      </c>
      <c r="D280" s="167"/>
      <c r="E280" s="166" t="str">
        <f t="shared" si="14"/>
        <v/>
      </c>
      <c r="F280" s="166"/>
      <c r="G280" s="166"/>
      <c r="H280" s="196"/>
    </row>
    <row r="281" spans="2:8" ht="15" customHeight="1" x14ac:dyDescent="0.3">
      <c r="B281" s="176" t="s">
        <v>467</v>
      </c>
      <c r="C281" s="177" t="s">
        <v>774</v>
      </c>
      <c r="D281" s="167">
        <v>37928</v>
      </c>
      <c r="E281" s="166" t="str">
        <f t="shared" si="14"/>
        <v>S17</v>
      </c>
      <c r="F281" s="166" t="s">
        <v>644</v>
      </c>
      <c r="G281" s="166"/>
      <c r="H281" s="196"/>
    </row>
    <row r="282" spans="2:8" ht="15" customHeight="1" x14ac:dyDescent="0.3">
      <c r="B282" s="176" t="s">
        <v>1055</v>
      </c>
      <c r="C282" s="177" t="s">
        <v>134</v>
      </c>
      <c r="D282" s="167"/>
      <c r="E282" s="166" t="str">
        <f t="shared" si="14"/>
        <v/>
      </c>
      <c r="F282" s="166"/>
      <c r="G282" s="166"/>
      <c r="H282" s="196"/>
    </row>
    <row r="283" spans="2:8" ht="15" customHeight="1" x14ac:dyDescent="0.3">
      <c r="B283" s="176" t="s">
        <v>1390</v>
      </c>
      <c r="C283" s="177" t="s">
        <v>780</v>
      </c>
      <c r="D283" s="167">
        <v>38427</v>
      </c>
      <c r="E283" s="166" t="str">
        <f t="shared" si="14"/>
        <v>S15</v>
      </c>
      <c r="F283" s="166"/>
      <c r="G283" s="166"/>
      <c r="H283" s="196"/>
    </row>
    <row r="284" spans="2:8" ht="15" customHeight="1" x14ac:dyDescent="0.3">
      <c r="B284" s="176" t="s">
        <v>543</v>
      </c>
      <c r="C284" s="177" t="s">
        <v>60</v>
      </c>
      <c r="D284" s="167">
        <v>28573</v>
      </c>
      <c r="E284" s="166" t="str">
        <f t="shared" si="14"/>
        <v>35+</v>
      </c>
      <c r="F284" s="166" t="s">
        <v>644</v>
      </c>
      <c r="G284" s="166"/>
      <c r="H284" s="196">
        <v>72082771920</v>
      </c>
    </row>
    <row r="285" spans="2:8" ht="15" customHeight="1" x14ac:dyDescent="0.3">
      <c r="B285" s="176" t="s">
        <v>1048</v>
      </c>
      <c r="C285" s="177" t="s">
        <v>774</v>
      </c>
      <c r="D285" s="167"/>
      <c r="E285" s="166" t="str">
        <f t="shared" si="14"/>
        <v/>
      </c>
      <c r="F285" s="166"/>
      <c r="G285" s="166"/>
      <c r="H285" s="196"/>
    </row>
    <row r="286" spans="2:8" ht="15" customHeight="1" x14ac:dyDescent="0.3">
      <c r="B286" s="176" t="s">
        <v>514</v>
      </c>
      <c r="C286" s="177" t="s">
        <v>369</v>
      </c>
      <c r="D286" s="167">
        <v>39762</v>
      </c>
      <c r="E286" s="166" t="str">
        <f t="shared" si="14"/>
        <v>S13</v>
      </c>
      <c r="F286" s="166" t="s">
        <v>644</v>
      </c>
      <c r="G286" s="166"/>
      <c r="H286" s="196"/>
    </row>
    <row r="287" spans="2:8" ht="15" customHeight="1" x14ac:dyDescent="0.3">
      <c r="B287" s="176" t="s">
        <v>160</v>
      </c>
      <c r="C287" s="177" t="s">
        <v>61</v>
      </c>
      <c r="D287" s="167">
        <v>37813</v>
      </c>
      <c r="E287" s="166" t="str">
        <f t="shared" si="14"/>
        <v>S17</v>
      </c>
      <c r="F287" s="166" t="s">
        <v>644</v>
      </c>
      <c r="G287" s="166"/>
      <c r="H287" s="196">
        <v>9836380981</v>
      </c>
    </row>
    <row r="288" spans="2:8" ht="15" customHeight="1" x14ac:dyDescent="0.3">
      <c r="B288" s="176" t="s">
        <v>251</v>
      </c>
      <c r="C288" s="177" t="s">
        <v>136</v>
      </c>
      <c r="D288" s="167">
        <v>36395</v>
      </c>
      <c r="E288" s="166" t="str">
        <f t="shared" si="14"/>
        <v>Adulto</v>
      </c>
      <c r="F288" s="166"/>
      <c r="G288" s="166"/>
      <c r="H288" s="196"/>
    </row>
    <row r="289" spans="2:8" ht="15" customHeight="1" x14ac:dyDescent="0.3">
      <c r="B289" s="176" t="s">
        <v>877</v>
      </c>
      <c r="C289" s="177" t="s">
        <v>774</v>
      </c>
      <c r="D289" s="167">
        <v>40420</v>
      </c>
      <c r="E289" s="166" t="str">
        <f t="shared" si="14"/>
        <v>S11</v>
      </c>
      <c r="F289" s="166"/>
      <c r="G289" s="166"/>
      <c r="H289" s="196"/>
    </row>
    <row r="290" spans="2:8" ht="15" customHeight="1" x14ac:dyDescent="0.3">
      <c r="B290" s="176" t="s">
        <v>778</v>
      </c>
      <c r="C290" s="177" t="s">
        <v>389</v>
      </c>
      <c r="D290" s="167">
        <v>35993</v>
      </c>
      <c r="E290" s="166" t="str">
        <f t="shared" si="14"/>
        <v>Adulto</v>
      </c>
      <c r="F290" s="166"/>
      <c r="G290" s="166"/>
      <c r="H290" s="196"/>
    </row>
    <row r="291" spans="2:8" ht="15" customHeight="1" x14ac:dyDescent="0.3">
      <c r="B291" s="176" t="s">
        <v>1525</v>
      </c>
      <c r="C291" s="177" t="s">
        <v>136</v>
      </c>
      <c r="D291" s="167">
        <v>29633</v>
      </c>
      <c r="E291" s="166" t="str">
        <f t="shared" si="14"/>
        <v>35+</v>
      </c>
      <c r="F291" s="166"/>
      <c r="G291" s="166"/>
      <c r="H291" s="196"/>
    </row>
    <row r="292" spans="2:8" ht="15" customHeight="1" x14ac:dyDescent="0.3">
      <c r="B292" s="176" t="s">
        <v>417</v>
      </c>
      <c r="C292" s="177" t="s">
        <v>774</v>
      </c>
      <c r="D292" s="167"/>
      <c r="E292" s="166" t="str">
        <f t="shared" si="14"/>
        <v/>
      </c>
      <c r="F292" s="166"/>
      <c r="G292" s="166"/>
      <c r="H292" s="196"/>
    </row>
    <row r="293" spans="2:8" ht="15" customHeight="1" x14ac:dyDescent="0.3">
      <c r="B293" s="176" t="s">
        <v>1705</v>
      </c>
      <c r="C293" s="177" t="s">
        <v>868</v>
      </c>
      <c r="D293" s="167">
        <v>28401</v>
      </c>
      <c r="E293" s="166" t="str">
        <f t="shared" si="14"/>
        <v>42+</v>
      </c>
      <c r="F293" s="166"/>
      <c r="G293" s="166"/>
      <c r="H293" s="196"/>
    </row>
    <row r="294" spans="2:8" ht="15" customHeight="1" x14ac:dyDescent="0.3">
      <c r="B294" s="176" t="s">
        <v>95</v>
      </c>
      <c r="C294" s="177" t="s">
        <v>143</v>
      </c>
      <c r="D294" s="167">
        <v>24672</v>
      </c>
      <c r="E294" s="166" t="str">
        <f t="shared" si="14"/>
        <v>50+</v>
      </c>
      <c r="F294" s="166"/>
      <c r="G294" s="166"/>
      <c r="H294" s="196"/>
    </row>
    <row r="295" spans="2:8" ht="15" customHeight="1" x14ac:dyDescent="0.3">
      <c r="B295" s="176" t="s">
        <v>809</v>
      </c>
      <c r="C295" s="177" t="s">
        <v>788</v>
      </c>
      <c r="D295" s="167">
        <v>32580</v>
      </c>
      <c r="E295" s="166" t="str">
        <f t="shared" si="14"/>
        <v>Adulto</v>
      </c>
      <c r="F295" s="166"/>
      <c r="G295" s="166"/>
      <c r="H295" s="196"/>
    </row>
    <row r="296" spans="2:8" ht="15" customHeight="1" x14ac:dyDescent="0.3">
      <c r="B296" s="176" t="s">
        <v>511</v>
      </c>
      <c r="C296" s="177" t="s">
        <v>407</v>
      </c>
      <c r="D296" s="167">
        <v>38688</v>
      </c>
      <c r="E296" s="166" t="str">
        <f t="shared" si="14"/>
        <v>S15</v>
      </c>
      <c r="F296" s="166"/>
      <c r="G296" s="166"/>
      <c r="H296" s="196"/>
    </row>
    <row r="297" spans="2:8" ht="15" customHeight="1" x14ac:dyDescent="0.3">
      <c r="B297" s="176" t="s">
        <v>703</v>
      </c>
      <c r="C297" s="177" t="s">
        <v>134</v>
      </c>
      <c r="D297" s="167">
        <v>38060</v>
      </c>
      <c r="E297" s="166" t="str">
        <f t="shared" si="14"/>
        <v>S17</v>
      </c>
      <c r="F297" s="166" t="s">
        <v>644</v>
      </c>
      <c r="G297" s="166" t="s">
        <v>1171</v>
      </c>
      <c r="H297" s="196"/>
    </row>
    <row r="298" spans="2:8" ht="15" customHeight="1" x14ac:dyDescent="0.3">
      <c r="B298" s="176" t="s">
        <v>634</v>
      </c>
      <c r="C298" s="177" t="s">
        <v>958</v>
      </c>
      <c r="D298" s="167">
        <v>38084</v>
      </c>
      <c r="E298" s="166" t="str">
        <f t="shared" si="14"/>
        <v>S17</v>
      </c>
      <c r="F298" s="166" t="s">
        <v>644</v>
      </c>
      <c r="G298" s="166"/>
      <c r="H298" s="196">
        <v>10123816920</v>
      </c>
    </row>
    <row r="299" spans="2:8" ht="15" customHeight="1" x14ac:dyDescent="0.3">
      <c r="B299" s="176" t="s">
        <v>1473</v>
      </c>
      <c r="C299" s="177" t="s">
        <v>1404</v>
      </c>
      <c r="D299" s="167">
        <v>38064</v>
      </c>
      <c r="E299" s="166" t="str">
        <f t="shared" si="14"/>
        <v>S17</v>
      </c>
      <c r="F299" s="166"/>
      <c r="G299" s="166"/>
      <c r="H299" s="196"/>
    </row>
    <row r="300" spans="2:8" ht="15" customHeight="1" x14ac:dyDescent="0.3">
      <c r="B300" s="176" t="s">
        <v>946</v>
      </c>
      <c r="C300" s="177" t="s">
        <v>868</v>
      </c>
      <c r="D300" s="167">
        <v>38816</v>
      </c>
      <c r="E300" s="166" t="str">
        <f t="shared" si="14"/>
        <v>S15</v>
      </c>
      <c r="F300" s="166" t="s">
        <v>644</v>
      </c>
      <c r="G300" s="166"/>
      <c r="H300" s="196">
        <v>9435113990</v>
      </c>
    </row>
    <row r="301" spans="2:8" ht="15" customHeight="1" x14ac:dyDescent="0.3">
      <c r="B301" s="176" t="s">
        <v>1665</v>
      </c>
      <c r="C301" s="177" t="s">
        <v>780</v>
      </c>
      <c r="D301" s="167">
        <v>40840</v>
      </c>
      <c r="E301" s="166" t="str">
        <f t="shared" si="14"/>
        <v>S09</v>
      </c>
      <c r="F301" s="166"/>
      <c r="G301" s="166"/>
      <c r="H301" s="196"/>
    </row>
    <row r="302" spans="2:8" ht="15" customHeight="1" x14ac:dyDescent="0.3">
      <c r="B302" s="176" t="s">
        <v>1317</v>
      </c>
      <c r="C302" s="177" t="s">
        <v>68</v>
      </c>
      <c r="D302" s="167">
        <v>39113</v>
      </c>
      <c r="E302" s="166" t="str">
        <f t="shared" si="14"/>
        <v>S13</v>
      </c>
      <c r="F302" s="166" t="s">
        <v>644</v>
      </c>
      <c r="G302" s="166" t="s">
        <v>1318</v>
      </c>
      <c r="H302" s="196"/>
    </row>
    <row r="303" spans="2:8" ht="15" customHeight="1" x14ac:dyDescent="0.3">
      <c r="B303" s="176" t="s">
        <v>1366</v>
      </c>
      <c r="C303" s="177" t="s">
        <v>780</v>
      </c>
      <c r="D303" s="167">
        <v>38861</v>
      </c>
      <c r="E303" s="166" t="str">
        <f t="shared" si="14"/>
        <v>S15</v>
      </c>
      <c r="F303" s="166" t="s">
        <v>644</v>
      </c>
      <c r="G303" s="166" t="s">
        <v>1367</v>
      </c>
      <c r="H303" s="196" t="s">
        <v>1368</v>
      </c>
    </row>
    <row r="304" spans="2:8" ht="15" customHeight="1" x14ac:dyDescent="0.3">
      <c r="B304" s="176" t="s">
        <v>1631</v>
      </c>
      <c r="C304" s="177" t="s">
        <v>68</v>
      </c>
      <c r="D304" s="167">
        <v>40170</v>
      </c>
      <c r="E304" s="166" t="str">
        <f t="shared" si="14"/>
        <v>S11</v>
      </c>
      <c r="F304" s="166"/>
      <c r="G304" s="166"/>
      <c r="H304" s="196"/>
    </row>
    <row r="305" spans="2:8" ht="15" customHeight="1" x14ac:dyDescent="0.3">
      <c r="B305" s="176" t="s">
        <v>82</v>
      </c>
      <c r="C305" s="177" t="s">
        <v>68</v>
      </c>
      <c r="D305" s="167">
        <v>35083</v>
      </c>
      <c r="E305" s="166" t="str">
        <f t="shared" si="14"/>
        <v>Adulto</v>
      </c>
      <c r="F305" s="166" t="s">
        <v>644</v>
      </c>
      <c r="G305" s="166"/>
      <c r="H305" s="196">
        <v>9825539941</v>
      </c>
    </row>
    <row r="306" spans="2:8" ht="15" customHeight="1" x14ac:dyDescent="0.3">
      <c r="B306" s="176" t="s">
        <v>496</v>
      </c>
      <c r="C306" s="177" t="s">
        <v>389</v>
      </c>
      <c r="D306" s="167">
        <v>38449</v>
      </c>
      <c r="E306" s="166" t="str">
        <f t="shared" si="14"/>
        <v>S15</v>
      </c>
      <c r="F306" s="166"/>
      <c r="G306" s="166"/>
      <c r="H306" s="196"/>
    </row>
    <row r="307" spans="2:8" ht="15" customHeight="1" x14ac:dyDescent="0.3">
      <c r="B307" s="176" t="s">
        <v>1734</v>
      </c>
      <c r="C307" s="177" t="s">
        <v>60</v>
      </c>
      <c r="D307" s="167">
        <v>23425</v>
      </c>
      <c r="E307" s="166" t="str">
        <f t="shared" si="14"/>
        <v>50+</v>
      </c>
      <c r="F307" s="166"/>
      <c r="G307" s="166"/>
      <c r="H307" s="196"/>
    </row>
    <row r="308" spans="2:8" ht="15" customHeight="1" x14ac:dyDescent="0.3">
      <c r="B308" s="176" t="s">
        <v>1433</v>
      </c>
      <c r="C308" s="177" t="s">
        <v>868</v>
      </c>
      <c r="D308" s="167">
        <v>39353</v>
      </c>
      <c r="E308" s="166" t="str">
        <f t="shared" si="14"/>
        <v>S13</v>
      </c>
      <c r="F308" s="166"/>
      <c r="G308" s="166"/>
      <c r="H308" s="196"/>
    </row>
    <row r="309" spans="2:8" ht="15" customHeight="1" x14ac:dyDescent="0.3">
      <c r="B309" s="176" t="s">
        <v>274</v>
      </c>
      <c r="C309" s="177" t="s">
        <v>134</v>
      </c>
      <c r="D309" s="167">
        <v>37630</v>
      </c>
      <c r="E309" s="166" t="str">
        <f t="shared" si="14"/>
        <v>S17</v>
      </c>
      <c r="F309" s="166"/>
      <c r="G309" s="166"/>
      <c r="H309" s="196"/>
    </row>
    <row r="310" spans="2:8" ht="15" customHeight="1" x14ac:dyDescent="0.3">
      <c r="B310" s="176" t="s">
        <v>144</v>
      </c>
      <c r="C310" s="177" t="s">
        <v>54</v>
      </c>
      <c r="D310" s="167"/>
      <c r="E310" s="166" t="str">
        <f t="shared" si="14"/>
        <v/>
      </c>
      <c r="F310" s="166"/>
      <c r="G310" s="166"/>
      <c r="H310" s="196"/>
    </row>
    <row r="311" spans="2:8" ht="15" customHeight="1" x14ac:dyDescent="0.3">
      <c r="B311" s="176" t="s">
        <v>261</v>
      </c>
      <c r="C311" s="177" t="s">
        <v>148</v>
      </c>
      <c r="D311" s="167">
        <v>37125</v>
      </c>
      <c r="E311" s="166" t="str">
        <f t="shared" si="14"/>
        <v>S19</v>
      </c>
      <c r="F311" s="166"/>
      <c r="G311" s="166"/>
      <c r="H311" s="196"/>
    </row>
    <row r="312" spans="2:8" ht="15" customHeight="1" x14ac:dyDescent="0.3">
      <c r="B312" s="176" t="s">
        <v>1413</v>
      </c>
      <c r="C312" s="177" t="s">
        <v>55</v>
      </c>
      <c r="D312" s="167">
        <v>39001</v>
      </c>
      <c r="E312" s="166" t="str">
        <f t="shared" si="14"/>
        <v>S15</v>
      </c>
      <c r="F312" s="166" t="s">
        <v>644</v>
      </c>
      <c r="G312" s="166" t="s">
        <v>1377</v>
      </c>
      <c r="H312" s="196" t="s">
        <v>1378</v>
      </c>
    </row>
    <row r="313" spans="2:8" ht="15" customHeight="1" x14ac:dyDescent="0.3">
      <c r="B313" s="176" t="s">
        <v>1439</v>
      </c>
      <c r="C313" s="177" t="s">
        <v>868</v>
      </c>
      <c r="D313" s="167">
        <v>39468</v>
      </c>
      <c r="E313" s="166" t="str">
        <f t="shared" si="14"/>
        <v>S13</v>
      </c>
      <c r="F313" s="166"/>
      <c r="G313" s="166"/>
      <c r="H313" s="196"/>
    </row>
    <row r="314" spans="2:8" ht="15" customHeight="1" x14ac:dyDescent="0.3">
      <c r="B314" s="176" t="s">
        <v>1451</v>
      </c>
      <c r="C314" s="177" t="s">
        <v>868</v>
      </c>
      <c r="D314" s="167">
        <v>39125</v>
      </c>
      <c r="E314" s="166" t="str">
        <f t="shared" si="14"/>
        <v>S13</v>
      </c>
      <c r="F314" s="166"/>
      <c r="G314" s="166"/>
      <c r="H314" s="196"/>
    </row>
    <row r="315" spans="2:8" ht="15" customHeight="1" x14ac:dyDescent="0.3">
      <c r="B315" s="176" t="s">
        <v>1124</v>
      </c>
      <c r="C315" s="177" t="s">
        <v>55</v>
      </c>
      <c r="D315" s="167">
        <v>30737</v>
      </c>
      <c r="E315" s="166" t="str">
        <f t="shared" si="14"/>
        <v>35+</v>
      </c>
      <c r="F315" s="166"/>
      <c r="G315" s="166"/>
      <c r="H315" s="196"/>
    </row>
    <row r="316" spans="2:8" ht="15" customHeight="1" x14ac:dyDescent="0.3">
      <c r="B316" s="176" t="s">
        <v>183</v>
      </c>
      <c r="C316" s="177" t="s">
        <v>774</v>
      </c>
      <c r="D316" s="167">
        <v>36566</v>
      </c>
      <c r="E316" s="166" t="str">
        <f t="shared" si="14"/>
        <v>Adulto</v>
      </c>
      <c r="F316" s="166"/>
      <c r="G316" s="166"/>
      <c r="H316" s="196"/>
    </row>
    <row r="317" spans="2:8" ht="15" customHeight="1" x14ac:dyDescent="0.3">
      <c r="B317" s="176" t="s">
        <v>1014</v>
      </c>
      <c r="C317" s="177" t="s">
        <v>868</v>
      </c>
      <c r="D317" s="167"/>
      <c r="E317" s="166" t="str">
        <f t="shared" si="14"/>
        <v/>
      </c>
      <c r="F317" s="166"/>
      <c r="G317" s="166"/>
      <c r="H317" s="196"/>
    </row>
    <row r="318" spans="2:8" ht="15" customHeight="1" x14ac:dyDescent="0.3">
      <c r="B318" s="176" t="s">
        <v>760</v>
      </c>
      <c r="C318" s="177" t="s">
        <v>774</v>
      </c>
      <c r="D318" s="167"/>
      <c r="E318" s="166" t="str">
        <f t="shared" si="14"/>
        <v/>
      </c>
      <c r="F318" s="166"/>
      <c r="G318" s="166"/>
      <c r="H318" s="196"/>
    </row>
    <row r="319" spans="2:8" ht="15" customHeight="1" x14ac:dyDescent="0.3">
      <c r="B319" s="176" t="s">
        <v>1616</v>
      </c>
      <c r="C319" s="177" t="s">
        <v>958</v>
      </c>
      <c r="D319" s="167">
        <v>40253</v>
      </c>
      <c r="E319" s="166" t="str">
        <f t="shared" si="14"/>
        <v>S11</v>
      </c>
      <c r="F319" s="166"/>
      <c r="G319" s="166"/>
      <c r="H319" s="196"/>
    </row>
    <row r="320" spans="2:8" ht="15" customHeight="1" x14ac:dyDescent="0.3">
      <c r="B320" s="176" t="s">
        <v>538</v>
      </c>
      <c r="C320" s="177" t="s">
        <v>55</v>
      </c>
      <c r="D320" s="167">
        <v>39119</v>
      </c>
      <c r="E320" s="166" t="str">
        <f t="shared" si="14"/>
        <v>S13</v>
      </c>
      <c r="F320" s="166"/>
      <c r="G320" s="166"/>
      <c r="H320" s="196"/>
    </row>
    <row r="321" spans="2:8" ht="15" customHeight="1" x14ac:dyDescent="0.3">
      <c r="B321" s="176" t="s">
        <v>1218</v>
      </c>
      <c r="C321" s="177" t="s">
        <v>389</v>
      </c>
      <c r="D321" s="167">
        <v>39672</v>
      </c>
      <c r="E321" s="166" t="str">
        <f t="shared" si="14"/>
        <v>S13</v>
      </c>
      <c r="F321" s="166" t="s">
        <v>644</v>
      </c>
      <c r="G321" s="166" t="s">
        <v>1219</v>
      </c>
      <c r="H321" s="196" t="s">
        <v>1220</v>
      </c>
    </row>
    <row r="322" spans="2:8" ht="15" customHeight="1" x14ac:dyDescent="0.3">
      <c r="B322" s="176" t="s">
        <v>810</v>
      </c>
      <c r="C322" s="177" t="s">
        <v>788</v>
      </c>
      <c r="D322" s="167">
        <v>32885</v>
      </c>
      <c r="E322" s="166" t="str">
        <f t="shared" si="14"/>
        <v>Adulto</v>
      </c>
      <c r="F322" s="166"/>
      <c r="G322" s="166"/>
      <c r="H322" s="196"/>
    </row>
    <row r="323" spans="2:8" ht="15" customHeight="1" x14ac:dyDescent="0.3">
      <c r="B323" s="176" t="s">
        <v>931</v>
      </c>
      <c r="C323" s="177" t="s">
        <v>61</v>
      </c>
      <c r="D323" s="167">
        <v>25220</v>
      </c>
      <c r="E323" s="166" t="str">
        <f t="shared" ref="E323:E328" si="15">IFERROR(VLOOKUP(YEAR($D323),$J:$K,2,FALSE),"")</f>
        <v>50+</v>
      </c>
      <c r="F323" s="166" t="s">
        <v>644</v>
      </c>
      <c r="G323" s="166"/>
      <c r="H323" s="196">
        <v>17031849802</v>
      </c>
    </row>
    <row r="324" spans="2:8" ht="15" customHeight="1" x14ac:dyDescent="0.3">
      <c r="B324" s="176" t="s">
        <v>321</v>
      </c>
      <c r="C324" s="177" t="s">
        <v>61</v>
      </c>
      <c r="D324" s="167">
        <v>23502</v>
      </c>
      <c r="E324" s="166" t="str">
        <f t="shared" si="15"/>
        <v>50+</v>
      </c>
      <c r="F324" s="166"/>
      <c r="G324" s="166"/>
      <c r="H324" s="196"/>
    </row>
    <row r="325" spans="2:8" ht="15" customHeight="1" x14ac:dyDescent="0.3">
      <c r="B325" s="176" t="s">
        <v>1136</v>
      </c>
      <c r="C325" s="177" t="s">
        <v>68</v>
      </c>
      <c r="D325" s="167">
        <v>40173</v>
      </c>
      <c r="E325" s="166" t="str">
        <f t="shared" si="15"/>
        <v>S11</v>
      </c>
      <c r="F325" s="166"/>
      <c r="G325" s="166"/>
      <c r="H325" s="196"/>
    </row>
    <row r="326" spans="2:8" ht="15" customHeight="1" x14ac:dyDescent="0.3">
      <c r="B326" s="176" t="s">
        <v>811</v>
      </c>
      <c r="C326" s="177" t="s">
        <v>68</v>
      </c>
      <c r="D326" s="167">
        <v>38873</v>
      </c>
      <c r="E326" s="166" t="str">
        <f t="shared" si="15"/>
        <v>S15</v>
      </c>
      <c r="F326" s="166"/>
      <c r="G326" s="166"/>
      <c r="H326" s="196"/>
    </row>
    <row r="327" spans="2:8" ht="15" customHeight="1" x14ac:dyDescent="0.3">
      <c r="B327" s="176" t="s">
        <v>1389</v>
      </c>
      <c r="C327" s="177" t="s">
        <v>780</v>
      </c>
      <c r="D327" s="167">
        <v>38916</v>
      </c>
      <c r="E327" s="166" t="str">
        <f t="shared" si="15"/>
        <v>S15</v>
      </c>
      <c r="F327" s="166"/>
      <c r="G327" s="166"/>
      <c r="H327" s="196"/>
    </row>
    <row r="328" spans="2:8" ht="15" customHeight="1" x14ac:dyDescent="0.3">
      <c r="B328" s="176" t="s">
        <v>677</v>
      </c>
      <c r="C328" s="177" t="s">
        <v>369</v>
      </c>
      <c r="D328" s="167">
        <v>39460</v>
      </c>
      <c r="E328" s="166" t="str">
        <f t="shared" si="15"/>
        <v>S13</v>
      </c>
      <c r="F328" s="166" t="s">
        <v>644</v>
      </c>
      <c r="G328" s="166"/>
      <c r="H328" s="196"/>
    </row>
    <row r="329" spans="2:8" ht="15" customHeight="1" x14ac:dyDescent="0.3">
      <c r="B329" s="176" t="s">
        <v>1663</v>
      </c>
      <c r="C329" s="177" t="s">
        <v>68</v>
      </c>
      <c r="D329" s="167"/>
      <c r="E329" s="166"/>
      <c r="F329" s="166"/>
      <c r="G329" s="166"/>
      <c r="H329" s="196"/>
    </row>
    <row r="330" spans="2:8" ht="15" customHeight="1" x14ac:dyDescent="0.3">
      <c r="B330" s="176" t="s">
        <v>782</v>
      </c>
      <c r="C330" s="177" t="s">
        <v>780</v>
      </c>
      <c r="D330" s="167">
        <v>33082</v>
      </c>
      <c r="E330" s="166" t="str">
        <f t="shared" ref="E330:E362" si="16">IFERROR(VLOOKUP(YEAR($D330),$J:$K,2,FALSE),"")</f>
        <v>Adulto</v>
      </c>
      <c r="F330" s="166"/>
      <c r="G330" s="166"/>
      <c r="H330" s="196"/>
    </row>
    <row r="331" spans="2:8" ht="15" customHeight="1" x14ac:dyDescent="0.3">
      <c r="B331" s="176" t="s">
        <v>137</v>
      </c>
      <c r="C331" s="177" t="s">
        <v>54</v>
      </c>
      <c r="D331" s="167">
        <v>36678</v>
      </c>
      <c r="E331" s="166" t="str">
        <f t="shared" si="16"/>
        <v>Adulto</v>
      </c>
      <c r="F331" s="166"/>
      <c r="G331" s="166"/>
      <c r="H331" s="196"/>
    </row>
    <row r="332" spans="2:8" ht="15" customHeight="1" x14ac:dyDescent="0.3">
      <c r="B332" s="176" t="s">
        <v>896</v>
      </c>
      <c r="C332" s="177" t="s">
        <v>61</v>
      </c>
      <c r="D332" s="167">
        <v>22879</v>
      </c>
      <c r="E332" s="166" t="str">
        <f t="shared" si="16"/>
        <v>50+</v>
      </c>
      <c r="F332" s="166" t="s">
        <v>644</v>
      </c>
      <c r="G332" s="166"/>
      <c r="H332" s="196">
        <v>46295143920</v>
      </c>
    </row>
    <row r="333" spans="2:8" ht="15" customHeight="1" x14ac:dyDescent="0.3">
      <c r="B333" s="176" t="s">
        <v>612</v>
      </c>
      <c r="C333" s="177" t="s">
        <v>134</v>
      </c>
      <c r="D333" s="167"/>
      <c r="E333" s="166" t="str">
        <f t="shared" si="16"/>
        <v/>
      </c>
      <c r="F333" s="166"/>
      <c r="G333" s="166"/>
      <c r="H333" s="196"/>
    </row>
    <row r="334" spans="2:8" ht="15" customHeight="1" x14ac:dyDescent="0.3">
      <c r="B334" s="176" t="s">
        <v>795</v>
      </c>
      <c r="C334" s="177" t="s">
        <v>774</v>
      </c>
      <c r="D334" s="167">
        <v>23845</v>
      </c>
      <c r="E334" s="166" t="str">
        <f t="shared" si="16"/>
        <v>50+</v>
      </c>
      <c r="F334" s="166"/>
      <c r="G334" s="166"/>
      <c r="H334" s="196"/>
    </row>
    <row r="335" spans="2:8" ht="15" customHeight="1" x14ac:dyDescent="0.3">
      <c r="B335" s="176" t="s">
        <v>1680</v>
      </c>
      <c r="C335" s="177" t="s">
        <v>369</v>
      </c>
      <c r="D335" s="167">
        <v>41494</v>
      </c>
      <c r="E335" s="166" t="str">
        <f t="shared" si="16"/>
        <v>S09</v>
      </c>
      <c r="F335" s="166"/>
      <c r="G335" s="166"/>
      <c r="H335" s="196"/>
    </row>
    <row r="336" spans="2:8" ht="15" customHeight="1" x14ac:dyDescent="0.3">
      <c r="B336" s="176" t="s">
        <v>990</v>
      </c>
      <c r="C336" s="177" t="s">
        <v>335</v>
      </c>
      <c r="D336" s="167"/>
      <c r="E336" s="166" t="str">
        <f t="shared" si="16"/>
        <v/>
      </c>
      <c r="F336" s="166"/>
      <c r="G336" s="166"/>
      <c r="H336" s="196"/>
    </row>
    <row r="337" spans="2:8" ht="15" customHeight="1" x14ac:dyDescent="0.3">
      <c r="B337" s="176" t="s">
        <v>812</v>
      </c>
      <c r="C337" s="177" t="s">
        <v>868</v>
      </c>
      <c r="D337" s="167">
        <v>38136</v>
      </c>
      <c r="E337" s="166" t="str">
        <f t="shared" si="16"/>
        <v>S17</v>
      </c>
      <c r="F337" s="166" t="s">
        <v>644</v>
      </c>
      <c r="G337" s="166"/>
      <c r="H337" s="196">
        <v>9937392969</v>
      </c>
    </row>
    <row r="338" spans="2:8" ht="15" customHeight="1" x14ac:dyDescent="0.3">
      <c r="B338" s="176" t="s">
        <v>678</v>
      </c>
      <c r="C338" s="177" t="s">
        <v>369</v>
      </c>
      <c r="D338" s="167">
        <v>39463</v>
      </c>
      <c r="E338" s="166" t="str">
        <f t="shared" si="16"/>
        <v>S13</v>
      </c>
      <c r="F338" s="166" t="s">
        <v>644</v>
      </c>
      <c r="G338" s="166"/>
      <c r="H338" s="196"/>
    </row>
    <row r="339" spans="2:8" ht="15" customHeight="1" x14ac:dyDescent="0.3">
      <c r="B339" s="176" t="s">
        <v>1586</v>
      </c>
      <c r="C339" s="177" t="s">
        <v>134</v>
      </c>
      <c r="D339" s="167">
        <v>39536</v>
      </c>
      <c r="E339" s="166" t="str">
        <f t="shared" si="16"/>
        <v>S13</v>
      </c>
      <c r="F339" s="166"/>
      <c r="G339" s="166"/>
      <c r="H339" s="196"/>
    </row>
    <row r="340" spans="2:8" ht="15" customHeight="1" x14ac:dyDescent="0.3">
      <c r="B340" s="176" t="s">
        <v>1430</v>
      </c>
      <c r="C340" s="177" t="s">
        <v>136</v>
      </c>
      <c r="D340" s="167">
        <v>39186</v>
      </c>
      <c r="E340" s="166" t="str">
        <f t="shared" si="16"/>
        <v>S13</v>
      </c>
      <c r="F340" s="166"/>
      <c r="G340" s="166"/>
      <c r="H340" s="196"/>
    </row>
    <row r="341" spans="2:8" ht="15" customHeight="1" x14ac:dyDescent="0.3">
      <c r="B341" s="176" t="s">
        <v>635</v>
      </c>
      <c r="C341" s="177" t="s">
        <v>407</v>
      </c>
      <c r="D341" s="167">
        <v>37368</v>
      </c>
      <c r="E341" s="166" t="str">
        <f t="shared" si="16"/>
        <v>S19</v>
      </c>
      <c r="F341" s="166" t="s">
        <v>644</v>
      </c>
      <c r="G341" s="166" t="s">
        <v>1288</v>
      </c>
      <c r="H341" s="196">
        <v>11819861929</v>
      </c>
    </row>
    <row r="342" spans="2:8" ht="15" customHeight="1" x14ac:dyDescent="0.3">
      <c r="B342" s="176" t="s">
        <v>391</v>
      </c>
      <c r="C342" s="177" t="s">
        <v>68</v>
      </c>
      <c r="D342" s="167">
        <v>38071</v>
      </c>
      <c r="E342" s="166" t="str">
        <f t="shared" si="16"/>
        <v>S17</v>
      </c>
      <c r="F342" s="166" t="s">
        <v>644</v>
      </c>
      <c r="G342" s="166" t="s">
        <v>1337</v>
      </c>
      <c r="H342" s="196">
        <v>8183085911</v>
      </c>
    </row>
    <row r="343" spans="2:8" ht="15" customHeight="1" x14ac:dyDescent="0.3">
      <c r="B343" s="176" t="s">
        <v>500</v>
      </c>
      <c r="C343" s="177" t="s">
        <v>335</v>
      </c>
      <c r="D343" s="167">
        <v>38987</v>
      </c>
      <c r="E343" s="166" t="str">
        <f t="shared" si="16"/>
        <v>S15</v>
      </c>
      <c r="F343" s="166"/>
      <c r="G343" s="166"/>
      <c r="H343" s="196"/>
    </row>
    <row r="344" spans="2:8" ht="15" customHeight="1" x14ac:dyDescent="0.3">
      <c r="B344" s="176" t="s">
        <v>1608</v>
      </c>
      <c r="C344" s="177" t="s">
        <v>55</v>
      </c>
      <c r="D344" s="167">
        <v>39123</v>
      </c>
      <c r="E344" s="166" t="str">
        <f t="shared" si="16"/>
        <v>S13</v>
      </c>
      <c r="F344" s="166"/>
      <c r="G344" s="166"/>
      <c r="H344" s="196"/>
    </row>
    <row r="345" spans="2:8" ht="15" customHeight="1" x14ac:dyDescent="0.3">
      <c r="B345" s="176" t="s">
        <v>666</v>
      </c>
      <c r="C345" s="177" t="s">
        <v>55</v>
      </c>
      <c r="D345" s="167">
        <v>38768</v>
      </c>
      <c r="E345" s="166" t="str">
        <f t="shared" si="16"/>
        <v>S15</v>
      </c>
      <c r="F345" s="166" t="s">
        <v>644</v>
      </c>
      <c r="G345" s="166"/>
      <c r="H345" s="196"/>
    </row>
    <row r="346" spans="2:8" ht="15" customHeight="1" x14ac:dyDescent="0.3">
      <c r="B346" s="176" t="s">
        <v>878</v>
      </c>
      <c r="C346" s="177" t="s">
        <v>134</v>
      </c>
      <c r="D346" s="167">
        <v>38610</v>
      </c>
      <c r="E346" s="166" t="str">
        <f t="shared" si="16"/>
        <v>S15</v>
      </c>
      <c r="F346" s="166"/>
      <c r="G346" s="166"/>
      <c r="H346" s="196"/>
    </row>
    <row r="347" spans="2:8" ht="15" customHeight="1" x14ac:dyDescent="0.3">
      <c r="B347" s="176" t="s">
        <v>241</v>
      </c>
      <c r="C347" s="177" t="s">
        <v>136</v>
      </c>
      <c r="D347" s="167"/>
      <c r="E347" s="166" t="str">
        <f t="shared" si="16"/>
        <v/>
      </c>
      <c r="F347" s="166"/>
      <c r="G347" s="166"/>
      <c r="H347" s="196"/>
    </row>
    <row r="348" spans="2:8" ht="15" customHeight="1" x14ac:dyDescent="0.3">
      <c r="B348" s="176" t="s">
        <v>1411</v>
      </c>
      <c r="C348" s="177" t="s">
        <v>868</v>
      </c>
      <c r="D348" s="167">
        <v>38950</v>
      </c>
      <c r="E348" s="166" t="str">
        <f t="shared" si="16"/>
        <v>S15</v>
      </c>
      <c r="F348" s="166"/>
      <c r="G348" s="166"/>
      <c r="H348" s="196"/>
    </row>
    <row r="349" spans="2:8" ht="15" customHeight="1" x14ac:dyDescent="0.3">
      <c r="B349" s="176" t="s">
        <v>158</v>
      </c>
      <c r="C349" s="177" t="s">
        <v>61</v>
      </c>
      <c r="D349" s="167">
        <v>37231</v>
      </c>
      <c r="E349" s="166" t="str">
        <f t="shared" si="16"/>
        <v>S19</v>
      </c>
      <c r="F349" s="166"/>
      <c r="G349" s="166"/>
      <c r="H349" s="196"/>
    </row>
    <row r="350" spans="2:8" ht="15" customHeight="1" x14ac:dyDescent="0.3">
      <c r="B350" s="176" t="s">
        <v>230</v>
      </c>
      <c r="C350" s="177" t="s">
        <v>54</v>
      </c>
      <c r="D350" s="167">
        <v>34899</v>
      </c>
      <c r="E350" s="166" t="str">
        <f t="shared" si="16"/>
        <v>Adulto</v>
      </c>
      <c r="F350" s="166" t="s">
        <v>644</v>
      </c>
      <c r="G350" s="166"/>
      <c r="H350" s="196"/>
    </row>
    <row r="351" spans="2:8" ht="15" customHeight="1" x14ac:dyDescent="0.3">
      <c r="B351" s="176" t="s">
        <v>1481</v>
      </c>
      <c r="C351" s="177" t="s">
        <v>134</v>
      </c>
      <c r="D351" s="167">
        <v>37607</v>
      </c>
      <c r="E351" s="166" t="str">
        <f t="shared" si="16"/>
        <v>S19</v>
      </c>
      <c r="F351" s="166" t="s">
        <v>644</v>
      </c>
      <c r="G351" s="166" t="s">
        <v>1489</v>
      </c>
      <c r="H351" s="196"/>
    </row>
    <row r="352" spans="2:8" ht="15" customHeight="1" x14ac:dyDescent="0.3">
      <c r="B352" s="176" t="s">
        <v>74</v>
      </c>
      <c r="C352" s="177" t="s">
        <v>68</v>
      </c>
      <c r="D352" s="167"/>
      <c r="E352" s="166" t="str">
        <f t="shared" si="16"/>
        <v/>
      </c>
      <c r="F352" s="166"/>
      <c r="G352" s="166"/>
      <c r="H352" s="196"/>
    </row>
    <row r="353" spans="2:8" ht="15" customHeight="1" x14ac:dyDescent="0.3">
      <c r="B353" s="176" t="s">
        <v>257</v>
      </c>
      <c r="C353" s="177" t="s">
        <v>774</v>
      </c>
      <c r="D353" s="167">
        <v>36708</v>
      </c>
      <c r="E353" s="166" t="str">
        <f t="shared" si="16"/>
        <v>Adulto</v>
      </c>
      <c r="F353" s="166"/>
      <c r="G353" s="166"/>
      <c r="H353" s="196"/>
    </row>
    <row r="354" spans="2:8" ht="15" customHeight="1" x14ac:dyDescent="0.3">
      <c r="B354" s="176" t="s">
        <v>167</v>
      </c>
      <c r="C354" s="177" t="s">
        <v>54</v>
      </c>
      <c r="D354" s="167">
        <v>28939</v>
      </c>
      <c r="E354" s="166" t="str">
        <f t="shared" si="16"/>
        <v>35+</v>
      </c>
      <c r="F354" s="166"/>
      <c r="G354" s="166"/>
      <c r="H354" s="196"/>
    </row>
    <row r="355" spans="2:8" ht="15" customHeight="1" x14ac:dyDescent="0.3">
      <c r="B355" s="176" t="s">
        <v>925</v>
      </c>
      <c r="C355" s="177" t="s">
        <v>55</v>
      </c>
      <c r="D355" s="167">
        <v>28007</v>
      </c>
      <c r="E355" s="166" t="str">
        <f t="shared" si="16"/>
        <v>42+</v>
      </c>
      <c r="F355" s="166" t="s">
        <v>644</v>
      </c>
      <c r="G355" s="166"/>
      <c r="H355" s="196">
        <v>89214528934</v>
      </c>
    </row>
    <row r="356" spans="2:8" ht="15" customHeight="1" x14ac:dyDescent="0.3">
      <c r="B356" s="176" t="s">
        <v>697</v>
      </c>
      <c r="C356" s="177" t="s">
        <v>55</v>
      </c>
      <c r="D356" s="167">
        <v>31125</v>
      </c>
      <c r="E356" s="166" t="str">
        <f t="shared" si="16"/>
        <v>Adulto</v>
      </c>
      <c r="F356" s="166" t="s">
        <v>644</v>
      </c>
      <c r="G356" s="166"/>
      <c r="H356" s="196"/>
    </row>
    <row r="357" spans="2:8" ht="15" customHeight="1" x14ac:dyDescent="0.3">
      <c r="B357" s="176" t="s">
        <v>1666</v>
      </c>
      <c r="C357" s="177" t="s">
        <v>369</v>
      </c>
      <c r="D357" s="167">
        <v>41491</v>
      </c>
      <c r="E357" s="166" t="str">
        <f t="shared" si="16"/>
        <v>S09</v>
      </c>
      <c r="F357" s="166"/>
      <c r="G357" s="166"/>
      <c r="H357" s="196"/>
    </row>
    <row r="358" spans="2:8" ht="15" customHeight="1" x14ac:dyDescent="0.3">
      <c r="B358" s="176" t="s">
        <v>1691</v>
      </c>
      <c r="C358" s="177" t="s">
        <v>369</v>
      </c>
      <c r="D358" s="167"/>
      <c r="E358" s="166" t="str">
        <f t="shared" si="16"/>
        <v/>
      </c>
      <c r="F358" s="166"/>
      <c r="G358" s="166"/>
      <c r="H358" s="196"/>
    </row>
    <row r="359" spans="2:8" ht="15" customHeight="1" x14ac:dyDescent="0.3">
      <c r="B359" s="176" t="s">
        <v>245</v>
      </c>
      <c r="C359" s="177" t="s">
        <v>774</v>
      </c>
      <c r="D359" s="167"/>
      <c r="E359" s="166" t="str">
        <f t="shared" si="16"/>
        <v/>
      </c>
      <c r="F359" s="166"/>
      <c r="G359" s="166"/>
      <c r="H359" s="196"/>
    </row>
    <row r="360" spans="2:8" ht="15" customHeight="1" x14ac:dyDescent="0.3">
      <c r="B360" s="176" t="s">
        <v>227</v>
      </c>
      <c r="C360" s="177" t="s">
        <v>143</v>
      </c>
      <c r="D360" s="167"/>
      <c r="E360" s="166" t="str">
        <f t="shared" si="16"/>
        <v/>
      </c>
      <c r="F360" s="166"/>
      <c r="G360" s="166"/>
      <c r="H360" s="196"/>
    </row>
    <row r="361" spans="2:8" ht="15" customHeight="1" x14ac:dyDescent="0.3">
      <c r="B361" s="176" t="s">
        <v>108</v>
      </c>
      <c r="C361" s="177" t="s">
        <v>54</v>
      </c>
      <c r="D361" s="167"/>
      <c r="E361" s="166" t="str">
        <f t="shared" si="16"/>
        <v/>
      </c>
      <c r="F361" s="166"/>
      <c r="G361" s="166"/>
      <c r="H361" s="196"/>
    </row>
    <row r="362" spans="2:8" ht="15" customHeight="1" x14ac:dyDescent="0.3">
      <c r="B362" s="176" t="s">
        <v>1438</v>
      </c>
      <c r="C362" s="177" t="s">
        <v>868</v>
      </c>
      <c r="D362" s="167">
        <v>39570</v>
      </c>
      <c r="E362" s="166" t="str">
        <f t="shared" si="16"/>
        <v>S13</v>
      </c>
      <c r="F362" s="166"/>
      <c r="G362" s="166"/>
      <c r="H362" s="196"/>
    </row>
    <row r="363" spans="2:8" ht="15" customHeight="1" x14ac:dyDescent="0.3">
      <c r="B363" s="176" t="s">
        <v>1578</v>
      </c>
      <c r="C363" s="177" t="s">
        <v>369</v>
      </c>
      <c r="D363" s="167"/>
      <c r="E363" s="166"/>
      <c r="F363" s="166"/>
      <c r="G363" s="166"/>
      <c r="H363" s="196"/>
    </row>
    <row r="364" spans="2:8" ht="15" customHeight="1" x14ac:dyDescent="0.3">
      <c r="B364" s="176" t="s">
        <v>105</v>
      </c>
      <c r="C364" s="177" t="s">
        <v>54</v>
      </c>
      <c r="D364" s="167">
        <v>36936</v>
      </c>
      <c r="E364" s="166" t="str">
        <f t="shared" ref="E364:E427" si="17">IFERROR(VLOOKUP(YEAR($D364),$J:$K,2,FALSE),"")</f>
        <v>S19</v>
      </c>
      <c r="F364" s="166" t="s">
        <v>644</v>
      </c>
      <c r="G364" s="166"/>
      <c r="H364" s="196"/>
    </row>
    <row r="365" spans="2:8" ht="15" customHeight="1" x14ac:dyDescent="0.3">
      <c r="B365" s="176" t="s">
        <v>418</v>
      </c>
      <c r="C365" s="177" t="s">
        <v>774</v>
      </c>
      <c r="D365" s="167">
        <v>31061</v>
      </c>
      <c r="E365" s="166" t="str">
        <f t="shared" si="17"/>
        <v>Adulto</v>
      </c>
      <c r="F365" s="166"/>
      <c r="G365" s="166"/>
      <c r="H365" s="196"/>
    </row>
    <row r="366" spans="2:8" ht="15" customHeight="1" x14ac:dyDescent="0.3">
      <c r="B366" s="176" t="s">
        <v>1017</v>
      </c>
      <c r="C366" s="177" t="s">
        <v>868</v>
      </c>
      <c r="D366" s="167">
        <v>38610</v>
      </c>
      <c r="E366" s="166" t="str">
        <f t="shared" si="17"/>
        <v>S15</v>
      </c>
      <c r="F366" s="166"/>
      <c r="G366" s="166"/>
      <c r="H366" s="196"/>
    </row>
    <row r="367" spans="2:8" ht="15" customHeight="1" x14ac:dyDescent="0.3">
      <c r="B367" s="176" t="s">
        <v>746</v>
      </c>
      <c r="C367" s="177" t="s">
        <v>335</v>
      </c>
      <c r="D367" s="167"/>
      <c r="E367" s="166" t="str">
        <f t="shared" si="17"/>
        <v/>
      </c>
      <c r="F367" s="166"/>
      <c r="G367" s="166"/>
      <c r="H367" s="196"/>
    </row>
    <row r="368" spans="2:8" ht="15" customHeight="1" x14ac:dyDescent="0.3">
      <c r="B368" s="176" t="s">
        <v>813</v>
      </c>
      <c r="C368" s="177" t="s">
        <v>389</v>
      </c>
      <c r="D368" s="167">
        <v>37757</v>
      </c>
      <c r="E368" s="166" t="str">
        <f t="shared" si="17"/>
        <v>S17</v>
      </c>
      <c r="F368" s="166"/>
      <c r="G368" s="166"/>
      <c r="H368" s="196"/>
    </row>
    <row r="369" spans="2:8" ht="15" customHeight="1" x14ac:dyDescent="0.3">
      <c r="B369" s="176" t="s">
        <v>111</v>
      </c>
      <c r="C369" s="177" t="s">
        <v>68</v>
      </c>
      <c r="D369" s="167">
        <v>36294</v>
      </c>
      <c r="E369" s="166" t="str">
        <f t="shared" si="17"/>
        <v>Adulto</v>
      </c>
      <c r="F369" s="166"/>
      <c r="G369" s="166"/>
      <c r="H369" s="196"/>
    </row>
    <row r="370" spans="2:8" ht="15" customHeight="1" x14ac:dyDescent="0.3">
      <c r="B370" s="176" t="s">
        <v>1532</v>
      </c>
      <c r="C370" s="177" t="s">
        <v>774</v>
      </c>
      <c r="D370" s="167">
        <v>37951</v>
      </c>
      <c r="E370" s="166" t="str">
        <f t="shared" si="17"/>
        <v>S17</v>
      </c>
      <c r="F370" s="166"/>
      <c r="G370" s="166"/>
      <c r="H370" s="196"/>
    </row>
    <row r="371" spans="2:8" ht="15" customHeight="1" x14ac:dyDescent="0.3">
      <c r="B371" s="176" t="s">
        <v>295</v>
      </c>
      <c r="C371" s="177" t="s">
        <v>134</v>
      </c>
      <c r="D371" s="167">
        <v>38652</v>
      </c>
      <c r="E371" s="166" t="str">
        <f t="shared" si="17"/>
        <v>S15</v>
      </c>
      <c r="F371" s="166"/>
      <c r="G371" s="166"/>
      <c r="H371" s="196"/>
    </row>
    <row r="372" spans="2:8" ht="15" customHeight="1" x14ac:dyDescent="0.3">
      <c r="B372" s="176" t="s">
        <v>1461</v>
      </c>
      <c r="C372" s="177" t="s">
        <v>868</v>
      </c>
      <c r="D372" s="167">
        <v>40405</v>
      </c>
      <c r="E372" s="166" t="str">
        <f t="shared" si="17"/>
        <v>S11</v>
      </c>
      <c r="F372" s="166"/>
      <c r="G372" s="166"/>
      <c r="H372" s="196"/>
    </row>
    <row r="373" spans="2:8" ht="15" customHeight="1" x14ac:dyDescent="0.3">
      <c r="B373" s="176" t="s">
        <v>399</v>
      </c>
      <c r="C373" s="177" t="s">
        <v>55</v>
      </c>
      <c r="D373" s="167">
        <v>38901</v>
      </c>
      <c r="E373" s="166" t="str">
        <f t="shared" si="17"/>
        <v>S15</v>
      </c>
      <c r="F373" s="166" t="s">
        <v>644</v>
      </c>
      <c r="G373" s="166"/>
      <c r="H373" s="196"/>
    </row>
    <row r="374" spans="2:8" ht="15" customHeight="1" x14ac:dyDescent="0.3">
      <c r="B374" s="176" t="s">
        <v>1505</v>
      </c>
      <c r="C374" s="177" t="s">
        <v>780</v>
      </c>
      <c r="D374" s="167">
        <v>34497</v>
      </c>
      <c r="E374" s="166" t="str">
        <f t="shared" si="17"/>
        <v>Adulto</v>
      </c>
      <c r="F374" s="166"/>
      <c r="G374" s="166"/>
      <c r="H374" s="196"/>
    </row>
    <row r="375" spans="2:8" ht="15" customHeight="1" x14ac:dyDescent="0.3">
      <c r="B375" s="176" t="s">
        <v>92</v>
      </c>
      <c r="C375" s="177" t="s">
        <v>54</v>
      </c>
      <c r="D375" s="167"/>
      <c r="E375" s="166" t="str">
        <f t="shared" si="17"/>
        <v/>
      </c>
      <c r="F375" s="166"/>
      <c r="G375" s="166"/>
      <c r="H375" s="196"/>
    </row>
    <row r="376" spans="2:8" ht="15" customHeight="1" x14ac:dyDescent="0.3">
      <c r="B376" s="176" t="s">
        <v>1551</v>
      </c>
      <c r="C376" s="177" t="s">
        <v>68</v>
      </c>
      <c r="D376" s="167">
        <v>38814</v>
      </c>
      <c r="E376" s="166" t="str">
        <f t="shared" si="17"/>
        <v>S15</v>
      </c>
      <c r="F376" s="166"/>
      <c r="G376" s="166"/>
      <c r="H376" s="196"/>
    </row>
    <row r="377" spans="2:8" ht="15" customHeight="1" x14ac:dyDescent="0.3">
      <c r="B377" s="176" t="s">
        <v>162</v>
      </c>
      <c r="C377" s="177" t="s">
        <v>68</v>
      </c>
      <c r="D377" s="167">
        <v>39083</v>
      </c>
      <c r="E377" s="166" t="str">
        <f t="shared" si="17"/>
        <v>S13</v>
      </c>
      <c r="F377" s="166" t="s">
        <v>644</v>
      </c>
      <c r="G377" s="166" t="s">
        <v>1309</v>
      </c>
      <c r="H377" s="196" t="s">
        <v>1310</v>
      </c>
    </row>
    <row r="378" spans="2:8" ht="15" customHeight="1" x14ac:dyDescent="0.3">
      <c r="B378" s="176" t="s">
        <v>463</v>
      </c>
      <c r="C378" s="177" t="s">
        <v>68</v>
      </c>
      <c r="D378" s="167">
        <v>37843</v>
      </c>
      <c r="E378" s="166" t="str">
        <f t="shared" si="17"/>
        <v>S17</v>
      </c>
      <c r="F378" s="166"/>
      <c r="G378" s="166"/>
      <c r="H378" s="196"/>
    </row>
    <row r="379" spans="2:8" ht="15" customHeight="1" x14ac:dyDescent="0.3">
      <c r="B379" s="176" t="s">
        <v>566</v>
      </c>
      <c r="C379" s="177" t="s">
        <v>68</v>
      </c>
      <c r="D379" s="167">
        <v>37322</v>
      </c>
      <c r="E379" s="166" t="str">
        <f t="shared" si="17"/>
        <v>S19</v>
      </c>
      <c r="F379" s="166" t="s">
        <v>644</v>
      </c>
      <c r="G379" s="166"/>
      <c r="H379" s="196">
        <v>8871907906</v>
      </c>
    </row>
    <row r="380" spans="2:8" ht="15" customHeight="1" x14ac:dyDescent="0.3">
      <c r="B380" s="176" t="s">
        <v>278</v>
      </c>
      <c r="C380" s="177" t="s">
        <v>958</v>
      </c>
      <c r="D380" s="167">
        <v>37736</v>
      </c>
      <c r="E380" s="166" t="str">
        <f t="shared" si="17"/>
        <v>S17</v>
      </c>
      <c r="F380" s="166" t="s">
        <v>644</v>
      </c>
      <c r="G380" s="166"/>
      <c r="H380" s="196">
        <v>10910088926</v>
      </c>
    </row>
    <row r="381" spans="2:8" ht="15" customHeight="1" x14ac:dyDescent="0.3">
      <c r="B381" s="176" t="s">
        <v>468</v>
      </c>
      <c r="C381" s="177" t="s">
        <v>68</v>
      </c>
      <c r="D381" s="167">
        <v>37645</v>
      </c>
      <c r="E381" s="166" t="str">
        <f t="shared" si="17"/>
        <v>S17</v>
      </c>
      <c r="F381" s="166"/>
      <c r="G381" s="166"/>
      <c r="H381" s="196"/>
    </row>
    <row r="382" spans="2:8" ht="15" customHeight="1" x14ac:dyDescent="0.3">
      <c r="B382" s="176" t="s">
        <v>138</v>
      </c>
      <c r="C382" s="177" t="s">
        <v>68</v>
      </c>
      <c r="D382" s="167">
        <v>37282</v>
      </c>
      <c r="E382" s="166" t="str">
        <f t="shared" si="17"/>
        <v>S19</v>
      </c>
      <c r="F382" s="166" t="s">
        <v>644</v>
      </c>
      <c r="G382" s="166"/>
      <c r="H382" s="196"/>
    </row>
    <row r="383" spans="2:8" ht="15" customHeight="1" x14ac:dyDescent="0.3">
      <c r="B383" s="176" t="s">
        <v>196</v>
      </c>
      <c r="C383" s="177" t="s">
        <v>407</v>
      </c>
      <c r="D383" s="167">
        <v>37592</v>
      </c>
      <c r="E383" s="166" t="str">
        <f t="shared" si="17"/>
        <v>S19</v>
      </c>
      <c r="F383" s="166" t="s">
        <v>644</v>
      </c>
      <c r="G383" s="166" t="s">
        <v>1280</v>
      </c>
      <c r="H383" s="196"/>
    </row>
    <row r="384" spans="2:8" ht="15" customHeight="1" x14ac:dyDescent="0.3">
      <c r="B384" s="176" t="s">
        <v>1468</v>
      </c>
      <c r="C384" s="177" t="s">
        <v>136</v>
      </c>
      <c r="D384" s="167">
        <v>38232</v>
      </c>
      <c r="E384" s="166" t="str">
        <f t="shared" si="17"/>
        <v>S17</v>
      </c>
      <c r="F384" s="166"/>
      <c r="G384" s="166"/>
      <c r="H384" s="196"/>
    </row>
    <row r="385" spans="2:8" ht="15" customHeight="1" x14ac:dyDescent="0.3">
      <c r="B385" s="176" t="s">
        <v>1563</v>
      </c>
      <c r="C385" s="177" t="s">
        <v>136</v>
      </c>
      <c r="D385" s="167">
        <v>38793</v>
      </c>
      <c r="E385" s="166" t="str">
        <f t="shared" si="17"/>
        <v>S15</v>
      </c>
      <c r="F385" s="166"/>
      <c r="G385" s="166"/>
      <c r="H385" s="196"/>
    </row>
    <row r="386" spans="2:8" ht="15" customHeight="1" x14ac:dyDescent="0.3">
      <c r="B386" s="176" t="s">
        <v>1414</v>
      </c>
      <c r="C386" s="177" t="s">
        <v>60</v>
      </c>
      <c r="D386" s="167">
        <v>39395</v>
      </c>
      <c r="E386" s="166" t="str">
        <f t="shared" si="17"/>
        <v>S13</v>
      </c>
      <c r="F386" s="166"/>
      <c r="G386" s="166"/>
      <c r="H386" s="196"/>
    </row>
    <row r="387" spans="2:8" ht="15" customHeight="1" x14ac:dyDescent="0.3">
      <c r="B387" s="176" t="s">
        <v>1285</v>
      </c>
      <c r="C387" s="177" t="s">
        <v>407</v>
      </c>
      <c r="D387" s="167">
        <v>38598</v>
      </c>
      <c r="E387" s="166" t="str">
        <f t="shared" si="17"/>
        <v>S15</v>
      </c>
      <c r="F387" s="166" t="s">
        <v>644</v>
      </c>
      <c r="G387" s="166" t="s">
        <v>1286</v>
      </c>
      <c r="H387" s="196" t="s">
        <v>1287</v>
      </c>
    </row>
    <row r="388" spans="2:8" x14ac:dyDescent="0.3">
      <c r="B388" s="176" t="s">
        <v>65</v>
      </c>
      <c r="C388" s="177" t="s">
        <v>54</v>
      </c>
      <c r="D388" s="167">
        <v>34724</v>
      </c>
      <c r="E388" s="166" t="str">
        <f t="shared" si="17"/>
        <v>Adulto</v>
      </c>
      <c r="F388" s="166" t="s">
        <v>644</v>
      </c>
      <c r="G388" s="166"/>
      <c r="H388" s="196">
        <v>4992477950</v>
      </c>
    </row>
    <row r="389" spans="2:8" x14ac:dyDescent="0.3">
      <c r="B389" s="176" t="s">
        <v>371</v>
      </c>
      <c r="C389" s="177" t="s">
        <v>134</v>
      </c>
      <c r="D389" s="167">
        <v>38381</v>
      </c>
      <c r="E389" s="166" t="str">
        <f t="shared" si="17"/>
        <v>S15</v>
      </c>
      <c r="F389" s="166"/>
      <c r="G389" s="166"/>
      <c r="H389" s="196"/>
    </row>
    <row r="390" spans="2:8" ht="15" customHeight="1" x14ac:dyDescent="0.3">
      <c r="B390" s="176" t="s">
        <v>533</v>
      </c>
      <c r="C390" s="177" t="s">
        <v>61</v>
      </c>
      <c r="D390" s="167">
        <v>39151</v>
      </c>
      <c r="E390" s="166" t="str">
        <f t="shared" si="17"/>
        <v>S13</v>
      </c>
      <c r="F390" s="166"/>
      <c r="G390" s="166"/>
      <c r="H390" s="196"/>
    </row>
    <row r="391" spans="2:8" ht="15" customHeight="1" x14ac:dyDescent="0.3">
      <c r="B391" s="176" t="s">
        <v>259</v>
      </c>
      <c r="C391" s="177" t="s">
        <v>143</v>
      </c>
      <c r="D391" s="167">
        <v>37509</v>
      </c>
      <c r="E391" s="166" t="str">
        <f t="shared" si="17"/>
        <v>S19</v>
      </c>
      <c r="F391" s="166"/>
      <c r="G391" s="166"/>
      <c r="H391" s="196"/>
    </row>
    <row r="392" spans="2:8" x14ac:dyDescent="0.3">
      <c r="B392" s="176" t="s">
        <v>688</v>
      </c>
      <c r="C392" s="177" t="s">
        <v>55</v>
      </c>
      <c r="D392" s="167">
        <v>30049</v>
      </c>
      <c r="E392" s="166" t="str">
        <f t="shared" si="17"/>
        <v>35+</v>
      </c>
      <c r="F392" s="166" t="s">
        <v>644</v>
      </c>
      <c r="G392" s="166"/>
      <c r="H392" s="196">
        <v>3419121903</v>
      </c>
    </row>
    <row r="393" spans="2:8" x14ac:dyDescent="0.3">
      <c r="B393" s="176" t="s">
        <v>1700</v>
      </c>
      <c r="C393" s="177" t="s">
        <v>136</v>
      </c>
      <c r="D393" s="167">
        <v>29991</v>
      </c>
      <c r="E393" s="166" t="str">
        <f t="shared" si="17"/>
        <v>35+</v>
      </c>
      <c r="F393" s="166"/>
      <c r="G393" s="166"/>
      <c r="H393" s="196"/>
    </row>
    <row r="394" spans="2:8" x14ac:dyDescent="0.3">
      <c r="B394" s="176" t="s">
        <v>1123</v>
      </c>
      <c r="C394" s="177" t="s">
        <v>774</v>
      </c>
      <c r="D394" s="167">
        <v>28897</v>
      </c>
      <c r="E394" s="166" t="str">
        <f t="shared" si="17"/>
        <v>35+</v>
      </c>
      <c r="F394" s="166" t="s">
        <v>644</v>
      </c>
      <c r="G394" s="166" t="s">
        <v>1260</v>
      </c>
      <c r="H394" s="196" t="s">
        <v>1261</v>
      </c>
    </row>
    <row r="395" spans="2:8" x14ac:dyDescent="0.3">
      <c r="B395" s="176" t="s">
        <v>1542</v>
      </c>
      <c r="C395" s="177" t="s">
        <v>774</v>
      </c>
      <c r="D395" s="167">
        <v>37819</v>
      </c>
      <c r="E395" s="166" t="str">
        <f t="shared" si="17"/>
        <v>S17</v>
      </c>
      <c r="F395" s="166"/>
      <c r="G395" s="166"/>
      <c r="H395" s="196"/>
    </row>
    <row r="396" spans="2:8" x14ac:dyDescent="0.3">
      <c r="B396" s="176" t="s">
        <v>755</v>
      </c>
      <c r="C396" s="177" t="s">
        <v>335</v>
      </c>
      <c r="D396" s="167"/>
      <c r="E396" s="166" t="str">
        <f t="shared" si="17"/>
        <v/>
      </c>
      <c r="F396" s="166"/>
      <c r="G396" s="166"/>
      <c r="H396" s="196"/>
    </row>
    <row r="397" spans="2:8" ht="15" customHeight="1" x14ac:dyDescent="0.3">
      <c r="B397" s="176" t="s">
        <v>242</v>
      </c>
      <c r="C397" s="177" t="s">
        <v>54</v>
      </c>
      <c r="D397" s="167"/>
      <c r="E397" s="166" t="str">
        <f t="shared" si="17"/>
        <v/>
      </c>
      <c r="F397" s="166"/>
      <c r="G397" s="166"/>
      <c r="H397" s="196"/>
    </row>
    <row r="398" spans="2:8" ht="15" customHeight="1" x14ac:dyDescent="0.3">
      <c r="B398" s="176" t="s">
        <v>382</v>
      </c>
      <c r="C398" s="177" t="s">
        <v>369</v>
      </c>
      <c r="D398" s="167">
        <v>38186</v>
      </c>
      <c r="E398" s="166" t="str">
        <f t="shared" si="17"/>
        <v>S17</v>
      </c>
      <c r="F398" s="166"/>
      <c r="G398" s="166"/>
      <c r="H398" s="196"/>
    </row>
    <row r="399" spans="2:8" ht="15" customHeight="1" x14ac:dyDescent="0.3">
      <c r="B399" s="176" t="s">
        <v>404</v>
      </c>
      <c r="C399" s="177" t="s">
        <v>389</v>
      </c>
      <c r="D399" s="167"/>
      <c r="E399" s="166" t="str">
        <f t="shared" si="17"/>
        <v/>
      </c>
      <c r="F399" s="166"/>
      <c r="G399" s="166"/>
      <c r="H399" s="196"/>
    </row>
    <row r="400" spans="2:8" ht="15" customHeight="1" x14ac:dyDescent="0.3">
      <c r="B400" s="176" t="s">
        <v>464</v>
      </c>
      <c r="C400" s="177" t="s">
        <v>68</v>
      </c>
      <c r="D400" s="167">
        <v>38770</v>
      </c>
      <c r="E400" s="166" t="str">
        <f t="shared" si="17"/>
        <v>S15</v>
      </c>
      <c r="F400" s="166"/>
      <c r="G400" s="166"/>
      <c r="H400" s="196"/>
    </row>
    <row r="401" spans="2:8" ht="15" customHeight="1" x14ac:dyDescent="0.3">
      <c r="B401" s="176" t="s">
        <v>772</v>
      </c>
      <c r="C401" s="177" t="s">
        <v>60</v>
      </c>
      <c r="D401" s="167">
        <v>22222</v>
      </c>
      <c r="E401" s="166" t="str">
        <f t="shared" si="17"/>
        <v>50+</v>
      </c>
      <c r="F401" s="166"/>
      <c r="G401" s="166"/>
      <c r="H401" s="196"/>
    </row>
    <row r="402" spans="2:8" ht="15" customHeight="1" x14ac:dyDescent="0.3">
      <c r="B402" s="176" t="s">
        <v>1239</v>
      </c>
      <c r="C402" s="177" t="s">
        <v>774</v>
      </c>
      <c r="D402" s="167">
        <v>39570</v>
      </c>
      <c r="E402" s="166" t="str">
        <f t="shared" si="17"/>
        <v>S13</v>
      </c>
      <c r="F402" s="166" t="s">
        <v>644</v>
      </c>
      <c r="G402" s="166"/>
      <c r="H402" s="196"/>
    </row>
    <row r="403" spans="2:8" ht="15" customHeight="1" x14ac:dyDescent="0.3">
      <c r="B403" s="176" t="s">
        <v>424</v>
      </c>
      <c r="C403" s="177" t="s">
        <v>136</v>
      </c>
      <c r="D403" s="167"/>
      <c r="E403" s="166" t="str">
        <f t="shared" si="17"/>
        <v/>
      </c>
      <c r="F403" s="166"/>
      <c r="G403" s="166"/>
      <c r="H403" s="196"/>
    </row>
    <row r="404" spans="2:8" ht="15" customHeight="1" x14ac:dyDescent="0.3">
      <c r="B404" s="176" t="s">
        <v>814</v>
      </c>
      <c r="C404" s="177" t="s">
        <v>389</v>
      </c>
      <c r="D404" s="167">
        <v>29703</v>
      </c>
      <c r="E404" s="166" t="str">
        <f t="shared" si="17"/>
        <v>35+</v>
      </c>
      <c r="F404" s="166"/>
      <c r="G404" s="166"/>
      <c r="H404" s="196"/>
    </row>
    <row r="405" spans="2:8" ht="15" customHeight="1" x14ac:dyDescent="0.3">
      <c r="B405" s="176" t="s">
        <v>62</v>
      </c>
      <c r="C405" s="177" t="s">
        <v>61</v>
      </c>
      <c r="D405" s="167"/>
      <c r="E405" s="166" t="str">
        <f t="shared" si="17"/>
        <v/>
      </c>
      <c r="F405" s="166"/>
      <c r="G405" s="166"/>
      <c r="H405" s="196"/>
    </row>
    <row r="406" spans="2:8" ht="15" customHeight="1" x14ac:dyDescent="0.3">
      <c r="B406" s="176" t="s">
        <v>497</v>
      </c>
      <c r="C406" s="177" t="s">
        <v>335</v>
      </c>
      <c r="D406" s="167">
        <v>38465</v>
      </c>
      <c r="E406" s="166" t="str">
        <f t="shared" si="17"/>
        <v>S15</v>
      </c>
      <c r="F406" s="166"/>
      <c r="G406" s="166"/>
      <c r="H406" s="196"/>
    </row>
    <row r="407" spans="2:8" ht="15" customHeight="1" x14ac:dyDescent="0.3">
      <c r="B407" s="176" t="s">
        <v>461</v>
      </c>
      <c r="C407" s="177" t="s">
        <v>54</v>
      </c>
      <c r="D407" s="167">
        <v>37991</v>
      </c>
      <c r="E407" s="166" t="str">
        <f t="shared" si="17"/>
        <v>S17</v>
      </c>
      <c r="F407" s="166"/>
      <c r="G407" s="166"/>
      <c r="H407" s="196"/>
    </row>
    <row r="408" spans="2:8" ht="15" customHeight="1" x14ac:dyDescent="0.3">
      <c r="B408" s="176" t="s">
        <v>728</v>
      </c>
      <c r="C408" s="177" t="s">
        <v>68</v>
      </c>
      <c r="D408" s="167">
        <v>38991</v>
      </c>
      <c r="E408" s="166" t="str">
        <f t="shared" si="17"/>
        <v>S15</v>
      </c>
      <c r="F408" s="166" t="s">
        <v>644</v>
      </c>
      <c r="G408" s="166" t="s">
        <v>1302</v>
      </c>
      <c r="H408" s="196" t="s">
        <v>1303</v>
      </c>
    </row>
    <row r="409" spans="2:8" ht="15" customHeight="1" x14ac:dyDescent="0.3">
      <c r="B409" s="176" t="s">
        <v>682</v>
      </c>
      <c r="C409" s="177" t="s">
        <v>369</v>
      </c>
      <c r="D409" s="167">
        <v>37509</v>
      </c>
      <c r="E409" s="166" t="str">
        <f t="shared" si="17"/>
        <v>S19</v>
      </c>
      <c r="F409" s="166" t="s">
        <v>644</v>
      </c>
      <c r="G409" s="166"/>
      <c r="H409" s="196"/>
    </row>
    <row r="410" spans="2:8" ht="15" customHeight="1" x14ac:dyDescent="0.3">
      <c r="B410" s="176" t="s">
        <v>1521</v>
      </c>
      <c r="C410" s="177" t="s">
        <v>780</v>
      </c>
      <c r="D410" s="167">
        <v>37175</v>
      </c>
      <c r="E410" s="166" t="str">
        <f t="shared" si="17"/>
        <v>S19</v>
      </c>
      <c r="F410" s="166"/>
      <c r="G410" s="166"/>
      <c r="H410" s="196"/>
    </row>
    <row r="411" spans="2:8" ht="15" customHeight="1" x14ac:dyDescent="0.3">
      <c r="B411" s="176" t="s">
        <v>1634</v>
      </c>
      <c r="C411" s="177" t="s">
        <v>54</v>
      </c>
      <c r="D411" s="167">
        <v>40219</v>
      </c>
      <c r="E411" s="166" t="str">
        <f t="shared" si="17"/>
        <v>S11</v>
      </c>
      <c r="F411" s="166"/>
      <c r="G411" s="166"/>
      <c r="H411" s="196"/>
    </row>
    <row r="412" spans="2:8" ht="15" customHeight="1" x14ac:dyDescent="0.3">
      <c r="B412" s="176" t="s">
        <v>414</v>
      </c>
      <c r="C412" s="177" t="s">
        <v>774</v>
      </c>
      <c r="D412" s="167"/>
      <c r="E412" s="166" t="str">
        <f t="shared" si="17"/>
        <v/>
      </c>
      <c r="F412" s="166"/>
      <c r="G412" s="166"/>
      <c r="H412" s="196"/>
    </row>
    <row r="413" spans="2:8" ht="15" customHeight="1" x14ac:dyDescent="0.3">
      <c r="B413" s="176" t="s">
        <v>1079</v>
      </c>
      <c r="C413" s="177" t="s">
        <v>134</v>
      </c>
      <c r="D413" s="167">
        <v>38798</v>
      </c>
      <c r="E413" s="166" t="str">
        <f t="shared" si="17"/>
        <v>S15</v>
      </c>
      <c r="F413" s="166" t="s">
        <v>644</v>
      </c>
      <c r="G413" s="166" t="s">
        <v>1493</v>
      </c>
      <c r="H413" s="196" t="s">
        <v>1494</v>
      </c>
    </row>
    <row r="414" spans="2:8" ht="15" customHeight="1" x14ac:dyDescent="0.3">
      <c r="B414" s="176" t="s">
        <v>380</v>
      </c>
      <c r="C414" s="177" t="s">
        <v>369</v>
      </c>
      <c r="D414" s="167">
        <v>37974</v>
      </c>
      <c r="E414" s="166" t="str">
        <f t="shared" si="17"/>
        <v>S17</v>
      </c>
      <c r="F414" s="166"/>
      <c r="G414" s="166"/>
      <c r="H414" s="196"/>
    </row>
    <row r="415" spans="2:8" ht="15" customHeight="1" x14ac:dyDescent="0.3">
      <c r="B415" s="176" t="s">
        <v>1097</v>
      </c>
      <c r="C415" s="177" t="s">
        <v>780</v>
      </c>
      <c r="D415" s="167"/>
      <c r="E415" s="166" t="str">
        <f t="shared" si="17"/>
        <v/>
      </c>
      <c r="F415" s="166"/>
      <c r="G415" s="166"/>
      <c r="H415" s="196"/>
    </row>
    <row r="416" spans="2:8" ht="15" customHeight="1" x14ac:dyDescent="0.3">
      <c r="B416" s="176" t="s">
        <v>336</v>
      </c>
      <c r="C416" s="177" t="s">
        <v>143</v>
      </c>
      <c r="D416" s="167">
        <v>36390</v>
      </c>
      <c r="E416" s="166" t="str">
        <f t="shared" si="17"/>
        <v>Adulto</v>
      </c>
      <c r="F416" s="166"/>
      <c r="G416" s="166"/>
      <c r="H416" s="196"/>
    </row>
    <row r="417" spans="2:8" ht="15" customHeight="1" x14ac:dyDescent="0.3">
      <c r="B417" s="176" t="s">
        <v>1483</v>
      </c>
      <c r="C417" s="177" t="s">
        <v>134</v>
      </c>
      <c r="D417" s="167">
        <v>37253</v>
      </c>
      <c r="E417" s="166" t="str">
        <f t="shared" si="17"/>
        <v>S19</v>
      </c>
      <c r="F417" s="166" t="s">
        <v>644</v>
      </c>
      <c r="G417" s="166" t="s">
        <v>1488</v>
      </c>
      <c r="H417" s="196"/>
    </row>
    <row r="418" spans="2:8" ht="15" customHeight="1" x14ac:dyDescent="0.3">
      <c r="B418" s="176" t="s">
        <v>815</v>
      </c>
      <c r="C418" s="177" t="s">
        <v>389</v>
      </c>
      <c r="D418" s="167">
        <v>37911</v>
      </c>
      <c r="E418" s="166" t="str">
        <f t="shared" si="17"/>
        <v>S17</v>
      </c>
      <c r="F418" s="166" t="s">
        <v>644</v>
      </c>
      <c r="G418" s="166" t="s">
        <v>1204</v>
      </c>
      <c r="H418" s="196" t="s">
        <v>1205</v>
      </c>
    </row>
    <row r="419" spans="2:8" ht="15" customHeight="1" x14ac:dyDescent="0.3">
      <c r="B419" s="176" t="s">
        <v>645</v>
      </c>
      <c r="C419" s="176" t="s">
        <v>54</v>
      </c>
      <c r="D419" s="167">
        <v>37869</v>
      </c>
      <c r="E419" s="166" t="str">
        <f t="shared" si="17"/>
        <v>S17</v>
      </c>
      <c r="F419" s="166" t="s">
        <v>644</v>
      </c>
      <c r="G419" s="166"/>
      <c r="H419" s="196"/>
    </row>
    <row r="420" spans="2:8" ht="15" customHeight="1" x14ac:dyDescent="0.3">
      <c r="B420" s="176" t="s">
        <v>947</v>
      </c>
      <c r="C420" s="176" t="s">
        <v>868</v>
      </c>
      <c r="D420" s="167">
        <v>38838</v>
      </c>
      <c r="E420" s="166" t="str">
        <f t="shared" si="17"/>
        <v>S15</v>
      </c>
      <c r="F420" s="166" t="s">
        <v>644</v>
      </c>
      <c r="G420" s="166"/>
      <c r="H420" s="196">
        <v>11639247920</v>
      </c>
    </row>
    <row r="421" spans="2:8" ht="15" customHeight="1" x14ac:dyDescent="0.3">
      <c r="B421" s="176" t="s">
        <v>816</v>
      </c>
      <c r="C421" s="177" t="s">
        <v>68</v>
      </c>
      <c r="D421" s="167">
        <v>40232</v>
      </c>
      <c r="E421" s="166" t="str">
        <f t="shared" si="17"/>
        <v>S11</v>
      </c>
      <c r="F421" s="166"/>
      <c r="G421" s="166"/>
      <c r="H421" s="196"/>
    </row>
    <row r="422" spans="2:8" ht="15" customHeight="1" x14ac:dyDescent="0.3">
      <c r="B422" s="176" t="s">
        <v>387</v>
      </c>
      <c r="C422" s="177" t="s">
        <v>60</v>
      </c>
      <c r="D422" s="167"/>
      <c r="E422" s="166" t="str">
        <f t="shared" si="17"/>
        <v/>
      </c>
      <c r="F422" s="166"/>
      <c r="G422" s="166"/>
      <c r="H422" s="196"/>
    </row>
    <row r="423" spans="2:8" ht="15" customHeight="1" x14ac:dyDescent="0.3">
      <c r="B423" s="176" t="s">
        <v>486</v>
      </c>
      <c r="C423" s="177" t="s">
        <v>369</v>
      </c>
      <c r="D423" s="167">
        <v>38670</v>
      </c>
      <c r="E423" s="166" t="str">
        <f t="shared" si="17"/>
        <v>S15</v>
      </c>
      <c r="F423" s="166"/>
      <c r="G423" s="166"/>
      <c r="H423" s="196"/>
    </row>
    <row r="424" spans="2:8" ht="15" customHeight="1" x14ac:dyDescent="0.3">
      <c r="B424" s="176" t="s">
        <v>456</v>
      </c>
      <c r="C424" s="177" t="s">
        <v>335</v>
      </c>
      <c r="D424" s="167">
        <v>37982</v>
      </c>
      <c r="E424" s="166" t="str">
        <f t="shared" si="17"/>
        <v>S17</v>
      </c>
      <c r="F424" s="166"/>
      <c r="G424" s="166"/>
      <c r="H424" s="196"/>
    </row>
    <row r="425" spans="2:8" ht="15" customHeight="1" x14ac:dyDescent="0.3">
      <c r="B425" s="176" t="s">
        <v>565</v>
      </c>
      <c r="C425" s="177" t="s">
        <v>780</v>
      </c>
      <c r="D425" s="167">
        <v>35604</v>
      </c>
      <c r="E425" s="166" t="str">
        <f t="shared" si="17"/>
        <v>Adulto</v>
      </c>
      <c r="F425" s="166" t="s">
        <v>644</v>
      </c>
      <c r="G425" s="166" t="s">
        <v>1225</v>
      </c>
      <c r="H425" s="196" t="s">
        <v>1226</v>
      </c>
    </row>
    <row r="426" spans="2:8" ht="15" customHeight="1" x14ac:dyDescent="0.3">
      <c r="B426" s="176" t="s">
        <v>376</v>
      </c>
      <c r="C426" s="177" t="s">
        <v>407</v>
      </c>
      <c r="D426" s="167">
        <v>38166</v>
      </c>
      <c r="E426" s="166" t="str">
        <f t="shared" si="17"/>
        <v>S17</v>
      </c>
      <c r="F426" s="166" t="s">
        <v>644</v>
      </c>
      <c r="G426" s="166"/>
      <c r="H426" s="196"/>
    </row>
    <row r="427" spans="2:8" ht="15" customHeight="1" x14ac:dyDescent="0.3">
      <c r="B427" s="176" t="s">
        <v>1353</v>
      </c>
      <c r="C427" s="177" t="s">
        <v>958</v>
      </c>
      <c r="D427" s="167">
        <v>37023</v>
      </c>
      <c r="E427" s="166" t="str">
        <f t="shared" si="17"/>
        <v>S19</v>
      </c>
      <c r="F427" s="166" t="s">
        <v>644</v>
      </c>
      <c r="G427" s="166" t="s">
        <v>1354</v>
      </c>
      <c r="H427" s="196" t="s">
        <v>1355</v>
      </c>
    </row>
    <row r="428" spans="2:8" ht="15" customHeight="1" x14ac:dyDescent="0.3">
      <c r="B428" s="176" t="s">
        <v>711</v>
      </c>
      <c r="C428" s="177" t="s">
        <v>134</v>
      </c>
      <c r="D428" s="167">
        <v>37089</v>
      </c>
      <c r="E428" s="166" t="str">
        <f t="shared" ref="E428:E491" si="18">IFERROR(VLOOKUP(YEAR($D428),$J:$K,2,FALSE),"")</f>
        <v>S19</v>
      </c>
      <c r="F428" s="166" t="s">
        <v>644</v>
      </c>
      <c r="G428" s="166"/>
      <c r="H428" s="196"/>
    </row>
    <row r="429" spans="2:8" ht="15" customHeight="1" x14ac:dyDescent="0.3">
      <c r="B429" s="176" t="s">
        <v>368</v>
      </c>
      <c r="C429" s="177" t="s">
        <v>134</v>
      </c>
      <c r="D429" s="167">
        <v>38713</v>
      </c>
      <c r="E429" s="166" t="str">
        <f t="shared" si="18"/>
        <v>S15</v>
      </c>
      <c r="F429" s="166" t="s">
        <v>644</v>
      </c>
      <c r="G429" s="166" t="s">
        <v>1152</v>
      </c>
      <c r="H429" s="196" t="s">
        <v>1495</v>
      </c>
    </row>
    <row r="430" spans="2:8" ht="15" customHeight="1" x14ac:dyDescent="0.3">
      <c r="B430" s="176" t="s">
        <v>897</v>
      </c>
      <c r="C430" s="177" t="s">
        <v>54</v>
      </c>
      <c r="D430" s="167">
        <v>37538</v>
      </c>
      <c r="E430" s="166" t="str">
        <f t="shared" si="18"/>
        <v>S19</v>
      </c>
      <c r="F430" s="166"/>
      <c r="G430" s="166"/>
      <c r="H430" s="196"/>
    </row>
    <row r="431" spans="2:8" ht="15" customHeight="1" x14ac:dyDescent="0.3">
      <c r="B431" s="176" t="s">
        <v>562</v>
      </c>
      <c r="C431" s="177" t="s">
        <v>134</v>
      </c>
      <c r="D431" s="167">
        <v>36819</v>
      </c>
      <c r="E431" s="166" t="str">
        <f t="shared" si="18"/>
        <v>Adulto</v>
      </c>
      <c r="F431" s="166" t="s">
        <v>644</v>
      </c>
      <c r="G431" s="166"/>
      <c r="H431" s="196"/>
    </row>
    <row r="432" spans="2:8" ht="15" customHeight="1" x14ac:dyDescent="0.3">
      <c r="B432" s="176" t="s">
        <v>731</v>
      </c>
      <c r="C432" s="177" t="s">
        <v>68</v>
      </c>
      <c r="D432" s="167">
        <v>40368</v>
      </c>
      <c r="E432" s="166" t="str">
        <f t="shared" si="18"/>
        <v>S11</v>
      </c>
      <c r="F432" s="166" t="s">
        <v>644</v>
      </c>
      <c r="G432" s="166" t="s">
        <v>1306</v>
      </c>
      <c r="H432" s="196"/>
    </row>
    <row r="433" spans="2:8" ht="15" customHeight="1" x14ac:dyDescent="0.3">
      <c r="B433" s="176" t="s">
        <v>817</v>
      </c>
      <c r="C433" s="177" t="s">
        <v>780</v>
      </c>
      <c r="D433" s="167">
        <v>37968</v>
      </c>
      <c r="E433" s="166" t="str">
        <f t="shared" si="18"/>
        <v>S17</v>
      </c>
      <c r="F433" s="166"/>
      <c r="G433" s="166"/>
      <c r="H433" s="196"/>
    </row>
    <row r="434" spans="2:8" ht="15" customHeight="1" x14ac:dyDescent="0.3">
      <c r="B434" s="176" t="s">
        <v>1379</v>
      </c>
      <c r="C434" s="177" t="s">
        <v>68</v>
      </c>
      <c r="D434" s="167">
        <v>38611</v>
      </c>
      <c r="E434" s="166" t="str">
        <f t="shared" si="18"/>
        <v>S15</v>
      </c>
      <c r="F434" s="166"/>
      <c r="G434" s="166"/>
      <c r="H434" s="196"/>
    </row>
    <row r="435" spans="2:8" ht="15" customHeight="1" x14ac:dyDescent="0.3">
      <c r="B435" s="176" t="s">
        <v>419</v>
      </c>
      <c r="C435" s="177" t="s">
        <v>134</v>
      </c>
      <c r="D435" s="167"/>
      <c r="E435" s="166" t="str">
        <f t="shared" si="18"/>
        <v/>
      </c>
      <c r="F435" s="166"/>
      <c r="G435" s="166"/>
      <c r="H435" s="196"/>
    </row>
    <row r="436" spans="2:8" ht="15" customHeight="1" x14ac:dyDescent="0.3">
      <c r="B436" s="176" t="s">
        <v>818</v>
      </c>
      <c r="C436" s="177" t="s">
        <v>68</v>
      </c>
      <c r="D436" s="167">
        <v>38549</v>
      </c>
      <c r="E436" s="166" t="str">
        <f t="shared" si="18"/>
        <v>S15</v>
      </c>
      <c r="F436" s="166" t="s">
        <v>644</v>
      </c>
      <c r="G436" s="166"/>
      <c r="H436" s="196"/>
    </row>
    <row r="437" spans="2:8" ht="15" customHeight="1" x14ac:dyDescent="0.3">
      <c r="B437" s="176" t="s">
        <v>1080</v>
      </c>
      <c r="C437" s="177" t="s">
        <v>143</v>
      </c>
      <c r="D437" s="167"/>
      <c r="E437" s="166" t="str">
        <f t="shared" si="18"/>
        <v/>
      </c>
      <c r="F437" s="166"/>
      <c r="G437" s="166"/>
      <c r="H437" s="196"/>
    </row>
    <row r="438" spans="2:8" ht="15" customHeight="1" x14ac:dyDescent="0.3">
      <c r="B438" s="176" t="s">
        <v>1265</v>
      </c>
      <c r="C438" s="177" t="s">
        <v>407</v>
      </c>
      <c r="D438" s="167">
        <v>37786</v>
      </c>
      <c r="E438" s="166" t="str">
        <f t="shared" si="18"/>
        <v>S17</v>
      </c>
      <c r="F438" s="166" t="s">
        <v>644</v>
      </c>
      <c r="G438" s="166" t="s">
        <v>1266</v>
      </c>
      <c r="H438" s="196" t="s">
        <v>1267</v>
      </c>
    </row>
    <row r="439" spans="2:8" ht="15" customHeight="1" x14ac:dyDescent="0.3">
      <c r="B439" s="176" t="s">
        <v>898</v>
      </c>
      <c r="C439" s="177" t="s">
        <v>780</v>
      </c>
      <c r="D439" s="167">
        <v>37889</v>
      </c>
      <c r="E439" s="166" t="str">
        <f t="shared" si="18"/>
        <v>S17</v>
      </c>
      <c r="F439" s="166" t="s">
        <v>644</v>
      </c>
      <c r="G439" s="166"/>
      <c r="H439" s="196"/>
    </row>
    <row r="440" spans="2:8" ht="15" customHeight="1" x14ac:dyDescent="0.3">
      <c r="B440" s="176" t="s">
        <v>1012</v>
      </c>
      <c r="C440" s="177" t="s">
        <v>134</v>
      </c>
      <c r="D440" s="167"/>
      <c r="E440" s="166" t="str">
        <f t="shared" si="18"/>
        <v/>
      </c>
      <c r="F440" s="166"/>
      <c r="G440" s="166"/>
      <c r="H440" s="196"/>
    </row>
    <row r="441" spans="2:8" ht="15" customHeight="1" x14ac:dyDescent="0.3">
      <c r="B441" s="176" t="s">
        <v>1475</v>
      </c>
      <c r="C441" s="177" t="s">
        <v>774</v>
      </c>
      <c r="D441" s="167">
        <v>38034</v>
      </c>
      <c r="E441" s="166" t="str">
        <f t="shared" si="18"/>
        <v>S17</v>
      </c>
      <c r="F441" s="166"/>
      <c r="G441" s="166"/>
      <c r="H441" s="196"/>
    </row>
    <row r="442" spans="2:8" ht="15" customHeight="1" x14ac:dyDescent="0.3">
      <c r="B442" s="176" t="s">
        <v>1685</v>
      </c>
      <c r="C442" s="177" t="s">
        <v>369</v>
      </c>
      <c r="D442" s="167"/>
      <c r="E442" s="166" t="str">
        <f t="shared" si="18"/>
        <v/>
      </c>
      <c r="F442" s="166"/>
      <c r="G442" s="166"/>
      <c r="H442" s="196"/>
    </row>
    <row r="443" spans="2:8" ht="15" customHeight="1" x14ac:dyDescent="0.3">
      <c r="B443" s="176" t="s">
        <v>659</v>
      </c>
      <c r="C443" s="177" t="s">
        <v>55</v>
      </c>
      <c r="D443" s="167">
        <v>37732</v>
      </c>
      <c r="E443" s="166" t="str">
        <f t="shared" si="18"/>
        <v>S17</v>
      </c>
      <c r="F443" s="166" t="s">
        <v>644</v>
      </c>
      <c r="G443" s="166"/>
      <c r="H443" s="196"/>
    </row>
    <row r="444" spans="2:8" ht="15" customHeight="1" x14ac:dyDescent="0.3">
      <c r="B444" s="176" t="s">
        <v>1503</v>
      </c>
      <c r="C444" s="177" t="s">
        <v>136</v>
      </c>
      <c r="D444" s="167">
        <v>36136</v>
      </c>
      <c r="E444" s="166" t="str">
        <f t="shared" si="18"/>
        <v>Adulto</v>
      </c>
      <c r="F444" s="166"/>
      <c r="G444" s="166"/>
      <c r="H444" s="196"/>
    </row>
    <row r="445" spans="2:8" ht="15" customHeight="1" x14ac:dyDescent="0.3">
      <c r="B445" s="176" t="s">
        <v>331</v>
      </c>
      <c r="C445" s="177" t="s">
        <v>134</v>
      </c>
      <c r="D445" s="167">
        <v>37931</v>
      </c>
      <c r="E445" s="166" t="str">
        <f t="shared" si="18"/>
        <v>S17</v>
      </c>
      <c r="F445" s="166" t="s">
        <v>644</v>
      </c>
      <c r="G445" s="166" t="s">
        <v>1175</v>
      </c>
      <c r="H445" s="196" t="s">
        <v>1496</v>
      </c>
    </row>
    <row r="446" spans="2:8" ht="15" customHeight="1" x14ac:dyDescent="0.3">
      <c r="B446" s="176" t="s">
        <v>899</v>
      </c>
      <c r="C446" s="177" t="s">
        <v>134</v>
      </c>
      <c r="D446" s="167">
        <v>36783</v>
      </c>
      <c r="E446" s="166" t="str">
        <f t="shared" si="18"/>
        <v>Adulto</v>
      </c>
      <c r="F446" s="166"/>
      <c r="G446" s="166"/>
      <c r="H446" s="196"/>
    </row>
    <row r="447" spans="2:8" ht="15" customHeight="1" x14ac:dyDescent="0.3">
      <c r="B447" s="176" t="s">
        <v>636</v>
      </c>
      <c r="C447" s="177" t="s">
        <v>134</v>
      </c>
      <c r="D447" s="167">
        <v>39361</v>
      </c>
      <c r="E447" s="166" t="str">
        <f t="shared" si="18"/>
        <v>S13</v>
      </c>
      <c r="F447" s="166" t="s">
        <v>644</v>
      </c>
      <c r="G447" s="166"/>
      <c r="H447" s="196"/>
    </row>
    <row r="448" spans="2:8" ht="15" customHeight="1" x14ac:dyDescent="0.3">
      <c r="B448" s="176" t="s">
        <v>1649</v>
      </c>
      <c r="C448" s="177" t="s">
        <v>55</v>
      </c>
      <c r="D448" s="167">
        <v>40146</v>
      </c>
      <c r="E448" s="166" t="str">
        <f t="shared" si="18"/>
        <v>S11</v>
      </c>
      <c r="F448" s="166"/>
      <c r="G448" s="166"/>
      <c r="H448" s="196"/>
    </row>
    <row r="449" spans="2:19" ht="15" customHeight="1" x14ac:dyDescent="0.3">
      <c r="B449" s="176" t="s">
        <v>750</v>
      </c>
      <c r="C449" s="177" t="s">
        <v>369</v>
      </c>
      <c r="D449" s="167">
        <v>40588</v>
      </c>
      <c r="E449" s="166" t="str">
        <f t="shared" si="18"/>
        <v>S09</v>
      </c>
      <c r="F449" s="166"/>
      <c r="G449" s="166"/>
      <c r="H449" s="196"/>
    </row>
    <row r="450" spans="2:19" ht="15" customHeight="1" x14ac:dyDescent="0.3">
      <c r="B450" s="176" t="s">
        <v>433</v>
      </c>
      <c r="C450" s="177" t="s">
        <v>134</v>
      </c>
      <c r="D450" s="167">
        <v>36477</v>
      </c>
      <c r="E450" s="166" t="str">
        <f t="shared" si="18"/>
        <v>Adulto</v>
      </c>
      <c r="F450" s="166"/>
      <c r="G450" s="166"/>
      <c r="H450" s="196"/>
    </row>
    <row r="451" spans="2:19" ht="15" customHeight="1" x14ac:dyDescent="0.3">
      <c r="B451" s="176" t="s">
        <v>539</v>
      </c>
      <c r="C451" s="177" t="s">
        <v>55</v>
      </c>
      <c r="D451" s="167">
        <v>39135</v>
      </c>
      <c r="E451" s="166" t="str">
        <f t="shared" si="18"/>
        <v>S13</v>
      </c>
      <c r="F451" s="166" t="s">
        <v>644</v>
      </c>
      <c r="G451" s="166"/>
      <c r="H451" s="196">
        <v>11047306930</v>
      </c>
    </row>
    <row r="452" spans="2:19" ht="15" customHeight="1" x14ac:dyDescent="0.3">
      <c r="B452" s="176" t="s">
        <v>478</v>
      </c>
      <c r="C452" s="177" t="s">
        <v>407</v>
      </c>
      <c r="D452" s="167">
        <v>37796</v>
      </c>
      <c r="E452" s="166" t="str">
        <f t="shared" si="18"/>
        <v>S17</v>
      </c>
      <c r="F452" s="166"/>
      <c r="G452" s="166"/>
      <c r="H452" s="196"/>
    </row>
    <row r="453" spans="2:19" ht="15" customHeight="1" x14ac:dyDescent="0.3">
      <c r="B453" s="176" t="s">
        <v>792</v>
      </c>
      <c r="C453" s="177" t="s">
        <v>780</v>
      </c>
      <c r="D453" s="167">
        <v>37861</v>
      </c>
      <c r="E453" s="166" t="str">
        <f t="shared" si="18"/>
        <v>S17</v>
      </c>
      <c r="F453" s="166" t="s">
        <v>644</v>
      </c>
      <c r="G453" s="166" t="s">
        <v>1235</v>
      </c>
      <c r="H453" s="196">
        <v>10413658961</v>
      </c>
    </row>
    <row r="454" spans="2:19" ht="15" customHeight="1" x14ac:dyDescent="0.3">
      <c r="B454" s="176" t="s">
        <v>819</v>
      </c>
      <c r="C454" s="177" t="s">
        <v>369</v>
      </c>
      <c r="D454" s="167">
        <v>38186</v>
      </c>
      <c r="E454" s="166" t="str">
        <f t="shared" si="18"/>
        <v>S17</v>
      </c>
      <c r="F454" s="166"/>
      <c r="G454" s="166"/>
      <c r="H454" s="196"/>
    </row>
    <row r="455" spans="2:19" ht="15" customHeight="1" x14ac:dyDescent="0.3">
      <c r="B455" s="176" t="s">
        <v>1460</v>
      </c>
      <c r="C455" s="177" t="s">
        <v>780</v>
      </c>
      <c r="D455" s="167">
        <v>39882</v>
      </c>
      <c r="E455" s="166" t="str">
        <f t="shared" si="18"/>
        <v>S11</v>
      </c>
      <c r="F455" s="166"/>
      <c r="G455" s="166"/>
      <c r="H455" s="196"/>
    </row>
    <row r="456" spans="2:19" ht="15" customHeight="1" x14ac:dyDescent="0.2">
      <c r="B456" s="176" t="s">
        <v>1581</v>
      </c>
      <c r="C456" s="177" t="s">
        <v>134</v>
      </c>
      <c r="D456" s="167">
        <v>39268</v>
      </c>
      <c r="E456" s="166" t="str">
        <f t="shared" si="18"/>
        <v>S13</v>
      </c>
      <c r="F456" s="166"/>
      <c r="G456" s="166"/>
      <c r="H456" s="196"/>
      <c r="I456" s="175"/>
      <c r="J456" s="175"/>
      <c r="K456" s="175"/>
      <c r="L456" s="175"/>
      <c r="M456" s="175"/>
      <c r="Q456" s="175"/>
      <c r="R456" s="175"/>
      <c r="S456" s="175"/>
    </row>
    <row r="457" spans="2:19" ht="15" customHeight="1" x14ac:dyDescent="0.2">
      <c r="B457" s="176" t="s">
        <v>698</v>
      </c>
      <c r="C457" s="177" t="s">
        <v>134</v>
      </c>
      <c r="D457" s="167">
        <v>38926</v>
      </c>
      <c r="E457" s="166" t="str">
        <f t="shared" si="18"/>
        <v>S15</v>
      </c>
      <c r="F457" s="166" t="s">
        <v>644</v>
      </c>
      <c r="G457" s="166" t="s">
        <v>1183</v>
      </c>
      <c r="H457" s="196"/>
      <c r="I457" s="175"/>
      <c r="J457" s="175"/>
      <c r="K457" s="175"/>
      <c r="L457" s="175"/>
      <c r="M457" s="175"/>
      <c r="Q457" s="175"/>
      <c r="R457" s="175"/>
      <c r="S457" s="175"/>
    </row>
    <row r="458" spans="2:19" ht="15" customHeight="1" x14ac:dyDescent="0.2">
      <c r="B458" s="176" t="s">
        <v>291</v>
      </c>
      <c r="C458" s="177" t="s">
        <v>134</v>
      </c>
      <c r="D458" s="167">
        <v>38259</v>
      </c>
      <c r="E458" s="166" t="str">
        <f t="shared" si="18"/>
        <v>S17</v>
      </c>
      <c r="F458" s="166"/>
      <c r="G458" s="166"/>
      <c r="H458" s="196"/>
      <c r="I458" s="175"/>
      <c r="J458" s="175"/>
      <c r="K458" s="175"/>
      <c r="L458" s="175"/>
      <c r="M458" s="175"/>
      <c r="Q458" s="175"/>
      <c r="R458" s="175"/>
      <c r="S458" s="175"/>
    </row>
    <row r="459" spans="2:19" ht="15" customHeight="1" x14ac:dyDescent="0.2">
      <c r="B459" s="176" t="s">
        <v>1045</v>
      </c>
      <c r="C459" s="177" t="s">
        <v>868</v>
      </c>
      <c r="D459" s="167"/>
      <c r="E459" s="166" t="str">
        <f t="shared" si="18"/>
        <v/>
      </c>
      <c r="F459" s="166"/>
      <c r="G459" s="166"/>
      <c r="H459" s="196"/>
      <c r="I459" s="175"/>
      <c r="J459" s="175"/>
      <c r="K459" s="175"/>
      <c r="L459" s="175"/>
      <c r="M459" s="175"/>
      <c r="Q459" s="175"/>
      <c r="R459" s="175"/>
      <c r="S459" s="175"/>
    </row>
    <row r="460" spans="2:19" ht="15" customHeight="1" x14ac:dyDescent="0.2">
      <c r="B460" s="176" t="s">
        <v>1003</v>
      </c>
      <c r="C460" s="177" t="s">
        <v>780</v>
      </c>
      <c r="D460" s="167">
        <v>37889</v>
      </c>
      <c r="E460" s="166" t="str">
        <f t="shared" si="18"/>
        <v>S17</v>
      </c>
      <c r="F460" s="166"/>
      <c r="G460" s="166"/>
      <c r="H460" s="196"/>
      <c r="I460" s="175"/>
      <c r="J460" s="175"/>
      <c r="K460" s="175"/>
      <c r="L460" s="175"/>
      <c r="M460" s="175"/>
      <c r="Q460" s="175"/>
      <c r="R460" s="175"/>
      <c r="S460" s="175"/>
    </row>
    <row r="461" spans="2:19" ht="15" customHeight="1" x14ac:dyDescent="0.2">
      <c r="B461" s="176" t="s">
        <v>1709</v>
      </c>
      <c r="C461" s="177" t="s">
        <v>868</v>
      </c>
      <c r="D461" s="167">
        <v>25700</v>
      </c>
      <c r="E461" s="166" t="str">
        <f t="shared" si="18"/>
        <v>42+</v>
      </c>
      <c r="F461" s="166"/>
      <c r="G461" s="166"/>
      <c r="H461" s="196"/>
      <c r="I461" s="175"/>
      <c r="J461" s="175"/>
      <c r="K461" s="175"/>
      <c r="L461" s="175"/>
      <c r="M461" s="175"/>
      <c r="Q461" s="175"/>
      <c r="R461" s="175"/>
      <c r="S461" s="175"/>
    </row>
    <row r="462" spans="2:19" ht="15" customHeight="1" x14ac:dyDescent="0.2">
      <c r="B462" s="176" t="s">
        <v>900</v>
      </c>
      <c r="C462" s="177" t="s">
        <v>61</v>
      </c>
      <c r="D462" s="167">
        <v>20464</v>
      </c>
      <c r="E462" s="166" t="str">
        <f t="shared" si="18"/>
        <v>50+</v>
      </c>
      <c r="F462" s="166" t="s">
        <v>644</v>
      </c>
      <c r="G462" s="166"/>
      <c r="H462" s="196"/>
      <c r="I462" s="175"/>
      <c r="J462" s="175"/>
      <c r="K462" s="175"/>
      <c r="L462" s="175"/>
      <c r="M462" s="175"/>
      <c r="Q462" s="175"/>
      <c r="R462" s="175"/>
      <c r="S462" s="175"/>
    </row>
    <row r="463" spans="2:19" ht="15" customHeight="1" x14ac:dyDescent="0.2">
      <c r="B463" s="176" t="s">
        <v>415</v>
      </c>
      <c r="C463" s="177" t="s">
        <v>335</v>
      </c>
      <c r="D463" s="167"/>
      <c r="E463" s="166" t="str">
        <f t="shared" si="18"/>
        <v/>
      </c>
      <c r="F463" s="166"/>
      <c r="G463" s="166"/>
      <c r="H463" s="196"/>
      <c r="I463" s="175"/>
      <c r="J463" s="175"/>
      <c r="K463" s="175"/>
      <c r="L463" s="175"/>
      <c r="M463" s="175"/>
      <c r="Q463" s="175"/>
      <c r="R463" s="175"/>
      <c r="S463" s="175"/>
    </row>
    <row r="464" spans="2:19" ht="15" customHeight="1" x14ac:dyDescent="0.2">
      <c r="B464" s="176" t="s">
        <v>1692</v>
      </c>
      <c r="C464" s="177" t="s">
        <v>774</v>
      </c>
      <c r="D464" s="167">
        <v>28934</v>
      </c>
      <c r="E464" s="166" t="str">
        <f t="shared" si="18"/>
        <v>35+</v>
      </c>
      <c r="F464" s="166"/>
      <c r="G464" s="166"/>
      <c r="H464" s="196"/>
      <c r="I464" s="175"/>
      <c r="J464" s="175"/>
      <c r="K464" s="175"/>
      <c r="L464" s="175"/>
      <c r="M464" s="175"/>
      <c r="Q464" s="175"/>
      <c r="R464" s="175"/>
      <c r="S464" s="175"/>
    </row>
    <row r="465" spans="2:19" ht="15" customHeight="1" x14ac:dyDescent="0.2">
      <c r="B465" s="176" t="s">
        <v>699</v>
      </c>
      <c r="C465" s="177" t="s">
        <v>134</v>
      </c>
      <c r="D465" s="167">
        <v>23961</v>
      </c>
      <c r="E465" s="166" t="str">
        <f t="shared" si="18"/>
        <v>50+</v>
      </c>
      <c r="F465" s="166" t="s">
        <v>644</v>
      </c>
      <c r="G465" s="166"/>
      <c r="H465" s="196"/>
      <c r="I465" s="175"/>
      <c r="J465" s="175"/>
      <c r="K465" s="175"/>
      <c r="L465" s="175"/>
      <c r="M465" s="175"/>
      <c r="Q465" s="175"/>
      <c r="R465" s="175"/>
      <c r="S465" s="175"/>
    </row>
    <row r="466" spans="2:19" ht="15" customHeight="1" x14ac:dyDescent="0.2">
      <c r="B466" s="176" t="s">
        <v>763</v>
      </c>
      <c r="C466" s="177" t="s">
        <v>407</v>
      </c>
      <c r="D466" s="167"/>
      <c r="E466" s="166" t="str">
        <f t="shared" si="18"/>
        <v/>
      </c>
      <c r="F466" s="166"/>
      <c r="G466" s="166"/>
      <c r="H466" s="196"/>
      <c r="I466" s="175"/>
      <c r="J466" s="175"/>
      <c r="K466" s="175"/>
      <c r="L466" s="175"/>
      <c r="M466" s="175"/>
      <c r="Q466" s="175"/>
      <c r="R466" s="175"/>
      <c r="S466" s="175"/>
    </row>
    <row r="467" spans="2:19" ht="15" customHeight="1" x14ac:dyDescent="0.2">
      <c r="B467" s="176" t="s">
        <v>1587</v>
      </c>
      <c r="C467" s="177" t="s">
        <v>958</v>
      </c>
      <c r="D467" s="167">
        <v>39621</v>
      </c>
      <c r="E467" s="166" t="str">
        <f t="shared" si="18"/>
        <v>S13</v>
      </c>
      <c r="F467" s="166"/>
      <c r="G467" s="166"/>
      <c r="H467" s="196"/>
      <c r="I467" s="175"/>
      <c r="J467" s="175"/>
      <c r="K467" s="175"/>
      <c r="L467" s="175"/>
      <c r="M467" s="175"/>
      <c r="Q467" s="175"/>
      <c r="R467" s="175"/>
      <c r="S467" s="175"/>
    </row>
    <row r="468" spans="2:19" ht="15" customHeight="1" x14ac:dyDescent="0.2">
      <c r="B468" s="176" t="s">
        <v>1522</v>
      </c>
      <c r="C468" s="177" t="s">
        <v>780</v>
      </c>
      <c r="D468" s="167">
        <v>36192</v>
      </c>
      <c r="E468" s="166" t="str">
        <f t="shared" si="18"/>
        <v>Adulto</v>
      </c>
      <c r="F468" s="166"/>
      <c r="G468" s="166"/>
      <c r="H468" s="196"/>
      <c r="I468" s="175"/>
      <c r="J468" s="175"/>
      <c r="K468" s="175"/>
      <c r="L468" s="175"/>
      <c r="M468" s="175"/>
      <c r="Q468" s="175"/>
      <c r="R468" s="175"/>
      <c r="S468" s="175"/>
    </row>
    <row r="469" spans="2:19" ht="15" customHeight="1" x14ac:dyDescent="0.2">
      <c r="B469" s="176" t="s">
        <v>344</v>
      </c>
      <c r="C469" s="177" t="s">
        <v>774</v>
      </c>
      <c r="D469" s="167">
        <v>35462</v>
      </c>
      <c r="E469" s="166" t="str">
        <f t="shared" si="18"/>
        <v>Adulto</v>
      </c>
      <c r="F469" s="166" t="s">
        <v>644</v>
      </c>
      <c r="G469" s="166"/>
      <c r="H469" s="196"/>
      <c r="I469" s="175"/>
      <c r="J469" s="175"/>
      <c r="K469" s="175"/>
      <c r="L469" s="175"/>
      <c r="M469" s="175"/>
      <c r="Q469" s="175"/>
      <c r="R469" s="175"/>
      <c r="S469" s="175"/>
    </row>
    <row r="470" spans="2:19" ht="15" customHeight="1" x14ac:dyDescent="0.2">
      <c r="B470" s="176" t="s">
        <v>258</v>
      </c>
      <c r="C470" s="177" t="s">
        <v>143</v>
      </c>
      <c r="D470" s="167">
        <v>38003</v>
      </c>
      <c r="E470" s="166" t="str">
        <f t="shared" si="18"/>
        <v>S17</v>
      </c>
      <c r="F470" s="166"/>
      <c r="G470" s="166"/>
      <c r="H470" s="196"/>
      <c r="I470" s="175"/>
      <c r="J470" s="175"/>
      <c r="K470" s="175"/>
      <c r="L470" s="175"/>
      <c r="M470" s="175"/>
      <c r="Q470" s="175"/>
      <c r="R470" s="175"/>
      <c r="S470" s="175"/>
    </row>
    <row r="471" spans="2:19" ht="15" customHeight="1" x14ac:dyDescent="0.2">
      <c r="B471" s="176" t="s">
        <v>820</v>
      </c>
      <c r="C471" s="177" t="s">
        <v>389</v>
      </c>
      <c r="D471" s="167">
        <v>34525</v>
      </c>
      <c r="E471" s="166" t="str">
        <f t="shared" si="18"/>
        <v>Adulto</v>
      </c>
      <c r="F471" s="166"/>
      <c r="G471" s="166"/>
      <c r="H471" s="196"/>
      <c r="I471" s="175"/>
      <c r="J471" s="175"/>
      <c r="K471" s="175"/>
      <c r="L471" s="175"/>
      <c r="M471" s="175"/>
      <c r="Q471" s="175"/>
      <c r="R471" s="175"/>
      <c r="S471" s="175"/>
    </row>
    <row r="472" spans="2:19" ht="15" customHeight="1" x14ac:dyDescent="0.2">
      <c r="B472" s="176" t="s">
        <v>1403</v>
      </c>
      <c r="C472" s="177" t="s">
        <v>55</v>
      </c>
      <c r="D472" s="167">
        <v>38882</v>
      </c>
      <c r="E472" s="166" t="str">
        <f t="shared" si="18"/>
        <v>S15</v>
      </c>
      <c r="F472" s="166"/>
      <c r="G472" s="166"/>
      <c r="H472" s="196"/>
      <c r="I472" s="175"/>
      <c r="J472" s="175"/>
      <c r="K472" s="175"/>
      <c r="L472" s="175"/>
      <c r="M472" s="175"/>
      <c r="Q472" s="175"/>
      <c r="R472" s="175"/>
      <c r="S472" s="175"/>
    </row>
    <row r="473" spans="2:19" ht="15" customHeight="1" x14ac:dyDescent="0.2">
      <c r="B473" s="176" t="s">
        <v>1401</v>
      </c>
      <c r="C473" s="177" t="s">
        <v>55</v>
      </c>
      <c r="D473" s="167">
        <v>38978</v>
      </c>
      <c r="E473" s="166" t="str">
        <f t="shared" si="18"/>
        <v>S15</v>
      </c>
      <c r="F473" s="166"/>
      <c r="G473" s="166"/>
      <c r="H473" s="196"/>
      <c r="I473" s="175"/>
      <c r="J473" s="175"/>
      <c r="K473" s="175"/>
      <c r="L473" s="175"/>
      <c r="M473" s="175"/>
      <c r="Q473" s="175"/>
      <c r="R473" s="175"/>
      <c r="S473" s="175"/>
    </row>
    <row r="474" spans="2:19" ht="15" customHeight="1" x14ac:dyDescent="0.2">
      <c r="B474" s="176" t="s">
        <v>132</v>
      </c>
      <c r="C474" s="177" t="s">
        <v>54</v>
      </c>
      <c r="D474" s="167">
        <v>36348</v>
      </c>
      <c r="E474" s="166" t="str">
        <f t="shared" si="18"/>
        <v>Adulto</v>
      </c>
      <c r="F474" s="166" t="s">
        <v>644</v>
      </c>
      <c r="G474" s="166"/>
      <c r="H474" s="196"/>
      <c r="I474" s="175"/>
      <c r="J474" s="175"/>
      <c r="K474" s="175"/>
      <c r="L474" s="175"/>
      <c r="M474" s="175"/>
      <c r="Q474" s="175"/>
      <c r="R474" s="175"/>
      <c r="S474" s="175"/>
    </row>
    <row r="475" spans="2:19" ht="15" customHeight="1" x14ac:dyDescent="0.2">
      <c r="B475" s="176" t="s">
        <v>1559</v>
      </c>
      <c r="C475" s="177" t="s">
        <v>958</v>
      </c>
      <c r="D475" s="167">
        <v>38950</v>
      </c>
      <c r="E475" s="166" t="str">
        <f t="shared" si="18"/>
        <v>S15</v>
      </c>
      <c r="F475" s="166"/>
      <c r="G475" s="166"/>
      <c r="H475" s="196"/>
      <c r="I475" s="175"/>
      <c r="J475" s="175"/>
      <c r="K475" s="175"/>
      <c r="L475" s="175"/>
      <c r="M475" s="175"/>
      <c r="Q475" s="175"/>
      <c r="R475" s="175"/>
      <c r="S475" s="175"/>
    </row>
    <row r="476" spans="2:19" ht="15" customHeight="1" x14ac:dyDescent="0.2">
      <c r="B476" s="176" t="s">
        <v>520</v>
      </c>
      <c r="C476" s="177" t="s">
        <v>369</v>
      </c>
      <c r="D476" s="167">
        <v>39204</v>
      </c>
      <c r="E476" s="166" t="str">
        <f t="shared" si="18"/>
        <v>S13</v>
      </c>
      <c r="F476" s="166"/>
      <c r="G476" s="166"/>
      <c r="H476" s="196"/>
      <c r="I476" s="175"/>
      <c r="J476" s="175"/>
      <c r="K476" s="175"/>
      <c r="L476" s="175"/>
      <c r="M476" s="175"/>
      <c r="Q476" s="175"/>
      <c r="R476" s="175"/>
      <c r="S476" s="175"/>
    </row>
    <row r="477" spans="2:19" ht="15" customHeight="1" x14ac:dyDescent="0.2">
      <c r="B477" s="176" t="s">
        <v>1058</v>
      </c>
      <c r="C477" s="177" t="s">
        <v>134</v>
      </c>
      <c r="D477" s="167"/>
      <c r="E477" s="166" t="str">
        <f t="shared" si="18"/>
        <v/>
      </c>
      <c r="F477" s="166"/>
      <c r="G477" s="166"/>
      <c r="H477" s="196"/>
      <c r="I477" s="175"/>
      <c r="J477" s="175"/>
      <c r="K477" s="175"/>
      <c r="L477" s="175"/>
      <c r="M477" s="175"/>
      <c r="Q477" s="175"/>
      <c r="R477" s="175"/>
      <c r="S477" s="175"/>
    </row>
    <row r="478" spans="2:19" ht="15" customHeight="1" x14ac:dyDescent="0.2">
      <c r="B478" s="176" t="s">
        <v>1702</v>
      </c>
      <c r="C478" s="177" t="s">
        <v>55</v>
      </c>
      <c r="D478" s="167">
        <v>25004</v>
      </c>
      <c r="E478" s="166" t="str">
        <f t="shared" si="18"/>
        <v>50+</v>
      </c>
      <c r="F478" s="166"/>
      <c r="G478" s="166"/>
      <c r="H478" s="196"/>
      <c r="I478" s="175"/>
      <c r="J478" s="175"/>
      <c r="K478" s="175"/>
      <c r="L478" s="175"/>
      <c r="M478" s="175"/>
      <c r="Q478" s="175"/>
      <c r="R478" s="175"/>
      <c r="S478" s="175"/>
    </row>
    <row r="479" spans="2:19" ht="15" customHeight="1" x14ac:dyDescent="0.2">
      <c r="B479" s="176" t="s">
        <v>625</v>
      </c>
      <c r="C479" s="177" t="s">
        <v>68</v>
      </c>
      <c r="D479" s="167">
        <v>37005</v>
      </c>
      <c r="E479" s="166" t="str">
        <f t="shared" si="18"/>
        <v>S19</v>
      </c>
      <c r="F479" s="166" t="s">
        <v>644</v>
      </c>
      <c r="G479" s="166"/>
      <c r="H479" s="196"/>
      <c r="I479" s="175"/>
      <c r="J479" s="175"/>
      <c r="K479" s="175"/>
      <c r="L479" s="175"/>
      <c r="M479" s="175"/>
      <c r="Q479" s="175"/>
      <c r="R479" s="175"/>
      <c r="S479" s="175"/>
    </row>
    <row r="480" spans="2:19" ht="15" customHeight="1" x14ac:dyDescent="0.2">
      <c r="B480" s="176" t="s">
        <v>1696</v>
      </c>
      <c r="C480" s="177" t="s">
        <v>774</v>
      </c>
      <c r="D480" s="167"/>
      <c r="E480" s="166" t="str">
        <f t="shared" si="18"/>
        <v/>
      </c>
      <c r="F480" s="166"/>
      <c r="G480" s="166"/>
      <c r="H480" s="196"/>
      <c r="I480" s="175"/>
      <c r="J480" s="175"/>
      <c r="K480" s="175"/>
      <c r="L480" s="175"/>
      <c r="M480" s="175"/>
      <c r="Q480" s="175"/>
      <c r="R480" s="175"/>
      <c r="S480" s="175"/>
    </row>
    <row r="481" spans="2:19" ht="15" customHeight="1" x14ac:dyDescent="0.2">
      <c r="B481" s="176" t="s">
        <v>1573</v>
      </c>
      <c r="C481" s="177" t="s">
        <v>136</v>
      </c>
      <c r="D481" s="167">
        <v>38435</v>
      </c>
      <c r="E481" s="166" t="str">
        <f t="shared" si="18"/>
        <v>S15</v>
      </c>
      <c r="F481" s="166"/>
      <c r="G481" s="166"/>
      <c r="H481" s="196"/>
      <c r="I481" s="175"/>
      <c r="J481" s="175"/>
      <c r="K481" s="175"/>
      <c r="L481" s="175"/>
      <c r="M481" s="175"/>
      <c r="Q481" s="175"/>
      <c r="R481" s="175"/>
      <c r="S481" s="175"/>
    </row>
    <row r="482" spans="2:19" ht="15" customHeight="1" x14ac:dyDescent="0.2">
      <c r="B482" s="176" t="s">
        <v>462</v>
      </c>
      <c r="C482" s="177" t="s">
        <v>136</v>
      </c>
      <c r="D482" s="167"/>
      <c r="E482" s="166" t="str">
        <f t="shared" si="18"/>
        <v/>
      </c>
      <c r="F482" s="166"/>
      <c r="G482" s="166"/>
      <c r="H482" s="196"/>
      <c r="I482" s="175"/>
      <c r="J482" s="175"/>
      <c r="K482" s="175"/>
      <c r="L482" s="175"/>
      <c r="M482" s="175"/>
      <c r="Q482" s="175"/>
      <c r="R482" s="175"/>
      <c r="S482" s="175"/>
    </row>
    <row r="483" spans="2:19" ht="15" customHeight="1" x14ac:dyDescent="0.2">
      <c r="B483" s="176" t="s">
        <v>1502</v>
      </c>
      <c r="C483" s="177" t="s">
        <v>54</v>
      </c>
      <c r="D483" s="167"/>
      <c r="E483" s="166" t="str">
        <f t="shared" si="18"/>
        <v/>
      </c>
      <c r="F483" s="166"/>
      <c r="G483" s="166"/>
      <c r="H483" s="196"/>
      <c r="I483" s="175"/>
      <c r="J483" s="175"/>
      <c r="K483" s="175"/>
      <c r="L483" s="175"/>
      <c r="M483" s="175"/>
      <c r="Q483" s="175"/>
      <c r="R483" s="175"/>
      <c r="S483" s="175"/>
    </row>
    <row r="484" spans="2:19" ht="15" customHeight="1" x14ac:dyDescent="0.2">
      <c r="B484" s="176" t="s">
        <v>547</v>
      </c>
      <c r="C484" s="177" t="s">
        <v>389</v>
      </c>
      <c r="D484" s="167">
        <v>31873</v>
      </c>
      <c r="E484" s="166" t="str">
        <f t="shared" si="18"/>
        <v>Adulto</v>
      </c>
      <c r="F484" s="166" t="s">
        <v>644</v>
      </c>
      <c r="G484" s="166" t="s">
        <v>1195</v>
      </c>
      <c r="H484" s="196">
        <v>5466112909</v>
      </c>
      <c r="I484" s="175"/>
      <c r="J484" s="175"/>
      <c r="K484" s="175"/>
      <c r="L484" s="175"/>
      <c r="M484" s="175"/>
      <c r="Q484" s="175"/>
      <c r="R484" s="175"/>
      <c r="S484" s="175"/>
    </row>
    <row r="485" spans="2:19" ht="15" customHeight="1" x14ac:dyDescent="0.2">
      <c r="B485" s="176" t="s">
        <v>508</v>
      </c>
      <c r="C485" s="177" t="s">
        <v>54</v>
      </c>
      <c r="D485" s="167">
        <v>38669</v>
      </c>
      <c r="E485" s="166" t="str">
        <f t="shared" si="18"/>
        <v>S15</v>
      </c>
      <c r="F485" s="166" t="s">
        <v>644</v>
      </c>
      <c r="G485" s="166"/>
      <c r="H485" s="196"/>
      <c r="I485" s="175"/>
      <c r="J485" s="175"/>
      <c r="K485" s="175"/>
      <c r="L485" s="175"/>
      <c r="M485" s="175"/>
      <c r="Q485" s="175"/>
      <c r="R485" s="175"/>
      <c r="S485" s="175"/>
    </row>
    <row r="486" spans="2:19" ht="15" customHeight="1" x14ac:dyDescent="0.2">
      <c r="B486" s="176" t="s">
        <v>608</v>
      </c>
      <c r="C486" s="177" t="s">
        <v>780</v>
      </c>
      <c r="D486" s="167">
        <v>34130</v>
      </c>
      <c r="E486" s="166" t="str">
        <f t="shared" si="18"/>
        <v>Adulto</v>
      </c>
      <c r="F486" s="166"/>
      <c r="G486" s="166"/>
      <c r="H486" s="196"/>
      <c r="I486" s="175"/>
      <c r="J486" s="175"/>
      <c r="K486" s="175"/>
      <c r="L486" s="175"/>
      <c r="M486" s="175"/>
      <c r="Q486" s="175"/>
      <c r="R486" s="175"/>
      <c r="S486" s="175"/>
    </row>
    <row r="487" spans="2:19" ht="15" customHeight="1" x14ac:dyDescent="0.2">
      <c r="B487" s="176" t="s">
        <v>1440</v>
      </c>
      <c r="C487" s="177" t="s">
        <v>774</v>
      </c>
      <c r="D487" s="167">
        <v>39603</v>
      </c>
      <c r="E487" s="166" t="str">
        <f t="shared" si="18"/>
        <v>S13</v>
      </c>
      <c r="F487" s="166"/>
      <c r="G487" s="166"/>
      <c r="H487" s="196"/>
      <c r="I487" s="175"/>
      <c r="J487" s="175"/>
      <c r="K487" s="175"/>
      <c r="L487" s="175"/>
      <c r="M487" s="175"/>
      <c r="Q487" s="175"/>
      <c r="R487" s="175"/>
      <c r="S487" s="175"/>
    </row>
    <row r="488" spans="2:19" ht="15" customHeight="1" x14ac:dyDescent="0.2">
      <c r="B488" s="176" t="s">
        <v>1065</v>
      </c>
      <c r="C488" s="177" t="s">
        <v>369</v>
      </c>
      <c r="D488" s="167"/>
      <c r="E488" s="166" t="str">
        <f t="shared" si="18"/>
        <v/>
      </c>
      <c r="F488" s="166"/>
      <c r="G488" s="166"/>
      <c r="H488" s="196"/>
      <c r="I488" s="175"/>
      <c r="J488" s="175"/>
      <c r="K488" s="175"/>
      <c r="L488" s="175"/>
      <c r="M488" s="175"/>
      <c r="Q488" s="175"/>
      <c r="R488" s="175"/>
      <c r="S488" s="175"/>
    </row>
    <row r="489" spans="2:19" ht="15" customHeight="1" x14ac:dyDescent="0.2">
      <c r="B489" s="176" t="s">
        <v>730</v>
      </c>
      <c r="C489" s="177" t="s">
        <v>68</v>
      </c>
      <c r="D489" s="167">
        <v>39417</v>
      </c>
      <c r="E489" s="166" t="str">
        <f t="shared" si="18"/>
        <v>S13</v>
      </c>
      <c r="F489" s="166" t="s">
        <v>644</v>
      </c>
      <c r="G489" s="166"/>
      <c r="H489" s="196"/>
      <c r="I489" s="175"/>
      <c r="J489" s="175"/>
      <c r="K489" s="175"/>
      <c r="L489" s="175"/>
      <c r="M489" s="175"/>
      <c r="Q489" s="175"/>
      <c r="R489" s="175"/>
      <c r="S489" s="175"/>
    </row>
    <row r="490" spans="2:19" ht="15" customHeight="1" x14ac:dyDescent="0.2">
      <c r="B490" s="176" t="s">
        <v>297</v>
      </c>
      <c r="C490" s="177" t="s">
        <v>68</v>
      </c>
      <c r="D490" s="167">
        <v>38873</v>
      </c>
      <c r="E490" s="166" t="str">
        <f t="shared" si="18"/>
        <v>S15</v>
      </c>
      <c r="F490" s="166"/>
      <c r="G490" s="166"/>
      <c r="H490" s="196"/>
      <c r="I490" s="175"/>
      <c r="J490" s="175"/>
      <c r="K490" s="175"/>
      <c r="L490" s="175"/>
      <c r="M490" s="175"/>
      <c r="Q490" s="175"/>
      <c r="R490" s="175"/>
      <c r="S490" s="175"/>
    </row>
    <row r="491" spans="2:19" ht="15" customHeight="1" x14ac:dyDescent="0.2">
      <c r="B491" s="176" t="s">
        <v>448</v>
      </c>
      <c r="C491" s="177" t="s">
        <v>369</v>
      </c>
      <c r="D491" s="167">
        <v>36914</v>
      </c>
      <c r="E491" s="166" t="str">
        <f t="shared" si="18"/>
        <v>S19</v>
      </c>
      <c r="F491" s="166"/>
      <c r="G491" s="166"/>
      <c r="H491" s="196"/>
      <c r="I491" s="175"/>
      <c r="J491" s="175"/>
      <c r="K491" s="175"/>
      <c r="L491" s="175"/>
      <c r="M491" s="175"/>
      <c r="Q491" s="175"/>
      <c r="R491" s="175"/>
      <c r="S491" s="175"/>
    </row>
    <row r="492" spans="2:19" ht="15" customHeight="1" x14ac:dyDescent="0.2">
      <c r="B492" s="176" t="s">
        <v>1673</v>
      </c>
      <c r="C492" s="177" t="s">
        <v>369</v>
      </c>
      <c r="D492" s="167">
        <v>41422</v>
      </c>
      <c r="E492" s="166" t="str">
        <f t="shared" ref="E492:E555" si="19">IFERROR(VLOOKUP(YEAR($D492),$J:$K,2,FALSE),"")</f>
        <v>S09</v>
      </c>
      <c r="F492" s="166"/>
      <c r="G492" s="166"/>
      <c r="H492" s="196"/>
      <c r="I492" s="175"/>
      <c r="J492" s="175"/>
      <c r="K492" s="175"/>
      <c r="L492" s="175"/>
      <c r="M492" s="175"/>
      <c r="Q492" s="175"/>
      <c r="R492" s="175"/>
      <c r="S492" s="175"/>
    </row>
    <row r="493" spans="2:19" ht="15" customHeight="1" x14ac:dyDescent="0.2">
      <c r="B493" s="176" t="s">
        <v>518</v>
      </c>
      <c r="C493" s="177" t="s">
        <v>68</v>
      </c>
      <c r="D493" s="167">
        <v>39075</v>
      </c>
      <c r="E493" s="166" t="str">
        <f t="shared" si="19"/>
        <v>S15</v>
      </c>
      <c r="F493" s="166"/>
      <c r="G493" s="166"/>
      <c r="H493" s="196"/>
      <c r="I493" s="175"/>
      <c r="J493" s="175"/>
      <c r="K493" s="175"/>
      <c r="L493" s="175"/>
      <c r="M493" s="175"/>
      <c r="Q493" s="175"/>
      <c r="R493" s="175"/>
      <c r="S493" s="175"/>
    </row>
    <row r="494" spans="2:19" ht="15" customHeight="1" x14ac:dyDescent="0.2">
      <c r="B494" s="176" t="s">
        <v>1191</v>
      </c>
      <c r="C494" s="177" t="s">
        <v>134</v>
      </c>
      <c r="D494" s="167">
        <v>37340</v>
      </c>
      <c r="E494" s="166" t="str">
        <f t="shared" si="19"/>
        <v>S19</v>
      </c>
      <c r="F494" s="166"/>
      <c r="G494" s="166" t="s">
        <v>1192</v>
      </c>
      <c r="H494" s="196" t="s">
        <v>1193</v>
      </c>
      <c r="I494" s="175"/>
      <c r="J494" s="175"/>
      <c r="K494" s="175"/>
      <c r="L494" s="175"/>
      <c r="M494" s="175"/>
      <c r="Q494" s="175"/>
      <c r="R494" s="175"/>
      <c r="S494" s="175"/>
    </row>
    <row r="495" spans="2:19" ht="15" customHeight="1" x14ac:dyDescent="0.2">
      <c r="B495" s="176" t="s">
        <v>348</v>
      </c>
      <c r="C495" s="177" t="s">
        <v>54</v>
      </c>
      <c r="D495" s="167">
        <v>31408</v>
      </c>
      <c r="E495" s="166" t="str">
        <f t="shared" si="19"/>
        <v>Adulto</v>
      </c>
      <c r="F495" s="166"/>
      <c r="G495" s="166"/>
      <c r="H495" s="196"/>
      <c r="I495" s="175"/>
      <c r="J495" s="175"/>
      <c r="K495" s="175"/>
      <c r="L495" s="175"/>
      <c r="M495" s="175"/>
      <c r="Q495" s="175"/>
      <c r="R495" s="175"/>
      <c r="S495" s="175"/>
    </row>
    <row r="496" spans="2:19" ht="15" customHeight="1" x14ac:dyDescent="0.2">
      <c r="B496" s="176" t="s">
        <v>1093</v>
      </c>
      <c r="C496" s="177" t="s">
        <v>780</v>
      </c>
      <c r="D496" s="167">
        <v>39553</v>
      </c>
      <c r="E496" s="166" t="str">
        <f t="shared" si="19"/>
        <v>S13</v>
      </c>
      <c r="F496" s="166"/>
      <c r="G496" s="166"/>
      <c r="H496" s="196"/>
      <c r="I496" s="175"/>
      <c r="J496" s="175"/>
      <c r="K496" s="175"/>
      <c r="L496" s="175"/>
      <c r="M496" s="175"/>
      <c r="Q496" s="175"/>
      <c r="R496" s="175"/>
      <c r="S496" s="175"/>
    </row>
    <row r="497" spans="2:19" ht="15" customHeight="1" x14ac:dyDescent="0.2">
      <c r="B497" s="176" t="s">
        <v>1329</v>
      </c>
      <c r="C497" s="177" t="s">
        <v>68</v>
      </c>
      <c r="D497" s="167">
        <v>38780</v>
      </c>
      <c r="E497" s="166" t="str">
        <f t="shared" si="19"/>
        <v>S15</v>
      </c>
      <c r="F497" s="166" t="s">
        <v>644</v>
      </c>
      <c r="G497" s="166" t="s">
        <v>1330</v>
      </c>
      <c r="H497" s="196"/>
      <c r="I497" s="175"/>
      <c r="J497" s="175"/>
      <c r="K497" s="175"/>
      <c r="L497" s="175"/>
      <c r="M497" s="175"/>
      <c r="Q497" s="175"/>
      <c r="R497" s="175"/>
      <c r="S497" s="175"/>
    </row>
    <row r="498" spans="2:19" ht="15" customHeight="1" x14ac:dyDescent="0.2">
      <c r="B498" s="176" t="s">
        <v>248</v>
      </c>
      <c r="C498" s="177" t="s">
        <v>143</v>
      </c>
      <c r="D498" s="167">
        <v>34753</v>
      </c>
      <c r="E498" s="166" t="str">
        <f t="shared" si="19"/>
        <v>Adulto</v>
      </c>
      <c r="F498" s="166"/>
      <c r="G498" s="166"/>
      <c r="H498" s="196"/>
      <c r="I498" s="175"/>
      <c r="J498" s="175"/>
      <c r="K498" s="175"/>
      <c r="L498" s="175"/>
      <c r="M498" s="175"/>
      <c r="Q498" s="175"/>
      <c r="R498" s="175"/>
      <c r="S498" s="175"/>
    </row>
    <row r="499" spans="2:19" ht="15" customHeight="1" x14ac:dyDescent="0.2">
      <c r="B499" s="176" t="s">
        <v>927</v>
      </c>
      <c r="C499" s="177" t="s">
        <v>777</v>
      </c>
      <c r="D499" s="167">
        <v>36755</v>
      </c>
      <c r="E499" s="166" t="str">
        <f t="shared" si="19"/>
        <v>Adulto</v>
      </c>
      <c r="F499" s="166" t="s">
        <v>644</v>
      </c>
      <c r="G499" s="166"/>
      <c r="H499" s="196"/>
      <c r="I499" s="175"/>
      <c r="J499" s="175"/>
      <c r="K499" s="175"/>
      <c r="L499" s="175"/>
      <c r="M499" s="175"/>
      <c r="Q499" s="175"/>
      <c r="R499" s="175"/>
      <c r="S499" s="175"/>
    </row>
    <row r="500" spans="2:19" ht="15" customHeight="1" x14ac:dyDescent="0.2">
      <c r="B500" s="176" t="s">
        <v>970</v>
      </c>
      <c r="C500" s="177" t="s">
        <v>55</v>
      </c>
      <c r="D500" s="167">
        <v>39459</v>
      </c>
      <c r="E500" s="166" t="str">
        <f t="shared" si="19"/>
        <v>S13</v>
      </c>
      <c r="F500" s="166" t="s">
        <v>644</v>
      </c>
      <c r="G500" s="166"/>
      <c r="H500" s="196"/>
      <c r="I500" s="175"/>
      <c r="J500" s="175"/>
      <c r="K500" s="175"/>
      <c r="L500" s="175"/>
      <c r="M500" s="175"/>
      <c r="Q500" s="175"/>
      <c r="R500" s="175"/>
      <c r="S500" s="175"/>
    </row>
    <row r="501" spans="2:19" ht="15" customHeight="1" x14ac:dyDescent="0.2">
      <c r="B501" s="176" t="s">
        <v>779</v>
      </c>
      <c r="C501" s="177" t="s">
        <v>136</v>
      </c>
      <c r="D501" s="167">
        <v>34080</v>
      </c>
      <c r="E501" s="166" t="str">
        <f t="shared" si="19"/>
        <v>Adulto</v>
      </c>
      <c r="F501" s="166"/>
      <c r="G501" s="166"/>
      <c r="H501" s="196"/>
      <c r="I501" s="175"/>
      <c r="J501" s="175"/>
      <c r="K501" s="175"/>
      <c r="L501" s="175"/>
      <c r="M501" s="175"/>
      <c r="Q501" s="175"/>
      <c r="R501" s="175"/>
      <c r="S501" s="175"/>
    </row>
    <row r="502" spans="2:19" ht="15" customHeight="1" x14ac:dyDescent="0.2">
      <c r="B502" s="176" t="s">
        <v>66</v>
      </c>
      <c r="C502" s="177" t="s">
        <v>54</v>
      </c>
      <c r="D502" s="167">
        <v>32572</v>
      </c>
      <c r="E502" s="166" t="str">
        <f t="shared" si="19"/>
        <v>Adulto</v>
      </c>
      <c r="F502" s="166" t="s">
        <v>644</v>
      </c>
      <c r="G502" s="166"/>
      <c r="H502" s="196"/>
      <c r="I502" s="175"/>
      <c r="J502" s="175"/>
      <c r="K502" s="175"/>
      <c r="L502" s="175"/>
      <c r="M502" s="175"/>
      <c r="Q502" s="175"/>
      <c r="R502" s="175"/>
      <c r="S502" s="175"/>
    </row>
    <row r="503" spans="2:19" ht="15" customHeight="1" x14ac:dyDescent="0.2">
      <c r="B503" s="176" t="s">
        <v>596</v>
      </c>
      <c r="C503" s="177" t="s">
        <v>60</v>
      </c>
      <c r="D503" s="167"/>
      <c r="E503" s="166" t="str">
        <f t="shared" si="19"/>
        <v/>
      </c>
      <c r="F503" s="166"/>
      <c r="G503" s="166"/>
      <c r="H503" s="196"/>
      <c r="I503" s="175"/>
      <c r="J503" s="175"/>
      <c r="K503" s="175"/>
      <c r="L503" s="175"/>
      <c r="M503" s="175"/>
      <c r="Q503" s="175"/>
      <c r="R503" s="175"/>
      <c r="S503" s="175"/>
    </row>
    <row r="504" spans="2:19" ht="15" customHeight="1" x14ac:dyDescent="0.2">
      <c r="B504" s="176" t="s">
        <v>658</v>
      </c>
      <c r="C504" s="177" t="s">
        <v>55</v>
      </c>
      <c r="D504" s="167">
        <v>38744</v>
      </c>
      <c r="E504" s="166" t="str">
        <f t="shared" si="19"/>
        <v>S15</v>
      </c>
      <c r="F504" s="166" t="s">
        <v>644</v>
      </c>
      <c r="G504" s="166"/>
      <c r="H504" s="196"/>
      <c r="I504" s="175"/>
      <c r="J504" s="175"/>
      <c r="K504" s="175"/>
      <c r="L504" s="175"/>
      <c r="M504" s="175"/>
      <c r="Q504" s="175"/>
      <c r="R504" s="175"/>
      <c r="S504" s="175"/>
    </row>
    <row r="505" spans="2:19" ht="15" customHeight="1" x14ac:dyDescent="0.2">
      <c r="B505" s="176" t="s">
        <v>987</v>
      </c>
      <c r="C505" s="177" t="s">
        <v>780</v>
      </c>
      <c r="D505" s="167"/>
      <c r="E505" s="166" t="str">
        <f t="shared" si="19"/>
        <v/>
      </c>
      <c r="F505" s="166"/>
      <c r="G505" s="166"/>
      <c r="H505" s="196"/>
      <c r="I505" s="175"/>
      <c r="J505" s="175"/>
      <c r="K505" s="175"/>
      <c r="L505" s="175"/>
      <c r="M505" s="175"/>
      <c r="Q505" s="175"/>
      <c r="R505" s="175"/>
      <c r="S505" s="175"/>
    </row>
    <row r="506" spans="2:19" ht="15" customHeight="1" x14ac:dyDescent="0.2">
      <c r="B506" s="176" t="s">
        <v>225</v>
      </c>
      <c r="C506" s="177" t="s">
        <v>136</v>
      </c>
      <c r="D506" s="167">
        <v>31441</v>
      </c>
      <c r="E506" s="166" t="str">
        <f t="shared" si="19"/>
        <v>Adulto</v>
      </c>
      <c r="F506" s="166"/>
      <c r="G506" s="166"/>
      <c r="H506" s="196"/>
      <c r="I506" s="175"/>
      <c r="J506" s="175"/>
      <c r="K506" s="175"/>
      <c r="L506" s="175"/>
      <c r="M506" s="175"/>
      <c r="Q506" s="175"/>
      <c r="R506" s="175"/>
      <c r="S506" s="175"/>
    </row>
    <row r="507" spans="2:19" ht="15" customHeight="1" x14ac:dyDescent="0.2">
      <c r="B507" s="176" t="s">
        <v>206</v>
      </c>
      <c r="C507" s="177" t="s">
        <v>407</v>
      </c>
      <c r="D507" s="167">
        <v>37725</v>
      </c>
      <c r="E507" s="166" t="str">
        <f t="shared" si="19"/>
        <v>S17</v>
      </c>
      <c r="F507" s="166" t="s">
        <v>644</v>
      </c>
      <c r="G507" s="166"/>
      <c r="H507" s="196">
        <v>8623772938</v>
      </c>
      <c r="I507" s="175"/>
      <c r="J507" s="175"/>
      <c r="K507" s="175"/>
      <c r="L507" s="175"/>
      <c r="M507" s="175"/>
      <c r="Q507" s="175"/>
      <c r="R507" s="175"/>
      <c r="S507" s="175"/>
    </row>
    <row r="508" spans="2:19" ht="15" customHeight="1" x14ac:dyDescent="0.2">
      <c r="B508" s="176" t="s">
        <v>821</v>
      </c>
      <c r="C508" s="177" t="s">
        <v>389</v>
      </c>
      <c r="D508" s="167">
        <v>38258</v>
      </c>
      <c r="E508" s="166" t="str">
        <f t="shared" si="19"/>
        <v>S17</v>
      </c>
      <c r="F508" s="166"/>
      <c r="G508" s="166"/>
      <c r="H508" s="196"/>
      <c r="I508" s="175"/>
      <c r="J508" s="175"/>
      <c r="K508" s="175"/>
      <c r="L508" s="175"/>
      <c r="M508" s="175"/>
      <c r="Q508" s="175"/>
      <c r="R508" s="175"/>
      <c r="S508" s="175"/>
    </row>
    <row r="509" spans="2:19" ht="15" customHeight="1" x14ac:dyDescent="0.2">
      <c r="B509" s="176" t="s">
        <v>1541</v>
      </c>
      <c r="C509" s="177" t="s">
        <v>60</v>
      </c>
      <c r="D509" s="167">
        <v>37526</v>
      </c>
      <c r="E509" s="166" t="str">
        <f t="shared" si="19"/>
        <v>S19</v>
      </c>
      <c r="F509" s="166"/>
      <c r="G509" s="166"/>
      <c r="H509" s="196"/>
      <c r="I509" s="175"/>
      <c r="J509" s="175"/>
      <c r="K509" s="175"/>
      <c r="L509" s="175"/>
      <c r="M509" s="175"/>
      <c r="Q509" s="175"/>
      <c r="R509" s="175"/>
      <c r="S509" s="175"/>
    </row>
    <row r="510" spans="2:19" ht="15" customHeight="1" x14ac:dyDescent="0.2">
      <c r="B510" s="176" t="s">
        <v>1087</v>
      </c>
      <c r="C510" s="177" t="s">
        <v>143</v>
      </c>
      <c r="D510" s="167">
        <v>37467</v>
      </c>
      <c r="E510" s="166" t="str">
        <f t="shared" si="19"/>
        <v>S19</v>
      </c>
      <c r="F510" s="166"/>
      <c r="G510" s="166"/>
      <c r="H510" s="196"/>
      <c r="I510" s="175"/>
      <c r="J510" s="175"/>
      <c r="K510" s="175"/>
      <c r="L510" s="175"/>
      <c r="M510" s="175"/>
      <c r="Q510" s="175"/>
      <c r="R510" s="175"/>
      <c r="S510" s="175"/>
    </row>
    <row r="511" spans="2:19" ht="15" customHeight="1" x14ac:dyDescent="0.2">
      <c r="B511" s="176" t="s">
        <v>967</v>
      </c>
      <c r="C511" s="177" t="s">
        <v>369</v>
      </c>
      <c r="D511" s="167">
        <v>37993</v>
      </c>
      <c r="E511" s="166" t="str">
        <f t="shared" si="19"/>
        <v>S17</v>
      </c>
      <c r="F511" s="166" t="s">
        <v>644</v>
      </c>
      <c r="G511" s="166"/>
      <c r="H511" s="196"/>
      <c r="I511" s="175"/>
      <c r="J511" s="175"/>
      <c r="K511" s="175"/>
      <c r="L511" s="175"/>
      <c r="M511" s="175"/>
      <c r="Q511" s="175"/>
      <c r="R511" s="175"/>
      <c r="S511" s="175"/>
    </row>
    <row r="512" spans="2:19" ht="15" customHeight="1" x14ac:dyDescent="0.2">
      <c r="B512" s="176" t="s">
        <v>298</v>
      </c>
      <c r="C512" s="177" t="s">
        <v>134</v>
      </c>
      <c r="D512" s="167">
        <v>39020</v>
      </c>
      <c r="E512" s="166" t="str">
        <f t="shared" si="19"/>
        <v>S15</v>
      </c>
      <c r="F512" s="166"/>
      <c r="G512" s="166"/>
      <c r="H512" s="196"/>
      <c r="I512" s="175"/>
      <c r="J512" s="175"/>
      <c r="K512" s="175"/>
      <c r="L512" s="175"/>
      <c r="M512" s="175"/>
      <c r="Q512" s="175"/>
      <c r="R512" s="175"/>
      <c r="S512" s="175"/>
    </row>
    <row r="513" spans="2:19" ht="15" customHeight="1" x14ac:dyDescent="0.2">
      <c r="B513" s="176" t="s">
        <v>279</v>
      </c>
      <c r="C513" s="177" t="s">
        <v>335</v>
      </c>
      <c r="D513" s="167">
        <v>37979</v>
      </c>
      <c r="E513" s="166" t="str">
        <f t="shared" si="19"/>
        <v>S17</v>
      </c>
      <c r="F513" s="166"/>
      <c r="G513" s="166"/>
      <c r="H513" s="196"/>
      <c r="I513" s="175"/>
      <c r="J513" s="175"/>
      <c r="K513" s="175"/>
      <c r="L513" s="175"/>
      <c r="M513" s="175"/>
      <c r="Q513" s="175"/>
      <c r="R513" s="175"/>
      <c r="S513" s="175"/>
    </row>
    <row r="514" spans="2:19" ht="15" customHeight="1" x14ac:dyDescent="0.2">
      <c r="B514" s="176" t="s">
        <v>1067</v>
      </c>
      <c r="C514" s="177" t="s">
        <v>868</v>
      </c>
      <c r="D514" s="167"/>
      <c r="E514" s="166" t="str">
        <f t="shared" si="19"/>
        <v/>
      </c>
      <c r="F514" s="166"/>
      <c r="G514" s="166"/>
      <c r="H514" s="196"/>
      <c r="I514" s="175"/>
      <c r="J514" s="175"/>
      <c r="K514" s="175"/>
      <c r="L514" s="175"/>
      <c r="M514" s="175"/>
      <c r="Q514" s="175"/>
      <c r="R514" s="175"/>
      <c r="S514" s="175"/>
    </row>
    <row r="515" spans="2:19" ht="15" customHeight="1" x14ac:dyDescent="0.2">
      <c r="B515" s="176" t="s">
        <v>649</v>
      </c>
      <c r="C515" s="177" t="s">
        <v>60</v>
      </c>
      <c r="D515" s="167">
        <v>38043</v>
      </c>
      <c r="E515" s="166" t="str">
        <f t="shared" si="19"/>
        <v>S17</v>
      </c>
      <c r="F515" s="166" t="s">
        <v>644</v>
      </c>
      <c r="G515" s="166"/>
      <c r="H515" s="196"/>
      <c r="I515" s="175"/>
      <c r="J515" s="175"/>
      <c r="K515" s="175"/>
      <c r="L515" s="175"/>
      <c r="M515" s="175"/>
      <c r="Q515" s="175"/>
      <c r="R515" s="175"/>
      <c r="S515" s="175"/>
    </row>
    <row r="516" spans="2:19" ht="15" customHeight="1" x14ac:dyDescent="0.2">
      <c r="B516" s="176" t="s">
        <v>822</v>
      </c>
      <c r="C516" s="177" t="s">
        <v>369</v>
      </c>
      <c r="D516" s="167">
        <v>40030</v>
      </c>
      <c r="E516" s="166" t="str">
        <f t="shared" si="19"/>
        <v>S11</v>
      </c>
      <c r="F516" s="166" t="s">
        <v>644</v>
      </c>
      <c r="G516" s="166"/>
      <c r="H516" s="196"/>
      <c r="I516" s="175"/>
      <c r="J516" s="175"/>
      <c r="K516" s="175"/>
      <c r="L516" s="175"/>
      <c r="M516" s="175"/>
      <c r="Q516" s="175"/>
      <c r="R516" s="175"/>
      <c r="S516" s="175"/>
    </row>
    <row r="517" spans="2:19" ht="15" customHeight="1" x14ac:dyDescent="0.2">
      <c r="B517" s="176" t="s">
        <v>420</v>
      </c>
      <c r="C517" s="177" t="s">
        <v>335</v>
      </c>
      <c r="D517" s="167"/>
      <c r="E517" s="166" t="str">
        <f t="shared" si="19"/>
        <v/>
      </c>
      <c r="F517" s="166"/>
      <c r="G517" s="166"/>
      <c r="H517" s="196"/>
      <c r="I517" s="175"/>
      <c r="J517" s="175"/>
      <c r="K517" s="175"/>
      <c r="L517" s="175"/>
      <c r="M517" s="175"/>
      <c r="Q517" s="175"/>
      <c r="R517" s="175"/>
      <c r="S517" s="175"/>
    </row>
    <row r="518" spans="2:19" ht="15" customHeight="1" x14ac:dyDescent="0.2">
      <c r="B518" s="176" t="s">
        <v>141</v>
      </c>
      <c r="C518" s="177" t="s">
        <v>68</v>
      </c>
      <c r="D518" s="167">
        <v>36960</v>
      </c>
      <c r="E518" s="166" t="str">
        <f t="shared" si="19"/>
        <v>S19</v>
      </c>
      <c r="F518" s="166"/>
      <c r="G518" s="166"/>
      <c r="H518" s="196"/>
      <c r="I518" s="175"/>
      <c r="J518" s="175"/>
      <c r="K518" s="175"/>
      <c r="L518" s="175"/>
      <c r="M518" s="175"/>
      <c r="Q518" s="175"/>
      <c r="R518" s="175"/>
      <c r="S518" s="175"/>
    </row>
    <row r="519" spans="2:19" ht="15" customHeight="1" x14ac:dyDescent="0.2">
      <c r="B519" s="176" t="s">
        <v>1560</v>
      </c>
      <c r="C519" s="177" t="s">
        <v>780</v>
      </c>
      <c r="D519" s="167">
        <v>38471</v>
      </c>
      <c r="E519" s="166" t="str">
        <f t="shared" si="19"/>
        <v>S15</v>
      </c>
      <c r="F519" s="166"/>
      <c r="G519" s="166"/>
      <c r="H519" s="196"/>
      <c r="I519" s="175"/>
      <c r="J519" s="175"/>
      <c r="K519" s="175"/>
      <c r="L519" s="175"/>
      <c r="M519" s="175"/>
      <c r="Q519" s="175"/>
      <c r="R519" s="175"/>
      <c r="S519" s="175"/>
    </row>
    <row r="520" spans="2:19" ht="15" customHeight="1" x14ac:dyDescent="0.2">
      <c r="B520" s="176" t="s">
        <v>290</v>
      </c>
      <c r="C520" s="177" t="s">
        <v>134</v>
      </c>
      <c r="D520" s="167">
        <v>38337</v>
      </c>
      <c r="E520" s="166" t="str">
        <f t="shared" si="19"/>
        <v>S17</v>
      </c>
      <c r="F520" s="166" t="s">
        <v>644</v>
      </c>
      <c r="G520" s="166" t="s">
        <v>1153</v>
      </c>
      <c r="H520" s="196"/>
      <c r="I520" s="175"/>
      <c r="J520" s="175"/>
      <c r="K520" s="175"/>
      <c r="L520" s="175"/>
      <c r="M520" s="175"/>
      <c r="Q520" s="175"/>
      <c r="R520" s="175"/>
      <c r="S520" s="175"/>
    </row>
    <row r="521" spans="2:19" ht="15" customHeight="1" x14ac:dyDescent="0.2">
      <c r="B521" s="176" t="s">
        <v>392</v>
      </c>
      <c r="C521" s="177" t="s">
        <v>60</v>
      </c>
      <c r="D521" s="167">
        <v>38325</v>
      </c>
      <c r="E521" s="166" t="str">
        <f t="shared" si="19"/>
        <v>S17</v>
      </c>
      <c r="F521" s="166"/>
      <c r="G521" s="166"/>
      <c r="H521" s="196"/>
      <c r="I521" s="175"/>
      <c r="J521" s="175"/>
      <c r="K521" s="175"/>
      <c r="L521" s="175"/>
      <c r="M521" s="175"/>
      <c r="Q521" s="175"/>
      <c r="R521" s="175"/>
      <c r="S521" s="175"/>
    </row>
    <row r="522" spans="2:19" ht="15" customHeight="1" x14ac:dyDescent="0.2">
      <c r="B522" s="176" t="s">
        <v>1395</v>
      </c>
      <c r="C522" s="177" t="s">
        <v>868</v>
      </c>
      <c r="D522" s="167">
        <v>38660</v>
      </c>
      <c r="E522" s="166" t="str">
        <f t="shared" si="19"/>
        <v>S15</v>
      </c>
      <c r="F522" s="166"/>
      <c r="G522" s="166"/>
      <c r="H522" s="196"/>
      <c r="I522" s="175"/>
      <c r="J522" s="175"/>
      <c r="K522" s="175"/>
      <c r="L522" s="175"/>
      <c r="M522" s="175"/>
      <c r="Q522" s="175"/>
      <c r="R522" s="175"/>
      <c r="S522" s="175"/>
    </row>
    <row r="523" spans="2:19" ht="15" customHeight="1" x14ac:dyDescent="0.2">
      <c r="B523" s="176" t="s">
        <v>570</v>
      </c>
      <c r="C523" s="177" t="s">
        <v>54</v>
      </c>
      <c r="D523" s="167">
        <v>34068</v>
      </c>
      <c r="E523" s="166" t="str">
        <f t="shared" si="19"/>
        <v>Adulto</v>
      </c>
      <c r="F523" s="166" t="s">
        <v>644</v>
      </c>
      <c r="G523" s="166"/>
      <c r="H523" s="196">
        <v>7517302973</v>
      </c>
      <c r="I523" s="175"/>
      <c r="J523" s="175"/>
      <c r="K523" s="175"/>
      <c r="L523" s="175"/>
      <c r="M523" s="175"/>
      <c r="Q523" s="175"/>
      <c r="R523" s="175"/>
      <c r="S523" s="175"/>
    </row>
    <row r="524" spans="2:19" ht="15" customHeight="1" x14ac:dyDescent="0.2">
      <c r="B524" s="176" t="s">
        <v>653</v>
      </c>
      <c r="C524" s="177" t="s">
        <v>54</v>
      </c>
      <c r="D524" s="167">
        <v>26294</v>
      </c>
      <c r="E524" s="166" t="str">
        <f t="shared" si="19"/>
        <v>42+</v>
      </c>
      <c r="F524" s="166" t="s">
        <v>644</v>
      </c>
      <c r="G524" s="166"/>
      <c r="H524" s="196"/>
      <c r="I524" s="175"/>
      <c r="J524" s="175"/>
      <c r="K524" s="175"/>
      <c r="L524" s="175"/>
      <c r="M524" s="175"/>
      <c r="Q524" s="175"/>
      <c r="R524" s="175"/>
      <c r="S524" s="175"/>
    </row>
    <row r="525" spans="2:19" ht="15" customHeight="1" x14ac:dyDescent="0.2">
      <c r="B525" s="176" t="s">
        <v>513</v>
      </c>
      <c r="C525" s="177" t="s">
        <v>136</v>
      </c>
      <c r="D525" s="167"/>
      <c r="E525" s="166" t="str">
        <f t="shared" si="19"/>
        <v/>
      </c>
      <c r="F525" s="166"/>
      <c r="G525" s="166"/>
      <c r="H525" s="196"/>
      <c r="I525" s="175"/>
      <c r="J525" s="175"/>
      <c r="K525" s="175"/>
      <c r="L525" s="175"/>
      <c r="M525" s="175"/>
      <c r="Q525" s="175"/>
      <c r="R525" s="175"/>
      <c r="S525" s="175"/>
    </row>
    <row r="526" spans="2:19" ht="15" customHeight="1" x14ac:dyDescent="0.2">
      <c r="B526" s="176" t="s">
        <v>328</v>
      </c>
      <c r="C526" s="177" t="s">
        <v>774</v>
      </c>
      <c r="D526" s="167">
        <v>37044</v>
      </c>
      <c r="E526" s="166" t="str">
        <f t="shared" si="19"/>
        <v>S19</v>
      </c>
      <c r="F526" s="166"/>
      <c r="G526" s="166"/>
      <c r="H526" s="196"/>
      <c r="I526" s="175"/>
      <c r="J526" s="175"/>
      <c r="K526" s="175"/>
      <c r="L526" s="175"/>
      <c r="M526" s="175"/>
      <c r="Q526" s="175"/>
      <c r="R526" s="175"/>
      <c r="S526" s="175"/>
    </row>
    <row r="527" spans="2:19" ht="15" customHeight="1" x14ac:dyDescent="0.2">
      <c r="B527" s="176" t="s">
        <v>1683</v>
      </c>
      <c r="C527" s="177" t="s">
        <v>369</v>
      </c>
      <c r="D527" s="167"/>
      <c r="E527" s="166" t="str">
        <f t="shared" si="19"/>
        <v/>
      </c>
      <c r="F527" s="166"/>
      <c r="G527" s="166"/>
      <c r="H527" s="196"/>
      <c r="I527" s="175"/>
      <c r="J527" s="175"/>
      <c r="K527" s="175"/>
      <c r="L527" s="175"/>
      <c r="M527" s="175"/>
      <c r="Q527" s="175"/>
      <c r="R527" s="175"/>
      <c r="S527" s="175"/>
    </row>
    <row r="528" spans="2:19" ht="15" customHeight="1" x14ac:dyDescent="0.2">
      <c r="B528" s="176" t="s">
        <v>1526</v>
      </c>
      <c r="C528" s="177" t="s">
        <v>780</v>
      </c>
      <c r="D528" s="167">
        <v>33576</v>
      </c>
      <c r="E528" s="166" t="str">
        <f t="shared" si="19"/>
        <v>Adulto</v>
      </c>
      <c r="F528" s="166"/>
      <c r="G528" s="166"/>
      <c r="H528" s="196"/>
      <c r="I528" s="175"/>
      <c r="J528" s="175"/>
      <c r="K528" s="175"/>
      <c r="L528" s="175"/>
      <c r="M528" s="175"/>
      <c r="Q528" s="175"/>
      <c r="R528" s="175"/>
      <c r="S528" s="175"/>
    </row>
    <row r="529" spans="2:19" ht="15" customHeight="1" x14ac:dyDescent="0.2">
      <c r="B529" s="176" t="s">
        <v>575</v>
      </c>
      <c r="C529" s="177" t="s">
        <v>61</v>
      </c>
      <c r="D529" s="167"/>
      <c r="E529" s="166" t="str">
        <f t="shared" si="19"/>
        <v/>
      </c>
      <c r="F529" s="166"/>
      <c r="G529" s="166"/>
      <c r="H529" s="196"/>
      <c r="I529" s="175"/>
      <c r="J529" s="175"/>
      <c r="K529" s="175"/>
      <c r="L529" s="175"/>
      <c r="M529" s="175"/>
      <c r="Q529" s="175"/>
      <c r="R529" s="175"/>
      <c r="S529" s="175"/>
    </row>
    <row r="530" spans="2:19" ht="15" customHeight="1" x14ac:dyDescent="0.2">
      <c r="B530" s="176" t="s">
        <v>1215</v>
      </c>
      <c r="C530" s="177" t="s">
        <v>389</v>
      </c>
      <c r="D530" s="167">
        <v>39702</v>
      </c>
      <c r="E530" s="166" t="str">
        <f t="shared" si="19"/>
        <v>S13</v>
      </c>
      <c r="F530" s="166" t="s">
        <v>644</v>
      </c>
      <c r="G530" s="166" t="s">
        <v>1216</v>
      </c>
      <c r="H530" s="196" t="s">
        <v>1217</v>
      </c>
      <c r="I530" s="175"/>
      <c r="J530" s="175"/>
      <c r="K530" s="175"/>
      <c r="L530" s="175"/>
      <c r="M530" s="175"/>
      <c r="Q530" s="175"/>
      <c r="R530" s="175"/>
      <c r="S530" s="175"/>
    </row>
    <row r="531" spans="2:19" ht="15" customHeight="1" x14ac:dyDescent="0.2">
      <c r="B531" s="176" t="s">
        <v>928</v>
      </c>
      <c r="C531" s="177" t="s">
        <v>777</v>
      </c>
      <c r="D531" s="167">
        <v>33829</v>
      </c>
      <c r="E531" s="166" t="str">
        <f t="shared" si="19"/>
        <v>Adulto</v>
      </c>
      <c r="F531" s="166" t="s">
        <v>644</v>
      </c>
      <c r="G531" s="166"/>
      <c r="H531" s="196">
        <v>7695344907</v>
      </c>
      <c r="I531" s="175"/>
      <c r="J531" s="175"/>
      <c r="K531" s="175"/>
      <c r="L531" s="175"/>
      <c r="M531" s="175"/>
      <c r="Q531" s="175"/>
      <c r="R531" s="175"/>
      <c r="S531" s="175"/>
    </row>
    <row r="532" spans="2:19" ht="15" customHeight="1" x14ac:dyDescent="0.2">
      <c r="B532" s="176" t="s">
        <v>1671</v>
      </c>
      <c r="C532" s="177" t="s">
        <v>369</v>
      </c>
      <c r="D532" s="167">
        <v>40917</v>
      </c>
      <c r="E532" s="166" t="str">
        <f t="shared" si="19"/>
        <v>S09</v>
      </c>
      <c r="F532" s="166"/>
      <c r="G532" s="166"/>
      <c r="H532" s="196"/>
      <c r="I532" s="175"/>
      <c r="J532" s="175"/>
      <c r="K532" s="175"/>
      <c r="L532" s="175"/>
      <c r="M532" s="175"/>
      <c r="Q532" s="175"/>
      <c r="R532" s="175"/>
      <c r="S532" s="175"/>
    </row>
    <row r="533" spans="2:19" ht="15" customHeight="1" x14ac:dyDescent="0.2">
      <c r="B533" s="176" t="s">
        <v>557</v>
      </c>
      <c r="C533" s="177" t="s">
        <v>68</v>
      </c>
      <c r="D533" s="167">
        <v>39059</v>
      </c>
      <c r="E533" s="166" t="str">
        <f t="shared" si="19"/>
        <v>S15</v>
      </c>
      <c r="F533" s="166" t="s">
        <v>644</v>
      </c>
      <c r="G533" s="166" t="s">
        <v>1335</v>
      </c>
      <c r="H533" s="196" t="s">
        <v>1336</v>
      </c>
      <c r="I533" s="175"/>
      <c r="J533" s="175"/>
      <c r="K533" s="175"/>
      <c r="L533" s="175"/>
      <c r="M533" s="175"/>
      <c r="Q533" s="175"/>
      <c r="R533" s="175"/>
      <c r="S533" s="175"/>
    </row>
    <row r="534" spans="2:19" ht="15" customHeight="1" x14ac:dyDescent="0.2">
      <c r="B534" s="176" t="s">
        <v>1004</v>
      </c>
      <c r="C534" s="177" t="s">
        <v>68</v>
      </c>
      <c r="D534" s="167"/>
      <c r="E534" s="166" t="str">
        <f t="shared" si="19"/>
        <v/>
      </c>
      <c r="F534" s="166"/>
      <c r="G534" s="166"/>
      <c r="H534" s="196"/>
      <c r="I534" s="175"/>
      <c r="J534" s="175"/>
      <c r="K534" s="175"/>
      <c r="L534" s="175"/>
      <c r="M534" s="175"/>
      <c r="Q534" s="175"/>
      <c r="R534" s="175"/>
      <c r="S534" s="175"/>
    </row>
    <row r="535" spans="2:19" ht="15" customHeight="1" x14ac:dyDescent="0.2">
      <c r="B535" s="176" t="s">
        <v>1120</v>
      </c>
      <c r="C535" s="177" t="s">
        <v>134</v>
      </c>
      <c r="D535" s="167"/>
      <c r="E535" s="166" t="str">
        <f t="shared" si="19"/>
        <v/>
      </c>
      <c r="F535" s="166"/>
      <c r="G535" s="166"/>
      <c r="H535" s="196"/>
      <c r="I535" s="175"/>
      <c r="J535" s="175"/>
      <c r="K535" s="175"/>
      <c r="L535" s="175"/>
      <c r="M535" s="175"/>
      <c r="Q535" s="175"/>
      <c r="R535" s="175"/>
      <c r="S535" s="175"/>
    </row>
    <row r="536" spans="2:19" ht="15" customHeight="1" x14ac:dyDescent="0.2">
      <c r="B536" s="176" t="s">
        <v>785</v>
      </c>
      <c r="C536" s="177" t="s">
        <v>389</v>
      </c>
      <c r="D536" s="167">
        <v>36536</v>
      </c>
      <c r="E536" s="166" t="str">
        <f t="shared" si="19"/>
        <v>Adulto</v>
      </c>
      <c r="F536" s="166"/>
      <c r="G536" s="166"/>
      <c r="H536" s="196"/>
      <c r="I536" s="175"/>
      <c r="J536" s="175"/>
      <c r="K536" s="175"/>
      <c r="L536" s="175"/>
      <c r="M536" s="175"/>
      <c r="Q536" s="175"/>
      <c r="R536" s="175"/>
      <c r="S536" s="175"/>
    </row>
    <row r="537" spans="2:19" ht="15" customHeight="1" x14ac:dyDescent="0.2">
      <c r="B537" s="176" t="s">
        <v>901</v>
      </c>
      <c r="C537" s="177" t="s">
        <v>868</v>
      </c>
      <c r="D537" s="167">
        <v>38423</v>
      </c>
      <c r="E537" s="166" t="str">
        <f t="shared" si="19"/>
        <v>S15</v>
      </c>
      <c r="F537" s="166" t="s">
        <v>644</v>
      </c>
      <c r="G537" s="166"/>
      <c r="H537" s="196">
        <v>7694714980</v>
      </c>
      <c r="I537" s="175"/>
      <c r="J537" s="175"/>
      <c r="K537" s="175"/>
      <c r="L537" s="175"/>
      <c r="M537" s="175"/>
      <c r="Q537" s="175"/>
      <c r="R537" s="175"/>
      <c r="S537" s="175"/>
    </row>
    <row r="538" spans="2:19" ht="15" customHeight="1" x14ac:dyDescent="0.2">
      <c r="B538" s="176" t="s">
        <v>1556</v>
      </c>
      <c r="C538" s="177" t="s">
        <v>780</v>
      </c>
      <c r="D538" s="167">
        <v>38501</v>
      </c>
      <c r="E538" s="166" t="str">
        <f t="shared" si="19"/>
        <v>S15</v>
      </c>
      <c r="F538" s="166"/>
      <c r="G538" s="166"/>
      <c r="H538" s="196"/>
      <c r="I538" s="175"/>
      <c r="J538" s="175"/>
      <c r="K538" s="175"/>
      <c r="L538" s="175"/>
      <c r="M538" s="175"/>
      <c r="Q538" s="175"/>
      <c r="R538" s="175"/>
      <c r="S538" s="175"/>
    </row>
    <row r="539" spans="2:19" ht="15" customHeight="1" x14ac:dyDescent="0.2">
      <c r="B539" s="176" t="s">
        <v>249</v>
      </c>
      <c r="C539" s="177" t="s">
        <v>136</v>
      </c>
      <c r="D539" s="167">
        <v>36186</v>
      </c>
      <c r="E539" s="166" t="str">
        <f t="shared" si="19"/>
        <v>Adulto</v>
      </c>
      <c r="F539" s="166"/>
      <c r="G539" s="166"/>
      <c r="H539" s="196"/>
      <c r="I539" s="175"/>
      <c r="J539" s="175"/>
      <c r="K539" s="175"/>
      <c r="L539" s="175"/>
      <c r="M539" s="175"/>
      <c r="Q539" s="175"/>
      <c r="R539" s="175"/>
      <c r="S539" s="175"/>
    </row>
    <row r="540" spans="2:19" ht="15" customHeight="1" x14ac:dyDescent="0.2">
      <c r="B540" s="176" t="s">
        <v>921</v>
      </c>
      <c r="C540" s="177" t="s">
        <v>68</v>
      </c>
      <c r="D540" s="167">
        <v>38555</v>
      </c>
      <c r="E540" s="166" t="str">
        <f t="shared" si="19"/>
        <v>S15</v>
      </c>
      <c r="F540" s="166" t="s">
        <v>644</v>
      </c>
      <c r="G540" s="166"/>
      <c r="H540" s="196"/>
      <c r="I540" s="175"/>
      <c r="J540" s="175"/>
      <c r="K540" s="175"/>
      <c r="L540" s="175"/>
      <c r="M540" s="175"/>
      <c r="Q540" s="175"/>
      <c r="R540" s="175"/>
      <c r="S540" s="175"/>
    </row>
    <row r="541" spans="2:19" ht="15" customHeight="1" x14ac:dyDescent="0.2">
      <c r="B541" s="176" t="s">
        <v>1723</v>
      </c>
      <c r="C541" s="177" t="s">
        <v>774</v>
      </c>
      <c r="D541" s="167">
        <v>26003</v>
      </c>
      <c r="E541" s="166" t="str">
        <f t="shared" si="19"/>
        <v>42+</v>
      </c>
      <c r="F541" s="166"/>
      <c r="G541" s="166"/>
      <c r="H541" s="196"/>
      <c r="I541" s="175"/>
      <c r="J541" s="175"/>
      <c r="K541" s="175"/>
      <c r="L541" s="175"/>
      <c r="M541" s="175"/>
      <c r="Q541" s="175"/>
      <c r="R541" s="175"/>
      <c r="S541" s="175"/>
    </row>
    <row r="542" spans="2:19" ht="15" customHeight="1" x14ac:dyDescent="0.2">
      <c r="B542" s="176" t="s">
        <v>203</v>
      </c>
      <c r="C542" s="177" t="s">
        <v>774</v>
      </c>
      <c r="D542" s="167">
        <v>37623</v>
      </c>
      <c r="E542" s="166" t="str">
        <f t="shared" si="19"/>
        <v>S17</v>
      </c>
      <c r="F542" s="166"/>
      <c r="G542" s="166"/>
      <c r="H542" s="196"/>
      <c r="I542" s="175"/>
      <c r="J542" s="175"/>
      <c r="K542" s="175"/>
      <c r="L542" s="175"/>
      <c r="M542" s="175"/>
      <c r="Q542" s="175"/>
      <c r="R542" s="175"/>
      <c r="S542" s="175"/>
    </row>
    <row r="543" spans="2:19" ht="15" customHeight="1" x14ac:dyDescent="0.2">
      <c r="B543" s="176" t="s">
        <v>1110</v>
      </c>
      <c r="C543" s="177" t="s">
        <v>54</v>
      </c>
      <c r="D543" s="167">
        <v>31919</v>
      </c>
      <c r="E543" s="166" t="str">
        <f t="shared" si="19"/>
        <v>Adulto</v>
      </c>
      <c r="F543" s="166" t="s">
        <v>644</v>
      </c>
      <c r="G543" s="166"/>
      <c r="H543" s="196" t="s">
        <v>1111</v>
      </c>
      <c r="I543" s="175"/>
      <c r="J543" s="175"/>
      <c r="K543" s="175"/>
      <c r="L543" s="175"/>
      <c r="M543" s="175"/>
      <c r="Q543" s="175"/>
      <c r="R543" s="175"/>
      <c r="S543" s="175"/>
    </row>
    <row r="544" spans="2:19" ht="15" customHeight="1" x14ac:dyDescent="0.2">
      <c r="B544" s="176" t="s">
        <v>1720</v>
      </c>
      <c r="C544" s="177" t="s">
        <v>774</v>
      </c>
      <c r="D544" s="167">
        <v>24634</v>
      </c>
      <c r="E544" s="166" t="str">
        <f t="shared" si="19"/>
        <v>50+</v>
      </c>
      <c r="F544" s="166"/>
      <c r="G544" s="166"/>
      <c r="H544" s="196"/>
      <c r="I544" s="175"/>
      <c r="J544" s="175"/>
      <c r="K544" s="175"/>
      <c r="L544" s="175"/>
      <c r="M544" s="175"/>
      <c r="Q544" s="175"/>
      <c r="R544" s="175"/>
      <c r="S544" s="175"/>
    </row>
    <row r="545" spans="2:19" ht="15" customHeight="1" x14ac:dyDescent="0.2">
      <c r="B545" s="176" t="s">
        <v>375</v>
      </c>
      <c r="C545" s="177" t="s">
        <v>774</v>
      </c>
      <c r="D545" s="167">
        <v>38175</v>
      </c>
      <c r="E545" s="166" t="str">
        <f t="shared" si="19"/>
        <v>S17</v>
      </c>
      <c r="F545" s="166"/>
      <c r="G545" s="166"/>
      <c r="H545" s="196"/>
      <c r="I545" s="175"/>
      <c r="J545" s="175"/>
      <c r="K545" s="175"/>
      <c r="L545" s="175"/>
      <c r="M545" s="175"/>
      <c r="Q545" s="175"/>
      <c r="R545" s="175"/>
      <c r="S545" s="175"/>
    </row>
    <row r="546" spans="2:19" ht="15" customHeight="1" x14ac:dyDescent="0.2">
      <c r="B546" s="176" t="s">
        <v>1721</v>
      </c>
      <c r="C546" s="177" t="s">
        <v>774</v>
      </c>
      <c r="D546" s="167">
        <v>25425</v>
      </c>
      <c r="E546" s="166" t="str">
        <f t="shared" si="19"/>
        <v>50+</v>
      </c>
      <c r="F546" s="166"/>
      <c r="G546" s="166"/>
      <c r="H546" s="196"/>
      <c r="I546" s="175"/>
      <c r="J546" s="175"/>
      <c r="K546" s="175"/>
      <c r="L546" s="175"/>
      <c r="M546" s="175"/>
      <c r="Q546" s="175"/>
      <c r="R546" s="175"/>
      <c r="S546" s="175"/>
    </row>
    <row r="547" spans="2:19" ht="15" customHeight="1" x14ac:dyDescent="0.2">
      <c r="B547" s="176" t="s">
        <v>1733</v>
      </c>
      <c r="C547" s="177" t="s">
        <v>774</v>
      </c>
      <c r="D547" s="167">
        <v>22809</v>
      </c>
      <c r="E547" s="166" t="str">
        <f t="shared" si="19"/>
        <v>50+</v>
      </c>
      <c r="F547" s="166"/>
      <c r="G547" s="166"/>
      <c r="H547" s="196"/>
      <c r="I547" s="175"/>
      <c r="J547" s="175"/>
      <c r="K547" s="175"/>
      <c r="L547" s="175"/>
      <c r="M547" s="175"/>
      <c r="Q547" s="175"/>
      <c r="R547" s="175"/>
      <c r="S547" s="175"/>
    </row>
    <row r="548" spans="2:19" ht="15" customHeight="1" x14ac:dyDescent="0.2">
      <c r="B548" s="176" t="s">
        <v>1072</v>
      </c>
      <c r="C548" s="177" t="s">
        <v>868</v>
      </c>
      <c r="D548" s="167">
        <v>38708</v>
      </c>
      <c r="E548" s="166" t="str">
        <f t="shared" si="19"/>
        <v>S15</v>
      </c>
      <c r="F548" s="166"/>
      <c r="G548" s="166"/>
      <c r="H548" s="196"/>
      <c r="I548" s="175"/>
      <c r="J548" s="175"/>
      <c r="K548" s="175"/>
      <c r="L548" s="175"/>
      <c r="M548" s="175"/>
      <c r="Q548" s="175"/>
      <c r="R548" s="175"/>
      <c r="S548" s="175"/>
    </row>
    <row r="549" spans="2:19" ht="15" customHeight="1" x14ac:dyDescent="0.2">
      <c r="B549" s="176" t="s">
        <v>823</v>
      </c>
      <c r="C549" s="177" t="s">
        <v>335</v>
      </c>
      <c r="D549" s="167"/>
      <c r="E549" s="166" t="str">
        <f t="shared" si="19"/>
        <v/>
      </c>
      <c r="F549" s="166"/>
      <c r="G549" s="166"/>
      <c r="H549" s="196"/>
      <c r="I549" s="175"/>
      <c r="J549" s="175"/>
      <c r="K549" s="175"/>
      <c r="L549" s="175"/>
      <c r="M549" s="175"/>
      <c r="Q549" s="175"/>
      <c r="R549" s="175"/>
      <c r="S549" s="175"/>
    </row>
    <row r="550" spans="2:19" ht="15" customHeight="1" x14ac:dyDescent="0.2">
      <c r="B550" s="176" t="s">
        <v>641</v>
      </c>
      <c r="C550" s="177" t="s">
        <v>54</v>
      </c>
      <c r="D550" s="167">
        <v>37526</v>
      </c>
      <c r="E550" s="166" t="str">
        <f t="shared" si="19"/>
        <v>S19</v>
      </c>
      <c r="F550" s="166" t="s">
        <v>644</v>
      </c>
      <c r="G550" s="166"/>
      <c r="H550" s="196"/>
      <c r="I550" s="175"/>
      <c r="J550" s="175"/>
      <c r="K550" s="175"/>
      <c r="L550" s="175"/>
      <c r="M550" s="175"/>
      <c r="Q550" s="175"/>
      <c r="R550" s="175"/>
      <c r="S550" s="175"/>
    </row>
    <row r="551" spans="2:19" ht="15" customHeight="1" x14ac:dyDescent="0.2">
      <c r="B551" s="176" t="s">
        <v>537</v>
      </c>
      <c r="C551" s="177" t="s">
        <v>369</v>
      </c>
      <c r="D551" s="167">
        <v>40194</v>
      </c>
      <c r="E551" s="166" t="str">
        <f t="shared" si="19"/>
        <v>S11</v>
      </c>
      <c r="F551" s="166" t="s">
        <v>644</v>
      </c>
      <c r="G551" s="166"/>
      <c r="H551" s="196"/>
      <c r="I551" s="175"/>
      <c r="J551" s="175"/>
      <c r="K551" s="175"/>
      <c r="L551" s="175"/>
      <c r="M551" s="175"/>
      <c r="Q551" s="175"/>
      <c r="R551" s="175"/>
      <c r="S551" s="175"/>
    </row>
    <row r="552" spans="2:19" ht="15" customHeight="1" x14ac:dyDescent="0.2">
      <c r="B552" s="176" t="s">
        <v>1047</v>
      </c>
      <c r="C552" s="177" t="s">
        <v>55</v>
      </c>
      <c r="D552" s="167"/>
      <c r="E552" s="166" t="str">
        <f t="shared" si="19"/>
        <v/>
      </c>
      <c r="F552" s="166"/>
      <c r="G552" s="166"/>
      <c r="H552" s="196"/>
      <c r="I552" s="175"/>
      <c r="J552" s="175"/>
      <c r="K552" s="175"/>
      <c r="L552" s="175"/>
      <c r="M552" s="175"/>
      <c r="Q552" s="175"/>
      <c r="R552" s="175"/>
      <c r="S552" s="175"/>
    </row>
    <row r="553" spans="2:19" ht="15" customHeight="1" x14ac:dyDescent="0.2">
      <c r="B553" s="176" t="s">
        <v>1040</v>
      </c>
      <c r="C553" s="177" t="s">
        <v>68</v>
      </c>
      <c r="D553" s="167"/>
      <c r="E553" s="166" t="str">
        <f t="shared" si="19"/>
        <v/>
      </c>
      <c r="F553" s="166"/>
      <c r="G553" s="166"/>
      <c r="H553" s="196"/>
      <c r="I553" s="175"/>
      <c r="J553" s="175"/>
      <c r="K553" s="175"/>
      <c r="L553" s="175"/>
      <c r="M553" s="175"/>
      <c r="Q553" s="175"/>
      <c r="R553" s="175"/>
      <c r="S553" s="175"/>
    </row>
    <row r="554" spans="2:19" ht="15" customHeight="1" x14ac:dyDescent="0.2">
      <c r="B554" s="176" t="s">
        <v>1409</v>
      </c>
      <c r="C554" s="177" t="s">
        <v>868</v>
      </c>
      <c r="D554" s="167">
        <v>38481</v>
      </c>
      <c r="E554" s="166" t="str">
        <f t="shared" si="19"/>
        <v>S15</v>
      </c>
      <c r="F554" s="166"/>
      <c r="G554" s="166"/>
      <c r="H554" s="196"/>
      <c r="I554" s="175"/>
      <c r="J554" s="175"/>
      <c r="K554" s="175"/>
      <c r="L554" s="175"/>
      <c r="M554" s="175"/>
      <c r="Q554" s="175"/>
      <c r="R554" s="175"/>
      <c r="S554" s="175"/>
    </row>
    <row r="555" spans="2:19" ht="15" customHeight="1" x14ac:dyDescent="0.2">
      <c r="B555" s="176" t="s">
        <v>1005</v>
      </c>
      <c r="C555" s="177" t="s">
        <v>143</v>
      </c>
      <c r="D555" s="167"/>
      <c r="E555" s="166" t="str">
        <f t="shared" si="19"/>
        <v/>
      </c>
      <c r="F555" s="166"/>
      <c r="G555" s="166"/>
      <c r="H555" s="196"/>
      <c r="I555" s="175"/>
      <c r="J555" s="175"/>
      <c r="K555" s="175"/>
      <c r="L555" s="175"/>
      <c r="M555" s="175"/>
      <c r="Q555" s="175"/>
      <c r="R555" s="175"/>
      <c r="S555" s="175"/>
    </row>
    <row r="556" spans="2:19" ht="15" customHeight="1" x14ac:dyDescent="0.2">
      <c r="B556" s="176" t="s">
        <v>1456</v>
      </c>
      <c r="C556" s="177" t="s">
        <v>868</v>
      </c>
      <c r="D556" s="167">
        <v>39145</v>
      </c>
      <c r="E556" s="166" t="str">
        <f t="shared" ref="E556:E619" si="20">IFERROR(VLOOKUP(YEAR($D556),$J:$K,2,FALSE),"")</f>
        <v>S13</v>
      </c>
      <c r="F556" s="166"/>
      <c r="G556" s="166"/>
      <c r="H556" s="196"/>
      <c r="I556" s="175"/>
      <c r="J556" s="175"/>
      <c r="K556" s="175"/>
      <c r="L556" s="175"/>
      <c r="M556" s="175"/>
      <c r="Q556" s="175"/>
      <c r="R556" s="175"/>
      <c r="S556" s="175"/>
    </row>
    <row r="557" spans="2:19" ht="15" customHeight="1" x14ac:dyDescent="0.2">
      <c r="B557" s="176" t="s">
        <v>1579</v>
      </c>
      <c r="C557" s="177" t="s">
        <v>134</v>
      </c>
      <c r="D557" s="167">
        <v>38960</v>
      </c>
      <c r="E557" s="166" t="str">
        <f t="shared" si="20"/>
        <v>S15</v>
      </c>
      <c r="F557" s="166"/>
      <c r="G557" s="166"/>
      <c r="H557" s="196"/>
      <c r="I557" s="175"/>
      <c r="J557" s="175"/>
      <c r="K557" s="175"/>
      <c r="L557" s="175"/>
      <c r="M557" s="175"/>
      <c r="Q557" s="175"/>
      <c r="R557" s="175"/>
      <c r="S557" s="175"/>
    </row>
    <row r="558" spans="2:19" ht="15" customHeight="1" x14ac:dyDescent="0.2">
      <c r="B558" s="176" t="s">
        <v>592</v>
      </c>
      <c r="C558" s="177" t="s">
        <v>389</v>
      </c>
      <c r="D558" s="167"/>
      <c r="E558" s="166" t="str">
        <f t="shared" si="20"/>
        <v/>
      </c>
      <c r="F558" s="166"/>
      <c r="G558" s="166"/>
      <c r="H558" s="196"/>
      <c r="I558" s="175"/>
      <c r="J558" s="175"/>
      <c r="K558" s="175"/>
      <c r="L558" s="175"/>
      <c r="M558" s="175"/>
      <c r="Q558" s="175"/>
      <c r="R558" s="175"/>
      <c r="S558" s="175"/>
    </row>
    <row r="559" spans="2:19" ht="15" customHeight="1" x14ac:dyDescent="0.2">
      <c r="B559" s="176" t="s">
        <v>1399</v>
      </c>
      <c r="C559" s="177" t="s">
        <v>55</v>
      </c>
      <c r="D559" s="167">
        <v>38978</v>
      </c>
      <c r="E559" s="166" t="str">
        <f t="shared" si="20"/>
        <v>S15</v>
      </c>
      <c r="F559" s="166"/>
      <c r="G559" s="166"/>
      <c r="H559" s="196"/>
      <c r="I559" s="175"/>
      <c r="J559" s="175"/>
      <c r="K559" s="175"/>
      <c r="L559" s="175"/>
      <c r="M559" s="175"/>
      <c r="Q559" s="175"/>
      <c r="R559" s="175"/>
      <c r="S559" s="175"/>
    </row>
    <row r="560" spans="2:19" ht="15" customHeight="1" x14ac:dyDescent="0.2">
      <c r="B560" s="176" t="s">
        <v>540</v>
      </c>
      <c r="C560" s="177" t="s">
        <v>55</v>
      </c>
      <c r="D560" s="167">
        <v>39205</v>
      </c>
      <c r="E560" s="166" t="str">
        <f t="shared" si="20"/>
        <v>S13</v>
      </c>
      <c r="F560" s="166"/>
      <c r="G560" s="166"/>
      <c r="H560" s="196"/>
      <c r="I560" s="175"/>
      <c r="J560" s="175"/>
      <c r="K560" s="175"/>
      <c r="L560" s="175"/>
      <c r="M560" s="175"/>
      <c r="Q560" s="175"/>
      <c r="R560" s="175"/>
      <c r="S560" s="175"/>
    </row>
    <row r="561" spans="2:19" ht="15" customHeight="1" x14ac:dyDescent="0.2">
      <c r="B561" s="176" t="s">
        <v>1141</v>
      </c>
      <c r="C561" s="177" t="s">
        <v>68</v>
      </c>
      <c r="D561" s="167">
        <v>40280</v>
      </c>
      <c r="E561" s="166" t="str">
        <f t="shared" si="20"/>
        <v>S11</v>
      </c>
      <c r="F561" s="166"/>
      <c r="G561" s="166"/>
      <c r="H561" s="196"/>
      <c r="I561" s="175"/>
      <c r="J561" s="175"/>
      <c r="K561" s="175"/>
      <c r="L561" s="175"/>
      <c r="M561" s="175"/>
      <c r="Q561" s="175"/>
      <c r="R561" s="175"/>
      <c r="S561" s="175"/>
    </row>
    <row r="562" spans="2:19" ht="15" customHeight="1" x14ac:dyDescent="0.2">
      <c r="B562" s="176" t="s">
        <v>550</v>
      </c>
      <c r="C562" s="177" t="s">
        <v>68</v>
      </c>
      <c r="D562" s="167">
        <v>37729</v>
      </c>
      <c r="E562" s="166" t="str">
        <f t="shared" si="20"/>
        <v>S17</v>
      </c>
      <c r="F562" s="166" t="s">
        <v>644</v>
      </c>
      <c r="G562" s="166" t="s">
        <v>1314</v>
      </c>
      <c r="H562" s="196" t="s">
        <v>1315</v>
      </c>
      <c r="I562" s="175"/>
      <c r="J562" s="175"/>
      <c r="K562" s="175"/>
      <c r="L562" s="175"/>
      <c r="M562" s="175"/>
      <c r="Q562" s="175"/>
      <c r="R562" s="175"/>
      <c r="S562" s="175"/>
    </row>
    <row r="563" spans="2:19" ht="15" customHeight="1" x14ac:dyDescent="0.2">
      <c r="B563" s="176" t="s">
        <v>118</v>
      </c>
      <c r="C563" s="177" t="s">
        <v>134</v>
      </c>
      <c r="D563" s="167"/>
      <c r="E563" s="166" t="str">
        <f t="shared" si="20"/>
        <v/>
      </c>
      <c r="F563" s="166"/>
      <c r="G563" s="166"/>
      <c r="H563" s="196"/>
      <c r="I563" s="175"/>
      <c r="J563" s="175"/>
      <c r="K563" s="175"/>
      <c r="L563" s="175"/>
      <c r="M563" s="175"/>
      <c r="Q563" s="175"/>
      <c r="R563" s="175"/>
      <c r="S563" s="175"/>
    </row>
    <row r="564" spans="2:19" ht="15" customHeight="1" x14ac:dyDescent="0.2">
      <c r="B564" s="176" t="s">
        <v>1006</v>
      </c>
      <c r="C564" s="177" t="s">
        <v>868</v>
      </c>
      <c r="D564" s="167"/>
      <c r="E564" s="166" t="str">
        <f t="shared" si="20"/>
        <v/>
      </c>
      <c r="F564" s="166"/>
      <c r="G564" s="166"/>
      <c r="H564" s="196"/>
      <c r="I564" s="175"/>
      <c r="J564" s="175"/>
      <c r="K564" s="175"/>
      <c r="L564" s="175"/>
      <c r="M564" s="175"/>
      <c r="Q564" s="175"/>
      <c r="R564" s="175"/>
      <c r="S564" s="175"/>
    </row>
    <row r="565" spans="2:19" ht="15" customHeight="1" x14ac:dyDescent="0.2">
      <c r="B565" s="176" t="s">
        <v>824</v>
      </c>
      <c r="C565" s="177" t="s">
        <v>389</v>
      </c>
      <c r="D565" s="167">
        <v>40154</v>
      </c>
      <c r="E565" s="166" t="str">
        <f t="shared" si="20"/>
        <v>S11</v>
      </c>
      <c r="F565" s="166"/>
      <c r="G565" s="166"/>
      <c r="H565" s="196"/>
      <c r="I565" s="175"/>
      <c r="J565" s="175"/>
      <c r="K565" s="175"/>
      <c r="L565" s="175"/>
      <c r="M565" s="175"/>
      <c r="Q565" s="175"/>
      <c r="R565" s="175"/>
      <c r="S565" s="175"/>
    </row>
    <row r="566" spans="2:19" ht="15" customHeight="1" x14ac:dyDescent="0.2">
      <c r="B566" s="176" t="s">
        <v>452</v>
      </c>
      <c r="C566" s="177" t="s">
        <v>369</v>
      </c>
      <c r="D566" s="167">
        <v>37809</v>
      </c>
      <c r="E566" s="166" t="str">
        <f t="shared" si="20"/>
        <v>S17</v>
      </c>
      <c r="F566" s="166" t="s">
        <v>644</v>
      </c>
      <c r="G566" s="166"/>
      <c r="H566" s="196">
        <v>1263066992</v>
      </c>
      <c r="I566" s="175"/>
      <c r="J566" s="175"/>
      <c r="K566" s="175"/>
      <c r="L566" s="175"/>
      <c r="M566" s="175"/>
      <c r="Q566" s="175"/>
      <c r="R566" s="175"/>
      <c r="S566" s="175"/>
    </row>
    <row r="567" spans="2:19" ht="15" customHeight="1" x14ac:dyDescent="0.2">
      <c r="B567" s="176" t="s">
        <v>725</v>
      </c>
      <c r="C567" s="177" t="s">
        <v>68</v>
      </c>
      <c r="D567" s="167">
        <v>37969</v>
      </c>
      <c r="E567" s="166" t="str">
        <f t="shared" si="20"/>
        <v>S17</v>
      </c>
      <c r="F567" s="166" t="s">
        <v>644</v>
      </c>
      <c r="G567" s="166"/>
      <c r="H567" s="196"/>
      <c r="I567" s="175"/>
      <c r="J567" s="175"/>
      <c r="K567" s="175"/>
      <c r="L567" s="175"/>
      <c r="M567" s="175"/>
      <c r="Q567" s="175"/>
      <c r="R567" s="175"/>
      <c r="S567" s="175"/>
    </row>
    <row r="568" spans="2:19" ht="15" customHeight="1" x14ac:dyDescent="0.2">
      <c r="B568" s="176" t="s">
        <v>1644</v>
      </c>
      <c r="C568" s="177" t="s">
        <v>958</v>
      </c>
      <c r="D568" s="167">
        <v>40185</v>
      </c>
      <c r="E568" s="166" t="str">
        <f t="shared" si="20"/>
        <v>S11</v>
      </c>
      <c r="F568" s="166"/>
      <c r="G568" s="166"/>
      <c r="H568" s="196"/>
      <c r="I568" s="175"/>
      <c r="J568" s="175"/>
      <c r="K568" s="175"/>
      <c r="L568" s="175"/>
      <c r="M568" s="175"/>
      <c r="Q568" s="175"/>
      <c r="R568" s="175"/>
      <c r="S568" s="175"/>
    </row>
    <row r="569" spans="2:19" ht="15" customHeight="1" x14ac:dyDescent="0.2">
      <c r="B569" s="176" t="s">
        <v>1591</v>
      </c>
      <c r="C569" s="177" t="s">
        <v>55</v>
      </c>
      <c r="D569" s="167">
        <v>39084</v>
      </c>
      <c r="E569" s="166" t="str">
        <f t="shared" si="20"/>
        <v>S13</v>
      </c>
      <c r="F569" s="166"/>
      <c r="G569" s="166"/>
      <c r="H569" s="196"/>
      <c r="I569" s="175"/>
      <c r="J569" s="175"/>
      <c r="K569" s="175"/>
      <c r="L569" s="175"/>
      <c r="M569" s="175"/>
      <c r="Q569" s="175"/>
      <c r="R569" s="175"/>
      <c r="S569" s="175"/>
    </row>
    <row r="570" spans="2:19" ht="15" customHeight="1" x14ac:dyDescent="0.2">
      <c r="B570" s="176" t="s">
        <v>1277</v>
      </c>
      <c r="C570" s="177" t="s">
        <v>407</v>
      </c>
      <c r="D570" s="167">
        <v>40982</v>
      </c>
      <c r="E570" s="166" t="str">
        <f t="shared" si="20"/>
        <v>S09</v>
      </c>
      <c r="F570" s="166" t="s">
        <v>644</v>
      </c>
      <c r="G570" s="166" t="s">
        <v>1278</v>
      </c>
      <c r="H570" s="196" t="s">
        <v>1279</v>
      </c>
      <c r="I570" s="175"/>
      <c r="J570" s="175"/>
      <c r="K570" s="175"/>
      <c r="L570" s="175"/>
      <c r="M570" s="175"/>
      <c r="Q570" s="175"/>
      <c r="R570" s="175"/>
      <c r="S570" s="175"/>
    </row>
    <row r="571" spans="2:19" ht="15" customHeight="1" x14ac:dyDescent="0.2">
      <c r="B571" s="176" t="s">
        <v>219</v>
      </c>
      <c r="C571" s="177" t="s">
        <v>134</v>
      </c>
      <c r="D571" s="167">
        <v>35381</v>
      </c>
      <c r="E571" s="166" t="str">
        <f t="shared" si="20"/>
        <v>Adulto</v>
      </c>
      <c r="F571" s="166" t="s">
        <v>644</v>
      </c>
      <c r="G571" s="166"/>
      <c r="H571" s="196"/>
      <c r="I571" s="175"/>
      <c r="J571" s="175"/>
      <c r="K571" s="175"/>
      <c r="L571" s="175"/>
      <c r="M571" s="175"/>
      <c r="Q571" s="175"/>
      <c r="R571" s="175"/>
      <c r="S571" s="175"/>
    </row>
    <row r="572" spans="2:19" ht="15" customHeight="1" x14ac:dyDescent="0.2">
      <c r="B572" s="176" t="s">
        <v>796</v>
      </c>
      <c r="C572" s="177" t="s">
        <v>774</v>
      </c>
      <c r="D572" s="167">
        <v>23565</v>
      </c>
      <c r="E572" s="166" t="str">
        <f t="shared" si="20"/>
        <v>50+</v>
      </c>
      <c r="F572" s="166"/>
      <c r="G572" s="166"/>
      <c r="H572" s="196"/>
      <c r="I572" s="175"/>
      <c r="J572" s="175"/>
      <c r="K572" s="175"/>
      <c r="L572" s="175"/>
      <c r="M572" s="175"/>
      <c r="Q572" s="175"/>
      <c r="R572" s="175"/>
      <c r="S572" s="175"/>
    </row>
    <row r="573" spans="2:19" ht="15" customHeight="1" x14ac:dyDescent="0.2">
      <c r="B573" s="176" t="s">
        <v>493</v>
      </c>
      <c r="C573" s="177" t="s">
        <v>369</v>
      </c>
      <c r="D573" s="167">
        <v>38749</v>
      </c>
      <c r="E573" s="166" t="str">
        <f t="shared" si="20"/>
        <v>S15</v>
      </c>
      <c r="F573" s="166"/>
      <c r="G573" s="166"/>
      <c r="H573" s="196"/>
      <c r="I573" s="175"/>
      <c r="J573" s="175"/>
      <c r="K573" s="175"/>
      <c r="L573" s="175"/>
      <c r="M573" s="175"/>
      <c r="Q573" s="175"/>
      <c r="R573" s="175"/>
      <c r="S573" s="175"/>
    </row>
    <row r="574" spans="2:19" ht="15" customHeight="1" x14ac:dyDescent="0.2">
      <c r="B574" s="176" t="s">
        <v>260</v>
      </c>
      <c r="C574" s="177" t="s">
        <v>136</v>
      </c>
      <c r="D574" s="167">
        <v>36537</v>
      </c>
      <c r="E574" s="166" t="str">
        <f t="shared" si="20"/>
        <v>Adulto</v>
      </c>
      <c r="F574" s="166"/>
      <c r="G574" s="166"/>
      <c r="H574" s="196"/>
      <c r="I574" s="175"/>
      <c r="J574" s="175"/>
      <c r="K574" s="175"/>
      <c r="L574" s="175"/>
      <c r="M574" s="175"/>
      <c r="Q574" s="175"/>
      <c r="R574" s="175"/>
      <c r="S574" s="175"/>
    </row>
    <row r="575" spans="2:19" ht="15" customHeight="1" x14ac:dyDescent="0.2">
      <c r="B575" s="176" t="s">
        <v>1030</v>
      </c>
      <c r="C575" s="177" t="s">
        <v>134</v>
      </c>
      <c r="D575" s="167"/>
      <c r="E575" s="166" t="str">
        <f t="shared" si="20"/>
        <v/>
      </c>
      <c r="F575" s="166"/>
      <c r="G575" s="166"/>
      <c r="H575" s="196"/>
      <c r="I575" s="175"/>
      <c r="J575" s="175"/>
      <c r="K575" s="175"/>
      <c r="L575" s="175"/>
      <c r="M575" s="175"/>
      <c r="Q575" s="175"/>
      <c r="R575" s="175"/>
      <c r="S575" s="175"/>
    </row>
    <row r="576" spans="2:19" ht="15" customHeight="1" x14ac:dyDescent="0.2">
      <c r="B576" s="176" t="s">
        <v>692</v>
      </c>
      <c r="C576" s="177" t="s">
        <v>60</v>
      </c>
      <c r="D576" s="167">
        <v>24056</v>
      </c>
      <c r="E576" s="166" t="str">
        <f t="shared" si="20"/>
        <v>50+</v>
      </c>
      <c r="F576" s="166" t="s">
        <v>644</v>
      </c>
      <c r="G576" s="166"/>
      <c r="H576" s="196"/>
      <c r="I576" s="175"/>
      <c r="J576" s="175"/>
      <c r="K576" s="175"/>
      <c r="L576" s="175"/>
      <c r="M576" s="175"/>
      <c r="Q576" s="175"/>
      <c r="R576" s="175"/>
      <c r="S576" s="175"/>
    </row>
    <row r="577" spans="2:19" ht="15" customHeight="1" x14ac:dyDescent="0.2">
      <c r="B577" s="176" t="s">
        <v>879</v>
      </c>
      <c r="C577" s="177" t="s">
        <v>868</v>
      </c>
      <c r="D577" s="167">
        <v>37946</v>
      </c>
      <c r="E577" s="166" t="str">
        <f t="shared" si="20"/>
        <v>S17</v>
      </c>
      <c r="F577" s="166"/>
      <c r="G577" s="166"/>
      <c r="H577" s="196"/>
      <c r="I577" s="175"/>
      <c r="J577" s="175"/>
      <c r="K577" s="175"/>
      <c r="L577" s="175"/>
      <c r="M577" s="175"/>
      <c r="Q577" s="175"/>
      <c r="R577" s="175"/>
      <c r="S577" s="175"/>
    </row>
    <row r="578" spans="2:19" ht="15" customHeight="1" x14ac:dyDescent="0.2">
      <c r="B578" s="176" t="s">
        <v>902</v>
      </c>
      <c r="C578" s="177" t="s">
        <v>67</v>
      </c>
      <c r="D578" s="167">
        <v>33172</v>
      </c>
      <c r="E578" s="166" t="str">
        <f t="shared" si="20"/>
        <v>Adulto</v>
      </c>
      <c r="F578" s="166" t="s">
        <v>644</v>
      </c>
      <c r="G578" s="166"/>
      <c r="H578" s="196">
        <v>7411527971</v>
      </c>
      <c r="I578" s="175"/>
      <c r="J578" s="175"/>
      <c r="K578" s="175"/>
      <c r="L578" s="175"/>
      <c r="M578" s="175"/>
      <c r="Q578" s="175"/>
      <c r="R578" s="175"/>
      <c r="S578" s="175"/>
    </row>
    <row r="579" spans="2:19" ht="15" customHeight="1" x14ac:dyDescent="0.2">
      <c r="B579" s="176" t="s">
        <v>416</v>
      </c>
      <c r="C579" s="177" t="s">
        <v>335</v>
      </c>
      <c r="D579" s="167"/>
      <c r="E579" s="166" t="str">
        <f t="shared" si="20"/>
        <v/>
      </c>
      <c r="F579" s="166"/>
      <c r="G579" s="166"/>
      <c r="H579" s="196"/>
      <c r="I579" s="175"/>
      <c r="J579" s="175"/>
      <c r="K579" s="175"/>
      <c r="L579" s="175"/>
      <c r="M579" s="175"/>
      <c r="Q579" s="175"/>
      <c r="R579" s="175"/>
      <c r="S579" s="175"/>
    </row>
    <row r="580" spans="2:19" ht="15" customHeight="1" x14ac:dyDescent="0.2">
      <c r="B580" s="176" t="s">
        <v>179</v>
      </c>
      <c r="C580" s="177" t="s">
        <v>774</v>
      </c>
      <c r="D580" s="167"/>
      <c r="E580" s="166" t="str">
        <f t="shared" si="20"/>
        <v/>
      </c>
      <c r="F580" s="166"/>
      <c r="G580" s="166"/>
      <c r="H580" s="196"/>
      <c r="I580" s="175"/>
      <c r="J580" s="175"/>
      <c r="K580" s="175"/>
      <c r="L580" s="175"/>
      <c r="M580" s="175"/>
      <c r="Q580" s="175"/>
      <c r="R580" s="175"/>
      <c r="S580" s="175"/>
    </row>
    <row r="581" spans="2:19" ht="15" customHeight="1" x14ac:dyDescent="0.2">
      <c r="B581" s="176" t="s">
        <v>581</v>
      </c>
      <c r="C581" s="177" t="s">
        <v>61</v>
      </c>
      <c r="D581" s="167"/>
      <c r="E581" s="166" t="str">
        <f t="shared" si="20"/>
        <v/>
      </c>
      <c r="F581" s="166"/>
      <c r="G581" s="166"/>
      <c r="H581" s="196"/>
      <c r="I581" s="175"/>
      <c r="J581" s="175"/>
      <c r="K581" s="175"/>
      <c r="L581" s="175"/>
      <c r="M581" s="175"/>
      <c r="Q581" s="175"/>
      <c r="R581" s="175"/>
      <c r="S581" s="175"/>
    </row>
    <row r="582" spans="2:19" ht="15" customHeight="1" x14ac:dyDescent="0.2">
      <c r="B582" s="176" t="s">
        <v>717</v>
      </c>
      <c r="C582" s="177" t="s">
        <v>134</v>
      </c>
      <c r="D582" s="167">
        <v>37521</v>
      </c>
      <c r="E582" s="166" t="str">
        <f t="shared" si="20"/>
        <v>S19</v>
      </c>
      <c r="F582" s="166" t="s">
        <v>644</v>
      </c>
      <c r="G582" s="166"/>
      <c r="H582" s="196"/>
      <c r="I582" s="175"/>
      <c r="J582" s="175"/>
      <c r="K582" s="175"/>
      <c r="L582" s="175"/>
      <c r="M582" s="175"/>
      <c r="Q582" s="175"/>
      <c r="R582" s="175"/>
      <c r="S582" s="175"/>
    </row>
    <row r="583" spans="2:19" ht="15" customHeight="1" x14ac:dyDescent="0.2">
      <c r="B583" s="176" t="s">
        <v>325</v>
      </c>
      <c r="C583" s="177" t="s">
        <v>143</v>
      </c>
      <c r="D583" s="167">
        <v>36901</v>
      </c>
      <c r="E583" s="166" t="str">
        <f t="shared" si="20"/>
        <v>S19</v>
      </c>
      <c r="F583" s="166"/>
      <c r="G583" s="166"/>
      <c r="H583" s="196"/>
      <c r="I583" s="175"/>
      <c r="J583" s="175"/>
      <c r="K583" s="175"/>
      <c r="L583" s="175"/>
      <c r="M583" s="175"/>
      <c r="Q583" s="175"/>
      <c r="R583" s="175"/>
      <c r="S583" s="175"/>
    </row>
    <row r="584" spans="2:19" ht="15" customHeight="1" x14ac:dyDescent="0.2">
      <c r="B584" s="176" t="s">
        <v>622</v>
      </c>
      <c r="C584" s="177" t="s">
        <v>134</v>
      </c>
      <c r="D584" s="167"/>
      <c r="E584" s="166" t="str">
        <f t="shared" si="20"/>
        <v/>
      </c>
      <c r="F584" s="166"/>
      <c r="G584" s="166"/>
      <c r="H584" s="196"/>
      <c r="I584" s="175"/>
      <c r="J584" s="175"/>
      <c r="K584" s="175"/>
      <c r="L584" s="175"/>
      <c r="M584" s="175"/>
      <c r="Q584" s="175"/>
      <c r="R584" s="175"/>
      <c r="S584" s="175"/>
    </row>
    <row r="585" spans="2:19" ht="15" customHeight="1" x14ac:dyDescent="0.2">
      <c r="B585" s="176" t="s">
        <v>554</v>
      </c>
      <c r="C585" s="177" t="s">
        <v>68</v>
      </c>
      <c r="D585" s="167">
        <v>38197</v>
      </c>
      <c r="E585" s="166" t="str">
        <f t="shared" si="20"/>
        <v>S17</v>
      </c>
      <c r="F585" s="166" t="s">
        <v>644</v>
      </c>
      <c r="G585" s="166"/>
      <c r="H585" s="196"/>
      <c r="I585" s="175"/>
      <c r="J585" s="175"/>
      <c r="K585" s="175"/>
      <c r="L585" s="175"/>
      <c r="M585" s="175"/>
      <c r="Q585" s="175"/>
      <c r="R585" s="175"/>
      <c r="S585" s="175"/>
    </row>
    <row r="586" spans="2:19" ht="15" customHeight="1" x14ac:dyDescent="0.2">
      <c r="B586" s="176" t="s">
        <v>1382</v>
      </c>
      <c r="C586" s="177" t="s">
        <v>68</v>
      </c>
      <c r="D586" s="167">
        <v>38741</v>
      </c>
      <c r="E586" s="166" t="str">
        <f t="shared" si="20"/>
        <v>S15</v>
      </c>
      <c r="F586" s="166"/>
      <c r="G586" s="166"/>
      <c r="H586" s="196"/>
      <c r="I586" s="175"/>
      <c r="J586" s="175"/>
      <c r="K586" s="175"/>
      <c r="L586" s="175"/>
      <c r="M586" s="175"/>
      <c r="Q586" s="175"/>
      <c r="R586" s="175"/>
      <c r="S586" s="175"/>
    </row>
    <row r="587" spans="2:19" ht="15" customHeight="1" x14ac:dyDescent="0.2">
      <c r="B587" s="176" t="s">
        <v>1594</v>
      </c>
      <c r="C587" s="177" t="s">
        <v>136</v>
      </c>
      <c r="D587" s="167">
        <v>39736</v>
      </c>
      <c r="E587" s="166" t="str">
        <f t="shared" si="20"/>
        <v>S13</v>
      </c>
      <c r="F587" s="166"/>
      <c r="G587" s="166"/>
      <c r="H587" s="196"/>
      <c r="I587" s="175"/>
      <c r="J587" s="175"/>
      <c r="K587" s="175"/>
      <c r="L587" s="175"/>
      <c r="M587" s="175"/>
      <c r="Q587" s="175"/>
      <c r="R587" s="175"/>
      <c r="S587" s="175"/>
    </row>
    <row r="588" spans="2:19" ht="15" customHeight="1" x14ac:dyDescent="0.2">
      <c r="B588" s="176" t="s">
        <v>119</v>
      </c>
      <c r="C588" s="177" t="s">
        <v>68</v>
      </c>
      <c r="D588" s="167">
        <v>37355</v>
      </c>
      <c r="E588" s="166" t="str">
        <f t="shared" si="20"/>
        <v>S19</v>
      </c>
      <c r="F588" s="166" t="s">
        <v>644</v>
      </c>
      <c r="G588" s="166"/>
      <c r="H588" s="196"/>
      <c r="I588" s="175"/>
      <c r="J588" s="175"/>
      <c r="K588" s="175"/>
      <c r="L588" s="175"/>
      <c r="M588" s="175"/>
      <c r="Q588" s="175"/>
      <c r="R588" s="175"/>
      <c r="S588" s="175"/>
    </row>
    <row r="589" spans="2:19" ht="15" customHeight="1" x14ac:dyDescent="0.2">
      <c r="B589" s="176" t="s">
        <v>1469</v>
      </c>
      <c r="C589" s="177" t="s">
        <v>780</v>
      </c>
      <c r="D589" s="167">
        <v>38267</v>
      </c>
      <c r="E589" s="166" t="str">
        <f t="shared" si="20"/>
        <v>S17</v>
      </c>
      <c r="F589" s="166"/>
      <c r="G589" s="166"/>
      <c r="H589" s="196"/>
      <c r="I589" s="175"/>
      <c r="J589" s="175"/>
      <c r="K589" s="175"/>
      <c r="L589" s="175"/>
      <c r="M589" s="175"/>
      <c r="Q589" s="175"/>
      <c r="R589" s="175"/>
      <c r="S589" s="175"/>
    </row>
    <row r="590" spans="2:19" ht="15" customHeight="1" x14ac:dyDescent="0.2">
      <c r="B590" s="176" t="s">
        <v>269</v>
      </c>
      <c r="C590" s="177" t="s">
        <v>68</v>
      </c>
      <c r="D590" s="167">
        <v>37812</v>
      </c>
      <c r="E590" s="166" t="str">
        <f t="shared" si="20"/>
        <v>S17</v>
      </c>
      <c r="F590" s="166"/>
      <c r="G590" s="166"/>
      <c r="H590" s="196"/>
      <c r="I590" s="175"/>
      <c r="J590" s="175"/>
      <c r="K590" s="175"/>
      <c r="L590" s="175"/>
      <c r="M590" s="175"/>
      <c r="Q590" s="175"/>
      <c r="R590" s="175"/>
      <c r="S590" s="175"/>
    </row>
    <row r="591" spans="2:19" ht="15" customHeight="1" x14ac:dyDescent="0.2">
      <c r="B591" s="176" t="s">
        <v>234</v>
      </c>
      <c r="C591" s="177" t="s">
        <v>143</v>
      </c>
      <c r="D591" s="167">
        <v>33856</v>
      </c>
      <c r="E591" s="166" t="str">
        <f t="shared" si="20"/>
        <v>Adulto</v>
      </c>
      <c r="F591" s="166"/>
      <c r="G591" s="166"/>
      <c r="H591" s="196"/>
      <c r="I591" s="175"/>
      <c r="J591" s="175"/>
      <c r="K591" s="175"/>
      <c r="L591" s="175"/>
      <c r="M591" s="175"/>
      <c r="Q591" s="175"/>
      <c r="R591" s="175"/>
      <c r="S591" s="175"/>
    </row>
    <row r="592" spans="2:19" ht="15" customHeight="1" x14ac:dyDescent="0.2">
      <c r="B592" s="176" t="s">
        <v>1604</v>
      </c>
      <c r="C592" s="177" t="s">
        <v>68</v>
      </c>
      <c r="D592" s="167">
        <v>39449</v>
      </c>
      <c r="E592" s="166" t="str">
        <f t="shared" si="20"/>
        <v>S13</v>
      </c>
      <c r="F592" s="166"/>
      <c r="G592" s="166"/>
      <c r="H592" s="196"/>
      <c r="I592" s="175"/>
      <c r="J592" s="175"/>
      <c r="K592" s="175"/>
      <c r="L592" s="175"/>
      <c r="M592" s="175"/>
      <c r="Q592" s="175"/>
      <c r="R592" s="175"/>
      <c r="S592" s="175"/>
    </row>
    <row r="593" spans="2:19" ht="15" customHeight="1" x14ac:dyDescent="0.2">
      <c r="B593" s="176" t="s">
        <v>226</v>
      </c>
      <c r="C593" s="177" t="s">
        <v>773</v>
      </c>
      <c r="D593" s="167">
        <v>37063</v>
      </c>
      <c r="E593" s="166" t="str">
        <f t="shared" si="20"/>
        <v>S19</v>
      </c>
      <c r="F593" s="166"/>
      <c r="G593" s="166"/>
      <c r="H593" s="196"/>
      <c r="I593" s="175"/>
      <c r="J593" s="175"/>
      <c r="K593" s="175"/>
      <c r="L593" s="175"/>
      <c r="M593" s="175"/>
      <c r="Q593" s="175"/>
      <c r="R593" s="175"/>
      <c r="S593" s="175"/>
    </row>
    <row r="594" spans="2:19" ht="15" customHeight="1" x14ac:dyDescent="0.2">
      <c r="B594" s="176" t="s">
        <v>758</v>
      </c>
      <c r="C594" s="177" t="s">
        <v>335</v>
      </c>
      <c r="D594" s="167"/>
      <c r="E594" s="166" t="str">
        <f t="shared" si="20"/>
        <v/>
      </c>
      <c r="F594" s="166"/>
      <c r="G594" s="166"/>
      <c r="H594" s="196"/>
      <c r="I594" s="175"/>
      <c r="J594" s="175"/>
      <c r="K594" s="175"/>
      <c r="L594" s="175"/>
      <c r="M594" s="175"/>
      <c r="Q594" s="175"/>
      <c r="R594" s="175"/>
      <c r="S594" s="175"/>
    </row>
    <row r="595" spans="2:19" ht="15" customHeight="1" x14ac:dyDescent="0.2">
      <c r="B595" s="176" t="s">
        <v>450</v>
      </c>
      <c r="C595" s="177" t="s">
        <v>369</v>
      </c>
      <c r="D595" s="167">
        <v>37383</v>
      </c>
      <c r="E595" s="166" t="str">
        <f t="shared" si="20"/>
        <v>S19</v>
      </c>
      <c r="F595" s="166" t="s">
        <v>644</v>
      </c>
      <c r="G595" s="166"/>
      <c r="H595" s="196">
        <v>7610406929</v>
      </c>
      <c r="I595" s="175"/>
      <c r="J595" s="175"/>
      <c r="K595" s="175"/>
      <c r="L595" s="175"/>
      <c r="M595" s="175"/>
      <c r="Q595" s="175"/>
      <c r="R595" s="175"/>
      <c r="S595" s="175"/>
    </row>
    <row r="596" spans="2:19" ht="15" customHeight="1" x14ac:dyDescent="0.2">
      <c r="B596" s="176" t="s">
        <v>1066</v>
      </c>
      <c r="C596" s="177" t="s">
        <v>389</v>
      </c>
      <c r="D596" s="167">
        <v>40194</v>
      </c>
      <c r="E596" s="166" t="str">
        <f t="shared" si="20"/>
        <v>S11</v>
      </c>
      <c r="F596" s="166" t="s">
        <v>644</v>
      </c>
      <c r="G596" s="166" t="s">
        <v>1209</v>
      </c>
      <c r="H596" s="196" t="s">
        <v>1210</v>
      </c>
      <c r="I596" s="175"/>
      <c r="J596" s="175"/>
      <c r="K596" s="175"/>
      <c r="L596" s="175"/>
      <c r="M596" s="175"/>
      <c r="Q596" s="175"/>
      <c r="R596" s="175"/>
      <c r="S596" s="175"/>
    </row>
    <row r="597" spans="2:19" ht="15" customHeight="1" x14ac:dyDescent="0.2">
      <c r="B597" s="176" t="s">
        <v>637</v>
      </c>
      <c r="C597" s="177" t="s">
        <v>68</v>
      </c>
      <c r="D597" s="167">
        <v>37335</v>
      </c>
      <c r="E597" s="166" t="str">
        <f t="shared" si="20"/>
        <v>S19</v>
      </c>
      <c r="F597" s="166" t="s">
        <v>644</v>
      </c>
      <c r="G597" s="166"/>
      <c r="H597" s="196"/>
      <c r="I597" s="175"/>
      <c r="J597" s="175"/>
      <c r="K597" s="175"/>
      <c r="L597" s="175"/>
      <c r="M597" s="175"/>
      <c r="Q597" s="175"/>
      <c r="R597" s="175"/>
      <c r="S597" s="175"/>
    </row>
    <row r="598" spans="2:19" ht="15" customHeight="1" x14ac:dyDescent="0.2">
      <c r="B598" s="176" t="s">
        <v>941</v>
      </c>
      <c r="C598" s="177" t="s">
        <v>55</v>
      </c>
      <c r="D598" s="167">
        <v>38816</v>
      </c>
      <c r="E598" s="166" t="str">
        <f t="shared" si="20"/>
        <v>S15</v>
      </c>
      <c r="F598" s="166" t="s">
        <v>644</v>
      </c>
      <c r="G598" s="166"/>
      <c r="H598" s="196"/>
      <c r="I598" s="175"/>
      <c r="J598" s="175"/>
      <c r="K598" s="175"/>
      <c r="L598" s="175"/>
      <c r="M598" s="175"/>
      <c r="Q598" s="175"/>
      <c r="R598" s="175"/>
      <c r="S598" s="175"/>
    </row>
    <row r="599" spans="2:19" ht="15" customHeight="1" x14ac:dyDescent="0.2">
      <c r="B599" s="176" t="s">
        <v>1584</v>
      </c>
      <c r="C599" s="177" t="s">
        <v>958</v>
      </c>
      <c r="D599" s="167">
        <v>39248</v>
      </c>
      <c r="E599" s="166" t="str">
        <f t="shared" si="20"/>
        <v>S13</v>
      </c>
      <c r="F599" s="166"/>
      <c r="G599" s="166"/>
      <c r="H599" s="196"/>
      <c r="I599" s="175"/>
      <c r="J599" s="175"/>
      <c r="K599" s="175"/>
      <c r="L599" s="175"/>
      <c r="M599" s="175"/>
      <c r="Q599" s="175"/>
      <c r="R599" s="175"/>
      <c r="S599" s="175"/>
    </row>
    <row r="600" spans="2:19" ht="15" customHeight="1" x14ac:dyDescent="0.2">
      <c r="B600" s="176" t="s">
        <v>626</v>
      </c>
      <c r="C600" s="177" t="s">
        <v>143</v>
      </c>
      <c r="D600" s="167"/>
      <c r="E600" s="166" t="str">
        <f t="shared" si="20"/>
        <v/>
      </c>
      <c r="F600" s="166"/>
      <c r="G600" s="166"/>
      <c r="H600" s="196"/>
      <c r="I600" s="175"/>
      <c r="J600" s="175"/>
      <c r="K600" s="175"/>
      <c r="L600" s="175"/>
      <c r="M600" s="175"/>
      <c r="Q600" s="175"/>
      <c r="R600" s="175"/>
      <c r="S600" s="175"/>
    </row>
    <row r="601" spans="2:19" ht="15" customHeight="1" x14ac:dyDescent="0.2">
      <c r="B601" s="176" t="s">
        <v>770</v>
      </c>
      <c r="C601" s="177" t="s">
        <v>54</v>
      </c>
      <c r="D601" s="167">
        <v>33450</v>
      </c>
      <c r="E601" s="166" t="str">
        <f t="shared" si="20"/>
        <v>Adulto</v>
      </c>
      <c r="F601" s="166"/>
      <c r="G601" s="166"/>
      <c r="H601" s="196"/>
      <c r="I601" s="175"/>
      <c r="J601" s="175"/>
      <c r="K601" s="175"/>
      <c r="L601" s="175"/>
      <c r="M601" s="175"/>
      <c r="Q601" s="175"/>
      <c r="R601" s="175"/>
      <c r="S601" s="175"/>
    </row>
    <row r="602" spans="2:19" ht="15" customHeight="1" x14ac:dyDescent="0.2">
      <c r="B602" s="176" t="s">
        <v>397</v>
      </c>
      <c r="C602" s="176" t="s">
        <v>55</v>
      </c>
      <c r="D602" s="167">
        <v>38951</v>
      </c>
      <c r="E602" s="166" t="str">
        <f t="shared" si="20"/>
        <v>S15</v>
      </c>
      <c r="F602" s="166" t="s">
        <v>644</v>
      </c>
      <c r="G602" s="166"/>
      <c r="H602" s="196">
        <v>9595886980</v>
      </c>
      <c r="I602" s="175"/>
      <c r="J602" s="175"/>
      <c r="K602" s="175"/>
      <c r="L602" s="175"/>
      <c r="M602" s="175"/>
      <c r="Q602" s="175"/>
      <c r="R602" s="175"/>
      <c r="S602" s="175"/>
    </row>
    <row r="603" spans="2:19" ht="15" customHeight="1" x14ac:dyDescent="0.2">
      <c r="B603" s="176" t="s">
        <v>109</v>
      </c>
      <c r="C603" s="177" t="s">
        <v>60</v>
      </c>
      <c r="D603" s="167"/>
      <c r="E603" s="166" t="str">
        <f t="shared" si="20"/>
        <v/>
      </c>
      <c r="F603" s="166"/>
      <c r="G603" s="166"/>
      <c r="H603" s="196"/>
      <c r="I603" s="175"/>
      <c r="J603" s="175"/>
      <c r="K603" s="175"/>
      <c r="L603" s="175"/>
      <c r="M603" s="175"/>
      <c r="Q603" s="175"/>
      <c r="R603" s="175"/>
      <c r="S603" s="175"/>
    </row>
    <row r="604" spans="2:19" ht="15" customHeight="1" x14ac:dyDescent="0.2">
      <c r="B604" s="176" t="s">
        <v>969</v>
      </c>
      <c r="C604" s="177" t="s">
        <v>958</v>
      </c>
      <c r="D604" s="167">
        <v>38771</v>
      </c>
      <c r="E604" s="166" t="str">
        <f t="shared" si="20"/>
        <v>S15</v>
      </c>
      <c r="F604" s="166" t="s">
        <v>644</v>
      </c>
      <c r="G604" s="166"/>
      <c r="H604" s="196"/>
      <c r="I604" s="175"/>
      <c r="J604" s="175"/>
      <c r="K604" s="175"/>
      <c r="L604" s="175"/>
      <c r="M604" s="175"/>
      <c r="Q604" s="175"/>
      <c r="R604" s="175"/>
      <c r="S604" s="175"/>
    </row>
    <row r="605" spans="2:19" ht="15" customHeight="1" x14ac:dyDescent="0.2">
      <c r="B605" s="176" t="s">
        <v>601</v>
      </c>
      <c r="C605" s="177" t="s">
        <v>958</v>
      </c>
      <c r="D605" s="167">
        <v>38389</v>
      </c>
      <c r="E605" s="166" t="str">
        <f t="shared" si="20"/>
        <v>S15</v>
      </c>
      <c r="F605" s="166" t="s">
        <v>644</v>
      </c>
      <c r="G605" s="166"/>
      <c r="H605" s="196"/>
      <c r="I605" s="175"/>
      <c r="J605" s="175"/>
      <c r="K605" s="175"/>
      <c r="L605" s="175"/>
      <c r="M605" s="175"/>
      <c r="Q605" s="175"/>
      <c r="R605" s="175"/>
      <c r="S605" s="175"/>
    </row>
    <row r="606" spans="2:19" ht="15" customHeight="1" x14ac:dyDescent="0.2">
      <c r="B606" s="176" t="s">
        <v>683</v>
      </c>
      <c r="C606" s="177" t="s">
        <v>369</v>
      </c>
      <c r="D606" s="167">
        <v>38107</v>
      </c>
      <c r="E606" s="166" t="str">
        <f t="shared" si="20"/>
        <v>S17</v>
      </c>
      <c r="F606" s="166" t="s">
        <v>644</v>
      </c>
      <c r="G606" s="166"/>
      <c r="H606" s="196">
        <v>9998280966</v>
      </c>
      <c r="I606" s="175"/>
      <c r="J606" s="175"/>
      <c r="K606" s="175"/>
      <c r="L606" s="175"/>
      <c r="M606" s="175"/>
      <c r="Q606" s="175"/>
      <c r="R606" s="175"/>
      <c r="S606" s="175"/>
    </row>
    <row r="607" spans="2:19" ht="15" customHeight="1" x14ac:dyDescent="0.2">
      <c r="B607" s="176" t="s">
        <v>735</v>
      </c>
      <c r="C607" s="177" t="s">
        <v>60</v>
      </c>
      <c r="D607" s="167">
        <v>36911</v>
      </c>
      <c r="E607" s="166" t="str">
        <f t="shared" si="20"/>
        <v>S19</v>
      </c>
      <c r="F607" s="166" t="s">
        <v>644</v>
      </c>
      <c r="G607" s="166">
        <v>129719699</v>
      </c>
      <c r="H607" s="196">
        <v>10151364940</v>
      </c>
      <c r="I607" s="175"/>
      <c r="J607" s="175"/>
      <c r="K607" s="175"/>
      <c r="L607" s="175"/>
      <c r="M607" s="175"/>
      <c r="Q607" s="175"/>
      <c r="R607" s="175"/>
      <c r="S607" s="175"/>
    </row>
    <row r="608" spans="2:19" ht="15" customHeight="1" x14ac:dyDescent="0.2">
      <c r="B608" s="176" t="s">
        <v>1096</v>
      </c>
      <c r="C608" s="177" t="s">
        <v>136</v>
      </c>
      <c r="D608" s="167"/>
      <c r="E608" s="166" t="str">
        <f t="shared" si="20"/>
        <v/>
      </c>
      <c r="F608" s="166"/>
      <c r="G608" s="166"/>
      <c r="H608" s="196"/>
      <c r="I608" s="175"/>
      <c r="J608" s="175"/>
      <c r="K608" s="175"/>
      <c r="L608" s="175"/>
      <c r="M608" s="175"/>
      <c r="Q608" s="175"/>
      <c r="R608" s="175"/>
      <c r="S608" s="175"/>
    </row>
    <row r="609" spans="2:19" ht="15" customHeight="1" x14ac:dyDescent="0.2">
      <c r="B609" s="176" t="s">
        <v>903</v>
      </c>
      <c r="C609" s="177" t="s">
        <v>389</v>
      </c>
      <c r="D609" s="167">
        <v>38587</v>
      </c>
      <c r="E609" s="166" t="str">
        <f t="shared" si="20"/>
        <v>S15</v>
      </c>
      <c r="F609" s="166" t="s">
        <v>644</v>
      </c>
      <c r="G609" s="166"/>
      <c r="H609" s="196"/>
      <c r="I609" s="175"/>
      <c r="J609" s="175"/>
      <c r="K609" s="175"/>
      <c r="L609" s="175"/>
      <c r="M609" s="175"/>
      <c r="Q609" s="175"/>
      <c r="R609" s="175"/>
      <c r="S609" s="175"/>
    </row>
    <row r="610" spans="2:19" ht="15" customHeight="1" x14ac:dyDescent="0.2">
      <c r="B610" s="176" t="s">
        <v>602</v>
      </c>
      <c r="C610" s="177" t="s">
        <v>958</v>
      </c>
      <c r="D610" s="167">
        <v>38646</v>
      </c>
      <c r="E610" s="166" t="str">
        <f t="shared" si="20"/>
        <v>S15</v>
      </c>
      <c r="F610" s="166" t="s">
        <v>644</v>
      </c>
      <c r="G610" s="166" t="s">
        <v>1365</v>
      </c>
      <c r="H610" s="196"/>
      <c r="I610" s="175"/>
      <c r="J610" s="175"/>
      <c r="K610" s="175"/>
      <c r="L610" s="175"/>
      <c r="M610" s="175"/>
      <c r="Q610" s="175"/>
      <c r="R610" s="175"/>
      <c r="S610" s="175"/>
    </row>
    <row r="611" spans="2:19" ht="15" customHeight="1" x14ac:dyDescent="0.2">
      <c r="B611" s="176" t="s">
        <v>1596</v>
      </c>
      <c r="C611" s="177" t="s">
        <v>958</v>
      </c>
      <c r="D611" s="167">
        <v>39695</v>
      </c>
      <c r="E611" s="166" t="str">
        <f t="shared" si="20"/>
        <v>S13</v>
      </c>
      <c r="F611" s="166"/>
      <c r="G611" s="166"/>
      <c r="H611" s="196"/>
      <c r="I611" s="175"/>
      <c r="J611" s="175"/>
      <c r="K611" s="175"/>
      <c r="L611" s="175"/>
      <c r="M611" s="175"/>
      <c r="Q611" s="175"/>
      <c r="R611" s="175"/>
      <c r="S611" s="175"/>
    </row>
    <row r="612" spans="2:19" ht="15" customHeight="1" x14ac:dyDescent="0.2">
      <c r="B612" s="176" t="s">
        <v>647</v>
      </c>
      <c r="C612" s="177" t="s">
        <v>54</v>
      </c>
      <c r="D612" s="167">
        <v>38048</v>
      </c>
      <c r="E612" s="166" t="str">
        <f t="shared" si="20"/>
        <v>S17</v>
      </c>
      <c r="F612" s="166" t="s">
        <v>644</v>
      </c>
      <c r="G612" s="166"/>
      <c r="H612" s="196"/>
      <c r="I612" s="175"/>
      <c r="J612" s="175"/>
      <c r="K612" s="175"/>
      <c r="L612" s="175"/>
      <c r="M612" s="175"/>
      <c r="Q612" s="175"/>
      <c r="R612" s="175"/>
      <c r="S612" s="175"/>
    </row>
    <row r="613" spans="2:19" ht="15" customHeight="1" x14ac:dyDescent="0.2">
      <c r="B613" s="176" t="s">
        <v>501</v>
      </c>
      <c r="C613" s="177" t="s">
        <v>407</v>
      </c>
      <c r="D613" s="167">
        <v>38511</v>
      </c>
      <c r="E613" s="166" t="str">
        <f t="shared" si="20"/>
        <v>S15</v>
      </c>
      <c r="F613" s="166"/>
      <c r="G613" s="166"/>
      <c r="H613" s="196"/>
      <c r="I613" s="175"/>
      <c r="J613" s="175"/>
      <c r="K613" s="175"/>
      <c r="L613" s="175"/>
      <c r="M613" s="175"/>
      <c r="Q613" s="175"/>
      <c r="R613" s="175"/>
      <c r="S613" s="175"/>
    </row>
    <row r="614" spans="2:19" ht="15" customHeight="1" x14ac:dyDescent="0.2">
      <c r="B614" s="176" t="s">
        <v>1621</v>
      </c>
      <c r="C614" s="177" t="s">
        <v>868</v>
      </c>
      <c r="D614" s="167">
        <v>40109</v>
      </c>
      <c r="E614" s="166" t="str">
        <f t="shared" si="20"/>
        <v>S11</v>
      </c>
      <c r="F614" s="166"/>
      <c r="G614" s="166"/>
      <c r="H614" s="196"/>
      <c r="I614" s="175"/>
      <c r="J614" s="175"/>
      <c r="K614" s="175"/>
      <c r="L614" s="175"/>
      <c r="M614" s="175"/>
      <c r="Q614" s="175"/>
      <c r="R614" s="175"/>
      <c r="S614" s="175"/>
    </row>
    <row r="615" spans="2:19" ht="15" customHeight="1" x14ac:dyDescent="0.2">
      <c r="B615" s="176" t="s">
        <v>624</v>
      </c>
      <c r="C615" s="177" t="s">
        <v>60</v>
      </c>
      <c r="D615" s="167"/>
      <c r="E615" s="166" t="str">
        <f t="shared" si="20"/>
        <v/>
      </c>
      <c r="F615" s="166"/>
      <c r="G615" s="166"/>
      <c r="H615" s="196"/>
      <c r="I615" s="175"/>
      <c r="J615" s="175"/>
      <c r="K615" s="175"/>
      <c r="L615" s="175"/>
      <c r="M615" s="175"/>
      <c r="Q615" s="175"/>
      <c r="R615" s="175"/>
      <c r="S615" s="175"/>
    </row>
    <row r="616" spans="2:19" ht="15" customHeight="1" x14ac:dyDescent="0.2">
      <c r="B616" s="176" t="s">
        <v>1032</v>
      </c>
      <c r="C616" s="176" t="s">
        <v>136</v>
      </c>
      <c r="D616" s="167">
        <v>39418</v>
      </c>
      <c r="E616" s="166" t="str">
        <f t="shared" si="20"/>
        <v>S13</v>
      </c>
      <c r="F616" s="166"/>
      <c r="G616" s="166"/>
      <c r="H616" s="196"/>
      <c r="I616" s="175"/>
      <c r="J616" s="175"/>
      <c r="K616" s="175"/>
      <c r="L616" s="175"/>
      <c r="M616" s="175"/>
      <c r="Q616" s="175"/>
      <c r="R616" s="175"/>
      <c r="S616" s="175"/>
    </row>
    <row r="617" spans="2:19" ht="15" customHeight="1" x14ac:dyDescent="0.2">
      <c r="B617" s="176" t="s">
        <v>1635</v>
      </c>
      <c r="C617" s="177" t="s">
        <v>60</v>
      </c>
      <c r="D617" s="167">
        <v>40494</v>
      </c>
      <c r="E617" s="166" t="str">
        <f t="shared" si="20"/>
        <v>S11</v>
      </c>
      <c r="F617" s="166"/>
      <c r="G617" s="166"/>
      <c r="H617" s="196"/>
      <c r="I617" s="175"/>
      <c r="J617" s="175"/>
      <c r="K617" s="175"/>
      <c r="L617" s="175"/>
      <c r="M617" s="175"/>
      <c r="Q617" s="175"/>
      <c r="R617" s="175"/>
      <c r="S617" s="175"/>
    </row>
    <row r="618" spans="2:19" ht="15" customHeight="1" x14ac:dyDescent="0.2">
      <c r="B618" s="176" t="s">
        <v>1095</v>
      </c>
      <c r="C618" s="177" t="s">
        <v>780</v>
      </c>
      <c r="D618" s="167"/>
      <c r="E618" s="166" t="str">
        <f t="shared" si="20"/>
        <v/>
      </c>
      <c r="F618" s="166"/>
      <c r="G618" s="166"/>
      <c r="H618" s="196"/>
      <c r="I618" s="175"/>
      <c r="J618" s="175"/>
      <c r="K618" s="175"/>
      <c r="L618" s="175"/>
      <c r="M618" s="175"/>
      <c r="Q618" s="175"/>
      <c r="R618" s="175"/>
      <c r="S618" s="175"/>
    </row>
    <row r="619" spans="2:19" ht="15" customHeight="1" x14ac:dyDescent="0.2">
      <c r="B619" s="176" t="s">
        <v>930</v>
      </c>
      <c r="C619" s="177" t="s">
        <v>61</v>
      </c>
      <c r="D619" s="167">
        <v>36935</v>
      </c>
      <c r="E619" s="166" t="str">
        <f t="shared" si="20"/>
        <v>S19</v>
      </c>
      <c r="F619" s="166" t="s">
        <v>644</v>
      </c>
      <c r="G619" s="166"/>
      <c r="H619" s="196">
        <v>10472362909</v>
      </c>
      <c r="I619" s="175"/>
      <c r="J619" s="175"/>
      <c r="K619" s="175"/>
      <c r="L619" s="175"/>
      <c r="M619" s="175"/>
      <c r="Q619" s="175"/>
      <c r="R619" s="175"/>
      <c r="S619" s="175"/>
    </row>
    <row r="620" spans="2:19" ht="15" customHeight="1" x14ac:dyDescent="0.2">
      <c r="B620" s="176" t="s">
        <v>747</v>
      </c>
      <c r="C620" s="177" t="s">
        <v>136</v>
      </c>
      <c r="D620" s="167"/>
      <c r="E620" s="166" t="str">
        <f t="shared" ref="E620:E683" si="21">IFERROR(VLOOKUP(YEAR($D620),$J:$K,2,FALSE),"")</f>
        <v/>
      </c>
      <c r="F620" s="166"/>
      <c r="G620" s="166"/>
      <c r="H620" s="196"/>
      <c r="I620" s="175"/>
      <c r="J620" s="175"/>
      <c r="K620" s="175"/>
      <c r="L620" s="175"/>
      <c r="M620" s="175"/>
      <c r="Q620" s="175"/>
      <c r="R620" s="175"/>
      <c r="S620" s="175"/>
    </row>
    <row r="621" spans="2:19" ht="15" customHeight="1" x14ac:dyDescent="0.2">
      <c r="B621" s="176" t="s">
        <v>1479</v>
      </c>
      <c r="C621" s="176" t="s">
        <v>60</v>
      </c>
      <c r="D621" s="167">
        <v>39364</v>
      </c>
      <c r="E621" s="166" t="str">
        <f t="shared" si="21"/>
        <v>S13</v>
      </c>
      <c r="F621" s="166" t="s">
        <v>644</v>
      </c>
      <c r="G621" s="166">
        <v>139380916</v>
      </c>
      <c r="H621" s="196"/>
      <c r="I621" s="175"/>
      <c r="J621" s="175"/>
      <c r="K621" s="175"/>
      <c r="L621" s="175"/>
      <c r="M621" s="175"/>
      <c r="Q621" s="175"/>
      <c r="R621" s="175"/>
      <c r="S621" s="175"/>
    </row>
    <row r="622" spans="2:19" ht="15" customHeight="1" x14ac:dyDescent="0.2">
      <c r="B622" s="176" t="s">
        <v>352</v>
      </c>
      <c r="C622" s="177" t="s">
        <v>54</v>
      </c>
      <c r="D622" s="167"/>
      <c r="E622" s="166" t="str">
        <f t="shared" si="21"/>
        <v/>
      </c>
      <c r="F622" s="166"/>
      <c r="G622" s="166"/>
      <c r="H622" s="196"/>
      <c r="I622" s="175"/>
      <c r="J622" s="175"/>
      <c r="K622" s="175"/>
      <c r="L622" s="175"/>
      <c r="M622" s="175"/>
      <c r="Q622" s="175"/>
      <c r="R622" s="175"/>
      <c r="S622" s="175"/>
    </row>
    <row r="623" spans="2:19" ht="15" customHeight="1" x14ac:dyDescent="0.2">
      <c r="B623" s="176" t="s">
        <v>597</v>
      </c>
      <c r="C623" s="177" t="s">
        <v>60</v>
      </c>
      <c r="D623" s="167"/>
      <c r="E623" s="166" t="str">
        <f t="shared" si="21"/>
        <v/>
      </c>
      <c r="F623" s="166"/>
      <c r="G623" s="166"/>
      <c r="H623" s="196"/>
      <c r="I623" s="175"/>
      <c r="J623" s="175"/>
      <c r="K623" s="175"/>
      <c r="L623" s="175"/>
      <c r="M623" s="175"/>
      <c r="Q623" s="175"/>
      <c r="R623" s="175"/>
      <c r="S623" s="175"/>
    </row>
    <row r="624" spans="2:19" ht="15" customHeight="1" x14ac:dyDescent="0.2">
      <c r="B624" s="176" t="s">
        <v>1031</v>
      </c>
      <c r="C624" s="177" t="s">
        <v>60</v>
      </c>
      <c r="D624" s="167"/>
      <c r="E624" s="166" t="str">
        <f t="shared" si="21"/>
        <v/>
      </c>
      <c r="F624" s="166"/>
      <c r="G624" s="166"/>
      <c r="H624" s="196"/>
      <c r="I624" s="175"/>
      <c r="J624" s="175"/>
      <c r="K624" s="175"/>
      <c r="L624" s="175"/>
      <c r="M624" s="175"/>
      <c r="Q624" s="175"/>
      <c r="R624" s="175"/>
      <c r="S624" s="175"/>
    </row>
    <row r="625" spans="2:19" ht="15" customHeight="1" x14ac:dyDescent="0.2">
      <c r="B625" s="176" t="s">
        <v>1011</v>
      </c>
      <c r="C625" s="177" t="s">
        <v>68</v>
      </c>
      <c r="D625" s="167"/>
      <c r="E625" s="166" t="str">
        <f t="shared" si="21"/>
        <v/>
      </c>
      <c r="F625" s="166"/>
      <c r="G625" s="166"/>
      <c r="H625" s="196"/>
      <c r="I625" s="175"/>
      <c r="J625" s="175"/>
      <c r="K625" s="175"/>
      <c r="L625" s="175"/>
      <c r="M625" s="175"/>
      <c r="Q625" s="175"/>
      <c r="R625" s="175"/>
      <c r="S625" s="175"/>
    </row>
    <row r="626" spans="2:19" ht="15" customHeight="1" x14ac:dyDescent="0.2">
      <c r="B626" s="176" t="s">
        <v>705</v>
      </c>
      <c r="C626" s="177" t="s">
        <v>134</v>
      </c>
      <c r="D626" s="167">
        <v>38029</v>
      </c>
      <c r="E626" s="166" t="str">
        <f t="shared" si="21"/>
        <v>S17</v>
      </c>
      <c r="F626" s="166" t="s">
        <v>644</v>
      </c>
      <c r="G626" s="166"/>
      <c r="H626" s="196"/>
      <c r="I626" s="175"/>
      <c r="J626" s="175"/>
      <c r="K626" s="175"/>
      <c r="L626" s="175"/>
      <c r="M626" s="175"/>
      <c r="Q626" s="175"/>
      <c r="R626" s="175"/>
      <c r="S626" s="175"/>
    </row>
    <row r="627" spans="2:19" ht="15" customHeight="1" x14ac:dyDescent="0.2">
      <c r="B627" s="176" t="s">
        <v>449</v>
      </c>
      <c r="C627" s="177" t="s">
        <v>335</v>
      </c>
      <c r="D627" s="167">
        <v>37933</v>
      </c>
      <c r="E627" s="166" t="str">
        <f t="shared" si="21"/>
        <v>S17</v>
      </c>
      <c r="F627" s="166"/>
      <c r="G627" s="166"/>
      <c r="H627" s="196"/>
      <c r="I627" s="175"/>
      <c r="J627" s="175"/>
      <c r="K627" s="175"/>
      <c r="L627" s="175"/>
      <c r="M627" s="175"/>
      <c r="Q627" s="175"/>
      <c r="R627" s="175"/>
      <c r="S627" s="175"/>
    </row>
    <row r="628" spans="2:19" ht="15" customHeight="1" x14ac:dyDescent="0.2">
      <c r="B628" s="176" t="s">
        <v>1437</v>
      </c>
      <c r="C628" s="177" t="s">
        <v>868</v>
      </c>
      <c r="D628" s="167">
        <v>39700</v>
      </c>
      <c r="E628" s="166" t="str">
        <f t="shared" si="21"/>
        <v>S13</v>
      </c>
      <c r="F628" s="166"/>
      <c r="G628" s="166"/>
      <c r="H628" s="196"/>
      <c r="I628" s="175"/>
      <c r="J628" s="175"/>
      <c r="K628" s="175"/>
      <c r="L628" s="175"/>
      <c r="M628" s="175"/>
      <c r="Q628" s="175"/>
      <c r="R628" s="175"/>
      <c r="S628" s="175"/>
    </row>
    <row r="629" spans="2:19" ht="15" customHeight="1" x14ac:dyDescent="0.2">
      <c r="B629" s="176" t="s">
        <v>743</v>
      </c>
      <c r="C629" s="177" t="s">
        <v>136</v>
      </c>
      <c r="D629" s="167">
        <v>37716</v>
      </c>
      <c r="E629" s="166" t="str">
        <f t="shared" si="21"/>
        <v>S17</v>
      </c>
      <c r="F629" s="166"/>
      <c r="G629" s="166"/>
      <c r="H629" s="196"/>
      <c r="I629" s="175"/>
      <c r="J629" s="175"/>
      <c r="K629" s="175"/>
      <c r="L629" s="175"/>
      <c r="M629" s="175"/>
      <c r="Q629" s="175"/>
      <c r="R629" s="175"/>
      <c r="S629" s="175"/>
    </row>
    <row r="630" spans="2:19" ht="15" customHeight="1" x14ac:dyDescent="0.2">
      <c r="B630" s="176" t="s">
        <v>1632</v>
      </c>
      <c r="C630" s="177" t="s">
        <v>68</v>
      </c>
      <c r="D630" s="167">
        <v>39083</v>
      </c>
      <c r="E630" s="166" t="str">
        <f t="shared" si="21"/>
        <v>S13</v>
      </c>
      <c r="F630" s="166"/>
      <c r="G630" s="166"/>
      <c r="H630" s="196"/>
      <c r="I630" s="175"/>
      <c r="J630" s="175"/>
      <c r="K630" s="175"/>
      <c r="L630" s="175"/>
      <c r="M630" s="175"/>
      <c r="Q630" s="175"/>
      <c r="R630" s="175"/>
      <c r="S630" s="175"/>
    </row>
    <row r="631" spans="2:19" ht="15" customHeight="1" x14ac:dyDescent="0.2">
      <c r="B631" s="176" t="s">
        <v>1008</v>
      </c>
      <c r="C631" s="177" t="s">
        <v>868</v>
      </c>
      <c r="D631" s="167">
        <v>38528</v>
      </c>
      <c r="E631" s="166" t="str">
        <f t="shared" si="21"/>
        <v>S15</v>
      </c>
      <c r="F631" s="166"/>
      <c r="G631" s="166"/>
      <c r="H631" s="196"/>
      <c r="I631" s="175"/>
      <c r="J631" s="175"/>
      <c r="K631" s="175"/>
      <c r="L631" s="175"/>
      <c r="M631" s="175"/>
      <c r="Q631" s="175"/>
      <c r="R631" s="175"/>
      <c r="S631" s="175"/>
    </row>
    <row r="632" spans="2:19" ht="15" customHeight="1" x14ac:dyDescent="0.2">
      <c r="B632" s="176" t="s">
        <v>366</v>
      </c>
      <c r="C632" s="177" t="s">
        <v>68</v>
      </c>
      <c r="D632" s="167">
        <v>38388</v>
      </c>
      <c r="E632" s="166" t="str">
        <f t="shared" si="21"/>
        <v>S15</v>
      </c>
      <c r="F632" s="166" t="s">
        <v>644</v>
      </c>
      <c r="G632" s="166" t="s">
        <v>1298</v>
      </c>
      <c r="H632" s="196" t="s">
        <v>1299</v>
      </c>
      <c r="I632" s="175"/>
      <c r="J632" s="175"/>
      <c r="K632" s="175"/>
      <c r="L632" s="175"/>
      <c r="M632" s="175"/>
      <c r="Q632" s="175"/>
      <c r="R632" s="175"/>
      <c r="S632" s="175"/>
    </row>
    <row r="633" spans="2:19" ht="15" customHeight="1" x14ac:dyDescent="0.2">
      <c r="B633" s="176" t="s">
        <v>366</v>
      </c>
      <c r="C633" s="177" t="s">
        <v>788</v>
      </c>
      <c r="D633" s="167">
        <v>38474</v>
      </c>
      <c r="E633" s="166" t="str">
        <f t="shared" si="21"/>
        <v>S15</v>
      </c>
      <c r="F633" s="166"/>
      <c r="G633" s="166"/>
      <c r="H633" s="196"/>
      <c r="I633" s="175"/>
      <c r="J633" s="175"/>
      <c r="K633" s="175"/>
      <c r="L633" s="175"/>
      <c r="M633" s="175"/>
      <c r="Q633" s="175"/>
      <c r="R633" s="175"/>
      <c r="S633" s="175"/>
    </row>
    <row r="634" spans="2:19" ht="15" customHeight="1" x14ac:dyDescent="0.2">
      <c r="B634" s="176" t="s">
        <v>484</v>
      </c>
      <c r="C634" s="177" t="s">
        <v>335</v>
      </c>
      <c r="D634" s="167">
        <v>37775</v>
      </c>
      <c r="E634" s="166" t="str">
        <f t="shared" si="21"/>
        <v>S17</v>
      </c>
      <c r="F634" s="166"/>
      <c r="G634" s="166"/>
      <c r="H634" s="196"/>
      <c r="I634" s="175"/>
      <c r="J634" s="175"/>
      <c r="K634" s="175"/>
      <c r="L634" s="175"/>
      <c r="M634" s="175"/>
      <c r="Q634" s="175"/>
      <c r="R634" s="175"/>
      <c r="S634" s="175"/>
    </row>
    <row r="635" spans="2:19" ht="15" customHeight="1" x14ac:dyDescent="0.2">
      <c r="B635" s="176" t="s">
        <v>765</v>
      </c>
      <c r="C635" s="177" t="s">
        <v>369</v>
      </c>
      <c r="D635" s="167"/>
      <c r="E635" s="166" t="str">
        <f t="shared" si="21"/>
        <v/>
      </c>
      <c r="F635" s="166"/>
      <c r="G635" s="166"/>
      <c r="H635" s="196"/>
      <c r="I635" s="175"/>
      <c r="J635" s="175"/>
      <c r="K635" s="175"/>
      <c r="L635" s="175"/>
      <c r="M635" s="175"/>
      <c r="Q635" s="175"/>
      <c r="R635" s="175"/>
      <c r="S635" s="175"/>
    </row>
    <row r="636" spans="2:19" ht="15" customHeight="1" x14ac:dyDescent="0.2">
      <c r="B636" s="176" t="s">
        <v>918</v>
      </c>
      <c r="C636" s="177" t="s">
        <v>68</v>
      </c>
      <c r="D636" s="167">
        <v>38060</v>
      </c>
      <c r="E636" s="166" t="str">
        <f t="shared" si="21"/>
        <v>S17</v>
      </c>
      <c r="F636" s="166" t="s">
        <v>644</v>
      </c>
      <c r="G636" s="166"/>
      <c r="H636" s="196">
        <v>10974020966</v>
      </c>
      <c r="I636" s="175"/>
      <c r="J636" s="175"/>
      <c r="K636" s="175"/>
      <c r="L636" s="175"/>
      <c r="M636" s="175"/>
      <c r="Q636" s="175"/>
      <c r="R636" s="175"/>
      <c r="S636" s="175"/>
    </row>
    <row r="637" spans="2:19" ht="15" customHeight="1" x14ac:dyDescent="0.2">
      <c r="B637" s="176" t="s">
        <v>551</v>
      </c>
      <c r="C637" s="177" t="s">
        <v>55</v>
      </c>
      <c r="D637" s="167">
        <v>37043</v>
      </c>
      <c r="E637" s="166" t="str">
        <f t="shared" si="21"/>
        <v>S19</v>
      </c>
      <c r="F637" s="166" t="s">
        <v>644</v>
      </c>
      <c r="G637" s="166"/>
      <c r="H637" s="196">
        <v>8759124946</v>
      </c>
      <c r="I637" s="175"/>
      <c r="J637" s="175"/>
      <c r="K637" s="175"/>
      <c r="L637" s="175"/>
      <c r="M637" s="175"/>
      <c r="Q637" s="175"/>
      <c r="R637" s="175"/>
      <c r="S637" s="175"/>
    </row>
    <row r="638" spans="2:19" ht="15" customHeight="1" x14ac:dyDescent="0.2">
      <c r="B638" s="176" t="s">
        <v>1568</v>
      </c>
      <c r="C638" s="177" t="s">
        <v>134</v>
      </c>
      <c r="D638" s="167">
        <v>39051</v>
      </c>
      <c r="E638" s="166" t="str">
        <f t="shared" si="21"/>
        <v>S15</v>
      </c>
      <c r="F638" s="166"/>
      <c r="G638" s="166"/>
      <c r="H638" s="196"/>
      <c r="I638" s="175"/>
      <c r="J638" s="175"/>
      <c r="K638" s="175"/>
      <c r="L638" s="175"/>
      <c r="M638" s="175"/>
      <c r="Q638" s="175"/>
      <c r="R638" s="175"/>
      <c r="S638" s="175"/>
    </row>
    <row r="639" spans="2:19" ht="15" customHeight="1" x14ac:dyDescent="0.2">
      <c r="B639" s="176" t="s">
        <v>1629</v>
      </c>
      <c r="C639" s="177" t="s">
        <v>868</v>
      </c>
      <c r="D639" s="167"/>
      <c r="E639" s="166" t="str">
        <f t="shared" si="21"/>
        <v/>
      </c>
      <c r="F639" s="166"/>
      <c r="G639" s="166"/>
      <c r="H639" s="196"/>
      <c r="I639" s="175"/>
      <c r="J639" s="175"/>
      <c r="K639" s="175"/>
      <c r="L639" s="175"/>
      <c r="M639" s="175"/>
      <c r="Q639" s="175"/>
      <c r="R639" s="175"/>
      <c r="S639" s="175"/>
    </row>
    <row r="640" spans="2:19" ht="15" customHeight="1" x14ac:dyDescent="0.2">
      <c r="B640" s="176" t="s">
        <v>421</v>
      </c>
      <c r="C640" s="177" t="s">
        <v>774</v>
      </c>
      <c r="D640" s="167"/>
      <c r="E640" s="166" t="str">
        <f t="shared" si="21"/>
        <v/>
      </c>
      <c r="F640" s="166"/>
      <c r="G640" s="166"/>
      <c r="H640" s="196"/>
      <c r="I640" s="175"/>
      <c r="J640" s="175"/>
      <c r="K640" s="175"/>
      <c r="L640" s="175"/>
      <c r="M640" s="175"/>
      <c r="Q640" s="175"/>
      <c r="R640" s="175"/>
      <c r="S640" s="175"/>
    </row>
    <row r="641" spans="2:19" ht="15" customHeight="1" x14ac:dyDescent="0.2">
      <c r="B641" s="176" t="s">
        <v>916</v>
      </c>
      <c r="C641" s="177" t="s">
        <v>55</v>
      </c>
      <c r="D641" s="167">
        <v>27574</v>
      </c>
      <c r="E641" s="166" t="str">
        <f t="shared" si="21"/>
        <v>42+</v>
      </c>
      <c r="F641" s="166" t="s">
        <v>644</v>
      </c>
      <c r="G641" s="166"/>
      <c r="H641" s="196">
        <v>1733345981</v>
      </c>
      <c r="I641" s="175"/>
      <c r="J641" s="175"/>
      <c r="K641" s="175"/>
      <c r="L641" s="175"/>
      <c r="M641" s="175"/>
      <c r="Q641" s="175"/>
      <c r="R641" s="175"/>
      <c r="S641" s="175"/>
    </row>
    <row r="642" spans="2:19" ht="15" customHeight="1" x14ac:dyDescent="0.2">
      <c r="B642" s="176" t="s">
        <v>288</v>
      </c>
      <c r="C642" s="177" t="s">
        <v>68</v>
      </c>
      <c r="D642" s="167">
        <v>38252</v>
      </c>
      <c r="E642" s="166" t="str">
        <f t="shared" si="21"/>
        <v>S17</v>
      </c>
      <c r="F642" s="166"/>
      <c r="G642" s="166"/>
      <c r="H642" s="196"/>
      <c r="I642" s="175"/>
      <c r="J642" s="175"/>
      <c r="K642" s="175"/>
      <c r="L642" s="175"/>
      <c r="M642" s="175"/>
      <c r="Q642" s="175"/>
      <c r="R642" s="175"/>
      <c r="S642" s="175"/>
    </row>
    <row r="643" spans="2:19" ht="15" customHeight="1" x14ac:dyDescent="0.2">
      <c r="B643" s="176" t="s">
        <v>1132</v>
      </c>
      <c r="C643" s="177" t="s">
        <v>68</v>
      </c>
      <c r="D643" s="167">
        <v>24410</v>
      </c>
      <c r="E643" s="166" t="str">
        <f t="shared" si="21"/>
        <v>50+</v>
      </c>
      <c r="F643" s="166"/>
      <c r="G643" s="166"/>
      <c r="H643" s="196"/>
      <c r="I643" s="175"/>
      <c r="J643" s="175"/>
      <c r="K643" s="175"/>
      <c r="L643" s="175"/>
      <c r="M643" s="175"/>
      <c r="Q643" s="175"/>
      <c r="R643" s="175"/>
      <c r="S643" s="175"/>
    </row>
    <row r="644" spans="2:19" ht="15" customHeight="1" x14ac:dyDescent="0.2">
      <c r="B644" s="176" t="s">
        <v>439</v>
      </c>
      <c r="C644" s="177" t="s">
        <v>389</v>
      </c>
      <c r="D644" s="167">
        <v>37579</v>
      </c>
      <c r="E644" s="166" t="str">
        <f t="shared" si="21"/>
        <v>S19</v>
      </c>
      <c r="F644" s="166" t="s">
        <v>644</v>
      </c>
      <c r="G644" s="166" t="s">
        <v>1206</v>
      </c>
      <c r="H644" s="196">
        <v>12426524936</v>
      </c>
      <c r="I644" s="175"/>
      <c r="J644" s="175"/>
      <c r="K644" s="175"/>
      <c r="L644" s="175"/>
      <c r="M644" s="175"/>
      <c r="Q644" s="175"/>
      <c r="R644" s="175"/>
      <c r="S644" s="175"/>
    </row>
    <row r="645" spans="2:19" ht="15" customHeight="1" x14ac:dyDescent="0.2">
      <c r="B645" s="176" t="s">
        <v>1028</v>
      </c>
      <c r="C645" s="177" t="s">
        <v>868</v>
      </c>
      <c r="D645" s="167"/>
      <c r="E645" s="166" t="str">
        <f t="shared" si="21"/>
        <v/>
      </c>
      <c r="F645" s="166"/>
      <c r="G645" s="166"/>
      <c r="H645" s="196"/>
      <c r="I645" s="175"/>
      <c r="J645" s="175"/>
      <c r="K645" s="175"/>
      <c r="L645" s="175"/>
      <c r="M645" s="175"/>
      <c r="Q645" s="175"/>
      <c r="R645" s="175"/>
      <c r="S645" s="175"/>
    </row>
    <row r="646" spans="2:19" ht="15" customHeight="1" x14ac:dyDescent="0.2">
      <c r="B646" s="176" t="s">
        <v>756</v>
      </c>
      <c r="C646" s="177" t="s">
        <v>335</v>
      </c>
      <c r="D646" s="167"/>
      <c r="E646" s="166" t="str">
        <f t="shared" si="21"/>
        <v/>
      </c>
      <c r="F646" s="166"/>
      <c r="G646" s="166"/>
      <c r="H646" s="196"/>
      <c r="I646" s="175"/>
      <c r="J646" s="175"/>
      <c r="K646" s="175"/>
      <c r="L646" s="175"/>
      <c r="M646" s="175"/>
      <c r="Q646" s="175"/>
      <c r="R646" s="175"/>
      <c r="S646" s="175"/>
    </row>
    <row r="647" spans="2:19" ht="15" customHeight="1" x14ac:dyDescent="0.2">
      <c r="B647" s="176" t="s">
        <v>1422</v>
      </c>
      <c r="C647" s="177" t="s">
        <v>868</v>
      </c>
      <c r="D647" s="167">
        <v>39120</v>
      </c>
      <c r="E647" s="166" t="str">
        <f t="shared" si="21"/>
        <v>S13</v>
      </c>
      <c r="F647" s="166"/>
      <c r="G647" s="166"/>
      <c r="H647" s="196"/>
      <c r="I647" s="175"/>
      <c r="J647" s="175"/>
      <c r="K647" s="175"/>
      <c r="L647" s="175"/>
      <c r="M647" s="175"/>
      <c r="Q647" s="175"/>
      <c r="R647" s="175"/>
      <c r="S647" s="175"/>
    </row>
    <row r="648" spans="2:19" ht="15" customHeight="1" x14ac:dyDescent="0.2">
      <c r="B648" s="176" t="s">
        <v>912</v>
      </c>
      <c r="C648" s="177" t="s">
        <v>868</v>
      </c>
      <c r="D648" s="167">
        <v>38953</v>
      </c>
      <c r="E648" s="166" t="str">
        <f t="shared" si="21"/>
        <v>S15</v>
      </c>
      <c r="F648" s="166" t="s">
        <v>644</v>
      </c>
      <c r="G648" s="166"/>
      <c r="H648" s="196">
        <v>10080487980</v>
      </c>
      <c r="I648" s="175"/>
      <c r="J648" s="175"/>
      <c r="K648" s="175"/>
      <c r="L648" s="175"/>
      <c r="M648" s="175"/>
      <c r="Q648" s="175"/>
      <c r="R648" s="175"/>
      <c r="S648" s="175"/>
    </row>
    <row r="649" spans="2:19" ht="15" customHeight="1" x14ac:dyDescent="0.2">
      <c r="B649" s="176" t="s">
        <v>494</v>
      </c>
      <c r="C649" s="177" t="s">
        <v>335</v>
      </c>
      <c r="D649" s="167">
        <v>38498</v>
      </c>
      <c r="E649" s="166" t="str">
        <f t="shared" si="21"/>
        <v>S15</v>
      </c>
      <c r="F649" s="166"/>
      <c r="G649" s="166"/>
      <c r="H649" s="196"/>
      <c r="I649" s="175"/>
      <c r="J649" s="175"/>
      <c r="K649" s="175"/>
      <c r="L649" s="175"/>
      <c r="M649" s="175"/>
      <c r="Q649" s="175"/>
      <c r="R649" s="175"/>
      <c r="S649" s="175"/>
    </row>
    <row r="650" spans="2:19" ht="15" customHeight="1" x14ac:dyDescent="0.2">
      <c r="B650" s="176" t="s">
        <v>642</v>
      </c>
      <c r="C650" s="177" t="s">
        <v>54</v>
      </c>
      <c r="D650" s="167">
        <v>37658</v>
      </c>
      <c r="E650" s="166" t="str">
        <f t="shared" si="21"/>
        <v>S17</v>
      </c>
      <c r="F650" s="166" t="s">
        <v>644</v>
      </c>
      <c r="G650" s="166"/>
      <c r="H650" s="196"/>
      <c r="I650" s="175"/>
      <c r="J650" s="175"/>
      <c r="K650" s="175"/>
      <c r="L650" s="175"/>
      <c r="M650" s="175"/>
      <c r="Q650" s="175"/>
      <c r="R650" s="175"/>
      <c r="S650" s="175"/>
    </row>
    <row r="651" spans="2:19" ht="15" customHeight="1" x14ac:dyDescent="0.2">
      <c r="B651" s="176" t="s">
        <v>825</v>
      </c>
      <c r="C651" s="177" t="s">
        <v>68</v>
      </c>
      <c r="D651" s="167">
        <v>39506</v>
      </c>
      <c r="E651" s="166" t="str">
        <f t="shared" si="21"/>
        <v>S13</v>
      </c>
      <c r="F651" s="166"/>
      <c r="G651" s="166"/>
      <c r="H651" s="196"/>
      <c r="I651" s="175"/>
      <c r="J651" s="175"/>
      <c r="K651" s="175"/>
      <c r="L651" s="175"/>
      <c r="M651" s="175"/>
      <c r="Q651" s="175"/>
      <c r="R651" s="175"/>
      <c r="S651" s="175"/>
    </row>
    <row r="652" spans="2:19" ht="15" customHeight="1" x14ac:dyDescent="0.2">
      <c r="B652" s="176" t="s">
        <v>121</v>
      </c>
      <c r="C652" s="177" t="s">
        <v>54</v>
      </c>
      <c r="D652" s="167">
        <v>35439</v>
      </c>
      <c r="E652" s="166" t="str">
        <f t="shared" si="21"/>
        <v>Adulto</v>
      </c>
      <c r="F652" s="166" t="s">
        <v>644</v>
      </c>
      <c r="G652" s="166"/>
      <c r="H652" s="196"/>
      <c r="I652" s="175"/>
      <c r="J652" s="175"/>
      <c r="K652" s="175"/>
      <c r="L652" s="175"/>
      <c r="M652" s="175"/>
      <c r="Q652" s="175"/>
      <c r="R652" s="175"/>
      <c r="S652" s="175"/>
    </row>
    <row r="653" spans="2:19" ht="15" customHeight="1" x14ac:dyDescent="0.2">
      <c r="B653" s="176" t="s">
        <v>546</v>
      </c>
      <c r="C653" s="177" t="s">
        <v>389</v>
      </c>
      <c r="D653" s="167"/>
      <c r="E653" s="166" t="str">
        <f t="shared" si="21"/>
        <v/>
      </c>
      <c r="F653" s="166"/>
      <c r="G653" s="166"/>
      <c r="H653" s="196"/>
      <c r="I653" s="175"/>
      <c r="J653" s="175"/>
      <c r="K653" s="175"/>
      <c r="L653" s="175"/>
      <c r="M653" s="175"/>
      <c r="Q653" s="175"/>
      <c r="R653" s="175"/>
      <c r="S653" s="175"/>
    </row>
    <row r="654" spans="2:19" ht="15" customHeight="1" x14ac:dyDescent="0.2">
      <c r="B654" s="176" t="s">
        <v>1564</v>
      </c>
      <c r="C654" s="177" t="s">
        <v>369</v>
      </c>
      <c r="D654" s="167"/>
      <c r="E654" s="166" t="str">
        <f t="shared" si="21"/>
        <v/>
      </c>
      <c r="F654" s="166"/>
      <c r="G654" s="166"/>
      <c r="H654" s="196"/>
      <c r="I654" s="175"/>
      <c r="J654" s="175"/>
      <c r="K654" s="175"/>
      <c r="L654" s="175"/>
      <c r="M654" s="175"/>
      <c r="Q654" s="175"/>
      <c r="R654" s="175"/>
      <c r="S654" s="175"/>
    </row>
    <row r="655" spans="2:19" ht="15" customHeight="1" x14ac:dyDescent="0.2">
      <c r="B655" s="176" t="s">
        <v>549</v>
      </c>
      <c r="C655" s="177" t="s">
        <v>774</v>
      </c>
      <c r="D655" s="167">
        <v>37102</v>
      </c>
      <c r="E655" s="166" t="str">
        <f t="shared" si="21"/>
        <v>S19</v>
      </c>
      <c r="F655" s="166" t="s">
        <v>644</v>
      </c>
      <c r="G655" s="166"/>
      <c r="H655" s="196"/>
      <c r="I655" s="175"/>
      <c r="J655" s="175"/>
      <c r="K655" s="175"/>
      <c r="L655" s="175"/>
      <c r="M655" s="175"/>
      <c r="Q655" s="175"/>
      <c r="R655" s="175"/>
      <c r="S655" s="175"/>
    </row>
    <row r="656" spans="2:19" ht="15" customHeight="1" x14ac:dyDescent="0.2">
      <c r="B656" s="176" t="s">
        <v>1466</v>
      </c>
      <c r="C656" s="177" t="s">
        <v>774</v>
      </c>
      <c r="D656" s="167">
        <v>37755</v>
      </c>
      <c r="E656" s="166" t="str">
        <f t="shared" si="21"/>
        <v>S17</v>
      </c>
      <c r="F656" s="166"/>
      <c r="G656" s="166"/>
      <c r="H656" s="196"/>
      <c r="I656" s="175"/>
      <c r="J656" s="175"/>
      <c r="K656" s="175"/>
      <c r="L656" s="175"/>
      <c r="M656" s="175"/>
      <c r="Q656" s="175"/>
      <c r="R656" s="175"/>
      <c r="S656" s="175"/>
    </row>
    <row r="657" spans="2:19" ht="15" customHeight="1" x14ac:dyDescent="0.2">
      <c r="B657" s="176" t="s">
        <v>1599</v>
      </c>
      <c r="C657" s="177" t="s">
        <v>68</v>
      </c>
      <c r="D657" s="167">
        <v>39541</v>
      </c>
      <c r="E657" s="166" t="str">
        <f t="shared" si="21"/>
        <v>S13</v>
      </c>
      <c r="F657" s="166"/>
      <c r="G657" s="166"/>
      <c r="H657" s="196"/>
      <c r="I657" s="175"/>
      <c r="J657" s="175"/>
      <c r="K657" s="175"/>
      <c r="L657" s="175"/>
      <c r="M657" s="175"/>
      <c r="Q657" s="175"/>
      <c r="R657" s="175"/>
      <c r="S657" s="175"/>
    </row>
    <row r="658" spans="2:19" ht="15" customHeight="1" x14ac:dyDescent="0.2">
      <c r="B658" s="176" t="s">
        <v>364</v>
      </c>
      <c r="C658" s="177" t="s">
        <v>54</v>
      </c>
      <c r="D658" s="167">
        <v>24932</v>
      </c>
      <c r="E658" s="166" t="str">
        <f t="shared" si="21"/>
        <v>50+</v>
      </c>
      <c r="F658" s="166" t="s">
        <v>644</v>
      </c>
      <c r="G658" s="166"/>
      <c r="H658" s="196"/>
      <c r="I658" s="175"/>
      <c r="J658" s="175"/>
      <c r="K658" s="175"/>
      <c r="L658" s="175"/>
      <c r="M658" s="175"/>
      <c r="Q658" s="175"/>
      <c r="R658" s="175"/>
      <c r="S658" s="175"/>
    </row>
    <row r="659" spans="2:19" ht="15" customHeight="1" x14ac:dyDescent="0.2">
      <c r="B659" s="176" t="s">
        <v>1074</v>
      </c>
      <c r="C659" s="177" t="s">
        <v>868</v>
      </c>
      <c r="D659" s="167">
        <v>38968</v>
      </c>
      <c r="E659" s="166" t="str">
        <f t="shared" si="21"/>
        <v>S15</v>
      </c>
      <c r="F659" s="166"/>
      <c r="G659" s="166"/>
      <c r="H659" s="196"/>
      <c r="I659" s="175"/>
      <c r="J659" s="175"/>
      <c r="K659" s="175"/>
      <c r="L659" s="175"/>
      <c r="M659" s="175"/>
      <c r="Q659" s="175"/>
      <c r="R659" s="175"/>
      <c r="S659" s="175"/>
    </row>
    <row r="660" spans="2:19" ht="15" customHeight="1" x14ac:dyDescent="0.2">
      <c r="B660" s="176" t="s">
        <v>1384</v>
      </c>
      <c r="C660" s="177" t="s">
        <v>68</v>
      </c>
      <c r="D660" s="167">
        <v>39071</v>
      </c>
      <c r="E660" s="166" t="str">
        <f t="shared" si="21"/>
        <v>S15</v>
      </c>
      <c r="F660" s="166"/>
      <c r="G660" s="166"/>
      <c r="H660" s="196"/>
      <c r="I660" s="175"/>
      <c r="J660" s="175"/>
      <c r="K660" s="175"/>
      <c r="L660" s="175"/>
      <c r="M660" s="175"/>
      <c r="Q660" s="175"/>
      <c r="R660" s="175"/>
      <c r="S660" s="175"/>
    </row>
    <row r="661" spans="2:19" ht="15" customHeight="1" x14ac:dyDescent="0.2">
      <c r="B661" s="176" t="s">
        <v>623</v>
      </c>
      <c r="C661" s="177" t="s">
        <v>55</v>
      </c>
      <c r="D661" s="167">
        <v>25432</v>
      </c>
      <c r="E661" s="166" t="str">
        <f t="shared" si="21"/>
        <v>50+</v>
      </c>
      <c r="F661" s="166" t="s">
        <v>644</v>
      </c>
      <c r="G661" s="166"/>
      <c r="H661" s="196">
        <v>78657946904</v>
      </c>
      <c r="I661" s="175"/>
      <c r="J661" s="175"/>
      <c r="K661" s="175"/>
      <c r="L661" s="175"/>
      <c r="M661" s="175"/>
      <c r="Q661" s="175"/>
      <c r="R661" s="175"/>
      <c r="S661" s="175"/>
    </row>
    <row r="662" spans="2:19" ht="15" customHeight="1" x14ac:dyDescent="0.2">
      <c r="B662" s="176" t="s">
        <v>1462</v>
      </c>
      <c r="C662" s="177" t="s">
        <v>134</v>
      </c>
      <c r="D662" s="167">
        <v>37699</v>
      </c>
      <c r="E662" s="166" t="str">
        <f t="shared" si="21"/>
        <v>S17</v>
      </c>
      <c r="F662" s="166" t="s">
        <v>644</v>
      </c>
      <c r="G662" s="166" t="s">
        <v>1163</v>
      </c>
      <c r="H662" s="196"/>
      <c r="I662" s="175"/>
      <c r="J662" s="175"/>
      <c r="K662" s="175"/>
      <c r="L662" s="175"/>
      <c r="M662" s="175"/>
      <c r="Q662" s="175"/>
      <c r="R662" s="175"/>
      <c r="S662" s="175"/>
    </row>
    <row r="663" spans="2:19" ht="15" customHeight="1" x14ac:dyDescent="0.2">
      <c r="B663" s="176" t="s">
        <v>1535</v>
      </c>
      <c r="C663" s="177" t="s">
        <v>868</v>
      </c>
      <c r="D663" s="167">
        <v>30367</v>
      </c>
      <c r="E663" s="166" t="str">
        <f t="shared" si="21"/>
        <v>35+</v>
      </c>
      <c r="F663" s="166"/>
      <c r="G663" s="166"/>
      <c r="H663" s="196"/>
      <c r="I663" s="175"/>
      <c r="J663" s="175"/>
      <c r="K663" s="175"/>
      <c r="L663" s="175"/>
      <c r="M663" s="175"/>
      <c r="Q663" s="175"/>
      <c r="R663" s="175"/>
      <c r="S663" s="175"/>
    </row>
    <row r="664" spans="2:19" ht="15" customHeight="1" x14ac:dyDescent="0.2">
      <c r="B664" s="176" t="s">
        <v>495</v>
      </c>
      <c r="C664" s="177" t="s">
        <v>774</v>
      </c>
      <c r="D664" s="167">
        <v>39030</v>
      </c>
      <c r="E664" s="166" t="str">
        <f t="shared" si="21"/>
        <v>S15</v>
      </c>
      <c r="F664" s="166"/>
      <c r="G664" s="166"/>
      <c r="H664" s="196"/>
      <c r="I664" s="175"/>
      <c r="J664" s="175"/>
      <c r="K664" s="175"/>
      <c r="L664" s="175"/>
      <c r="M664" s="175"/>
      <c r="Q664" s="175"/>
      <c r="R664" s="175"/>
      <c r="S664" s="175"/>
    </row>
    <row r="665" spans="2:19" ht="15" customHeight="1" x14ac:dyDescent="0.2">
      <c r="B665" s="176" t="s">
        <v>161</v>
      </c>
      <c r="C665" s="177" t="s">
        <v>774</v>
      </c>
      <c r="D665" s="167">
        <v>37646</v>
      </c>
      <c r="E665" s="166" t="str">
        <f t="shared" si="21"/>
        <v>S17</v>
      </c>
      <c r="F665" s="166"/>
      <c r="G665" s="166"/>
      <c r="H665" s="196"/>
      <c r="I665" s="175"/>
      <c r="J665" s="175"/>
      <c r="K665" s="175"/>
      <c r="L665" s="175"/>
      <c r="M665" s="175"/>
      <c r="Q665" s="175"/>
      <c r="R665" s="175"/>
      <c r="S665" s="175"/>
    </row>
    <row r="666" spans="2:19" ht="15" customHeight="1" x14ac:dyDescent="0.2">
      <c r="B666" s="176" t="s">
        <v>430</v>
      </c>
      <c r="C666" s="177" t="s">
        <v>55</v>
      </c>
      <c r="D666" s="167">
        <v>37211</v>
      </c>
      <c r="E666" s="166" t="str">
        <f t="shared" si="21"/>
        <v>S19</v>
      </c>
      <c r="F666" s="166" t="s">
        <v>644</v>
      </c>
      <c r="G666" s="166"/>
      <c r="H666" s="196"/>
      <c r="I666" s="175"/>
      <c r="J666" s="175"/>
      <c r="K666" s="175"/>
      <c r="L666" s="175"/>
      <c r="M666" s="175"/>
      <c r="Q666" s="175"/>
      <c r="R666" s="175"/>
      <c r="S666" s="175"/>
    </row>
    <row r="667" spans="2:19" ht="15" customHeight="1" x14ac:dyDescent="0.2">
      <c r="B667" s="176" t="s">
        <v>1289</v>
      </c>
      <c r="C667" s="177" t="s">
        <v>774</v>
      </c>
      <c r="D667" s="167">
        <v>29759</v>
      </c>
      <c r="E667" s="166" t="str">
        <f t="shared" si="21"/>
        <v>35+</v>
      </c>
      <c r="F667" s="166" t="s">
        <v>644</v>
      </c>
      <c r="G667" s="166" t="s">
        <v>1290</v>
      </c>
      <c r="H667" s="196" t="s">
        <v>1291</v>
      </c>
      <c r="I667" s="175"/>
      <c r="J667" s="175"/>
      <c r="K667" s="175"/>
      <c r="L667" s="175"/>
      <c r="M667" s="175"/>
      <c r="Q667" s="175"/>
      <c r="R667" s="175"/>
      <c r="S667" s="175"/>
    </row>
    <row r="668" spans="2:19" ht="15" customHeight="1" x14ac:dyDescent="0.2">
      <c r="B668" s="176" t="s">
        <v>1682</v>
      </c>
      <c r="C668" s="177" t="s">
        <v>55</v>
      </c>
      <c r="D668" s="167">
        <v>40868</v>
      </c>
      <c r="E668" s="166" t="str">
        <f t="shared" si="21"/>
        <v>S09</v>
      </c>
      <c r="F668" s="166"/>
      <c r="G668" s="166"/>
      <c r="H668" s="196"/>
      <c r="I668" s="175"/>
      <c r="J668" s="175"/>
      <c r="K668" s="175"/>
      <c r="L668" s="175"/>
      <c r="M668" s="175"/>
      <c r="Q668" s="175"/>
      <c r="R668" s="175"/>
      <c r="S668" s="175"/>
    </row>
    <row r="669" spans="2:19" ht="15" customHeight="1" x14ac:dyDescent="0.2">
      <c r="B669" s="176" t="s">
        <v>212</v>
      </c>
      <c r="C669" s="177" t="s">
        <v>54</v>
      </c>
      <c r="D669" s="167">
        <v>39304</v>
      </c>
      <c r="E669" s="166" t="str">
        <f t="shared" si="21"/>
        <v>S13</v>
      </c>
      <c r="F669" s="166"/>
      <c r="G669" s="166"/>
      <c r="H669" s="196"/>
      <c r="I669" s="175"/>
      <c r="J669" s="175"/>
      <c r="K669" s="175"/>
      <c r="L669" s="175"/>
      <c r="M669" s="175"/>
      <c r="Q669" s="175"/>
      <c r="R669" s="175"/>
      <c r="S669" s="175"/>
    </row>
    <row r="670" spans="2:19" ht="15" customHeight="1" x14ac:dyDescent="0.2">
      <c r="B670" s="176" t="s">
        <v>1139</v>
      </c>
      <c r="C670" s="177" t="s">
        <v>68</v>
      </c>
      <c r="D670" s="167">
        <v>39849</v>
      </c>
      <c r="E670" s="166" t="str">
        <f t="shared" si="21"/>
        <v>S11</v>
      </c>
      <c r="F670" s="166" t="s">
        <v>644</v>
      </c>
      <c r="G670" s="166" t="s">
        <v>1322</v>
      </c>
      <c r="H670" s="196"/>
      <c r="I670" s="175"/>
      <c r="J670" s="175"/>
      <c r="K670" s="175"/>
      <c r="L670" s="175"/>
      <c r="M670" s="175"/>
      <c r="Q670" s="175"/>
      <c r="R670" s="175"/>
      <c r="S670" s="175"/>
    </row>
    <row r="671" spans="2:19" ht="15" customHeight="1" x14ac:dyDescent="0.2">
      <c r="B671" s="176" t="s">
        <v>542</v>
      </c>
      <c r="C671" s="177" t="s">
        <v>68</v>
      </c>
      <c r="D671" s="167">
        <v>39480</v>
      </c>
      <c r="E671" s="166" t="str">
        <f t="shared" si="21"/>
        <v>S13</v>
      </c>
      <c r="F671" s="166"/>
      <c r="G671" s="166"/>
      <c r="H671" s="196"/>
      <c r="I671" s="175"/>
      <c r="J671" s="175"/>
      <c r="K671" s="175"/>
      <c r="L671" s="175"/>
      <c r="M671" s="175"/>
      <c r="Q671" s="175"/>
      <c r="R671" s="175"/>
      <c r="S671" s="175"/>
    </row>
    <row r="672" spans="2:19" ht="15" customHeight="1" x14ac:dyDescent="0.2">
      <c r="B672" s="176" t="s">
        <v>939</v>
      </c>
      <c r="C672" s="177" t="s">
        <v>407</v>
      </c>
      <c r="D672" s="167">
        <v>38909</v>
      </c>
      <c r="E672" s="166" t="str">
        <f t="shared" si="21"/>
        <v>S15</v>
      </c>
      <c r="F672" s="166" t="s">
        <v>644</v>
      </c>
      <c r="G672" s="166" t="s">
        <v>1268</v>
      </c>
      <c r="H672" s="196">
        <v>12804925978</v>
      </c>
      <c r="I672" s="175"/>
      <c r="J672" s="175"/>
      <c r="K672" s="175"/>
      <c r="L672" s="175"/>
      <c r="M672" s="175"/>
      <c r="Q672" s="175"/>
      <c r="R672" s="175"/>
      <c r="S672" s="175"/>
    </row>
    <row r="673" spans="2:19" ht="15" customHeight="1" x14ac:dyDescent="0.2">
      <c r="B673" s="176" t="s">
        <v>1504</v>
      </c>
      <c r="C673" s="177" t="s">
        <v>958</v>
      </c>
      <c r="D673" s="167">
        <v>38832</v>
      </c>
      <c r="E673" s="166" t="str">
        <f t="shared" si="21"/>
        <v>S15</v>
      </c>
      <c r="F673" s="166"/>
      <c r="G673" s="166"/>
      <c r="H673" s="196"/>
      <c r="I673" s="175"/>
      <c r="J673" s="175"/>
      <c r="K673" s="175"/>
      <c r="L673" s="175"/>
      <c r="M673" s="175"/>
      <c r="Q673" s="175"/>
      <c r="R673" s="175"/>
      <c r="S673" s="175"/>
    </row>
    <row r="674" spans="2:19" ht="15" customHeight="1" x14ac:dyDescent="0.2">
      <c r="B674" s="176" t="s">
        <v>441</v>
      </c>
      <c r="C674" s="177" t="s">
        <v>407</v>
      </c>
      <c r="D674" s="167">
        <v>37348</v>
      </c>
      <c r="E674" s="166" t="str">
        <f t="shared" si="21"/>
        <v>S19</v>
      </c>
      <c r="F674" s="166" t="s">
        <v>644</v>
      </c>
      <c r="G674" s="166" t="s">
        <v>1282</v>
      </c>
      <c r="H674" s="196">
        <v>10999057960</v>
      </c>
      <c r="I674" s="175"/>
      <c r="J674" s="175"/>
      <c r="K674" s="175"/>
      <c r="L674" s="175"/>
      <c r="M674" s="175"/>
      <c r="Q674" s="175"/>
      <c r="R674" s="175"/>
      <c r="S674" s="175"/>
    </row>
    <row r="675" spans="2:19" ht="15" customHeight="1" x14ac:dyDescent="0.2">
      <c r="B675" s="176" t="s">
        <v>202</v>
      </c>
      <c r="C675" s="177" t="s">
        <v>407</v>
      </c>
      <c r="D675" s="167">
        <v>37672</v>
      </c>
      <c r="E675" s="166" t="str">
        <f t="shared" si="21"/>
        <v>S17</v>
      </c>
      <c r="F675" s="166" t="s">
        <v>644</v>
      </c>
      <c r="G675" s="166" t="s">
        <v>1283</v>
      </c>
      <c r="H675" s="196">
        <v>10949855979</v>
      </c>
      <c r="I675" s="175"/>
      <c r="J675" s="175"/>
      <c r="K675" s="175"/>
      <c r="L675" s="175"/>
      <c r="M675" s="175"/>
      <c r="Q675" s="175"/>
      <c r="R675" s="175"/>
      <c r="S675" s="175"/>
    </row>
    <row r="676" spans="2:19" ht="15" customHeight="1" x14ac:dyDescent="0.2">
      <c r="B676" s="176" t="s">
        <v>1044</v>
      </c>
      <c r="C676" s="177" t="s">
        <v>136</v>
      </c>
      <c r="D676" s="167">
        <v>40295</v>
      </c>
      <c r="E676" s="166" t="str">
        <f t="shared" si="21"/>
        <v>S11</v>
      </c>
      <c r="F676" s="166"/>
      <c r="G676" s="166"/>
      <c r="H676" s="196"/>
      <c r="I676" s="175"/>
      <c r="J676" s="175"/>
      <c r="K676" s="175"/>
      <c r="L676" s="175"/>
      <c r="M676" s="175"/>
      <c r="Q676" s="175"/>
      <c r="R676" s="175"/>
      <c r="S676" s="175"/>
    </row>
    <row r="677" spans="2:19" ht="15" customHeight="1" x14ac:dyDescent="0.2">
      <c r="B677" s="176" t="s">
        <v>307</v>
      </c>
      <c r="C677" s="177" t="s">
        <v>68</v>
      </c>
      <c r="D677" s="167"/>
      <c r="E677" s="166" t="str">
        <f t="shared" si="21"/>
        <v/>
      </c>
      <c r="F677" s="166"/>
      <c r="G677" s="166"/>
      <c r="H677" s="196"/>
      <c r="I677" s="175"/>
      <c r="J677" s="175"/>
      <c r="K677" s="175"/>
      <c r="L677" s="175"/>
      <c r="M677" s="175"/>
      <c r="Q677" s="175"/>
      <c r="R677" s="175"/>
      <c r="S677" s="175"/>
    </row>
    <row r="678" spans="2:19" ht="15" customHeight="1" x14ac:dyDescent="0.2">
      <c r="B678" s="176" t="s">
        <v>228</v>
      </c>
      <c r="C678" s="177" t="s">
        <v>134</v>
      </c>
      <c r="D678" s="167">
        <v>36763</v>
      </c>
      <c r="E678" s="166" t="str">
        <f t="shared" si="21"/>
        <v>Adulto</v>
      </c>
      <c r="F678" s="166" t="s">
        <v>644</v>
      </c>
      <c r="G678" s="166"/>
      <c r="H678" s="196"/>
      <c r="I678" s="175"/>
      <c r="J678" s="175"/>
      <c r="K678" s="175"/>
      <c r="L678" s="175"/>
      <c r="M678" s="175"/>
      <c r="Q678" s="175"/>
      <c r="R678" s="175"/>
      <c r="S678" s="175"/>
    </row>
    <row r="679" spans="2:19" ht="15" customHeight="1" x14ac:dyDescent="0.2">
      <c r="B679" s="176" t="s">
        <v>394</v>
      </c>
      <c r="C679" s="177" t="s">
        <v>55</v>
      </c>
      <c r="D679" s="167">
        <v>37971</v>
      </c>
      <c r="E679" s="166" t="str">
        <f t="shared" si="21"/>
        <v>S17</v>
      </c>
      <c r="F679" s="166" t="s">
        <v>644</v>
      </c>
      <c r="G679" s="166"/>
      <c r="H679" s="196">
        <v>13235887954</v>
      </c>
      <c r="I679" s="175"/>
      <c r="J679" s="175"/>
      <c r="K679" s="175"/>
      <c r="L679" s="175"/>
      <c r="M679" s="175"/>
      <c r="Q679" s="175"/>
      <c r="R679" s="175"/>
      <c r="S679" s="175"/>
    </row>
    <row r="680" spans="2:19" ht="15" customHeight="1" x14ac:dyDescent="0.2">
      <c r="B680" s="176" t="s">
        <v>904</v>
      </c>
      <c r="C680" s="177" t="s">
        <v>54</v>
      </c>
      <c r="D680" s="167">
        <v>36886</v>
      </c>
      <c r="E680" s="166" t="str">
        <f t="shared" si="21"/>
        <v>Adulto</v>
      </c>
      <c r="F680" s="166"/>
      <c r="G680" s="166"/>
      <c r="H680" s="196"/>
      <c r="I680" s="175"/>
      <c r="J680" s="175"/>
      <c r="K680" s="175"/>
      <c r="L680" s="175"/>
      <c r="M680" s="175"/>
      <c r="Q680" s="175"/>
      <c r="R680" s="175"/>
      <c r="S680" s="175"/>
    </row>
    <row r="681" spans="2:19" ht="15" customHeight="1" x14ac:dyDescent="0.2">
      <c r="B681" s="176" t="s">
        <v>123</v>
      </c>
      <c r="C681" s="177" t="s">
        <v>134</v>
      </c>
      <c r="D681" s="167">
        <v>36371</v>
      </c>
      <c r="E681" s="166" t="str">
        <f t="shared" si="21"/>
        <v>Adulto</v>
      </c>
      <c r="F681" s="166" t="s">
        <v>644</v>
      </c>
      <c r="G681" s="166" t="s">
        <v>1497</v>
      </c>
      <c r="H681" s="196"/>
      <c r="I681" s="175"/>
      <c r="J681" s="175"/>
      <c r="K681" s="175"/>
      <c r="L681" s="175"/>
      <c r="M681" s="175"/>
      <c r="Q681" s="175"/>
      <c r="R681" s="175"/>
      <c r="S681" s="175"/>
    </row>
    <row r="682" spans="2:19" ht="15" customHeight="1" x14ac:dyDescent="0.2">
      <c r="B682" s="176" t="s">
        <v>489</v>
      </c>
      <c r="C682" s="177" t="s">
        <v>868</v>
      </c>
      <c r="D682" s="167">
        <v>38353</v>
      </c>
      <c r="E682" s="166" t="str">
        <f t="shared" si="21"/>
        <v>S15</v>
      </c>
      <c r="F682" s="166"/>
      <c r="G682" s="166"/>
      <c r="H682" s="196"/>
      <c r="I682" s="175"/>
      <c r="J682" s="175"/>
      <c r="K682" s="175"/>
      <c r="L682" s="175"/>
      <c r="M682" s="175"/>
      <c r="Q682" s="175"/>
      <c r="R682" s="175"/>
      <c r="S682" s="175"/>
    </row>
    <row r="683" spans="2:19" ht="15" customHeight="1" x14ac:dyDescent="0.2">
      <c r="B683" s="176" t="s">
        <v>740</v>
      </c>
      <c r="C683" s="177" t="s">
        <v>780</v>
      </c>
      <c r="D683" s="167">
        <v>36460</v>
      </c>
      <c r="E683" s="166" t="str">
        <f t="shared" si="21"/>
        <v>Adulto</v>
      </c>
      <c r="F683" s="166" t="s">
        <v>644</v>
      </c>
      <c r="G683" s="166" t="s">
        <v>1227</v>
      </c>
      <c r="H683" s="196" t="s">
        <v>1237</v>
      </c>
      <c r="I683" s="175"/>
      <c r="J683" s="175"/>
      <c r="K683" s="175"/>
      <c r="L683" s="175"/>
      <c r="M683" s="175"/>
      <c r="Q683" s="175"/>
      <c r="R683" s="175"/>
      <c r="S683" s="175"/>
    </row>
    <row r="684" spans="2:19" ht="15" customHeight="1" x14ac:dyDescent="0.2">
      <c r="B684" s="176" t="s">
        <v>1035</v>
      </c>
      <c r="C684" s="177" t="s">
        <v>68</v>
      </c>
      <c r="D684" s="167"/>
      <c r="E684" s="166" t="str">
        <f t="shared" ref="E684:E747" si="22">IFERROR(VLOOKUP(YEAR($D684),$J:$K,2,FALSE),"")</f>
        <v/>
      </c>
      <c r="F684" s="166"/>
      <c r="G684" s="166"/>
      <c r="H684" s="196"/>
      <c r="I684" s="175"/>
      <c r="J684" s="175"/>
      <c r="K684" s="175"/>
      <c r="L684" s="175"/>
      <c r="M684" s="175"/>
      <c r="Q684" s="175"/>
      <c r="R684" s="175"/>
      <c r="S684" s="175"/>
    </row>
    <row r="685" spans="2:19" ht="15" customHeight="1" x14ac:dyDescent="0.2">
      <c r="B685" s="176" t="s">
        <v>571</v>
      </c>
      <c r="C685" s="177" t="s">
        <v>780</v>
      </c>
      <c r="D685" s="167"/>
      <c r="E685" s="166" t="str">
        <f t="shared" si="22"/>
        <v/>
      </c>
      <c r="F685" s="166"/>
      <c r="G685" s="166"/>
      <c r="H685" s="196"/>
      <c r="I685" s="175"/>
      <c r="J685" s="175"/>
      <c r="K685" s="175"/>
      <c r="L685" s="175"/>
      <c r="M685" s="175"/>
      <c r="Q685" s="175"/>
      <c r="R685" s="175"/>
      <c r="S685" s="175"/>
    </row>
    <row r="686" spans="2:19" ht="15" customHeight="1" x14ac:dyDescent="0.2">
      <c r="B686" s="176" t="s">
        <v>411</v>
      </c>
      <c r="C686" s="177" t="s">
        <v>136</v>
      </c>
      <c r="D686" s="167"/>
      <c r="E686" s="166" t="str">
        <f t="shared" si="22"/>
        <v/>
      </c>
      <c r="F686" s="166"/>
      <c r="G686" s="166"/>
      <c r="H686" s="196"/>
      <c r="I686" s="175"/>
      <c r="J686" s="175"/>
      <c r="K686" s="175"/>
      <c r="L686" s="175"/>
      <c r="M686" s="175"/>
      <c r="Q686" s="175"/>
      <c r="R686" s="175"/>
      <c r="S686" s="175"/>
    </row>
    <row r="687" spans="2:19" ht="15" customHeight="1" x14ac:dyDescent="0.2">
      <c r="B687" s="176" t="s">
        <v>1609</v>
      </c>
      <c r="C687" s="177" t="s">
        <v>55</v>
      </c>
      <c r="D687" s="167">
        <v>39459</v>
      </c>
      <c r="E687" s="166" t="str">
        <f t="shared" si="22"/>
        <v>S13</v>
      </c>
      <c r="F687" s="166"/>
      <c r="G687" s="166"/>
      <c r="H687" s="196"/>
      <c r="I687" s="175"/>
      <c r="J687" s="175"/>
      <c r="K687" s="175"/>
      <c r="L687" s="175"/>
      <c r="M687" s="175"/>
      <c r="Q687" s="175"/>
      <c r="R687" s="175"/>
      <c r="S687" s="175"/>
    </row>
    <row r="688" spans="2:19" ht="15" customHeight="1" x14ac:dyDescent="0.2">
      <c r="B688" s="176" t="s">
        <v>1256</v>
      </c>
      <c r="C688" s="177" t="s">
        <v>774</v>
      </c>
      <c r="D688" s="167">
        <v>37646</v>
      </c>
      <c r="E688" s="166" t="str">
        <f t="shared" si="22"/>
        <v>S17</v>
      </c>
      <c r="F688" s="166" t="s">
        <v>644</v>
      </c>
      <c r="G688" s="166" t="s">
        <v>1257</v>
      </c>
      <c r="H688" s="196"/>
      <c r="I688" s="175"/>
      <c r="J688" s="175"/>
      <c r="K688" s="175"/>
      <c r="L688" s="175"/>
      <c r="M688" s="175"/>
      <c r="Q688" s="175"/>
      <c r="R688" s="175"/>
      <c r="S688" s="175"/>
    </row>
    <row r="689" spans="2:19" ht="15" customHeight="1" x14ac:dyDescent="0.2">
      <c r="B689" s="176" t="s">
        <v>706</v>
      </c>
      <c r="C689" s="177" t="s">
        <v>134</v>
      </c>
      <c r="D689" s="167">
        <v>29568</v>
      </c>
      <c r="E689" s="166" t="str">
        <f t="shared" si="22"/>
        <v>35+</v>
      </c>
      <c r="F689" s="166" t="s">
        <v>644</v>
      </c>
      <c r="G689" s="166"/>
      <c r="H689" s="196"/>
      <c r="I689" s="175"/>
      <c r="J689" s="175"/>
      <c r="K689" s="175"/>
      <c r="L689" s="175"/>
      <c r="M689" s="175"/>
      <c r="Q689" s="175"/>
      <c r="R689" s="175"/>
      <c r="S689" s="175"/>
    </row>
    <row r="690" spans="2:19" ht="15" customHeight="1" x14ac:dyDescent="0.2">
      <c r="B690" s="176" t="s">
        <v>983</v>
      </c>
      <c r="C690" s="177" t="s">
        <v>68</v>
      </c>
      <c r="D690" s="167"/>
      <c r="E690" s="166" t="str">
        <f t="shared" si="22"/>
        <v/>
      </c>
      <c r="F690" s="166"/>
      <c r="G690" s="166"/>
      <c r="H690" s="196"/>
      <c r="I690" s="175"/>
      <c r="J690" s="175"/>
      <c r="K690" s="175"/>
      <c r="L690" s="175"/>
      <c r="M690" s="175"/>
      <c r="Q690" s="175"/>
      <c r="R690" s="175"/>
      <c r="S690" s="175"/>
    </row>
    <row r="691" spans="2:19" ht="15" customHeight="1" x14ac:dyDescent="0.2">
      <c r="B691" s="176" t="s">
        <v>691</v>
      </c>
      <c r="C691" s="177" t="s">
        <v>55</v>
      </c>
      <c r="D691" s="167">
        <v>27611</v>
      </c>
      <c r="E691" s="166" t="str">
        <f t="shared" si="22"/>
        <v>42+</v>
      </c>
      <c r="F691" s="166" t="s">
        <v>644</v>
      </c>
      <c r="G691" s="166"/>
      <c r="H691" s="196"/>
      <c r="I691" s="175"/>
      <c r="J691" s="175"/>
      <c r="K691" s="175"/>
      <c r="L691" s="175"/>
      <c r="M691" s="175"/>
      <c r="Q691" s="175"/>
      <c r="R691" s="175"/>
      <c r="S691" s="175"/>
    </row>
    <row r="692" spans="2:19" ht="15" customHeight="1" x14ac:dyDescent="0.2">
      <c r="B692" s="176" t="s">
        <v>576</v>
      </c>
      <c r="C692" s="177" t="s">
        <v>389</v>
      </c>
      <c r="D692" s="167"/>
      <c r="E692" s="166" t="str">
        <f t="shared" si="22"/>
        <v/>
      </c>
      <c r="F692" s="166"/>
      <c r="G692" s="166"/>
      <c r="H692" s="196"/>
      <c r="I692" s="175"/>
      <c r="J692" s="175"/>
      <c r="K692" s="175"/>
      <c r="L692" s="175"/>
      <c r="M692" s="175"/>
      <c r="Q692" s="175"/>
      <c r="R692" s="175"/>
      <c r="S692" s="175"/>
    </row>
    <row r="693" spans="2:19" ht="15" customHeight="1" x14ac:dyDescent="0.2">
      <c r="B693" s="176" t="s">
        <v>243</v>
      </c>
      <c r="C693" s="177" t="s">
        <v>54</v>
      </c>
      <c r="D693" s="167">
        <v>36351</v>
      </c>
      <c r="E693" s="166" t="str">
        <f t="shared" si="22"/>
        <v>Adulto</v>
      </c>
      <c r="F693" s="166"/>
      <c r="G693" s="166"/>
      <c r="H693" s="196"/>
      <c r="I693" s="175"/>
      <c r="J693" s="175"/>
      <c r="K693" s="175"/>
      <c r="L693" s="175"/>
      <c r="M693" s="175"/>
      <c r="Q693" s="175"/>
      <c r="R693" s="175"/>
      <c r="S693" s="175"/>
    </row>
    <row r="694" spans="2:19" ht="15" customHeight="1" x14ac:dyDescent="0.2">
      <c r="B694" s="176" t="s">
        <v>1033</v>
      </c>
      <c r="C694" s="177" t="s">
        <v>136</v>
      </c>
      <c r="D694" s="167">
        <v>38961</v>
      </c>
      <c r="E694" s="166" t="str">
        <f t="shared" si="22"/>
        <v>S15</v>
      </c>
      <c r="F694" s="166"/>
      <c r="G694" s="166"/>
      <c r="H694" s="196"/>
      <c r="I694" s="175"/>
      <c r="J694" s="175"/>
      <c r="K694" s="175"/>
      <c r="L694" s="175"/>
      <c r="M694" s="175"/>
      <c r="Q694" s="175"/>
      <c r="R694" s="175"/>
      <c r="S694" s="175"/>
    </row>
    <row r="695" spans="2:19" ht="15" customHeight="1" x14ac:dyDescent="0.2">
      <c r="B695" s="176" t="s">
        <v>185</v>
      </c>
      <c r="C695" s="177" t="s">
        <v>774</v>
      </c>
      <c r="D695" s="167">
        <v>37588</v>
      </c>
      <c r="E695" s="166" t="str">
        <f t="shared" si="22"/>
        <v>S19</v>
      </c>
      <c r="F695" s="166" t="s">
        <v>644</v>
      </c>
      <c r="G695" s="166"/>
      <c r="H695" s="196"/>
      <c r="I695" s="175"/>
      <c r="J695" s="175"/>
      <c r="K695" s="175"/>
      <c r="L695" s="175"/>
      <c r="M695" s="175"/>
      <c r="Q695" s="175"/>
      <c r="R695" s="175"/>
      <c r="S695" s="175"/>
    </row>
    <row r="696" spans="2:19" ht="15" customHeight="1" x14ac:dyDescent="0.2">
      <c r="B696" s="176" t="s">
        <v>1712</v>
      </c>
      <c r="C696" s="177" t="s">
        <v>55</v>
      </c>
      <c r="D696" s="167">
        <v>27361</v>
      </c>
      <c r="E696" s="166" t="str">
        <f t="shared" si="22"/>
        <v>42+</v>
      </c>
      <c r="F696" s="166"/>
      <c r="G696" s="166"/>
      <c r="H696" s="196"/>
      <c r="I696" s="175"/>
      <c r="J696" s="175"/>
      <c r="K696" s="175"/>
      <c r="L696" s="175"/>
      <c r="M696" s="175"/>
      <c r="Q696" s="175"/>
      <c r="R696" s="175"/>
      <c r="S696" s="175"/>
    </row>
    <row r="697" spans="2:19" ht="15" customHeight="1" x14ac:dyDescent="0.2">
      <c r="B697" s="176" t="s">
        <v>962</v>
      </c>
      <c r="C697" s="177" t="s">
        <v>958</v>
      </c>
      <c r="D697" s="167">
        <v>38838</v>
      </c>
      <c r="E697" s="166" t="str">
        <f t="shared" si="22"/>
        <v>S15</v>
      </c>
      <c r="F697" s="166" t="s">
        <v>644</v>
      </c>
      <c r="G697" s="166"/>
      <c r="H697" s="196"/>
      <c r="I697" s="175"/>
      <c r="J697" s="175"/>
      <c r="K697" s="175"/>
      <c r="L697" s="175"/>
      <c r="M697" s="175"/>
      <c r="Q697" s="175"/>
      <c r="R697" s="175"/>
      <c r="S697" s="175"/>
    </row>
    <row r="698" spans="2:19" ht="15" customHeight="1" x14ac:dyDescent="0.2">
      <c r="B698" s="176" t="s">
        <v>826</v>
      </c>
      <c r="C698" s="177" t="s">
        <v>788</v>
      </c>
      <c r="D698" s="167">
        <v>38043</v>
      </c>
      <c r="E698" s="166" t="str">
        <f t="shared" si="22"/>
        <v>S17</v>
      </c>
      <c r="F698" s="166"/>
      <c r="G698" s="166"/>
      <c r="H698" s="196"/>
      <c r="I698" s="175"/>
      <c r="J698" s="175"/>
      <c r="K698" s="175"/>
      <c r="L698" s="175"/>
      <c r="M698" s="175"/>
      <c r="Q698" s="175"/>
      <c r="R698" s="175"/>
      <c r="S698" s="175"/>
    </row>
    <row r="699" spans="2:19" ht="15" customHeight="1" x14ac:dyDescent="0.2">
      <c r="B699" s="176" t="s">
        <v>1435</v>
      </c>
      <c r="C699" s="177" t="s">
        <v>369</v>
      </c>
      <c r="D699" s="167">
        <v>39726</v>
      </c>
      <c r="E699" s="166" t="str">
        <f t="shared" si="22"/>
        <v>S13</v>
      </c>
      <c r="F699" s="166"/>
      <c r="G699" s="166"/>
      <c r="H699" s="196"/>
      <c r="I699" s="175"/>
      <c r="J699" s="175"/>
      <c r="K699" s="175"/>
      <c r="L699" s="175"/>
      <c r="M699" s="175"/>
      <c r="Q699" s="175"/>
      <c r="R699" s="175"/>
      <c r="S699" s="175"/>
    </row>
    <row r="700" spans="2:19" ht="15" customHeight="1" x14ac:dyDescent="0.2">
      <c r="B700" s="176" t="s">
        <v>1660</v>
      </c>
      <c r="C700" s="177" t="s">
        <v>55</v>
      </c>
      <c r="D700" s="167">
        <v>40213</v>
      </c>
      <c r="E700" s="166" t="str">
        <f t="shared" si="22"/>
        <v>S11</v>
      </c>
      <c r="F700" s="166"/>
      <c r="G700" s="166"/>
      <c r="H700" s="196"/>
      <c r="I700" s="175"/>
      <c r="J700" s="175"/>
      <c r="K700" s="175"/>
      <c r="L700" s="175"/>
      <c r="M700" s="175"/>
      <c r="Q700" s="175"/>
      <c r="R700" s="175"/>
      <c r="S700" s="175"/>
    </row>
    <row r="701" spans="2:19" ht="15" customHeight="1" x14ac:dyDescent="0.2">
      <c r="B701" s="176" t="s">
        <v>90</v>
      </c>
      <c r="C701" s="177" t="s">
        <v>54</v>
      </c>
      <c r="D701" s="167">
        <v>36113</v>
      </c>
      <c r="E701" s="166" t="str">
        <f t="shared" si="22"/>
        <v>Adulto</v>
      </c>
      <c r="F701" s="166"/>
      <c r="G701" s="166"/>
      <c r="H701" s="196"/>
      <c r="I701" s="175"/>
      <c r="J701" s="175"/>
      <c r="K701" s="175"/>
      <c r="L701" s="175"/>
      <c r="M701" s="175"/>
      <c r="Q701" s="175"/>
      <c r="R701" s="175"/>
      <c r="S701" s="175"/>
    </row>
    <row r="702" spans="2:19" ht="15" customHeight="1" x14ac:dyDescent="0.2">
      <c r="B702" s="176" t="s">
        <v>973</v>
      </c>
      <c r="C702" s="177" t="s">
        <v>134</v>
      </c>
      <c r="D702" s="167">
        <v>36799</v>
      </c>
      <c r="E702" s="166" t="str">
        <f t="shared" si="22"/>
        <v>Adulto</v>
      </c>
      <c r="F702" s="166" t="s">
        <v>644</v>
      </c>
      <c r="G702" s="166"/>
      <c r="H702" s="196">
        <v>11352372983</v>
      </c>
      <c r="I702" s="175"/>
      <c r="J702" s="175"/>
      <c r="K702" s="175"/>
      <c r="L702" s="175"/>
      <c r="M702" s="175"/>
      <c r="Q702" s="175"/>
      <c r="R702" s="175"/>
      <c r="S702" s="175"/>
    </row>
    <row r="703" spans="2:19" ht="15" customHeight="1" x14ac:dyDescent="0.2">
      <c r="B703" s="176" t="s">
        <v>1453</v>
      </c>
      <c r="C703" s="177" t="s">
        <v>868</v>
      </c>
      <c r="D703" s="167">
        <v>39176</v>
      </c>
      <c r="E703" s="166" t="str">
        <f t="shared" si="22"/>
        <v>S13</v>
      </c>
      <c r="F703" s="166"/>
      <c r="G703" s="166"/>
      <c r="H703" s="196"/>
      <c r="I703" s="175"/>
      <c r="J703" s="175"/>
      <c r="K703" s="175"/>
      <c r="L703" s="175"/>
      <c r="M703" s="175"/>
      <c r="Q703" s="175"/>
      <c r="R703" s="175"/>
      <c r="S703" s="175"/>
    </row>
    <row r="704" spans="2:19" ht="15" customHeight="1" x14ac:dyDescent="0.2">
      <c r="B704" s="176" t="s">
        <v>218</v>
      </c>
      <c r="C704" s="177" t="s">
        <v>774</v>
      </c>
      <c r="D704" s="167">
        <v>19921</v>
      </c>
      <c r="E704" s="166" t="str">
        <f t="shared" si="22"/>
        <v>50+</v>
      </c>
      <c r="F704" s="166"/>
      <c r="G704" s="166"/>
      <c r="H704" s="196"/>
      <c r="I704" s="175"/>
      <c r="J704" s="175"/>
      <c r="K704" s="175"/>
      <c r="L704" s="175"/>
      <c r="M704" s="175"/>
      <c r="Q704" s="175"/>
      <c r="R704" s="175"/>
      <c r="S704" s="175"/>
    </row>
    <row r="705" spans="2:19" ht="15" customHeight="1" x14ac:dyDescent="0.2">
      <c r="B705" s="176" t="s">
        <v>1539</v>
      </c>
      <c r="C705" s="177" t="s">
        <v>774</v>
      </c>
      <c r="D705" s="167">
        <v>37080</v>
      </c>
      <c r="E705" s="166" t="str">
        <f t="shared" si="22"/>
        <v>S19</v>
      </c>
      <c r="F705" s="166"/>
      <c r="G705" s="166"/>
      <c r="H705" s="196"/>
      <c r="I705" s="175"/>
      <c r="J705" s="175"/>
      <c r="K705" s="175"/>
      <c r="L705" s="175"/>
      <c r="M705" s="175"/>
      <c r="Q705" s="175"/>
      <c r="R705" s="175"/>
      <c r="S705" s="175"/>
    </row>
    <row r="706" spans="2:19" ht="15" customHeight="1" x14ac:dyDescent="0.2">
      <c r="B706" s="176" t="s">
        <v>638</v>
      </c>
      <c r="C706" s="177" t="s">
        <v>369</v>
      </c>
      <c r="D706" s="167">
        <v>37593</v>
      </c>
      <c r="E706" s="166" t="str">
        <f t="shared" si="22"/>
        <v>S19</v>
      </c>
      <c r="F706" s="166" t="s">
        <v>644</v>
      </c>
      <c r="G706" s="166"/>
      <c r="H706" s="196"/>
      <c r="I706" s="175"/>
      <c r="J706" s="175"/>
      <c r="K706" s="175"/>
      <c r="L706" s="175"/>
      <c r="M706" s="175"/>
      <c r="Q706" s="175"/>
      <c r="R706" s="175"/>
      <c r="S706" s="175"/>
    </row>
    <row r="707" spans="2:19" ht="15" customHeight="1" x14ac:dyDescent="0.2">
      <c r="B707" s="176" t="s">
        <v>827</v>
      </c>
      <c r="C707" s="177" t="s">
        <v>389</v>
      </c>
      <c r="D707" s="167">
        <v>39604</v>
      </c>
      <c r="E707" s="166" t="str">
        <f t="shared" si="22"/>
        <v>S13</v>
      </c>
      <c r="F707" s="166"/>
      <c r="G707" s="166"/>
      <c r="H707" s="196"/>
      <c r="I707" s="175"/>
      <c r="J707" s="175"/>
      <c r="K707" s="175"/>
      <c r="L707" s="175"/>
      <c r="M707" s="175"/>
      <c r="Q707" s="175"/>
      <c r="R707" s="175"/>
      <c r="S707" s="175"/>
    </row>
    <row r="708" spans="2:19" ht="15" customHeight="1" x14ac:dyDescent="0.2">
      <c r="B708" s="176" t="s">
        <v>1021</v>
      </c>
      <c r="C708" s="177" t="s">
        <v>868</v>
      </c>
      <c r="D708" s="167"/>
      <c r="E708" s="166" t="str">
        <f t="shared" si="22"/>
        <v/>
      </c>
      <c r="F708" s="166"/>
      <c r="G708" s="166"/>
      <c r="H708" s="196"/>
      <c r="I708" s="175"/>
      <c r="J708" s="175"/>
      <c r="K708" s="175"/>
      <c r="L708" s="175"/>
      <c r="M708" s="175"/>
      <c r="Q708" s="175"/>
      <c r="R708" s="175"/>
      <c r="S708" s="175"/>
    </row>
    <row r="709" spans="2:19" ht="15" customHeight="1" x14ac:dyDescent="0.2">
      <c r="B709" s="176" t="s">
        <v>124</v>
      </c>
      <c r="C709" s="177" t="s">
        <v>134</v>
      </c>
      <c r="D709" s="167">
        <v>37077</v>
      </c>
      <c r="E709" s="166" t="str">
        <f t="shared" si="22"/>
        <v>S19</v>
      </c>
      <c r="F709" s="166" t="s">
        <v>644</v>
      </c>
      <c r="G709" s="166"/>
      <c r="H709" s="196"/>
      <c r="I709" s="175"/>
      <c r="J709" s="175"/>
      <c r="K709" s="175"/>
      <c r="L709" s="175"/>
      <c r="M709" s="175"/>
      <c r="Q709" s="175"/>
      <c r="R709" s="175"/>
      <c r="S709" s="175"/>
    </row>
    <row r="710" spans="2:19" ht="15" customHeight="1" x14ac:dyDescent="0.2">
      <c r="B710" s="176" t="s">
        <v>453</v>
      </c>
      <c r="C710" s="177" t="s">
        <v>773</v>
      </c>
      <c r="D710" s="167">
        <v>37634</v>
      </c>
      <c r="E710" s="166" t="str">
        <f t="shared" si="22"/>
        <v>S17</v>
      </c>
      <c r="F710" s="166" t="s">
        <v>644</v>
      </c>
      <c r="G710" s="166" t="s">
        <v>1331</v>
      </c>
      <c r="H710" s="196"/>
      <c r="I710" s="175"/>
      <c r="J710" s="175"/>
      <c r="K710" s="175"/>
      <c r="L710" s="175"/>
      <c r="M710" s="175"/>
      <c r="Q710" s="175"/>
      <c r="R710" s="175"/>
      <c r="S710" s="175"/>
    </row>
    <row r="711" spans="2:19" ht="15" customHeight="1" x14ac:dyDescent="0.2">
      <c r="B711" s="176" t="s">
        <v>361</v>
      </c>
      <c r="C711" s="177" t="s">
        <v>55</v>
      </c>
      <c r="D711" s="167">
        <v>37463</v>
      </c>
      <c r="E711" s="166" t="str">
        <f t="shared" si="22"/>
        <v>S19</v>
      </c>
      <c r="F711" s="166" t="s">
        <v>644</v>
      </c>
      <c r="G711" s="166"/>
      <c r="H711" s="196"/>
      <c r="I711" s="175"/>
      <c r="J711" s="175"/>
      <c r="K711" s="175"/>
      <c r="L711" s="175"/>
      <c r="M711" s="175"/>
      <c r="Q711" s="175"/>
      <c r="R711" s="175"/>
      <c r="S711" s="175"/>
    </row>
    <row r="712" spans="2:19" ht="15" customHeight="1" x14ac:dyDescent="0.2">
      <c r="B712" s="176" t="s">
        <v>502</v>
      </c>
      <c r="C712" s="177" t="s">
        <v>369</v>
      </c>
      <c r="D712" s="167">
        <v>38533</v>
      </c>
      <c r="E712" s="166" t="str">
        <f t="shared" si="22"/>
        <v>S15</v>
      </c>
      <c r="F712" s="166"/>
      <c r="G712" s="166"/>
      <c r="H712" s="196"/>
      <c r="I712" s="175"/>
      <c r="J712" s="175"/>
      <c r="K712" s="175"/>
      <c r="L712" s="175"/>
      <c r="M712" s="175"/>
      <c r="Q712" s="175"/>
      <c r="R712" s="175"/>
      <c r="S712" s="175"/>
    </row>
    <row r="713" spans="2:19" ht="15" customHeight="1" x14ac:dyDescent="0.2">
      <c r="B713" s="176" t="s">
        <v>516</v>
      </c>
      <c r="C713" s="177" t="s">
        <v>68</v>
      </c>
      <c r="D713" s="167">
        <v>38741</v>
      </c>
      <c r="E713" s="166" t="str">
        <f t="shared" si="22"/>
        <v>S15</v>
      </c>
      <c r="F713" s="166"/>
      <c r="G713" s="166"/>
      <c r="H713" s="196"/>
      <c r="I713" s="175"/>
      <c r="J713" s="175"/>
      <c r="K713" s="175"/>
      <c r="L713" s="175"/>
      <c r="M713" s="175"/>
      <c r="Q713" s="175"/>
      <c r="R713" s="175"/>
      <c r="S713" s="175"/>
    </row>
    <row r="714" spans="2:19" ht="15" customHeight="1" x14ac:dyDescent="0.2">
      <c r="B714" s="176" t="s">
        <v>1565</v>
      </c>
      <c r="C714" s="177" t="s">
        <v>68</v>
      </c>
      <c r="D714" s="167"/>
      <c r="E714" s="166" t="str">
        <f t="shared" si="22"/>
        <v/>
      </c>
      <c r="F714" s="166"/>
      <c r="G714" s="166"/>
      <c r="H714" s="196"/>
      <c r="I714" s="175"/>
      <c r="J714" s="175"/>
      <c r="K714" s="175"/>
      <c r="L714" s="175"/>
      <c r="M714" s="175"/>
      <c r="Q714" s="175"/>
      <c r="R714" s="175"/>
      <c r="S714" s="175"/>
    </row>
    <row r="715" spans="2:19" ht="15" customHeight="1" x14ac:dyDescent="0.2">
      <c r="B715" s="176" t="s">
        <v>1010</v>
      </c>
      <c r="C715" s="177" t="s">
        <v>68</v>
      </c>
      <c r="D715" s="167"/>
      <c r="E715" s="166" t="str">
        <f t="shared" si="22"/>
        <v/>
      </c>
      <c r="F715" s="166"/>
      <c r="G715" s="166"/>
      <c r="H715" s="196"/>
      <c r="I715" s="175"/>
      <c r="J715" s="175"/>
      <c r="K715" s="175"/>
      <c r="L715" s="175"/>
      <c r="M715" s="175"/>
      <c r="Q715" s="175"/>
      <c r="R715" s="175"/>
      <c r="S715" s="175"/>
    </row>
    <row r="716" spans="2:19" ht="15" customHeight="1" x14ac:dyDescent="0.2">
      <c r="B716" s="176" t="s">
        <v>1417</v>
      </c>
      <c r="C716" s="177" t="s">
        <v>407</v>
      </c>
      <c r="D716" s="167">
        <v>39428</v>
      </c>
      <c r="E716" s="166" t="str">
        <f t="shared" si="22"/>
        <v>S13</v>
      </c>
      <c r="F716" s="166"/>
      <c r="G716" s="166"/>
      <c r="H716" s="196"/>
      <c r="I716" s="175"/>
      <c r="J716" s="175"/>
      <c r="K716" s="175"/>
      <c r="L716" s="175"/>
      <c r="M716" s="175"/>
      <c r="Q716" s="175"/>
      <c r="R716" s="175"/>
      <c r="S716" s="175"/>
    </row>
    <row r="717" spans="2:19" ht="15" customHeight="1" x14ac:dyDescent="0.2">
      <c r="B717" s="176" t="s">
        <v>1038</v>
      </c>
      <c r="C717" s="177" t="s">
        <v>136</v>
      </c>
      <c r="D717" s="167">
        <v>39621</v>
      </c>
      <c r="E717" s="166" t="str">
        <f t="shared" si="22"/>
        <v>S13</v>
      </c>
      <c r="F717" s="166"/>
      <c r="G717" s="166"/>
      <c r="H717" s="196"/>
      <c r="I717" s="175"/>
      <c r="J717" s="175"/>
      <c r="K717" s="175"/>
      <c r="L717" s="175"/>
      <c r="M717" s="175"/>
      <c r="Q717" s="175"/>
      <c r="R717" s="175"/>
      <c r="S717" s="175"/>
    </row>
    <row r="718" spans="2:19" ht="15" customHeight="1" x14ac:dyDescent="0.2">
      <c r="B718" s="176" t="s">
        <v>446</v>
      </c>
      <c r="C718" s="177" t="s">
        <v>774</v>
      </c>
      <c r="D718" s="167">
        <v>37574</v>
      </c>
      <c r="E718" s="166" t="str">
        <f t="shared" si="22"/>
        <v>S19</v>
      </c>
      <c r="F718" s="166"/>
      <c r="G718" s="166"/>
      <c r="H718" s="196"/>
      <c r="I718" s="175"/>
      <c r="J718" s="175"/>
      <c r="K718" s="175"/>
      <c r="L718" s="175"/>
      <c r="M718" s="175"/>
      <c r="Q718" s="175"/>
      <c r="R718" s="175"/>
      <c r="S718" s="175"/>
    </row>
    <row r="719" spans="2:19" ht="15" customHeight="1" x14ac:dyDescent="0.2">
      <c r="B719" s="176" t="s">
        <v>828</v>
      </c>
      <c r="C719" s="177" t="s">
        <v>389</v>
      </c>
      <c r="D719" s="167">
        <v>37924</v>
      </c>
      <c r="E719" s="166" t="str">
        <f t="shared" si="22"/>
        <v>S17</v>
      </c>
      <c r="F719" s="166"/>
      <c r="G719" s="166"/>
      <c r="H719" s="196"/>
      <c r="I719" s="175"/>
      <c r="J719" s="175"/>
      <c r="K719" s="175"/>
      <c r="L719" s="175"/>
      <c r="M719" s="175"/>
      <c r="Q719" s="175"/>
      <c r="R719" s="175"/>
      <c r="S719" s="175"/>
    </row>
    <row r="720" spans="2:19" ht="15" customHeight="1" x14ac:dyDescent="0.2">
      <c r="B720" s="176" t="s">
        <v>1416</v>
      </c>
      <c r="C720" s="177" t="s">
        <v>774</v>
      </c>
      <c r="D720" s="167">
        <v>39382</v>
      </c>
      <c r="E720" s="166" t="str">
        <f t="shared" si="22"/>
        <v>S13</v>
      </c>
      <c r="F720" s="166"/>
      <c r="G720" s="166"/>
      <c r="H720" s="196"/>
      <c r="I720" s="175"/>
      <c r="J720" s="175"/>
      <c r="K720" s="175"/>
      <c r="L720" s="175"/>
      <c r="M720" s="175"/>
      <c r="Q720" s="175"/>
      <c r="R720" s="175"/>
      <c r="S720" s="175"/>
    </row>
    <row r="721" spans="2:19" ht="15" customHeight="1" x14ac:dyDescent="0.2">
      <c r="B721" s="176" t="s">
        <v>829</v>
      </c>
      <c r="C721" s="177" t="s">
        <v>389</v>
      </c>
      <c r="D721" s="167">
        <v>38308</v>
      </c>
      <c r="E721" s="166" t="str">
        <f t="shared" si="22"/>
        <v>S17</v>
      </c>
      <c r="F721" s="166"/>
      <c r="G721" s="166"/>
      <c r="H721" s="196"/>
      <c r="I721" s="175"/>
      <c r="J721" s="175"/>
      <c r="K721" s="175"/>
      <c r="L721" s="175"/>
      <c r="M721" s="175"/>
      <c r="Q721" s="175"/>
      <c r="R721" s="175"/>
      <c r="S721" s="175"/>
    </row>
    <row r="722" spans="2:19" ht="15" customHeight="1" x14ac:dyDescent="0.2">
      <c r="B722" s="176" t="s">
        <v>1412</v>
      </c>
      <c r="C722" s="177" t="s">
        <v>868</v>
      </c>
      <c r="D722" s="167">
        <v>38917</v>
      </c>
      <c r="E722" s="166" t="str">
        <f t="shared" si="22"/>
        <v>S15</v>
      </c>
      <c r="F722" s="166"/>
      <c r="G722" s="166"/>
      <c r="H722" s="196"/>
      <c r="I722" s="175"/>
      <c r="J722" s="175"/>
      <c r="K722" s="175"/>
      <c r="L722" s="175"/>
      <c r="M722" s="175"/>
      <c r="Q722" s="175"/>
      <c r="R722" s="175"/>
      <c r="S722" s="175"/>
    </row>
    <row r="723" spans="2:19" ht="15" customHeight="1" x14ac:dyDescent="0.2">
      <c r="B723" s="176" t="s">
        <v>280</v>
      </c>
      <c r="C723" s="177" t="s">
        <v>68</v>
      </c>
      <c r="D723" s="167"/>
      <c r="E723" s="166" t="str">
        <f t="shared" si="22"/>
        <v/>
      </c>
      <c r="F723" s="166"/>
      <c r="G723" s="166"/>
      <c r="H723" s="196"/>
      <c r="I723" s="175"/>
      <c r="J723" s="175"/>
      <c r="K723" s="175"/>
      <c r="L723" s="175"/>
      <c r="M723" s="175"/>
      <c r="Q723" s="175"/>
      <c r="R723" s="175"/>
      <c r="S723" s="175"/>
    </row>
    <row r="724" spans="2:19" ht="15" customHeight="1" x14ac:dyDescent="0.2">
      <c r="B724" s="176" t="s">
        <v>1651</v>
      </c>
      <c r="C724" s="177" t="s">
        <v>868</v>
      </c>
      <c r="D724" s="167">
        <v>40399</v>
      </c>
      <c r="E724" s="166" t="str">
        <f t="shared" si="22"/>
        <v>S11</v>
      </c>
      <c r="F724" s="166"/>
      <c r="G724" s="166"/>
      <c r="H724" s="196"/>
      <c r="I724" s="175"/>
      <c r="J724" s="175"/>
      <c r="K724" s="175"/>
      <c r="L724" s="175"/>
      <c r="M724" s="175"/>
      <c r="Q724" s="175"/>
      <c r="R724" s="175"/>
      <c r="S724" s="175"/>
    </row>
    <row r="725" spans="2:19" ht="15" customHeight="1" x14ac:dyDescent="0.2">
      <c r="B725" s="176" t="s">
        <v>830</v>
      </c>
      <c r="C725" s="177" t="s">
        <v>134</v>
      </c>
      <c r="D725" s="167">
        <v>36979</v>
      </c>
      <c r="E725" s="166" t="str">
        <f t="shared" si="22"/>
        <v>S19</v>
      </c>
      <c r="F725" s="166"/>
      <c r="G725" s="166"/>
      <c r="H725" s="196"/>
      <c r="I725" s="175"/>
      <c r="J725" s="175"/>
      <c r="K725" s="175"/>
      <c r="L725" s="175"/>
      <c r="M725" s="175"/>
      <c r="Q725" s="175"/>
      <c r="R725" s="175"/>
      <c r="S725" s="175"/>
    </row>
    <row r="726" spans="2:19" ht="15" customHeight="1" x14ac:dyDescent="0.2">
      <c r="B726" s="176" t="s">
        <v>442</v>
      </c>
      <c r="C726" s="177" t="s">
        <v>134</v>
      </c>
      <c r="D726" s="167">
        <v>37314</v>
      </c>
      <c r="E726" s="166" t="str">
        <f t="shared" si="22"/>
        <v>S19</v>
      </c>
      <c r="F726" s="166" t="s">
        <v>644</v>
      </c>
      <c r="G726" s="166"/>
      <c r="H726" s="196"/>
      <c r="I726" s="175"/>
      <c r="J726" s="175"/>
      <c r="K726" s="175"/>
      <c r="L726" s="175"/>
      <c r="M726" s="175"/>
      <c r="Q726" s="175"/>
      <c r="R726" s="175"/>
      <c r="S726" s="175"/>
    </row>
    <row r="727" spans="2:19" ht="15" customHeight="1" x14ac:dyDescent="0.2">
      <c r="B727" s="176" t="s">
        <v>880</v>
      </c>
      <c r="C727" s="177" t="s">
        <v>868</v>
      </c>
      <c r="D727" s="167">
        <v>38893</v>
      </c>
      <c r="E727" s="166" t="str">
        <f t="shared" si="22"/>
        <v>S15</v>
      </c>
      <c r="F727" s="166"/>
      <c r="G727" s="166"/>
      <c r="H727" s="196"/>
      <c r="I727" s="175"/>
      <c r="J727" s="175"/>
      <c r="K727" s="175"/>
      <c r="L727" s="175"/>
      <c r="M727" s="175"/>
      <c r="Q727" s="175"/>
      <c r="R727" s="175"/>
      <c r="S727" s="175"/>
    </row>
    <row r="728" spans="2:19" ht="15" customHeight="1" x14ac:dyDescent="0.2">
      <c r="B728" s="176" t="s">
        <v>831</v>
      </c>
      <c r="C728" s="177" t="s">
        <v>868</v>
      </c>
      <c r="D728" s="167">
        <v>38625</v>
      </c>
      <c r="E728" s="166" t="str">
        <f t="shared" si="22"/>
        <v>S15</v>
      </c>
      <c r="F728" s="166"/>
      <c r="G728" s="166"/>
      <c r="H728" s="196"/>
      <c r="I728" s="175"/>
      <c r="J728" s="175"/>
      <c r="K728" s="175"/>
      <c r="L728" s="175"/>
      <c r="M728" s="175"/>
      <c r="Q728" s="175"/>
      <c r="R728" s="175"/>
      <c r="S728" s="175"/>
    </row>
    <row r="729" spans="2:19" ht="15" customHeight="1" x14ac:dyDescent="0.2">
      <c r="B729" s="176" t="s">
        <v>469</v>
      </c>
      <c r="C729" s="177" t="s">
        <v>68</v>
      </c>
      <c r="D729" s="167">
        <v>37704</v>
      </c>
      <c r="E729" s="166" t="str">
        <f t="shared" si="22"/>
        <v>S17</v>
      </c>
      <c r="F729" s="166"/>
      <c r="G729" s="166"/>
      <c r="H729" s="196"/>
      <c r="I729" s="175"/>
      <c r="J729" s="175"/>
      <c r="K729" s="175"/>
      <c r="L729" s="175"/>
      <c r="M729" s="175"/>
      <c r="Q729" s="175"/>
      <c r="R729" s="175"/>
      <c r="S729" s="175"/>
    </row>
    <row r="730" spans="2:19" ht="15" customHeight="1" x14ac:dyDescent="0.2">
      <c r="B730" s="176" t="s">
        <v>1371</v>
      </c>
      <c r="C730" s="177" t="s">
        <v>55</v>
      </c>
      <c r="D730" s="167">
        <v>38552</v>
      </c>
      <c r="E730" s="166" t="str">
        <f t="shared" si="22"/>
        <v>S15</v>
      </c>
      <c r="F730" s="166" t="s">
        <v>644</v>
      </c>
      <c r="G730" s="166" t="s">
        <v>1369</v>
      </c>
      <c r="H730" s="196" t="s">
        <v>1370</v>
      </c>
      <c r="I730" s="175"/>
      <c r="J730" s="175"/>
      <c r="K730" s="175"/>
      <c r="L730" s="175"/>
      <c r="M730" s="175"/>
      <c r="Q730" s="175"/>
      <c r="R730" s="175"/>
      <c r="S730" s="175"/>
    </row>
    <row r="731" spans="2:19" ht="15" customHeight="1" x14ac:dyDescent="0.2">
      <c r="B731" s="176" t="s">
        <v>303</v>
      </c>
      <c r="C731" s="177" t="s">
        <v>134</v>
      </c>
      <c r="D731" s="167">
        <v>39327</v>
      </c>
      <c r="E731" s="166" t="str">
        <f t="shared" si="22"/>
        <v>S13</v>
      </c>
      <c r="F731" s="166" t="s">
        <v>644</v>
      </c>
      <c r="G731" s="166"/>
      <c r="H731" s="196"/>
      <c r="I731" s="175"/>
      <c r="J731" s="175"/>
      <c r="K731" s="175"/>
      <c r="L731" s="175"/>
      <c r="M731" s="175"/>
      <c r="Q731" s="175"/>
      <c r="R731" s="175"/>
      <c r="S731" s="175"/>
    </row>
    <row r="732" spans="2:19" ht="15" customHeight="1" x14ac:dyDescent="0.2">
      <c r="B732" s="176" t="s">
        <v>832</v>
      </c>
      <c r="C732" s="177" t="s">
        <v>389</v>
      </c>
      <c r="D732" s="167"/>
      <c r="E732" s="166" t="str">
        <f t="shared" si="22"/>
        <v/>
      </c>
      <c r="F732" s="166"/>
      <c r="G732" s="166"/>
      <c r="H732" s="196"/>
      <c r="I732" s="175"/>
      <c r="J732" s="175"/>
      <c r="K732" s="175"/>
      <c r="L732" s="175"/>
      <c r="M732" s="175"/>
      <c r="Q732" s="175"/>
      <c r="R732" s="175"/>
      <c r="S732" s="175"/>
    </row>
    <row r="733" spans="2:19" ht="15" customHeight="1" x14ac:dyDescent="0.2">
      <c r="B733" s="176" t="s">
        <v>153</v>
      </c>
      <c r="C733" s="177" t="s">
        <v>54</v>
      </c>
      <c r="D733" s="167">
        <v>36407</v>
      </c>
      <c r="E733" s="166" t="str">
        <f t="shared" si="22"/>
        <v>Adulto</v>
      </c>
      <c r="F733" s="166"/>
      <c r="G733" s="166"/>
      <c r="H733" s="196"/>
      <c r="I733" s="175"/>
      <c r="J733" s="175"/>
      <c r="K733" s="175"/>
      <c r="L733" s="175"/>
      <c r="M733" s="175"/>
      <c r="Q733" s="175"/>
      <c r="R733" s="175"/>
      <c r="S733" s="175"/>
    </row>
    <row r="734" spans="2:19" ht="15" customHeight="1" x14ac:dyDescent="0.2">
      <c r="B734" s="176" t="s">
        <v>152</v>
      </c>
      <c r="C734" s="177" t="s">
        <v>54</v>
      </c>
      <c r="D734" s="167">
        <v>36407</v>
      </c>
      <c r="E734" s="166" t="str">
        <f t="shared" si="22"/>
        <v>Adulto</v>
      </c>
      <c r="F734" s="166"/>
      <c r="G734" s="166"/>
      <c r="H734" s="196"/>
      <c r="I734" s="175"/>
      <c r="J734" s="175"/>
      <c r="K734" s="175"/>
      <c r="L734" s="175"/>
      <c r="M734" s="175"/>
      <c r="Q734" s="175"/>
      <c r="R734" s="175"/>
      <c r="S734" s="175"/>
    </row>
    <row r="735" spans="2:19" ht="15" customHeight="1" x14ac:dyDescent="0.2">
      <c r="B735" s="176" t="s">
        <v>833</v>
      </c>
      <c r="C735" s="177" t="s">
        <v>68</v>
      </c>
      <c r="D735" s="167">
        <v>37731</v>
      </c>
      <c r="E735" s="166" t="str">
        <f t="shared" si="22"/>
        <v>S17</v>
      </c>
      <c r="F735" s="166" t="s">
        <v>644</v>
      </c>
      <c r="G735" s="166"/>
      <c r="H735" s="196"/>
      <c r="I735" s="175"/>
      <c r="J735" s="175"/>
      <c r="K735" s="175"/>
      <c r="L735" s="175"/>
      <c r="M735" s="175"/>
      <c r="Q735" s="175"/>
      <c r="R735" s="175"/>
      <c r="S735" s="175"/>
    </row>
    <row r="736" spans="2:19" ht="15" customHeight="1" x14ac:dyDescent="0.2">
      <c r="B736" s="176" t="s">
        <v>1018</v>
      </c>
      <c r="C736" s="177" t="s">
        <v>868</v>
      </c>
      <c r="D736" s="167"/>
      <c r="E736" s="166" t="str">
        <f t="shared" si="22"/>
        <v/>
      </c>
      <c r="F736" s="166"/>
      <c r="G736" s="166"/>
      <c r="H736" s="196"/>
      <c r="I736" s="175"/>
      <c r="J736" s="175"/>
      <c r="K736" s="175"/>
      <c r="L736" s="175"/>
      <c r="M736" s="175"/>
      <c r="Q736" s="175"/>
      <c r="R736" s="175"/>
      <c r="S736" s="175"/>
    </row>
    <row r="737" spans="2:19" ht="15" customHeight="1" x14ac:dyDescent="0.2">
      <c r="B737" s="176" t="s">
        <v>1001</v>
      </c>
      <c r="C737" s="177" t="s">
        <v>68</v>
      </c>
      <c r="D737" s="167"/>
      <c r="E737" s="166" t="str">
        <f t="shared" si="22"/>
        <v/>
      </c>
      <c r="F737" s="166"/>
      <c r="G737" s="166"/>
      <c r="H737" s="196"/>
      <c r="I737" s="175"/>
      <c r="J737" s="175"/>
      <c r="K737" s="175"/>
      <c r="L737" s="175"/>
      <c r="M737" s="175"/>
      <c r="Q737" s="175"/>
      <c r="R737" s="175"/>
      <c r="S737" s="175"/>
    </row>
    <row r="738" spans="2:19" ht="15" customHeight="1" x14ac:dyDescent="0.2">
      <c r="B738" s="176" t="s">
        <v>748</v>
      </c>
      <c r="C738" s="177" t="s">
        <v>136</v>
      </c>
      <c r="D738" s="167"/>
      <c r="E738" s="166" t="str">
        <f t="shared" si="22"/>
        <v/>
      </c>
      <c r="F738" s="166"/>
      <c r="G738" s="166"/>
      <c r="H738" s="196"/>
      <c r="I738" s="175"/>
      <c r="J738" s="175"/>
      <c r="K738" s="175"/>
      <c r="L738" s="175"/>
      <c r="M738" s="175"/>
      <c r="Q738" s="175"/>
      <c r="R738" s="175"/>
      <c r="S738" s="175"/>
    </row>
    <row r="739" spans="2:19" ht="15" customHeight="1" x14ac:dyDescent="0.2">
      <c r="B739" s="176" t="s">
        <v>205</v>
      </c>
      <c r="C739" s="177" t="s">
        <v>148</v>
      </c>
      <c r="D739" s="167">
        <v>37778</v>
      </c>
      <c r="E739" s="166" t="str">
        <f t="shared" si="22"/>
        <v>S17</v>
      </c>
      <c r="F739" s="166"/>
      <c r="G739" s="166"/>
      <c r="H739" s="196"/>
      <c r="I739" s="175"/>
      <c r="J739" s="175"/>
      <c r="K739" s="175"/>
      <c r="L739" s="175"/>
      <c r="M739" s="175"/>
      <c r="Q739" s="175"/>
      <c r="R739" s="175"/>
      <c r="S739" s="175"/>
    </row>
    <row r="740" spans="2:19" ht="15" customHeight="1" x14ac:dyDescent="0.2">
      <c r="B740" s="176" t="s">
        <v>224</v>
      </c>
      <c r="C740" s="177" t="s">
        <v>774</v>
      </c>
      <c r="D740" s="167"/>
      <c r="E740" s="166" t="str">
        <f t="shared" si="22"/>
        <v/>
      </c>
      <c r="F740" s="166"/>
      <c r="G740" s="166"/>
      <c r="H740" s="196"/>
      <c r="I740" s="175"/>
      <c r="J740" s="175"/>
      <c r="K740" s="175"/>
      <c r="L740" s="175"/>
      <c r="M740" s="175"/>
      <c r="Q740" s="175"/>
      <c r="R740" s="175"/>
      <c r="S740" s="175"/>
    </row>
    <row r="741" spans="2:19" ht="15" customHeight="1" x14ac:dyDescent="0.2">
      <c r="B741" s="176" t="s">
        <v>783</v>
      </c>
      <c r="C741" s="177" t="s">
        <v>389</v>
      </c>
      <c r="D741" s="167">
        <v>37237</v>
      </c>
      <c r="E741" s="166" t="str">
        <f t="shared" si="22"/>
        <v>S19</v>
      </c>
      <c r="F741" s="166"/>
      <c r="G741" s="166"/>
      <c r="H741" s="196"/>
      <c r="I741" s="175"/>
      <c r="J741" s="175"/>
      <c r="K741" s="175"/>
      <c r="L741" s="175"/>
      <c r="M741" s="175"/>
      <c r="Q741" s="175"/>
      <c r="R741" s="175"/>
      <c r="S741" s="175"/>
    </row>
    <row r="742" spans="2:19" ht="15" customHeight="1" x14ac:dyDescent="0.2">
      <c r="B742" s="176" t="s">
        <v>1647</v>
      </c>
      <c r="C742" s="177" t="s">
        <v>68</v>
      </c>
      <c r="D742" s="167">
        <v>40064</v>
      </c>
      <c r="E742" s="166" t="str">
        <f t="shared" si="22"/>
        <v>S11</v>
      </c>
      <c r="F742" s="166"/>
      <c r="G742" s="166"/>
      <c r="H742" s="196"/>
      <c r="I742" s="175"/>
      <c r="J742" s="175"/>
      <c r="K742" s="175"/>
      <c r="L742" s="175"/>
      <c r="M742" s="175"/>
      <c r="Q742" s="175"/>
      <c r="R742" s="175"/>
      <c r="S742" s="175"/>
    </row>
    <row r="743" spans="2:19" ht="15" customHeight="1" x14ac:dyDescent="0.2">
      <c r="B743" s="176" t="s">
        <v>1472</v>
      </c>
      <c r="C743" s="177" t="s">
        <v>774</v>
      </c>
      <c r="D743" s="167">
        <v>38273</v>
      </c>
      <c r="E743" s="166" t="str">
        <f t="shared" si="22"/>
        <v>S17</v>
      </c>
      <c r="F743" s="166" t="s">
        <v>644</v>
      </c>
      <c r="G743" s="166"/>
      <c r="H743" s="196"/>
      <c r="I743" s="175"/>
      <c r="J743" s="175"/>
      <c r="K743" s="175"/>
      <c r="L743" s="175"/>
      <c r="M743" s="175"/>
      <c r="Q743" s="175"/>
      <c r="R743" s="175"/>
      <c r="S743" s="175"/>
    </row>
    <row r="744" spans="2:19" ht="15" customHeight="1" x14ac:dyDescent="0.2">
      <c r="B744" s="176" t="s">
        <v>905</v>
      </c>
      <c r="C744" s="177" t="s">
        <v>774</v>
      </c>
      <c r="D744" s="167">
        <v>35808</v>
      </c>
      <c r="E744" s="166" t="str">
        <f t="shared" si="22"/>
        <v>Adulto</v>
      </c>
      <c r="F744" s="166" t="s">
        <v>644</v>
      </c>
      <c r="G744" s="166">
        <v>1144099845</v>
      </c>
      <c r="H744" s="196"/>
      <c r="I744" s="175"/>
      <c r="J744" s="175"/>
      <c r="K744" s="175"/>
      <c r="L744" s="175"/>
      <c r="M744" s="175"/>
      <c r="Q744" s="175"/>
      <c r="R744" s="175"/>
      <c r="S744" s="175"/>
    </row>
    <row r="745" spans="2:19" ht="15" customHeight="1" x14ac:dyDescent="0.2">
      <c r="B745" s="176" t="s">
        <v>834</v>
      </c>
      <c r="C745" s="177" t="s">
        <v>868</v>
      </c>
      <c r="D745" s="167">
        <v>38394</v>
      </c>
      <c r="E745" s="166" t="str">
        <f t="shared" si="22"/>
        <v>S15</v>
      </c>
      <c r="F745" s="166"/>
      <c r="G745" s="166"/>
      <c r="H745" s="196"/>
      <c r="I745" s="175"/>
      <c r="J745" s="175"/>
      <c r="K745" s="175"/>
      <c r="L745" s="175"/>
      <c r="M745" s="175"/>
      <c r="Q745" s="175"/>
      <c r="R745" s="175"/>
      <c r="S745" s="175"/>
    </row>
    <row r="746" spans="2:19" ht="15" customHeight="1" x14ac:dyDescent="0.2">
      <c r="B746" s="176" t="s">
        <v>396</v>
      </c>
      <c r="C746" s="177" t="s">
        <v>55</v>
      </c>
      <c r="D746" s="167">
        <v>38462</v>
      </c>
      <c r="E746" s="166" t="str">
        <f t="shared" si="22"/>
        <v>S15</v>
      </c>
      <c r="F746" s="166" t="s">
        <v>644</v>
      </c>
      <c r="G746" s="166"/>
      <c r="H746" s="196"/>
      <c r="I746" s="175"/>
      <c r="J746" s="175"/>
      <c r="K746" s="175"/>
      <c r="L746" s="175"/>
      <c r="M746" s="175"/>
      <c r="Q746" s="175"/>
      <c r="R746" s="175"/>
      <c r="S746" s="175"/>
    </row>
    <row r="747" spans="2:19" ht="15" customHeight="1" x14ac:dyDescent="0.2">
      <c r="B747" s="176" t="s">
        <v>1133</v>
      </c>
      <c r="C747" s="177" t="s">
        <v>774</v>
      </c>
      <c r="D747" s="167">
        <v>37255</v>
      </c>
      <c r="E747" s="166" t="str">
        <f t="shared" si="22"/>
        <v>S19</v>
      </c>
      <c r="F747" s="166"/>
      <c r="G747" s="166"/>
      <c r="H747" s="196"/>
      <c r="I747" s="175"/>
      <c r="J747" s="175"/>
      <c r="K747" s="175"/>
      <c r="L747" s="175"/>
      <c r="M747" s="175"/>
      <c r="Q747" s="175"/>
      <c r="R747" s="175"/>
      <c r="S747" s="175"/>
    </row>
    <row r="748" spans="2:19" ht="15" customHeight="1" x14ac:dyDescent="0.2">
      <c r="B748" s="176" t="s">
        <v>1463</v>
      </c>
      <c r="C748" s="177" t="s">
        <v>134</v>
      </c>
      <c r="D748" s="167">
        <v>37370</v>
      </c>
      <c r="E748" s="166" t="str">
        <f t="shared" ref="E748:E765" si="23">IFERROR(VLOOKUP(YEAR($D748),$J:$K,2,FALSE),"")</f>
        <v>S19</v>
      </c>
      <c r="F748" s="166" t="s">
        <v>644</v>
      </c>
      <c r="G748" s="166" t="s">
        <v>1236</v>
      </c>
      <c r="H748" s="196"/>
      <c r="I748" s="175"/>
      <c r="J748" s="175"/>
      <c r="K748" s="175"/>
      <c r="L748" s="175"/>
      <c r="M748" s="175"/>
      <c r="Q748" s="175"/>
      <c r="R748" s="175"/>
      <c r="S748" s="175"/>
    </row>
    <row r="749" spans="2:19" ht="15" customHeight="1" x14ac:dyDescent="0.2">
      <c r="B749" s="176" t="s">
        <v>524</v>
      </c>
      <c r="C749" s="177" t="s">
        <v>55</v>
      </c>
      <c r="D749" s="167">
        <v>39168</v>
      </c>
      <c r="E749" s="166" t="str">
        <f t="shared" si="23"/>
        <v>S13</v>
      </c>
      <c r="F749" s="166" t="s">
        <v>644</v>
      </c>
      <c r="G749" s="166"/>
      <c r="H749" s="196"/>
      <c r="I749" s="175"/>
      <c r="J749" s="175"/>
      <c r="K749" s="175"/>
      <c r="L749" s="175"/>
      <c r="M749" s="175"/>
      <c r="Q749" s="175"/>
      <c r="R749" s="175"/>
      <c r="S749" s="175"/>
    </row>
    <row r="750" spans="2:19" ht="15" customHeight="1" x14ac:dyDescent="0.2">
      <c r="B750" s="176" t="s">
        <v>76</v>
      </c>
      <c r="C750" s="177" t="s">
        <v>54</v>
      </c>
      <c r="D750" s="167">
        <v>32598</v>
      </c>
      <c r="E750" s="166" t="str">
        <f t="shared" si="23"/>
        <v>Adulto</v>
      </c>
      <c r="F750" s="166" t="s">
        <v>644</v>
      </c>
      <c r="G750" s="166"/>
      <c r="H750" s="196">
        <v>6853522931</v>
      </c>
      <c r="I750" s="175"/>
      <c r="J750" s="175"/>
      <c r="K750" s="175"/>
      <c r="L750" s="175"/>
      <c r="M750" s="175"/>
      <c r="Q750" s="175"/>
      <c r="R750" s="175"/>
      <c r="S750" s="175"/>
    </row>
    <row r="751" spans="2:19" ht="15" customHeight="1" x14ac:dyDescent="0.2">
      <c r="B751" s="176" t="s">
        <v>431</v>
      </c>
      <c r="C751" s="177" t="s">
        <v>788</v>
      </c>
      <c r="D751" s="167">
        <v>36443</v>
      </c>
      <c r="E751" s="166" t="str">
        <f t="shared" si="23"/>
        <v>Adulto</v>
      </c>
      <c r="F751" s="166"/>
      <c r="G751" s="166"/>
      <c r="H751" s="196"/>
      <c r="I751" s="175"/>
      <c r="J751" s="175"/>
      <c r="K751" s="175"/>
      <c r="L751" s="175"/>
      <c r="M751" s="175"/>
      <c r="Q751" s="175"/>
      <c r="R751" s="175"/>
      <c r="S751" s="175"/>
    </row>
    <row r="752" spans="2:19" ht="15" customHeight="1" x14ac:dyDescent="0.2">
      <c r="B752" s="176" t="s">
        <v>737</v>
      </c>
      <c r="C752" s="177" t="s">
        <v>136</v>
      </c>
      <c r="D752" s="167">
        <v>33965</v>
      </c>
      <c r="E752" s="166" t="str">
        <f t="shared" si="23"/>
        <v>Adulto</v>
      </c>
      <c r="F752" s="166"/>
      <c r="G752" s="166"/>
      <c r="H752" s="196"/>
      <c r="I752" s="175"/>
      <c r="J752" s="175"/>
      <c r="K752" s="175"/>
      <c r="L752" s="175"/>
      <c r="M752" s="175"/>
      <c r="Q752" s="175"/>
      <c r="R752" s="175"/>
      <c r="S752" s="175"/>
    </row>
    <row r="753" spans="2:19" ht="15" customHeight="1" x14ac:dyDescent="0.2">
      <c r="B753" s="176" t="s">
        <v>1043</v>
      </c>
      <c r="C753" s="177" t="s">
        <v>136</v>
      </c>
      <c r="D753" s="167">
        <v>39634</v>
      </c>
      <c r="E753" s="166" t="str">
        <f t="shared" si="23"/>
        <v>S13</v>
      </c>
      <c r="F753" s="166"/>
      <c r="G753" s="166"/>
      <c r="H753" s="196"/>
      <c r="I753" s="175"/>
      <c r="J753" s="175"/>
      <c r="K753" s="175"/>
      <c r="L753" s="175"/>
      <c r="M753" s="175"/>
      <c r="Q753" s="175"/>
      <c r="R753" s="175"/>
      <c r="S753" s="175"/>
    </row>
    <row r="754" spans="2:19" ht="15" customHeight="1" x14ac:dyDescent="0.2">
      <c r="B754" s="176" t="s">
        <v>713</v>
      </c>
      <c r="C754" s="177" t="s">
        <v>134</v>
      </c>
      <c r="D754" s="167">
        <v>37477</v>
      </c>
      <c r="E754" s="166" t="str">
        <f t="shared" si="23"/>
        <v>S19</v>
      </c>
      <c r="F754" s="166" t="s">
        <v>644</v>
      </c>
      <c r="G754" s="166"/>
      <c r="H754" s="196"/>
      <c r="I754" s="175"/>
      <c r="J754" s="175"/>
      <c r="K754" s="175"/>
      <c r="L754" s="175"/>
      <c r="M754" s="175"/>
      <c r="Q754" s="175"/>
      <c r="R754" s="175"/>
      <c r="S754" s="175"/>
    </row>
    <row r="755" spans="2:19" ht="15" customHeight="1" x14ac:dyDescent="0.2">
      <c r="B755" s="176" t="s">
        <v>1410</v>
      </c>
      <c r="C755" s="177" t="s">
        <v>868</v>
      </c>
      <c r="D755" s="167">
        <v>38755</v>
      </c>
      <c r="E755" s="166" t="str">
        <f t="shared" si="23"/>
        <v>S15</v>
      </c>
      <c r="F755" s="166"/>
      <c r="G755" s="166"/>
      <c r="H755" s="196"/>
      <c r="I755" s="175"/>
      <c r="J755" s="175"/>
      <c r="K755" s="175"/>
      <c r="L755" s="175"/>
      <c r="M755" s="175"/>
      <c r="Q755" s="175"/>
      <c r="R755" s="175"/>
      <c r="S755" s="175"/>
    </row>
    <row r="756" spans="2:19" ht="15" customHeight="1" x14ac:dyDescent="0.2">
      <c r="B756" s="176" t="s">
        <v>988</v>
      </c>
      <c r="C756" s="177" t="s">
        <v>774</v>
      </c>
      <c r="D756" s="167"/>
      <c r="E756" s="166" t="str">
        <f t="shared" si="23"/>
        <v/>
      </c>
      <c r="F756" s="166"/>
      <c r="G756" s="166"/>
      <c r="H756" s="196"/>
      <c r="I756" s="175"/>
      <c r="J756" s="175"/>
      <c r="K756" s="175"/>
      <c r="L756" s="175"/>
      <c r="M756" s="175"/>
      <c r="Q756" s="175"/>
      <c r="R756" s="175"/>
      <c r="S756" s="175"/>
    </row>
    <row r="757" spans="2:19" ht="15" customHeight="1" x14ac:dyDescent="0.2">
      <c r="B757" s="176" t="s">
        <v>598</v>
      </c>
      <c r="C757" s="177" t="s">
        <v>60</v>
      </c>
      <c r="D757" s="167"/>
      <c r="E757" s="166" t="str">
        <f t="shared" si="23"/>
        <v/>
      </c>
      <c r="F757" s="166"/>
      <c r="G757" s="166"/>
      <c r="H757" s="196"/>
      <c r="I757" s="175"/>
      <c r="J757" s="175"/>
      <c r="K757" s="175"/>
      <c r="L757" s="175"/>
      <c r="M757" s="175"/>
      <c r="Q757" s="175"/>
      <c r="R757" s="175"/>
      <c r="S757" s="175"/>
    </row>
    <row r="758" spans="2:19" ht="15" customHeight="1" x14ac:dyDescent="0.2">
      <c r="B758" s="176" t="s">
        <v>639</v>
      </c>
      <c r="C758" s="177" t="s">
        <v>136</v>
      </c>
      <c r="D758" s="167">
        <v>38306</v>
      </c>
      <c r="E758" s="166" t="str">
        <f t="shared" si="23"/>
        <v>S17</v>
      </c>
      <c r="F758" s="166"/>
      <c r="G758" s="166"/>
      <c r="H758" s="196"/>
      <c r="I758" s="175"/>
      <c r="J758" s="175"/>
      <c r="K758" s="175"/>
      <c r="L758" s="175"/>
      <c r="M758" s="175"/>
      <c r="Q758" s="175"/>
      <c r="R758" s="175"/>
      <c r="S758" s="175"/>
    </row>
    <row r="759" spans="2:19" ht="15" customHeight="1" x14ac:dyDescent="0.2">
      <c r="B759" s="176" t="s">
        <v>764</v>
      </c>
      <c r="C759" s="177" t="s">
        <v>369</v>
      </c>
      <c r="D759" s="167"/>
      <c r="E759" s="166" t="str">
        <f t="shared" si="23"/>
        <v/>
      </c>
      <c r="F759" s="166"/>
      <c r="G759" s="166"/>
      <c r="H759" s="196"/>
      <c r="I759" s="175"/>
      <c r="J759" s="175"/>
      <c r="K759" s="175"/>
      <c r="L759" s="175"/>
      <c r="M759" s="175"/>
      <c r="Q759" s="175"/>
      <c r="R759" s="175"/>
      <c r="S759" s="175"/>
    </row>
    <row r="760" spans="2:19" ht="15" customHeight="1" x14ac:dyDescent="0.2">
      <c r="B760" s="176" t="s">
        <v>541</v>
      </c>
      <c r="C760" s="177" t="s">
        <v>55</v>
      </c>
      <c r="D760" s="167">
        <v>39264</v>
      </c>
      <c r="E760" s="166" t="str">
        <f t="shared" si="23"/>
        <v>S13</v>
      </c>
      <c r="F760" s="166" t="s">
        <v>644</v>
      </c>
      <c r="G760" s="166"/>
      <c r="H760" s="196"/>
      <c r="I760" s="175"/>
      <c r="J760" s="175"/>
      <c r="K760" s="175"/>
      <c r="L760" s="175"/>
      <c r="M760" s="175"/>
      <c r="Q760" s="175"/>
      <c r="R760" s="175"/>
      <c r="S760" s="175"/>
    </row>
    <row r="761" spans="2:19" ht="15" customHeight="1" x14ac:dyDescent="0.2">
      <c r="B761" s="176" t="s">
        <v>559</v>
      </c>
      <c r="C761" s="177" t="s">
        <v>369</v>
      </c>
      <c r="D761" s="167">
        <v>38491</v>
      </c>
      <c r="E761" s="166" t="str">
        <f t="shared" si="23"/>
        <v>S15</v>
      </c>
      <c r="F761" s="166" t="s">
        <v>644</v>
      </c>
      <c r="G761" s="166"/>
      <c r="H761" s="196"/>
      <c r="I761" s="175"/>
      <c r="J761" s="175"/>
      <c r="K761" s="175"/>
      <c r="L761" s="175"/>
      <c r="M761" s="175"/>
      <c r="Q761" s="175"/>
      <c r="R761" s="175"/>
      <c r="S761" s="175"/>
    </row>
    <row r="762" spans="2:19" ht="15" customHeight="1" x14ac:dyDescent="0.2">
      <c r="B762" s="176" t="s">
        <v>1446</v>
      </c>
      <c r="C762" s="177" t="s">
        <v>780</v>
      </c>
      <c r="D762" s="167">
        <v>39478</v>
      </c>
      <c r="E762" s="166" t="str">
        <f t="shared" si="23"/>
        <v>S13</v>
      </c>
      <c r="F762" s="166"/>
      <c r="G762" s="166"/>
      <c r="H762" s="196"/>
      <c r="I762" s="175"/>
      <c r="J762" s="175"/>
      <c r="K762" s="175"/>
      <c r="L762" s="175"/>
      <c r="M762" s="175"/>
      <c r="Q762" s="175"/>
      <c r="R762" s="175"/>
      <c r="S762" s="175"/>
    </row>
    <row r="763" spans="2:19" ht="15" customHeight="1" x14ac:dyDescent="0.2">
      <c r="B763" s="176" t="s">
        <v>1455</v>
      </c>
      <c r="C763" s="177" t="s">
        <v>136</v>
      </c>
      <c r="D763" s="167">
        <v>39605</v>
      </c>
      <c r="E763" s="166" t="str">
        <f t="shared" si="23"/>
        <v>S13</v>
      </c>
      <c r="F763" s="166"/>
      <c r="G763" s="166"/>
      <c r="H763" s="196"/>
      <c r="I763" s="175"/>
      <c r="J763" s="175"/>
      <c r="K763" s="175"/>
      <c r="L763" s="175"/>
      <c r="M763" s="175"/>
      <c r="Q763" s="175"/>
      <c r="R763" s="175"/>
      <c r="S763" s="175"/>
    </row>
    <row r="764" spans="2:19" ht="15" customHeight="1" x14ac:dyDescent="0.2">
      <c r="B764" s="176" t="s">
        <v>447</v>
      </c>
      <c r="C764" s="177" t="s">
        <v>61</v>
      </c>
      <c r="D764" s="167">
        <v>37071</v>
      </c>
      <c r="E764" s="166" t="str">
        <f t="shared" si="23"/>
        <v>S19</v>
      </c>
      <c r="F764" s="166"/>
      <c r="G764" s="166"/>
      <c r="H764" s="196"/>
      <c r="I764" s="175"/>
      <c r="J764" s="175"/>
      <c r="K764" s="175"/>
      <c r="L764" s="175"/>
      <c r="M764" s="175"/>
      <c r="Q764" s="175"/>
      <c r="R764" s="175"/>
      <c r="S764" s="175"/>
    </row>
    <row r="765" spans="2:19" ht="15" customHeight="1" x14ac:dyDescent="0.2">
      <c r="B765" s="176" t="s">
        <v>881</v>
      </c>
      <c r="C765" s="177" t="s">
        <v>868</v>
      </c>
      <c r="D765" s="167">
        <v>39026</v>
      </c>
      <c r="E765" s="166" t="str">
        <f t="shared" si="23"/>
        <v>S15</v>
      </c>
      <c r="F765" s="166" t="s">
        <v>644</v>
      </c>
      <c r="G765" s="166"/>
      <c r="H765" s="196">
        <v>10882709992</v>
      </c>
      <c r="I765" s="175"/>
      <c r="J765" s="175"/>
      <c r="K765" s="175"/>
      <c r="L765" s="175"/>
      <c r="M765" s="175"/>
      <c r="Q765" s="175"/>
      <c r="R765" s="175"/>
      <c r="S765" s="175"/>
    </row>
    <row r="766" spans="2:19" ht="15" customHeight="1" x14ac:dyDescent="0.2">
      <c r="B766" s="176" t="s">
        <v>1575</v>
      </c>
      <c r="C766" s="177" t="s">
        <v>369</v>
      </c>
      <c r="D766" s="167"/>
      <c r="E766" s="166"/>
      <c r="F766" s="166"/>
      <c r="G766" s="166"/>
      <c r="H766" s="196"/>
      <c r="I766" s="175"/>
      <c r="J766" s="175"/>
      <c r="K766" s="175"/>
      <c r="L766" s="175"/>
      <c r="M766" s="175"/>
      <c r="Q766" s="175"/>
      <c r="R766" s="175"/>
      <c r="S766" s="175"/>
    </row>
    <row r="767" spans="2:19" ht="15" customHeight="1" x14ac:dyDescent="0.2">
      <c r="B767" s="176" t="s">
        <v>971</v>
      </c>
      <c r="C767" s="177" t="s">
        <v>369</v>
      </c>
      <c r="D767" s="167">
        <v>38842</v>
      </c>
      <c r="E767" s="166" t="str">
        <f t="shared" ref="E767:E777" si="24">IFERROR(VLOOKUP(YEAR($D767),$J:$K,2,FALSE),"")</f>
        <v>S15</v>
      </c>
      <c r="F767" s="166" t="s">
        <v>644</v>
      </c>
      <c r="G767" s="166"/>
      <c r="H767" s="196"/>
      <c r="I767" s="175"/>
      <c r="J767" s="175"/>
      <c r="K767" s="175"/>
      <c r="L767" s="175"/>
      <c r="M767" s="175"/>
      <c r="Q767" s="175"/>
      <c r="R767" s="175"/>
      <c r="S767" s="175"/>
    </row>
    <row r="768" spans="2:19" ht="15" customHeight="1" x14ac:dyDescent="0.2">
      <c r="B768" s="176" t="s">
        <v>1138</v>
      </c>
      <c r="C768" s="177" t="s">
        <v>774</v>
      </c>
      <c r="D768" s="167">
        <v>39888</v>
      </c>
      <c r="E768" s="166" t="str">
        <f t="shared" si="24"/>
        <v>S11</v>
      </c>
      <c r="F768" s="166" t="s">
        <v>644</v>
      </c>
      <c r="G768" s="166" t="s">
        <v>1295</v>
      </c>
      <c r="H768" s="196" t="s">
        <v>1296</v>
      </c>
      <c r="I768" s="175"/>
      <c r="J768" s="175"/>
      <c r="K768" s="175"/>
      <c r="L768" s="175"/>
      <c r="M768" s="175"/>
      <c r="Q768" s="175"/>
      <c r="R768" s="175"/>
      <c r="S768" s="175"/>
    </row>
    <row r="769" spans="2:19" ht="15" customHeight="1" x14ac:dyDescent="0.2">
      <c r="B769" s="176" t="s">
        <v>991</v>
      </c>
      <c r="C769" s="177" t="s">
        <v>868</v>
      </c>
      <c r="D769" s="167"/>
      <c r="E769" s="166" t="str">
        <f t="shared" si="24"/>
        <v/>
      </c>
      <c r="F769" s="166"/>
      <c r="G769" s="166"/>
      <c r="H769" s="196"/>
      <c r="I769" s="175"/>
      <c r="J769" s="175"/>
      <c r="K769" s="175"/>
      <c r="L769" s="175"/>
      <c r="M769" s="175"/>
      <c r="Q769" s="175"/>
      <c r="R769" s="175"/>
      <c r="S769" s="175"/>
    </row>
    <row r="770" spans="2:19" ht="15" customHeight="1" x14ac:dyDescent="0.2">
      <c r="B770" s="176" t="s">
        <v>797</v>
      </c>
      <c r="C770" s="177" t="s">
        <v>60</v>
      </c>
      <c r="D770" s="167">
        <v>20336</v>
      </c>
      <c r="E770" s="166" t="str">
        <f t="shared" si="24"/>
        <v>50+</v>
      </c>
      <c r="F770" s="166"/>
      <c r="G770" s="166"/>
      <c r="H770" s="196"/>
      <c r="I770" s="175"/>
      <c r="J770" s="175"/>
      <c r="K770" s="175"/>
      <c r="L770" s="175"/>
      <c r="M770" s="175"/>
      <c r="Q770" s="175"/>
      <c r="R770" s="175"/>
      <c r="S770" s="175"/>
    </row>
    <row r="771" spans="2:19" ht="15" customHeight="1" x14ac:dyDescent="0.2">
      <c r="B771" s="176" t="s">
        <v>582</v>
      </c>
      <c r="C771" s="177" t="s">
        <v>774</v>
      </c>
      <c r="D771" s="167">
        <v>26912</v>
      </c>
      <c r="E771" s="166" t="str">
        <f t="shared" si="24"/>
        <v>42+</v>
      </c>
      <c r="F771" s="166" t="s">
        <v>644</v>
      </c>
      <c r="G771" s="166"/>
      <c r="H771" s="196">
        <v>96890258991</v>
      </c>
      <c r="I771" s="175"/>
      <c r="J771" s="175"/>
      <c r="K771" s="175"/>
      <c r="L771" s="175"/>
      <c r="M771" s="175"/>
      <c r="Q771" s="175"/>
      <c r="R771" s="175"/>
      <c r="S771" s="175"/>
    </row>
    <row r="772" spans="2:19" ht="15" customHeight="1" x14ac:dyDescent="0.2">
      <c r="B772" s="176" t="s">
        <v>187</v>
      </c>
      <c r="C772" s="177" t="s">
        <v>774</v>
      </c>
      <c r="D772" s="167">
        <v>37427</v>
      </c>
      <c r="E772" s="166" t="str">
        <f t="shared" si="24"/>
        <v>S19</v>
      </c>
      <c r="F772" s="166" t="s">
        <v>644</v>
      </c>
      <c r="G772" s="166"/>
      <c r="H772" s="196"/>
      <c r="I772" s="175"/>
      <c r="J772" s="175"/>
      <c r="K772" s="175"/>
      <c r="L772" s="175"/>
      <c r="M772" s="175"/>
      <c r="Q772" s="175"/>
      <c r="R772" s="175"/>
      <c r="S772" s="175"/>
    </row>
    <row r="773" spans="2:19" ht="15" customHeight="1" x14ac:dyDescent="0.2">
      <c r="B773" s="176" t="s">
        <v>1134</v>
      </c>
      <c r="C773" s="177" t="s">
        <v>143</v>
      </c>
      <c r="D773" s="167">
        <v>37480</v>
      </c>
      <c r="E773" s="166" t="str">
        <f t="shared" si="24"/>
        <v>S19</v>
      </c>
      <c r="F773" s="166"/>
      <c r="G773" s="166"/>
      <c r="H773" s="196"/>
      <c r="I773" s="175"/>
      <c r="J773" s="175"/>
      <c r="K773" s="175"/>
      <c r="L773" s="175"/>
      <c r="M773" s="175"/>
      <c r="Q773" s="175"/>
      <c r="R773" s="175"/>
      <c r="S773" s="175"/>
    </row>
    <row r="774" spans="2:19" ht="15" customHeight="1" x14ac:dyDescent="0.2">
      <c r="B774" s="176" t="s">
        <v>754</v>
      </c>
      <c r="C774" s="177" t="s">
        <v>349</v>
      </c>
      <c r="D774" s="167"/>
      <c r="E774" s="166" t="str">
        <f t="shared" si="24"/>
        <v/>
      </c>
      <c r="F774" s="166"/>
      <c r="G774" s="166"/>
      <c r="H774" s="196"/>
      <c r="I774" s="175"/>
      <c r="J774" s="175"/>
      <c r="K774" s="175"/>
      <c r="L774" s="175"/>
      <c r="M774" s="175"/>
      <c r="Q774" s="175"/>
      <c r="R774" s="175"/>
      <c r="S774" s="175"/>
    </row>
    <row r="775" spans="2:19" ht="15" customHeight="1" x14ac:dyDescent="0.2">
      <c r="B775" s="176" t="s">
        <v>1624</v>
      </c>
      <c r="C775" s="177" t="s">
        <v>55</v>
      </c>
      <c r="D775" s="167">
        <v>40278</v>
      </c>
      <c r="E775" s="166" t="str">
        <f t="shared" si="24"/>
        <v>S11</v>
      </c>
      <c r="F775" s="166"/>
      <c r="G775" s="166"/>
      <c r="H775" s="196"/>
      <c r="I775" s="175"/>
      <c r="J775" s="175"/>
      <c r="K775" s="175"/>
      <c r="L775" s="175"/>
      <c r="M775" s="175"/>
      <c r="Q775" s="175"/>
      <c r="R775" s="175"/>
      <c r="S775" s="175"/>
    </row>
    <row r="776" spans="2:19" ht="15" customHeight="1" x14ac:dyDescent="0.2">
      <c r="B776" s="176" t="s">
        <v>1677</v>
      </c>
      <c r="C776" s="177" t="s">
        <v>369</v>
      </c>
      <c r="D776" s="167">
        <v>40828</v>
      </c>
      <c r="E776" s="166" t="str">
        <f t="shared" si="24"/>
        <v>S09</v>
      </c>
      <c r="F776" s="166"/>
      <c r="G776" s="166"/>
      <c r="H776" s="196"/>
      <c r="I776" s="175"/>
      <c r="J776" s="175"/>
      <c r="K776" s="175"/>
      <c r="L776" s="175"/>
      <c r="M776" s="175"/>
      <c r="Q776" s="175"/>
      <c r="R776" s="175"/>
      <c r="S776" s="175"/>
    </row>
    <row r="777" spans="2:19" ht="15" customHeight="1" x14ac:dyDescent="0.2">
      <c r="B777" s="176" t="s">
        <v>716</v>
      </c>
      <c r="C777" s="177" t="s">
        <v>134</v>
      </c>
      <c r="D777" s="167">
        <v>36516</v>
      </c>
      <c r="E777" s="166" t="str">
        <f t="shared" si="24"/>
        <v>Adulto</v>
      </c>
      <c r="F777" s="166" t="s">
        <v>644</v>
      </c>
      <c r="G777" s="166"/>
      <c r="H777" s="196"/>
      <c r="I777" s="175"/>
      <c r="J777" s="175"/>
      <c r="K777" s="175"/>
      <c r="L777" s="175"/>
      <c r="M777" s="175"/>
      <c r="Q777" s="175"/>
      <c r="R777" s="175"/>
      <c r="S777" s="175"/>
    </row>
    <row r="778" spans="2:19" ht="15" customHeight="1" x14ac:dyDescent="0.2">
      <c r="B778" s="176" t="s">
        <v>1667</v>
      </c>
      <c r="C778" s="177" t="s">
        <v>369</v>
      </c>
      <c r="D778" s="167"/>
      <c r="E778" s="166"/>
      <c r="F778" s="166"/>
      <c r="G778" s="166"/>
      <c r="H778" s="196"/>
      <c r="I778" s="175"/>
      <c r="J778" s="175"/>
      <c r="K778" s="175"/>
      <c r="L778" s="175"/>
      <c r="M778" s="175"/>
      <c r="Q778" s="175"/>
      <c r="R778" s="175"/>
      <c r="S778" s="175"/>
    </row>
    <row r="779" spans="2:19" ht="15" customHeight="1" x14ac:dyDescent="0.2">
      <c r="B779" s="176" t="s">
        <v>393</v>
      </c>
      <c r="C779" s="177" t="s">
        <v>55</v>
      </c>
      <c r="D779" s="167">
        <v>38218</v>
      </c>
      <c r="E779" s="166" t="str">
        <f t="shared" ref="E779:E842" si="25">IFERROR(VLOOKUP(YEAR($D779),$J:$K,2,FALSE),"")</f>
        <v>S17</v>
      </c>
      <c r="F779" s="166" t="s">
        <v>644</v>
      </c>
      <c r="G779" s="166"/>
      <c r="H779" s="196"/>
      <c r="I779" s="175"/>
      <c r="J779" s="175"/>
      <c r="K779" s="175"/>
      <c r="L779" s="175"/>
      <c r="M779" s="175"/>
      <c r="Q779" s="175"/>
      <c r="R779" s="175"/>
      <c r="S779" s="175"/>
    </row>
    <row r="780" spans="2:19" ht="15" customHeight="1" x14ac:dyDescent="0.2">
      <c r="B780" s="176" t="s">
        <v>1090</v>
      </c>
      <c r="C780" s="177" t="s">
        <v>134</v>
      </c>
      <c r="D780" s="167"/>
      <c r="E780" s="166" t="str">
        <f t="shared" si="25"/>
        <v/>
      </c>
      <c r="F780" s="166"/>
      <c r="G780" s="166"/>
      <c r="H780" s="196"/>
      <c r="I780" s="175"/>
      <c r="J780" s="175"/>
      <c r="K780" s="175"/>
      <c r="L780" s="175"/>
      <c r="M780" s="175"/>
      <c r="Q780" s="175"/>
      <c r="R780" s="175"/>
      <c r="S780" s="175"/>
    </row>
    <row r="781" spans="2:19" ht="15" customHeight="1" x14ac:dyDescent="0.2">
      <c r="B781" s="176" t="s">
        <v>835</v>
      </c>
      <c r="C781" s="177" t="s">
        <v>60</v>
      </c>
      <c r="D781" s="167">
        <v>39233</v>
      </c>
      <c r="E781" s="166" t="str">
        <f t="shared" si="25"/>
        <v>S13</v>
      </c>
      <c r="F781" s="166"/>
      <c r="G781" s="166"/>
      <c r="H781" s="196"/>
      <c r="I781" s="175"/>
      <c r="J781" s="175"/>
      <c r="K781" s="175"/>
      <c r="L781" s="175"/>
      <c r="M781" s="175"/>
      <c r="Q781" s="175"/>
      <c r="R781" s="175"/>
      <c r="S781" s="175"/>
    </row>
    <row r="782" spans="2:19" ht="15" customHeight="1" x14ac:dyDescent="0.2">
      <c r="B782" s="176" t="s">
        <v>1478</v>
      </c>
      <c r="C782" s="177" t="s">
        <v>1404</v>
      </c>
      <c r="D782" s="167">
        <v>38001</v>
      </c>
      <c r="E782" s="166" t="str">
        <f t="shared" si="25"/>
        <v>S17</v>
      </c>
      <c r="F782" s="166"/>
      <c r="G782" s="166"/>
      <c r="H782" s="196"/>
      <c r="I782" s="175"/>
      <c r="J782" s="175"/>
      <c r="K782" s="175"/>
      <c r="L782" s="175"/>
      <c r="M782" s="175"/>
      <c r="Q782" s="175"/>
      <c r="R782" s="175"/>
      <c r="S782" s="175"/>
    </row>
    <row r="783" spans="2:19" ht="15" customHeight="1" x14ac:dyDescent="0.2">
      <c r="B783" s="176" t="s">
        <v>1657</v>
      </c>
      <c r="C783" s="177" t="s">
        <v>868</v>
      </c>
      <c r="D783" s="167"/>
      <c r="E783" s="166" t="str">
        <f t="shared" si="25"/>
        <v/>
      </c>
      <c r="F783" s="166"/>
      <c r="G783" s="166"/>
      <c r="H783" s="196"/>
      <c r="I783" s="175"/>
      <c r="J783" s="175"/>
      <c r="K783" s="175"/>
      <c r="L783" s="175"/>
      <c r="M783" s="175"/>
      <c r="Q783" s="175"/>
      <c r="R783" s="175"/>
      <c r="S783" s="175"/>
    </row>
    <row r="784" spans="2:19" ht="15" customHeight="1" x14ac:dyDescent="0.2">
      <c r="B784" s="176" t="s">
        <v>668</v>
      </c>
      <c r="C784" s="177" t="s">
        <v>55</v>
      </c>
      <c r="D784" s="167">
        <v>37849</v>
      </c>
      <c r="E784" s="166" t="str">
        <f t="shared" si="25"/>
        <v>S17</v>
      </c>
      <c r="F784" s="166" t="s">
        <v>644</v>
      </c>
      <c r="G784" s="166"/>
      <c r="H784" s="196"/>
      <c r="I784" s="175"/>
      <c r="J784" s="175"/>
      <c r="K784" s="175"/>
      <c r="L784" s="175"/>
      <c r="M784" s="175"/>
      <c r="Q784" s="175"/>
      <c r="R784" s="175"/>
      <c r="S784" s="175"/>
    </row>
    <row r="785" spans="2:19" ht="15" customHeight="1" x14ac:dyDescent="0.2">
      <c r="B785" s="176" t="s">
        <v>487</v>
      </c>
      <c r="C785" s="177" t="s">
        <v>335</v>
      </c>
      <c r="D785" s="167">
        <v>38015</v>
      </c>
      <c r="E785" s="166" t="str">
        <f t="shared" si="25"/>
        <v>S17</v>
      </c>
      <c r="F785" s="166"/>
      <c r="G785" s="166"/>
      <c r="H785" s="196"/>
      <c r="I785" s="175"/>
      <c r="J785" s="175"/>
      <c r="K785" s="175"/>
      <c r="L785" s="175"/>
      <c r="M785" s="175"/>
      <c r="Q785" s="175"/>
      <c r="R785" s="175"/>
      <c r="S785" s="175"/>
    </row>
    <row r="786" spans="2:19" ht="15" customHeight="1" x14ac:dyDescent="0.2">
      <c r="B786" s="176" t="s">
        <v>112</v>
      </c>
      <c r="C786" s="177" t="s">
        <v>54</v>
      </c>
      <c r="D786" s="167">
        <v>36506</v>
      </c>
      <c r="E786" s="166" t="str">
        <f t="shared" si="25"/>
        <v>Adulto</v>
      </c>
      <c r="F786" s="166"/>
      <c r="G786" s="166"/>
      <c r="H786" s="196"/>
      <c r="I786" s="175"/>
      <c r="J786" s="175"/>
      <c r="K786" s="175"/>
      <c r="L786" s="175"/>
      <c r="M786" s="175"/>
      <c r="Q786" s="175"/>
      <c r="R786" s="175"/>
      <c r="S786" s="175"/>
    </row>
    <row r="787" spans="2:19" ht="15" customHeight="1" x14ac:dyDescent="0.2">
      <c r="B787" s="176" t="s">
        <v>126</v>
      </c>
      <c r="C787" s="177" t="s">
        <v>134</v>
      </c>
      <c r="D787" s="167">
        <v>37280</v>
      </c>
      <c r="E787" s="166" t="str">
        <f t="shared" si="25"/>
        <v>S19</v>
      </c>
      <c r="F787" s="166" t="s">
        <v>644</v>
      </c>
      <c r="G787" s="166" t="s">
        <v>1176</v>
      </c>
      <c r="H787" s="196"/>
      <c r="I787" s="175"/>
      <c r="J787" s="175"/>
      <c r="K787" s="175"/>
      <c r="L787" s="175"/>
      <c r="M787" s="175"/>
      <c r="Q787" s="175"/>
      <c r="R787" s="175"/>
      <c r="S787" s="175"/>
    </row>
    <row r="788" spans="2:19" ht="15" customHeight="1" x14ac:dyDescent="0.2">
      <c r="B788" s="176" t="s">
        <v>696</v>
      </c>
      <c r="C788" s="177" t="s">
        <v>55</v>
      </c>
      <c r="D788" s="167">
        <v>34434</v>
      </c>
      <c r="E788" s="166" t="str">
        <f t="shared" si="25"/>
        <v>Adulto</v>
      </c>
      <c r="F788" s="166" t="s">
        <v>644</v>
      </c>
      <c r="G788" s="166"/>
      <c r="H788" s="196"/>
      <c r="I788" s="175"/>
      <c r="J788" s="175"/>
      <c r="K788" s="175"/>
      <c r="L788" s="175"/>
      <c r="M788" s="175"/>
      <c r="Q788" s="175"/>
      <c r="R788" s="175"/>
      <c r="S788" s="175"/>
    </row>
    <row r="789" spans="2:19" ht="15" customHeight="1" x14ac:dyDescent="0.2">
      <c r="B789" s="176" t="s">
        <v>254</v>
      </c>
      <c r="C789" s="177" t="s">
        <v>407</v>
      </c>
      <c r="D789" s="167">
        <v>36221</v>
      </c>
      <c r="E789" s="166" t="str">
        <f t="shared" si="25"/>
        <v>Adulto</v>
      </c>
      <c r="F789" s="166"/>
      <c r="G789" s="166"/>
      <c r="H789" s="196"/>
      <c r="I789" s="175"/>
      <c r="J789" s="175"/>
      <c r="K789" s="175"/>
      <c r="L789" s="175"/>
      <c r="M789" s="175"/>
      <c r="Q789" s="175"/>
      <c r="R789" s="175"/>
      <c r="S789" s="175"/>
    </row>
    <row r="790" spans="2:19" ht="15" customHeight="1" x14ac:dyDescent="0.2">
      <c r="B790" s="176" t="s">
        <v>1443</v>
      </c>
      <c r="C790" s="177" t="s">
        <v>868</v>
      </c>
      <c r="D790" s="167">
        <v>39266</v>
      </c>
      <c r="E790" s="166" t="str">
        <f t="shared" si="25"/>
        <v>S13</v>
      </c>
      <c r="F790" s="166"/>
      <c r="G790" s="166"/>
      <c r="H790" s="196"/>
      <c r="I790" s="175"/>
      <c r="J790" s="175"/>
      <c r="K790" s="175"/>
      <c r="L790" s="175"/>
      <c r="M790" s="175"/>
      <c r="Q790" s="175"/>
      <c r="R790" s="175"/>
      <c r="S790" s="175"/>
    </row>
    <row r="791" spans="2:19" ht="15" customHeight="1" x14ac:dyDescent="0.2">
      <c r="B791" s="176" t="s">
        <v>1537</v>
      </c>
      <c r="C791" s="177" t="s">
        <v>349</v>
      </c>
      <c r="D791" s="167"/>
      <c r="E791" s="166" t="str">
        <f t="shared" si="25"/>
        <v/>
      </c>
      <c r="F791" s="166"/>
      <c r="G791" s="166"/>
      <c r="H791" s="196"/>
      <c r="I791" s="175"/>
      <c r="J791" s="175"/>
      <c r="K791" s="175"/>
      <c r="L791" s="175"/>
      <c r="M791" s="175"/>
      <c r="Q791" s="175"/>
      <c r="R791" s="175"/>
      <c r="S791" s="175"/>
    </row>
    <row r="792" spans="2:19" ht="15" customHeight="1" x14ac:dyDescent="0.2">
      <c r="B792" s="176" t="s">
        <v>532</v>
      </c>
      <c r="C792" s="177" t="s">
        <v>55</v>
      </c>
      <c r="D792" s="167">
        <v>39276</v>
      </c>
      <c r="E792" s="166" t="str">
        <f t="shared" si="25"/>
        <v>S13</v>
      </c>
      <c r="F792" s="166" t="s">
        <v>644</v>
      </c>
      <c r="G792" s="166"/>
      <c r="H792" s="196">
        <v>11741751926</v>
      </c>
      <c r="I792" s="175"/>
      <c r="J792" s="175"/>
      <c r="K792" s="175"/>
      <c r="L792" s="175"/>
      <c r="M792" s="175"/>
      <c r="Q792" s="175"/>
      <c r="R792" s="175"/>
      <c r="S792" s="175"/>
    </row>
    <row r="793" spans="2:19" ht="15" customHeight="1" x14ac:dyDescent="0.2">
      <c r="B793" s="176" t="s">
        <v>1642</v>
      </c>
      <c r="C793" s="177" t="s">
        <v>55</v>
      </c>
      <c r="D793" s="167">
        <v>40236</v>
      </c>
      <c r="E793" s="166" t="str">
        <f t="shared" si="25"/>
        <v>S11</v>
      </c>
      <c r="F793" s="166"/>
      <c r="G793" s="166"/>
      <c r="H793" s="196"/>
      <c r="I793" s="175"/>
      <c r="J793" s="175"/>
      <c r="K793" s="175"/>
      <c r="L793" s="175"/>
      <c r="M793" s="175"/>
      <c r="Q793" s="175"/>
      <c r="R793" s="175"/>
      <c r="S793" s="175"/>
    </row>
    <row r="794" spans="2:19" ht="15" customHeight="1" x14ac:dyDescent="0.2">
      <c r="B794" s="176" t="s">
        <v>599</v>
      </c>
      <c r="C794" s="177" t="s">
        <v>60</v>
      </c>
      <c r="D794" s="167">
        <v>35403</v>
      </c>
      <c r="E794" s="166" t="str">
        <f t="shared" si="25"/>
        <v>Adulto</v>
      </c>
      <c r="F794" s="166"/>
      <c r="G794" s="166"/>
      <c r="H794" s="196"/>
      <c r="I794" s="175"/>
      <c r="J794" s="175"/>
      <c r="K794" s="175"/>
      <c r="L794" s="175"/>
      <c r="M794" s="175"/>
      <c r="Q794" s="175"/>
      <c r="R794" s="175"/>
      <c r="S794" s="175"/>
    </row>
    <row r="795" spans="2:19" ht="15" customHeight="1" x14ac:dyDescent="0.2">
      <c r="B795" s="176" t="s">
        <v>1476</v>
      </c>
      <c r="C795" s="177" t="s">
        <v>774</v>
      </c>
      <c r="D795" s="167">
        <v>37865</v>
      </c>
      <c r="E795" s="166" t="str">
        <f t="shared" si="25"/>
        <v>S17</v>
      </c>
      <c r="F795" s="166"/>
      <c r="G795" s="166"/>
      <c r="H795" s="196"/>
      <c r="I795" s="175"/>
      <c r="J795" s="175"/>
      <c r="K795" s="175"/>
      <c r="L795" s="175"/>
      <c r="M795" s="175"/>
      <c r="Q795" s="175"/>
      <c r="R795" s="175"/>
      <c r="S795" s="175"/>
    </row>
    <row r="796" spans="2:19" ht="15" customHeight="1" x14ac:dyDescent="0.2">
      <c r="B796" s="176" t="s">
        <v>444</v>
      </c>
      <c r="C796" s="177" t="s">
        <v>407</v>
      </c>
      <c r="D796" s="167">
        <v>37483</v>
      </c>
      <c r="E796" s="166" t="str">
        <f t="shared" si="25"/>
        <v>S19</v>
      </c>
      <c r="F796" s="166"/>
      <c r="G796" s="166"/>
      <c r="H796" s="196"/>
      <c r="I796" s="175"/>
      <c r="J796" s="175"/>
      <c r="K796" s="175"/>
      <c r="L796" s="175"/>
      <c r="M796" s="175"/>
      <c r="Q796" s="175"/>
      <c r="R796" s="175"/>
      <c r="S796" s="175"/>
    </row>
    <row r="797" spans="2:19" ht="15" customHeight="1" x14ac:dyDescent="0.2">
      <c r="B797" s="176" t="s">
        <v>479</v>
      </c>
      <c r="C797" s="177" t="s">
        <v>68</v>
      </c>
      <c r="D797" s="167">
        <v>37960</v>
      </c>
      <c r="E797" s="166" t="str">
        <f t="shared" si="25"/>
        <v>S17</v>
      </c>
      <c r="F797" s="166"/>
      <c r="G797" s="166"/>
      <c r="H797" s="196"/>
      <c r="I797" s="175"/>
      <c r="J797" s="175"/>
      <c r="K797" s="175"/>
      <c r="L797" s="175"/>
      <c r="M797" s="175"/>
      <c r="Q797" s="175"/>
      <c r="R797" s="175"/>
      <c r="S797" s="175"/>
    </row>
    <row r="798" spans="2:19" ht="15" customHeight="1" x14ac:dyDescent="0.2">
      <c r="B798" s="176" t="s">
        <v>1664</v>
      </c>
      <c r="C798" s="177" t="s">
        <v>369</v>
      </c>
      <c r="D798" s="167"/>
      <c r="E798" s="166" t="str">
        <f t="shared" si="25"/>
        <v/>
      </c>
      <c r="F798" s="166"/>
      <c r="G798" s="166"/>
      <c r="H798" s="196"/>
      <c r="I798" s="175"/>
      <c r="J798" s="175"/>
      <c r="K798" s="175"/>
      <c r="L798" s="175"/>
      <c r="M798" s="175"/>
      <c r="Q798" s="175"/>
      <c r="R798" s="175"/>
      <c r="S798" s="175"/>
    </row>
    <row r="799" spans="2:19" ht="15" customHeight="1" x14ac:dyDescent="0.2">
      <c r="B799" s="176" t="s">
        <v>836</v>
      </c>
      <c r="C799" s="177" t="s">
        <v>868</v>
      </c>
      <c r="D799" s="167">
        <v>38400</v>
      </c>
      <c r="E799" s="166" t="str">
        <f t="shared" si="25"/>
        <v>S15</v>
      </c>
      <c r="F799" s="166"/>
      <c r="G799" s="166"/>
      <c r="H799" s="196"/>
      <c r="I799" s="175"/>
      <c r="J799" s="175"/>
      <c r="K799" s="175"/>
      <c r="L799" s="175"/>
      <c r="M799" s="175"/>
      <c r="Q799" s="175"/>
      <c r="R799" s="175"/>
      <c r="S799" s="175"/>
    </row>
    <row r="800" spans="2:19" ht="15" customHeight="1" x14ac:dyDescent="0.2">
      <c r="B800" s="176" t="s">
        <v>103</v>
      </c>
      <c r="C800" s="177" t="s">
        <v>335</v>
      </c>
      <c r="D800" s="167">
        <v>36250</v>
      </c>
      <c r="E800" s="166" t="str">
        <f t="shared" si="25"/>
        <v>Adulto</v>
      </c>
      <c r="F800" s="166"/>
      <c r="G800" s="166"/>
      <c r="H800" s="196"/>
      <c r="I800" s="175"/>
      <c r="J800" s="175"/>
      <c r="K800" s="175"/>
      <c r="L800" s="175"/>
      <c r="M800" s="175"/>
      <c r="Q800" s="175"/>
      <c r="R800" s="175"/>
      <c r="S800" s="175"/>
    </row>
    <row r="801" spans="2:19" ht="15" customHeight="1" x14ac:dyDescent="0.2">
      <c r="B801" s="176" t="s">
        <v>1501</v>
      </c>
      <c r="C801" s="177" t="s">
        <v>774</v>
      </c>
      <c r="D801" s="167"/>
      <c r="E801" s="166" t="str">
        <f t="shared" si="25"/>
        <v/>
      </c>
      <c r="F801" s="166"/>
      <c r="G801" s="166"/>
      <c r="H801" s="196"/>
      <c r="I801" s="175"/>
      <c r="J801" s="175"/>
      <c r="K801" s="175"/>
      <c r="L801" s="175"/>
      <c r="M801" s="175"/>
      <c r="Q801" s="175"/>
      <c r="R801" s="175"/>
      <c r="S801" s="175"/>
    </row>
    <row r="802" spans="2:19" ht="15" customHeight="1" x14ac:dyDescent="0.2">
      <c r="B802" s="176" t="s">
        <v>1085</v>
      </c>
      <c r="C802" s="177" t="s">
        <v>134</v>
      </c>
      <c r="D802" s="167"/>
      <c r="E802" s="166" t="str">
        <f t="shared" si="25"/>
        <v/>
      </c>
      <c r="F802" s="166"/>
      <c r="G802" s="166"/>
      <c r="H802" s="196"/>
      <c r="I802" s="175"/>
      <c r="J802" s="175"/>
      <c r="K802" s="175"/>
      <c r="L802" s="175"/>
      <c r="M802" s="175"/>
      <c r="Q802" s="175"/>
      <c r="R802" s="175"/>
      <c r="S802" s="175"/>
    </row>
    <row r="803" spans="2:19" ht="15" customHeight="1" x14ac:dyDescent="0.2">
      <c r="B803" s="176" t="s">
        <v>926</v>
      </c>
      <c r="C803" s="177" t="s">
        <v>55</v>
      </c>
      <c r="D803" s="167">
        <v>30408</v>
      </c>
      <c r="E803" s="166" t="str">
        <f t="shared" si="25"/>
        <v>35+</v>
      </c>
      <c r="F803" s="166" t="s">
        <v>644</v>
      </c>
      <c r="G803" s="166"/>
      <c r="H803" s="196">
        <v>3297552930</v>
      </c>
      <c r="I803" s="175"/>
      <c r="J803" s="175"/>
      <c r="K803" s="175"/>
      <c r="L803" s="175"/>
      <c r="M803" s="175"/>
      <c r="Q803" s="175"/>
      <c r="R803" s="175"/>
      <c r="S803" s="175"/>
    </row>
    <row r="804" spans="2:19" ht="15" customHeight="1" x14ac:dyDescent="0.2">
      <c r="B804" s="176" t="s">
        <v>264</v>
      </c>
      <c r="C804" s="177" t="s">
        <v>774</v>
      </c>
      <c r="D804" s="167">
        <v>37419</v>
      </c>
      <c r="E804" s="166" t="str">
        <f t="shared" si="25"/>
        <v>S19</v>
      </c>
      <c r="F804" s="166"/>
      <c r="G804" s="166"/>
      <c r="H804" s="196"/>
      <c r="I804" s="175"/>
      <c r="J804" s="175"/>
      <c r="K804" s="175"/>
      <c r="L804" s="175"/>
      <c r="M804" s="175"/>
      <c r="Q804" s="175"/>
      <c r="R804" s="175"/>
      <c r="S804" s="175"/>
    </row>
    <row r="805" spans="2:19" ht="15" customHeight="1" x14ac:dyDescent="0.2">
      <c r="B805" s="176" t="s">
        <v>363</v>
      </c>
      <c r="C805" s="177" t="s">
        <v>774</v>
      </c>
      <c r="D805" s="167"/>
      <c r="E805" s="166" t="str">
        <f t="shared" si="25"/>
        <v/>
      </c>
      <c r="F805" s="166"/>
      <c r="G805" s="166"/>
      <c r="H805" s="196"/>
      <c r="I805" s="175"/>
      <c r="J805" s="175"/>
      <c r="K805" s="175"/>
      <c r="L805" s="175"/>
      <c r="M805" s="175"/>
      <c r="Q805" s="175"/>
      <c r="R805" s="175"/>
      <c r="S805" s="175"/>
    </row>
    <row r="806" spans="2:19" ht="15" customHeight="1" x14ac:dyDescent="0.2">
      <c r="B806" s="176" t="s">
        <v>410</v>
      </c>
      <c r="C806" s="177" t="s">
        <v>407</v>
      </c>
      <c r="D806" s="167"/>
      <c r="E806" s="166" t="str">
        <f t="shared" si="25"/>
        <v/>
      </c>
      <c r="F806" s="166"/>
      <c r="G806" s="166"/>
      <c r="H806" s="196"/>
      <c r="I806" s="175"/>
      <c r="J806" s="175"/>
      <c r="K806" s="175"/>
      <c r="L806" s="175"/>
      <c r="M806" s="175"/>
      <c r="Q806" s="175"/>
      <c r="R806" s="175"/>
      <c r="S806" s="175"/>
    </row>
    <row r="807" spans="2:19" ht="15" customHeight="1" x14ac:dyDescent="0.2">
      <c r="B807" s="176" t="s">
        <v>867</v>
      </c>
      <c r="C807" s="177" t="s">
        <v>868</v>
      </c>
      <c r="D807" s="167">
        <v>30952</v>
      </c>
      <c r="E807" s="166" t="str">
        <f t="shared" si="25"/>
        <v>35+</v>
      </c>
      <c r="F807" s="166" t="s">
        <v>644</v>
      </c>
      <c r="G807" s="166"/>
      <c r="H807" s="196">
        <v>4425392906</v>
      </c>
      <c r="I807" s="175"/>
      <c r="J807" s="175"/>
      <c r="K807" s="175"/>
      <c r="L807" s="175"/>
      <c r="M807" s="175"/>
      <c r="Q807" s="175"/>
      <c r="R807" s="175"/>
      <c r="S807" s="175"/>
    </row>
    <row r="808" spans="2:19" ht="15" customHeight="1" x14ac:dyDescent="0.2">
      <c r="B808" s="176" t="s">
        <v>400</v>
      </c>
      <c r="C808" s="177" t="s">
        <v>55</v>
      </c>
      <c r="D808" s="167">
        <v>38544</v>
      </c>
      <c r="E808" s="166" t="str">
        <f t="shared" si="25"/>
        <v>S15</v>
      </c>
      <c r="F808" s="166" t="s">
        <v>644</v>
      </c>
      <c r="G808" s="166"/>
      <c r="H808" s="196">
        <v>11827741996</v>
      </c>
      <c r="I808" s="175"/>
      <c r="J808" s="175"/>
      <c r="K808" s="175"/>
      <c r="L808" s="175"/>
      <c r="M808" s="175"/>
      <c r="Q808" s="175"/>
      <c r="R808" s="175"/>
      <c r="S808" s="175"/>
    </row>
    <row r="809" spans="2:19" ht="15" customHeight="1" x14ac:dyDescent="0.2">
      <c r="B809" s="176" t="s">
        <v>145</v>
      </c>
      <c r="C809" s="177" t="s">
        <v>54</v>
      </c>
      <c r="D809" s="167">
        <v>27600</v>
      </c>
      <c r="E809" s="166" t="str">
        <f t="shared" si="25"/>
        <v>42+</v>
      </c>
      <c r="F809" s="166" t="s">
        <v>644</v>
      </c>
      <c r="G809" s="166"/>
      <c r="H809" s="196"/>
      <c r="I809" s="175"/>
      <c r="J809" s="175"/>
      <c r="K809" s="175"/>
      <c r="L809" s="175"/>
      <c r="M809" s="175"/>
      <c r="Q809" s="175"/>
      <c r="R809" s="175"/>
      <c r="S809" s="175"/>
    </row>
    <row r="810" spans="2:19" ht="15" customHeight="1" x14ac:dyDescent="0.2">
      <c r="B810" s="176" t="s">
        <v>997</v>
      </c>
      <c r="C810" s="177" t="s">
        <v>868</v>
      </c>
      <c r="D810" s="167"/>
      <c r="E810" s="166" t="str">
        <f t="shared" si="25"/>
        <v/>
      </c>
      <c r="F810" s="166"/>
      <c r="G810" s="166"/>
      <c r="H810" s="196"/>
      <c r="I810" s="175"/>
      <c r="J810" s="175"/>
      <c r="K810" s="175"/>
      <c r="L810" s="175"/>
      <c r="M810" s="175"/>
      <c r="Q810" s="175"/>
      <c r="R810" s="175"/>
      <c r="S810" s="175"/>
    </row>
    <row r="811" spans="2:19" ht="15" customHeight="1" x14ac:dyDescent="0.2">
      <c r="B811" s="176" t="s">
        <v>1292</v>
      </c>
      <c r="C811" s="177" t="s">
        <v>774</v>
      </c>
      <c r="D811" s="167">
        <v>41092</v>
      </c>
      <c r="E811" s="166" t="str">
        <f t="shared" si="25"/>
        <v>S09</v>
      </c>
      <c r="F811" s="166" t="s">
        <v>644</v>
      </c>
      <c r="G811" s="166" t="s">
        <v>1293</v>
      </c>
      <c r="H811" s="196" t="s">
        <v>1294</v>
      </c>
      <c r="I811" s="175"/>
      <c r="J811" s="175"/>
      <c r="K811" s="175"/>
      <c r="L811" s="175"/>
      <c r="M811" s="175"/>
      <c r="Q811" s="175"/>
      <c r="R811" s="175"/>
      <c r="S811" s="175"/>
    </row>
    <row r="812" spans="2:19" ht="15" customHeight="1" x14ac:dyDescent="0.2">
      <c r="B812" s="176" t="s">
        <v>695</v>
      </c>
      <c r="C812" s="177" t="s">
        <v>55</v>
      </c>
      <c r="D812" s="167">
        <v>33987</v>
      </c>
      <c r="E812" s="166" t="str">
        <f t="shared" si="25"/>
        <v>Adulto</v>
      </c>
      <c r="F812" s="166" t="s">
        <v>644</v>
      </c>
      <c r="G812" s="166"/>
      <c r="H812" s="196"/>
      <c r="I812" s="175"/>
      <c r="J812" s="175"/>
      <c r="K812" s="175"/>
      <c r="L812" s="175"/>
      <c r="M812" s="175"/>
      <c r="Q812" s="175"/>
      <c r="R812" s="175"/>
      <c r="S812" s="175"/>
    </row>
    <row r="813" spans="2:19" ht="15" customHeight="1" x14ac:dyDescent="0.2">
      <c r="B813" s="176" t="s">
        <v>712</v>
      </c>
      <c r="C813" s="177" t="s">
        <v>134</v>
      </c>
      <c r="D813" s="167">
        <v>38070</v>
      </c>
      <c r="E813" s="166" t="str">
        <f t="shared" si="25"/>
        <v>S17</v>
      </c>
      <c r="F813" s="166" t="s">
        <v>644</v>
      </c>
      <c r="G813" s="166" t="s">
        <v>1486</v>
      </c>
      <c r="H813" s="196" t="s">
        <v>1487</v>
      </c>
      <c r="I813" s="175"/>
      <c r="J813" s="175"/>
      <c r="K813" s="175"/>
      <c r="L813" s="175"/>
      <c r="M813" s="175"/>
      <c r="Q813" s="175"/>
      <c r="R813" s="175"/>
      <c r="S813" s="175"/>
    </row>
    <row r="814" spans="2:19" ht="15" customHeight="1" x14ac:dyDescent="0.2">
      <c r="B814" s="176" t="s">
        <v>655</v>
      </c>
      <c r="C814" s="177" t="s">
        <v>54</v>
      </c>
      <c r="D814" s="167">
        <v>35461</v>
      </c>
      <c r="E814" s="166" t="str">
        <f t="shared" si="25"/>
        <v>Adulto</v>
      </c>
      <c r="F814" s="166" t="s">
        <v>644</v>
      </c>
      <c r="G814" s="166"/>
      <c r="H814" s="196"/>
      <c r="I814" s="175"/>
      <c r="J814" s="175"/>
      <c r="K814" s="175"/>
      <c r="L814" s="175"/>
      <c r="M814" s="175"/>
      <c r="Q814" s="175"/>
      <c r="R814" s="175"/>
      <c r="S814" s="175"/>
    </row>
    <row r="815" spans="2:19" ht="15" customHeight="1" x14ac:dyDescent="0.2">
      <c r="B815" s="176" t="s">
        <v>481</v>
      </c>
      <c r="C815" s="177" t="s">
        <v>134</v>
      </c>
      <c r="D815" s="167">
        <v>38170</v>
      </c>
      <c r="E815" s="166" t="str">
        <f t="shared" si="25"/>
        <v>S17</v>
      </c>
      <c r="F815" s="166"/>
      <c r="G815" s="166"/>
      <c r="H815" s="196"/>
      <c r="I815" s="175"/>
      <c r="J815" s="175"/>
      <c r="K815" s="175"/>
      <c r="L815" s="175"/>
      <c r="M815" s="175"/>
      <c r="Q815" s="175"/>
      <c r="R815" s="175"/>
      <c r="S815" s="175"/>
    </row>
    <row r="816" spans="2:19" ht="15" customHeight="1" x14ac:dyDescent="0.2">
      <c r="B816" s="176" t="s">
        <v>267</v>
      </c>
      <c r="C816" s="177" t="s">
        <v>134</v>
      </c>
      <c r="D816" s="167">
        <v>37341</v>
      </c>
      <c r="E816" s="166" t="str">
        <f t="shared" si="25"/>
        <v>S19</v>
      </c>
      <c r="F816" s="166" t="s">
        <v>644</v>
      </c>
      <c r="G816" s="166"/>
      <c r="H816" s="196"/>
      <c r="I816" s="175"/>
      <c r="J816" s="175"/>
      <c r="K816" s="175"/>
      <c r="L816" s="175"/>
      <c r="M816" s="175"/>
      <c r="Q816" s="175"/>
      <c r="R816" s="175"/>
      <c r="S816" s="175"/>
    </row>
    <row r="817" spans="2:19" ht="15" customHeight="1" x14ac:dyDescent="0.2">
      <c r="B817" s="176" t="s">
        <v>742</v>
      </c>
      <c r="C817" s="177" t="s">
        <v>136</v>
      </c>
      <c r="D817" s="167"/>
      <c r="E817" s="166" t="str">
        <f t="shared" si="25"/>
        <v/>
      </c>
      <c r="F817" s="166"/>
      <c r="G817" s="166"/>
      <c r="H817" s="196"/>
      <c r="I817" s="175"/>
      <c r="J817" s="175"/>
      <c r="K817" s="175"/>
      <c r="L817" s="175"/>
      <c r="M817" s="175"/>
      <c r="Q817" s="175"/>
      <c r="R817" s="175"/>
      <c r="S817" s="175"/>
    </row>
    <row r="818" spans="2:19" ht="15" customHeight="1" x14ac:dyDescent="0.2">
      <c r="B818" s="176" t="s">
        <v>660</v>
      </c>
      <c r="C818" s="177" t="s">
        <v>55</v>
      </c>
      <c r="D818" s="167">
        <v>39232</v>
      </c>
      <c r="E818" s="166" t="str">
        <f t="shared" si="25"/>
        <v>S13</v>
      </c>
      <c r="F818" s="166" t="s">
        <v>644</v>
      </c>
      <c r="G818" s="166"/>
      <c r="H818" s="196">
        <v>11016461950</v>
      </c>
      <c r="I818" s="175"/>
      <c r="J818" s="175"/>
      <c r="K818" s="175"/>
      <c r="L818" s="175"/>
      <c r="M818" s="175"/>
      <c r="Q818" s="175"/>
      <c r="R818" s="175"/>
      <c r="S818" s="175"/>
    </row>
    <row r="819" spans="2:19" ht="15" customHeight="1" x14ac:dyDescent="0.2">
      <c r="B819" s="176" t="s">
        <v>1465</v>
      </c>
      <c r="C819" s="177" t="s">
        <v>774</v>
      </c>
      <c r="D819" s="167">
        <v>38131</v>
      </c>
      <c r="E819" s="166" t="str">
        <f t="shared" si="25"/>
        <v>S17</v>
      </c>
      <c r="F819" s="166"/>
      <c r="G819" s="166"/>
      <c r="H819" s="196"/>
      <c r="I819" s="175"/>
      <c r="J819" s="175"/>
      <c r="K819" s="175"/>
      <c r="L819" s="175"/>
      <c r="M819" s="175"/>
      <c r="Q819" s="175"/>
      <c r="R819" s="175"/>
      <c r="S819" s="175"/>
    </row>
    <row r="820" spans="2:19" ht="15" customHeight="1" x14ac:dyDescent="0.2">
      <c r="B820" s="176" t="s">
        <v>413</v>
      </c>
      <c r="C820" s="177" t="s">
        <v>774</v>
      </c>
      <c r="D820" s="167"/>
      <c r="E820" s="166" t="str">
        <f t="shared" si="25"/>
        <v/>
      </c>
      <c r="F820" s="166"/>
      <c r="G820" s="166"/>
      <c r="H820" s="196"/>
      <c r="I820" s="175"/>
      <c r="J820" s="175"/>
      <c r="K820" s="175"/>
      <c r="L820" s="175"/>
      <c r="M820" s="175"/>
      <c r="Q820" s="175"/>
      <c r="R820" s="175"/>
      <c r="S820" s="175"/>
    </row>
    <row r="821" spans="2:19" ht="15" customHeight="1" x14ac:dyDescent="0.2">
      <c r="B821" s="176" t="s">
        <v>379</v>
      </c>
      <c r="C821" s="177" t="s">
        <v>407</v>
      </c>
      <c r="D821" s="167">
        <v>38171</v>
      </c>
      <c r="E821" s="166" t="str">
        <f t="shared" si="25"/>
        <v>S17</v>
      </c>
      <c r="F821" s="166"/>
      <c r="G821" s="166"/>
      <c r="H821" s="196"/>
      <c r="I821" s="175"/>
      <c r="J821" s="175"/>
      <c r="K821" s="175"/>
      <c r="L821" s="175"/>
      <c r="M821" s="175"/>
      <c r="Q821" s="175"/>
      <c r="R821" s="175"/>
      <c r="S821" s="175"/>
    </row>
    <row r="822" spans="2:19" ht="15" customHeight="1" x14ac:dyDescent="0.2">
      <c r="B822" s="176" t="s">
        <v>837</v>
      </c>
      <c r="C822" s="177" t="s">
        <v>134</v>
      </c>
      <c r="D822" s="167">
        <v>38771</v>
      </c>
      <c r="E822" s="166" t="str">
        <f t="shared" si="25"/>
        <v>S15</v>
      </c>
      <c r="F822" s="166"/>
      <c r="G822" s="166"/>
      <c r="H822" s="196"/>
      <c r="I822" s="175"/>
      <c r="J822" s="175"/>
      <c r="K822" s="175"/>
      <c r="L822" s="175"/>
      <c r="M822" s="175"/>
      <c r="Q822" s="175"/>
      <c r="R822" s="175"/>
      <c r="S822" s="175"/>
    </row>
    <row r="823" spans="2:19" ht="15" customHeight="1" x14ac:dyDescent="0.2">
      <c r="B823" s="176" t="s">
        <v>1428</v>
      </c>
      <c r="C823" s="177" t="s">
        <v>136</v>
      </c>
      <c r="D823" s="167">
        <v>39408</v>
      </c>
      <c r="E823" s="166" t="str">
        <f t="shared" si="25"/>
        <v>S13</v>
      </c>
      <c r="F823" s="166"/>
      <c r="G823" s="166"/>
      <c r="H823" s="196"/>
      <c r="I823" s="175"/>
      <c r="J823" s="175"/>
      <c r="K823" s="175"/>
      <c r="L823" s="175"/>
      <c r="M823" s="175"/>
      <c r="Q823" s="175"/>
      <c r="R823" s="175"/>
      <c r="S823" s="175"/>
    </row>
    <row r="824" spans="2:19" ht="15" customHeight="1" x14ac:dyDescent="0.2">
      <c r="B824" s="176" t="s">
        <v>972</v>
      </c>
      <c r="C824" s="177" t="s">
        <v>369</v>
      </c>
      <c r="D824" s="167">
        <v>38265</v>
      </c>
      <c r="E824" s="166" t="str">
        <f t="shared" si="25"/>
        <v>S17</v>
      </c>
      <c r="F824" s="166" t="s">
        <v>644</v>
      </c>
      <c r="G824" s="166"/>
      <c r="H824" s="196">
        <v>13440159990</v>
      </c>
      <c r="I824" s="175"/>
      <c r="J824" s="175"/>
      <c r="K824" s="175"/>
      <c r="L824" s="175"/>
      <c r="M824" s="175"/>
      <c r="Q824" s="175"/>
      <c r="R824" s="175"/>
      <c r="S824" s="175"/>
    </row>
    <row r="825" spans="2:19" ht="15" customHeight="1" x14ac:dyDescent="0.2">
      <c r="B825" s="176" t="s">
        <v>1612</v>
      </c>
      <c r="C825" s="177" t="s">
        <v>958</v>
      </c>
      <c r="D825" s="167">
        <v>40345</v>
      </c>
      <c r="E825" s="166" t="str">
        <f t="shared" si="25"/>
        <v>S11</v>
      </c>
      <c r="F825" s="166"/>
      <c r="G825" s="166"/>
      <c r="H825" s="196"/>
      <c r="I825" s="175"/>
      <c r="J825" s="175"/>
      <c r="K825" s="175"/>
      <c r="L825" s="175"/>
      <c r="M825" s="175"/>
      <c r="Q825" s="175"/>
      <c r="R825" s="175"/>
      <c r="S825" s="175"/>
    </row>
    <row r="826" spans="2:19" ht="15" customHeight="1" x14ac:dyDescent="0.2">
      <c r="B826" s="176" t="s">
        <v>1612</v>
      </c>
      <c r="C826" s="177" t="s">
        <v>958</v>
      </c>
      <c r="D826" s="167">
        <v>40345</v>
      </c>
      <c r="E826" s="166" t="str">
        <f t="shared" si="25"/>
        <v>S11</v>
      </c>
      <c r="F826" s="166"/>
      <c r="G826" s="166"/>
      <c r="H826" s="196"/>
      <c r="I826" s="175"/>
      <c r="J826" s="175"/>
      <c r="K826" s="175"/>
      <c r="L826" s="175"/>
      <c r="M826" s="175"/>
      <c r="Q826" s="175"/>
      <c r="R826" s="175"/>
      <c r="S826" s="175"/>
    </row>
    <row r="827" spans="2:19" ht="15" customHeight="1" x14ac:dyDescent="0.2">
      <c r="B827" s="176" t="s">
        <v>838</v>
      </c>
      <c r="C827" s="177" t="s">
        <v>55</v>
      </c>
      <c r="D827" s="167"/>
      <c r="E827" s="166" t="str">
        <f t="shared" si="25"/>
        <v/>
      </c>
      <c r="F827" s="166"/>
      <c r="G827" s="166"/>
      <c r="H827" s="196"/>
      <c r="I827" s="175"/>
      <c r="J827" s="175"/>
      <c r="K827" s="175"/>
      <c r="L827" s="175"/>
      <c r="M827" s="175"/>
      <c r="Q827" s="175"/>
      <c r="R827" s="175"/>
      <c r="S827" s="175"/>
    </row>
    <row r="828" spans="2:19" ht="15" customHeight="1" x14ac:dyDescent="0.2">
      <c r="B828" s="176" t="s">
        <v>1387</v>
      </c>
      <c r="C828" s="177" t="s">
        <v>136</v>
      </c>
      <c r="D828" s="167">
        <v>38451</v>
      </c>
      <c r="E828" s="166" t="str">
        <f t="shared" si="25"/>
        <v>S15</v>
      </c>
      <c r="F828" s="166"/>
      <c r="G828" s="166"/>
      <c r="H828" s="196"/>
      <c r="I828" s="175"/>
      <c r="J828" s="175"/>
      <c r="K828" s="175"/>
      <c r="L828" s="175"/>
      <c r="M828" s="175"/>
      <c r="Q828" s="175"/>
      <c r="R828" s="175"/>
      <c r="S828" s="175"/>
    </row>
    <row r="829" spans="2:19" ht="15" customHeight="1" x14ac:dyDescent="0.2">
      <c r="B829" s="176" t="s">
        <v>470</v>
      </c>
      <c r="C829" s="177" t="s">
        <v>68</v>
      </c>
      <c r="D829" s="167">
        <v>38051</v>
      </c>
      <c r="E829" s="166" t="str">
        <f t="shared" si="25"/>
        <v>S17</v>
      </c>
      <c r="F829" s="166"/>
      <c r="G829" s="166"/>
      <c r="H829" s="196"/>
      <c r="I829" s="175"/>
      <c r="J829" s="175"/>
      <c r="K829" s="175"/>
      <c r="L829" s="175"/>
      <c r="M829" s="175"/>
      <c r="Q829" s="175"/>
      <c r="R829" s="175"/>
      <c r="S829" s="175"/>
    </row>
    <row r="830" spans="2:19" ht="15" customHeight="1" x14ac:dyDescent="0.2">
      <c r="B830" s="176" t="s">
        <v>270</v>
      </c>
      <c r="C830" s="177" t="s">
        <v>68</v>
      </c>
      <c r="D830" s="167">
        <v>37864</v>
      </c>
      <c r="E830" s="166" t="str">
        <f t="shared" si="25"/>
        <v>S17</v>
      </c>
      <c r="F830" s="166" t="s">
        <v>644</v>
      </c>
      <c r="G830" s="166" t="s">
        <v>1307</v>
      </c>
      <c r="H830" s="196" t="s">
        <v>1308</v>
      </c>
      <c r="I830" s="175"/>
      <c r="J830" s="175"/>
      <c r="K830" s="175"/>
      <c r="L830" s="175"/>
      <c r="M830" s="175"/>
      <c r="Q830" s="175"/>
      <c r="R830" s="175"/>
      <c r="S830" s="175"/>
    </row>
    <row r="831" spans="2:19" ht="15" customHeight="1" x14ac:dyDescent="0.2">
      <c r="B831" s="176" t="s">
        <v>1082</v>
      </c>
      <c r="C831" s="177" t="s">
        <v>67</v>
      </c>
      <c r="D831" s="167"/>
      <c r="E831" s="166" t="str">
        <f t="shared" si="25"/>
        <v/>
      </c>
      <c r="F831" s="166"/>
      <c r="G831" s="166"/>
      <c r="H831" s="196"/>
      <c r="I831" s="175"/>
      <c r="J831" s="175"/>
      <c r="K831" s="175"/>
      <c r="L831" s="175"/>
      <c r="M831" s="175"/>
      <c r="Q831" s="175"/>
      <c r="R831" s="175"/>
      <c r="S831" s="175"/>
    </row>
    <row r="832" spans="2:19" ht="15" customHeight="1" x14ac:dyDescent="0.2">
      <c r="B832" s="176" t="s">
        <v>301</v>
      </c>
      <c r="C832" s="177" t="s">
        <v>68</v>
      </c>
      <c r="D832" s="167">
        <v>39382</v>
      </c>
      <c r="E832" s="166" t="str">
        <f t="shared" si="25"/>
        <v>S13</v>
      </c>
      <c r="F832" s="166" t="s">
        <v>644</v>
      </c>
      <c r="G832" s="166" t="s">
        <v>1304</v>
      </c>
      <c r="H832" s="196" t="s">
        <v>1305</v>
      </c>
      <c r="I832" s="175"/>
      <c r="J832" s="175"/>
      <c r="K832" s="175"/>
      <c r="L832" s="175"/>
      <c r="M832" s="175"/>
      <c r="Q832" s="175"/>
      <c r="R832" s="175"/>
      <c r="S832" s="175"/>
    </row>
    <row r="833" spans="2:19" ht="15" customHeight="1" x14ac:dyDescent="0.2">
      <c r="B833" s="176" t="s">
        <v>100</v>
      </c>
      <c r="C833" s="177" t="s">
        <v>54</v>
      </c>
      <c r="D833" s="167">
        <v>36367</v>
      </c>
      <c r="E833" s="166" t="str">
        <f t="shared" si="25"/>
        <v>Adulto</v>
      </c>
      <c r="F833" s="166"/>
      <c r="G833" s="166"/>
      <c r="H833" s="196"/>
      <c r="I833" s="175"/>
      <c r="J833" s="175"/>
      <c r="K833" s="175"/>
      <c r="L833" s="175"/>
      <c r="M833" s="175"/>
      <c r="Q833" s="175"/>
      <c r="R833" s="175"/>
      <c r="S833" s="175"/>
    </row>
    <row r="834" spans="2:19" ht="15" customHeight="1" x14ac:dyDescent="0.2">
      <c r="B834" s="176" t="s">
        <v>1527</v>
      </c>
      <c r="C834" s="177" t="s">
        <v>136</v>
      </c>
      <c r="D834" s="167">
        <v>37149</v>
      </c>
      <c r="E834" s="166" t="str">
        <f t="shared" si="25"/>
        <v>S19</v>
      </c>
      <c r="F834" s="166"/>
      <c r="G834" s="166"/>
      <c r="H834" s="196"/>
      <c r="I834" s="175"/>
      <c r="J834" s="175"/>
      <c r="K834" s="175"/>
      <c r="L834" s="175"/>
      <c r="M834" s="175"/>
      <c r="Q834" s="175"/>
      <c r="R834" s="175"/>
      <c r="S834" s="175"/>
    </row>
    <row r="835" spans="2:19" ht="15" customHeight="1" x14ac:dyDescent="0.2">
      <c r="B835" s="176" t="s">
        <v>648</v>
      </c>
      <c r="C835" s="177" t="s">
        <v>54</v>
      </c>
      <c r="D835" s="167">
        <v>34175</v>
      </c>
      <c r="E835" s="166" t="str">
        <f t="shared" si="25"/>
        <v>Adulto</v>
      </c>
      <c r="F835" s="166" t="s">
        <v>644</v>
      </c>
      <c r="G835" s="166"/>
      <c r="H835" s="196"/>
      <c r="I835" s="175"/>
      <c r="J835" s="175"/>
      <c r="K835" s="175"/>
      <c r="L835" s="175"/>
      <c r="M835" s="175"/>
      <c r="Q835" s="175"/>
      <c r="R835" s="175"/>
      <c r="S835" s="175"/>
    </row>
    <row r="836" spans="2:19" ht="15" customHeight="1" x14ac:dyDescent="0.2">
      <c r="B836" s="176" t="s">
        <v>395</v>
      </c>
      <c r="C836" s="177" t="s">
        <v>55</v>
      </c>
      <c r="D836" s="167">
        <v>38734</v>
      </c>
      <c r="E836" s="166" t="str">
        <f t="shared" si="25"/>
        <v>S15</v>
      </c>
      <c r="F836" s="166" t="s">
        <v>644</v>
      </c>
      <c r="G836" s="166"/>
      <c r="H836" s="196">
        <v>8759293977</v>
      </c>
      <c r="I836" s="175"/>
      <c r="J836" s="175"/>
      <c r="K836" s="175"/>
      <c r="L836" s="175"/>
      <c r="M836" s="175"/>
      <c r="Q836" s="175"/>
      <c r="R836" s="175"/>
      <c r="S836" s="175"/>
    </row>
    <row r="837" spans="2:19" ht="15" customHeight="1" x14ac:dyDescent="0.2">
      <c r="B837" s="176" t="s">
        <v>252</v>
      </c>
      <c r="C837" s="177" t="s">
        <v>136</v>
      </c>
      <c r="D837" s="167">
        <v>36462</v>
      </c>
      <c r="E837" s="166" t="str">
        <f t="shared" si="25"/>
        <v>Adulto</v>
      </c>
      <c r="F837" s="166"/>
      <c r="G837" s="166"/>
      <c r="H837" s="196"/>
      <c r="I837" s="175"/>
      <c r="J837" s="175"/>
      <c r="K837" s="175"/>
      <c r="L837" s="175"/>
      <c r="M837" s="175"/>
      <c r="Q837" s="175"/>
      <c r="R837" s="175"/>
      <c r="S837" s="175"/>
    </row>
    <row r="838" spans="2:19" ht="15" customHeight="1" x14ac:dyDescent="0.2">
      <c r="B838" s="176" t="s">
        <v>367</v>
      </c>
      <c r="C838" s="177" t="s">
        <v>55</v>
      </c>
      <c r="D838" s="167">
        <v>38786</v>
      </c>
      <c r="E838" s="166" t="str">
        <f t="shared" si="25"/>
        <v>S15</v>
      </c>
      <c r="F838" s="166" t="s">
        <v>644</v>
      </c>
      <c r="G838" s="166"/>
      <c r="H838" s="196">
        <v>10654242992</v>
      </c>
      <c r="I838" s="175"/>
      <c r="J838" s="175"/>
      <c r="K838" s="175"/>
      <c r="L838" s="175"/>
      <c r="M838" s="175"/>
      <c r="Q838" s="175"/>
      <c r="R838" s="175"/>
      <c r="S838" s="175"/>
    </row>
    <row r="839" spans="2:19" ht="15" customHeight="1" x14ac:dyDescent="0.2">
      <c r="B839" s="176" t="s">
        <v>1509</v>
      </c>
      <c r="C839" s="177" t="s">
        <v>136</v>
      </c>
      <c r="D839" s="167">
        <v>35350</v>
      </c>
      <c r="E839" s="166" t="str">
        <f t="shared" si="25"/>
        <v>Adulto</v>
      </c>
      <c r="F839" s="166"/>
      <c r="G839" s="166"/>
      <c r="H839" s="196"/>
      <c r="I839" s="175"/>
      <c r="J839" s="175"/>
      <c r="K839" s="175"/>
      <c r="L839" s="175"/>
      <c r="M839" s="175"/>
      <c r="Q839" s="175"/>
      <c r="R839" s="175"/>
      <c r="S839" s="175"/>
    </row>
    <row r="840" spans="2:19" ht="15" customHeight="1" x14ac:dyDescent="0.2">
      <c r="B840" s="176" t="s">
        <v>428</v>
      </c>
      <c r="C840" s="177" t="s">
        <v>134</v>
      </c>
      <c r="D840" s="167">
        <v>38356</v>
      </c>
      <c r="E840" s="166" t="str">
        <f t="shared" si="25"/>
        <v>S15</v>
      </c>
      <c r="F840" s="166"/>
      <c r="G840" s="166" t="s">
        <v>1180</v>
      </c>
      <c r="H840" s="196"/>
      <c r="I840" s="175"/>
      <c r="J840" s="175"/>
      <c r="K840" s="175"/>
      <c r="L840" s="175"/>
      <c r="M840" s="175"/>
      <c r="Q840" s="175"/>
      <c r="R840" s="175"/>
      <c r="S840" s="175"/>
    </row>
    <row r="841" spans="2:19" ht="15" customHeight="1" x14ac:dyDescent="0.2">
      <c r="B841" s="176" t="s">
        <v>839</v>
      </c>
      <c r="C841" s="177" t="s">
        <v>774</v>
      </c>
      <c r="D841" s="167">
        <v>37720</v>
      </c>
      <c r="E841" s="166" t="str">
        <f t="shared" si="25"/>
        <v>S17</v>
      </c>
      <c r="F841" s="166" t="s">
        <v>644</v>
      </c>
      <c r="G841" s="166"/>
      <c r="H841" s="196"/>
      <c r="I841" s="175"/>
      <c r="J841" s="175"/>
      <c r="K841" s="175"/>
      <c r="L841" s="175"/>
      <c r="M841" s="175"/>
      <c r="Q841" s="175"/>
      <c r="R841" s="175"/>
      <c r="S841" s="175"/>
    </row>
    <row r="842" spans="2:19" ht="15" customHeight="1" x14ac:dyDescent="0.2">
      <c r="B842" s="176" t="s">
        <v>177</v>
      </c>
      <c r="C842" s="177" t="s">
        <v>136</v>
      </c>
      <c r="D842" s="167"/>
      <c r="E842" s="166" t="str">
        <f t="shared" si="25"/>
        <v/>
      </c>
      <c r="F842" s="166"/>
      <c r="G842" s="166"/>
      <c r="H842" s="196"/>
      <c r="I842" s="175"/>
      <c r="J842" s="175"/>
      <c r="K842" s="175"/>
      <c r="L842" s="175"/>
      <c r="M842" s="175"/>
      <c r="Q842" s="175"/>
      <c r="R842" s="175"/>
      <c r="S842" s="175"/>
    </row>
    <row r="843" spans="2:19" ht="15" customHeight="1" x14ac:dyDescent="0.2">
      <c r="B843" s="176" t="s">
        <v>1597</v>
      </c>
      <c r="C843" s="177" t="s">
        <v>68</v>
      </c>
      <c r="D843" s="167"/>
      <c r="E843" s="166" t="str">
        <f t="shared" ref="E843:E906" si="26">IFERROR(VLOOKUP(YEAR($D843),$J:$K,2,FALSE),"")</f>
        <v/>
      </c>
      <c r="F843" s="166"/>
      <c r="G843" s="166"/>
      <c r="H843" s="196"/>
      <c r="I843" s="175"/>
      <c r="J843" s="175"/>
      <c r="K843" s="175"/>
      <c r="L843" s="175"/>
      <c r="M843" s="175"/>
      <c r="Q843" s="175"/>
      <c r="R843" s="175"/>
      <c r="S843" s="175"/>
    </row>
    <row r="844" spans="2:19" ht="15" customHeight="1" x14ac:dyDescent="0.2">
      <c r="B844" s="176" t="s">
        <v>1086</v>
      </c>
      <c r="C844" s="177" t="s">
        <v>134</v>
      </c>
      <c r="D844" s="167"/>
      <c r="E844" s="166" t="str">
        <f t="shared" si="26"/>
        <v/>
      </c>
      <c r="F844" s="166"/>
      <c r="G844" s="166"/>
      <c r="H844" s="196"/>
      <c r="I844" s="175"/>
      <c r="J844" s="175"/>
      <c r="K844" s="175"/>
      <c r="L844" s="175"/>
      <c r="M844" s="175"/>
      <c r="Q844" s="175"/>
      <c r="R844" s="175"/>
      <c r="S844" s="175"/>
    </row>
    <row r="845" spans="2:19" ht="15" customHeight="1" x14ac:dyDescent="0.2">
      <c r="B845" s="176" t="s">
        <v>1531</v>
      </c>
      <c r="C845" s="177" t="s">
        <v>60</v>
      </c>
      <c r="D845" s="167">
        <v>37175</v>
      </c>
      <c r="E845" s="166" t="str">
        <f t="shared" si="26"/>
        <v>S19</v>
      </c>
      <c r="F845" s="166"/>
      <c r="G845" s="166"/>
      <c r="H845" s="196"/>
      <c r="I845" s="175"/>
      <c r="J845" s="175"/>
      <c r="K845" s="175"/>
      <c r="L845" s="175"/>
      <c r="M845" s="175"/>
      <c r="Q845" s="175"/>
      <c r="R845" s="175"/>
      <c r="S845" s="175"/>
    </row>
    <row r="846" spans="2:19" ht="15" customHeight="1" x14ac:dyDescent="0.2">
      <c r="B846" s="176" t="s">
        <v>862</v>
      </c>
      <c r="C846" s="177" t="s">
        <v>68</v>
      </c>
      <c r="D846" s="167"/>
      <c r="E846" s="166" t="str">
        <f t="shared" si="26"/>
        <v/>
      </c>
      <c r="F846" s="166"/>
      <c r="G846" s="166"/>
      <c r="H846" s="196"/>
      <c r="I846" s="175"/>
      <c r="J846" s="175"/>
      <c r="K846" s="175"/>
      <c r="L846" s="175"/>
      <c r="M846" s="175"/>
      <c r="Q846" s="175"/>
      <c r="R846" s="175"/>
      <c r="S846" s="175"/>
    </row>
    <row r="847" spans="2:19" ht="15" customHeight="1" x14ac:dyDescent="0.2">
      <c r="B847" s="176" t="s">
        <v>1332</v>
      </c>
      <c r="C847" s="177" t="s">
        <v>68</v>
      </c>
      <c r="D847" s="167">
        <v>40108</v>
      </c>
      <c r="E847" s="166" t="str">
        <f t="shared" si="26"/>
        <v>S11</v>
      </c>
      <c r="F847" s="166" t="s">
        <v>644</v>
      </c>
      <c r="G847" s="166" t="s">
        <v>1333</v>
      </c>
      <c r="H847" s="196"/>
      <c r="I847" s="175"/>
      <c r="J847" s="175"/>
      <c r="K847" s="175"/>
      <c r="L847" s="175"/>
      <c r="M847" s="175"/>
      <c r="Q847" s="175"/>
      <c r="R847" s="175"/>
      <c r="S847" s="175"/>
    </row>
    <row r="848" spans="2:19" ht="15" customHeight="1" x14ac:dyDescent="0.2">
      <c r="B848" s="176" t="s">
        <v>1707</v>
      </c>
      <c r="C848" s="177" t="s">
        <v>369</v>
      </c>
      <c r="D848" s="167">
        <v>28284</v>
      </c>
      <c r="E848" s="166" t="str">
        <f t="shared" si="26"/>
        <v>42+</v>
      </c>
      <c r="F848" s="166"/>
      <c r="G848" s="166"/>
      <c r="H848" s="196"/>
      <c r="I848" s="175"/>
      <c r="J848" s="175"/>
      <c r="K848" s="175"/>
      <c r="L848" s="175"/>
      <c r="M848" s="175"/>
      <c r="Q848" s="175"/>
      <c r="R848" s="175"/>
      <c r="S848" s="175"/>
    </row>
    <row r="849" spans="2:19" ht="15" customHeight="1" x14ac:dyDescent="0.2">
      <c r="B849" s="176" t="s">
        <v>992</v>
      </c>
      <c r="C849" s="177" t="s">
        <v>407</v>
      </c>
      <c r="D849" s="167"/>
      <c r="E849" s="166" t="str">
        <f t="shared" si="26"/>
        <v/>
      </c>
      <c r="F849" s="166"/>
      <c r="G849" s="166"/>
      <c r="H849" s="196"/>
      <c r="I849" s="175"/>
      <c r="J849" s="175"/>
      <c r="K849" s="175"/>
      <c r="L849" s="175"/>
      <c r="M849" s="175"/>
      <c r="Q849" s="175"/>
      <c r="R849" s="175"/>
      <c r="S849" s="175"/>
    </row>
    <row r="850" spans="2:19" ht="15" customHeight="1" x14ac:dyDescent="0.2">
      <c r="B850" s="176" t="s">
        <v>840</v>
      </c>
      <c r="C850" s="177" t="s">
        <v>335</v>
      </c>
      <c r="D850" s="167">
        <v>26716</v>
      </c>
      <c r="E850" s="166" t="str">
        <f t="shared" si="26"/>
        <v>42+</v>
      </c>
      <c r="F850" s="166"/>
      <c r="G850" s="166"/>
      <c r="H850" s="196"/>
      <c r="I850" s="175"/>
      <c r="J850" s="175"/>
      <c r="K850" s="175"/>
      <c r="L850" s="175"/>
      <c r="M850" s="175"/>
      <c r="Q850" s="175"/>
      <c r="R850" s="175"/>
      <c r="S850" s="175"/>
    </row>
    <row r="851" spans="2:19" ht="15" customHeight="1" x14ac:dyDescent="0.2">
      <c r="B851" s="176" t="s">
        <v>409</v>
      </c>
      <c r="C851" s="177" t="s">
        <v>134</v>
      </c>
      <c r="D851" s="167"/>
      <c r="E851" s="166" t="str">
        <f t="shared" si="26"/>
        <v/>
      </c>
      <c r="F851" s="166"/>
      <c r="G851" s="166"/>
      <c r="H851" s="196"/>
      <c r="I851" s="175"/>
      <c r="J851" s="175"/>
      <c r="K851" s="175"/>
      <c r="L851" s="175"/>
      <c r="M851" s="175"/>
      <c r="Q851" s="175"/>
      <c r="R851" s="175"/>
      <c r="S851" s="175"/>
    </row>
    <row r="852" spans="2:19" ht="15" customHeight="1" x14ac:dyDescent="0.2">
      <c r="B852" s="176" t="s">
        <v>771</v>
      </c>
      <c r="C852" s="177" t="s">
        <v>54</v>
      </c>
      <c r="D852" s="167">
        <v>29320</v>
      </c>
      <c r="E852" s="166" t="str">
        <f t="shared" si="26"/>
        <v>35+</v>
      </c>
      <c r="F852" s="166"/>
      <c r="G852" s="166"/>
      <c r="H852" s="196"/>
      <c r="I852" s="175"/>
      <c r="J852" s="175"/>
      <c r="K852" s="175"/>
      <c r="L852" s="175"/>
      <c r="M852" s="175"/>
      <c r="Q852" s="175"/>
      <c r="R852" s="175"/>
      <c r="S852" s="175"/>
    </row>
    <row r="853" spans="2:19" ht="15" customHeight="1" x14ac:dyDescent="0.2">
      <c r="B853" s="176" t="s">
        <v>273</v>
      </c>
      <c r="C853" s="177" t="s">
        <v>134</v>
      </c>
      <c r="D853" s="167">
        <v>37940</v>
      </c>
      <c r="E853" s="166" t="str">
        <f t="shared" si="26"/>
        <v>S17</v>
      </c>
      <c r="F853" s="166"/>
      <c r="G853" s="166"/>
      <c r="H853" s="196"/>
      <c r="I853" s="175"/>
      <c r="J853" s="175"/>
      <c r="K853" s="175"/>
      <c r="L853" s="175"/>
      <c r="M853" s="175"/>
      <c r="Q853" s="175"/>
      <c r="R853" s="175"/>
      <c r="S853" s="175"/>
    </row>
    <row r="854" spans="2:19" ht="15" customHeight="1" x14ac:dyDescent="0.2">
      <c r="B854" s="176" t="s">
        <v>745</v>
      </c>
      <c r="C854" s="177" t="s">
        <v>136</v>
      </c>
      <c r="D854" s="167"/>
      <c r="E854" s="166" t="str">
        <f t="shared" si="26"/>
        <v/>
      </c>
      <c r="F854" s="166"/>
      <c r="G854" s="166"/>
      <c r="H854" s="196"/>
      <c r="I854" s="175"/>
      <c r="J854" s="175"/>
      <c r="K854" s="175"/>
      <c r="L854" s="175"/>
      <c r="M854" s="175"/>
      <c r="Q854" s="175"/>
      <c r="R854" s="175"/>
      <c r="S854" s="175"/>
    </row>
    <row r="855" spans="2:19" ht="15" customHeight="1" x14ac:dyDescent="0.2">
      <c r="B855" s="176" t="s">
        <v>650</v>
      </c>
      <c r="C855" s="177" t="s">
        <v>54</v>
      </c>
      <c r="D855" s="167">
        <v>37309</v>
      </c>
      <c r="E855" s="166" t="str">
        <f t="shared" si="26"/>
        <v>S19</v>
      </c>
      <c r="F855" s="166" t="s">
        <v>644</v>
      </c>
      <c r="G855" s="166"/>
      <c r="H855" s="196"/>
      <c r="I855" s="175"/>
      <c r="J855" s="175"/>
      <c r="K855" s="175"/>
      <c r="L855" s="175"/>
      <c r="M855" s="175"/>
      <c r="Q855" s="175"/>
      <c r="R855" s="175"/>
      <c r="S855" s="175"/>
    </row>
    <row r="856" spans="2:19" ht="15" customHeight="1" x14ac:dyDescent="0.2">
      <c r="B856" s="176" t="s">
        <v>674</v>
      </c>
      <c r="C856" s="177" t="s">
        <v>407</v>
      </c>
      <c r="D856" s="167">
        <v>37038</v>
      </c>
      <c r="E856" s="166" t="str">
        <f t="shared" si="26"/>
        <v>S19</v>
      </c>
      <c r="F856" s="166" t="s">
        <v>644</v>
      </c>
      <c r="G856" s="166" t="s">
        <v>1284</v>
      </c>
      <c r="H856" s="196">
        <v>6097976976</v>
      </c>
      <c r="I856" s="175"/>
      <c r="J856" s="175"/>
      <c r="K856" s="175"/>
      <c r="L856" s="175"/>
      <c r="M856" s="175"/>
      <c r="Q856" s="175"/>
      <c r="R856" s="175"/>
      <c r="S856" s="175"/>
    </row>
    <row r="857" spans="2:19" ht="15" customHeight="1" x14ac:dyDescent="0.2">
      <c r="B857" s="176" t="s">
        <v>841</v>
      </c>
      <c r="C857" s="177" t="s">
        <v>68</v>
      </c>
      <c r="D857" s="167">
        <v>37824</v>
      </c>
      <c r="E857" s="166" t="str">
        <f t="shared" si="26"/>
        <v>S17</v>
      </c>
      <c r="F857" s="166"/>
      <c r="G857" s="166"/>
      <c r="H857" s="196"/>
      <c r="I857" s="175"/>
      <c r="J857" s="175"/>
      <c r="K857" s="175"/>
      <c r="L857" s="175"/>
      <c r="M857" s="175"/>
      <c r="Q857" s="175"/>
      <c r="R857" s="175"/>
      <c r="S857" s="175"/>
    </row>
    <row r="858" spans="2:19" ht="15" customHeight="1" x14ac:dyDescent="0.2">
      <c r="B858" s="176" t="s">
        <v>719</v>
      </c>
      <c r="C858" s="177" t="s">
        <v>134</v>
      </c>
      <c r="D858" s="167">
        <v>38482</v>
      </c>
      <c r="E858" s="166" t="str">
        <f t="shared" si="26"/>
        <v>S15</v>
      </c>
      <c r="F858" s="166" t="s">
        <v>644</v>
      </c>
      <c r="G858" s="166"/>
      <c r="H858" s="196"/>
      <c r="I858" s="175"/>
      <c r="J858" s="175"/>
      <c r="K858" s="175"/>
      <c r="L858" s="175"/>
      <c r="M858" s="175"/>
      <c r="Q858" s="175"/>
      <c r="R858" s="175"/>
      <c r="S858" s="175"/>
    </row>
    <row r="859" spans="2:19" ht="15" customHeight="1" x14ac:dyDescent="0.2">
      <c r="B859" s="176" t="s">
        <v>952</v>
      </c>
      <c r="C859" s="177" t="s">
        <v>868</v>
      </c>
      <c r="D859" s="167">
        <v>38162</v>
      </c>
      <c r="E859" s="166" t="str">
        <f t="shared" si="26"/>
        <v>S17</v>
      </c>
      <c r="F859" s="166" t="s">
        <v>644</v>
      </c>
      <c r="G859" s="166"/>
      <c r="H859" s="196"/>
      <c r="I859" s="175"/>
      <c r="J859" s="175"/>
      <c r="K859" s="175"/>
      <c r="L859" s="175"/>
      <c r="M859" s="175"/>
      <c r="Q859" s="175"/>
      <c r="R859" s="175"/>
      <c r="S859" s="175"/>
    </row>
    <row r="860" spans="2:19" ht="15" customHeight="1" x14ac:dyDescent="0.2">
      <c r="B860" s="176" t="s">
        <v>1643</v>
      </c>
      <c r="C860" s="177" t="s">
        <v>55</v>
      </c>
      <c r="D860" s="167">
        <v>40015</v>
      </c>
      <c r="E860" s="166" t="str">
        <f t="shared" si="26"/>
        <v>S11</v>
      </c>
      <c r="F860" s="166"/>
      <c r="G860" s="166"/>
      <c r="H860" s="196"/>
      <c r="I860" s="175"/>
      <c r="J860" s="175"/>
      <c r="K860" s="175"/>
      <c r="L860" s="175"/>
      <c r="M860" s="175"/>
      <c r="Q860" s="175"/>
      <c r="R860" s="175"/>
      <c r="S860" s="175"/>
    </row>
    <row r="861" spans="2:19" ht="15" customHeight="1" x14ac:dyDescent="0.2">
      <c r="B861" s="176" t="s">
        <v>281</v>
      </c>
      <c r="C861" s="177" t="s">
        <v>958</v>
      </c>
      <c r="D861" s="167">
        <v>37726</v>
      </c>
      <c r="E861" s="166" t="str">
        <f t="shared" si="26"/>
        <v>S17</v>
      </c>
      <c r="F861" s="166" t="s">
        <v>644</v>
      </c>
      <c r="G861" s="166"/>
      <c r="H861" s="196">
        <v>10332873935</v>
      </c>
      <c r="I861" s="175"/>
      <c r="J861" s="175"/>
      <c r="K861" s="175"/>
      <c r="L861" s="175"/>
      <c r="M861" s="175"/>
      <c r="Q861" s="175"/>
      <c r="R861" s="175"/>
      <c r="S861" s="175"/>
    </row>
    <row r="862" spans="2:19" ht="15" customHeight="1" x14ac:dyDescent="0.2">
      <c r="B862" s="176" t="s">
        <v>427</v>
      </c>
      <c r="C862" s="177" t="s">
        <v>54</v>
      </c>
      <c r="D862" s="167"/>
      <c r="E862" s="166" t="str">
        <f t="shared" si="26"/>
        <v/>
      </c>
      <c r="F862" s="166"/>
      <c r="G862" s="166"/>
      <c r="H862" s="196"/>
      <c r="I862" s="175"/>
      <c r="J862" s="175"/>
      <c r="K862" s="175"/>
      <c r="L862" s="175"/>
      <c r="M862" s="175"/>
      <c r="Q862" s="175"/>
      <c r="R862" s="175"/>
      <c r="S862" s="175"/>
    </row>
    <row r="863" spans="2:19" ht="15" customHeight="1" x14ac:dyDescent="0.2">
      <c r="B863" s="176" t="s">
        <v>545</v>
      </c>
      <c r="C863" s="177" t="s">
        <v>60</v>
      </c>
      <c r="D863" s="167">
        <v>29553</v>
      </c>
      <c r="E863" s="166" t="str">
        <f t="shared" si="26"/>
        <v>35+</v>
      </c>
      <c r="F863" s="166"/>
      <c r="G863" s="166"/>
      <c r="H863" s="196"/>
      <c r="I863" s="175"/>
      <c r="J863" s="175"/>
      <c r="K863" s="175"/>
      <c r="L863" s="175"/>
      <c r="M863" s="175"/>
      <c r="Q863" s="175"/>
      <c r="R863" s="175"/>
      <c r="S863" s="175"/>
    </row>
    <row r="864" spans="2:19" ht="15" customHeight="1" x14ac:dyDescent="0.2">
      <c r="B864" s="176" t="s">
        <v>1380</v>
      </c>
      <c r="C864" s="177" t="s">
        <v>369</v>
      </c>
      <c r="D864" s="167">
        <v>38537</v>
      </c>
      <c r="E864" s="166" t="str">
        <f t="shared" si="26"/>
        <v>S15</v>
      </c>
      <c r="F864" s="166"/>
      <c r="G864" s="166"/>
      <c r="H864" s="196"/>
      <c r="I864" s="175"/>
      <c r="J864" s="175"/>
      <c r="K864" s="175"/>
      <c r="L864" s="175"/>
      <c r="M864" s="175"/>
      <c r="Q864" s="175"/>
      <c r="R864" s="175"/>
      <c r="S864" s="175"/>
    </row>
    <row r="865" spans="2:19" ht="15" customHeight="1" x14ac:dyDescent="0.2">
      <c r="B865" s="176" t="s">
        <v>211</v>
      </c>
      <c r="C865" s="177" t="s">
        <v>774</v>
      </c>
      <c r="D865" s="167">
        <v>38838</v>
      </c>
      <c r="E865" s="166" t="str">
        <f t="shared" si="26"/>
        <v>S15</v>
      </c>
      <c r="F865" s="166" t="s">
        <v>644</v>
      </c>
      <c r="G865" s="166"/>
      <c r="H865" s="196"/>
      <c r="I865" s="175"/>
      <c r="J865" s="175"/>
      <c r="K865" s="175"/>
      <c r="L865" s="175"/>
      <c r="M865" s="175"/>
      <c r="Q865" s="175"/>
      <c r="R865" s="175"/>
      <c r="S865" s="175"/>
    </row>
    <row r="866" spans="2:19" ht="15" customHeight="1" x14ac:dyDescent="0.2">
      <c r="B866" s="176" t="s">
        <v>276</v>
      </c>
      <c r="C866" s="177" t="s">
        <v>369</v>
      </c>
      <c r="D866" s="167">
        <v>37811</v>
      </c>
      <c r="E866" s="166" t="str">
        <f t="shared" si="26"/>
        <v>S17</v>
      </c>
      <c r="F866" s="166"/>
      <c r="G866" s="166"/>
      <c r="H866" s="196"/>
      <c r="I866" s="175"/>
      <c r="J866" s="175"/>
      <c r="K866" s="175"/>
      <c r="L866" s="175"/>
      <c r="M866" s="175"/>
      <c r="Q866" s="175"/>
      <c r="R866" s="175"/>
      <c r="S866" s="175"/>
    </row>
    <row r="867" spans="2:19" ht="15" customHeight="1" x14ac:dyDescent="0.2">
      <c r="B867" s="176" t="s">
        <v>1000</v>
      </c>
      <c r="C867" s="177" t="s">
        <v>407</v>
      </c>
      <c r="D867" s="167"/>
      <c r="E867" s="166" t="str">
        <f t="shared" si="26"/>
        <v/>
      </c>
      <c r="F867" s="166"/>
      <c r="G867" s="166"/>
      <c r="H867" s="196"/>
      <c r="I867" s="175"/>
      <c r="J867" s="175"/>
      <c r="K867" s="175"/>
      <c r="L867" s="175"/>
      <c r="M867" s="175"/>
      <c r="Q867" s="175"/>
      <c r="R867" s="175"/>
      <c r="S867" s="175"/>
    </row>
    <row r="868" spans="2:19" ht="15" customHeight="1" x14ac:dyDescent="0.2">
      <c r="B868" s="176" t="s">
        <v>708</v>
      </c>
      <c r="C868" s="177" t="s">
        <v>134</v>
      </c>
      <c r="D868" s="167">
        <v>38642</v>
      </c>
      <c r="E868" s="166" t="str">
        <f t="shared" si="26"/>
        <v>S15</v>
      </c>
      <c r="F868" s="166" t="s">
        <v>644</v>
      </c>
      <c r="G868" s="166" t="s">
        <v>1170</v>
      </c>
      <c r="H868" s="196"/>
      <c r="I868" s="175"/>
      <c r="J868" s="175"/>
      <c r="K868" s="175"/>
      <c r="L868" s="175"/>
      <c r="M868" s="175"/>
      <c r="Q868" s="175"/>
      <c r="R868" s="175"/>
      <c r="S868" s="175"/>
    </row>
    <row r="869" spans="2:19" ht="15" customHeight="1" x14ac:dyDescent="0.2">
      <c r="B869" s="176" t="s">
        <v>578</v>
      </c>
      <c r="C869" s="177" t="s">
        <v>60</v>
      </c>
      <c r="D869" s="167">
        <v>22007</v>
      </c>
      <c r="E869" s="166" t="str">
        <f t="shared" si="26"/>
        <v>50+</v>
      </c>
      <c r="F869" s="166"/>
      <c r="G869" s="166"/>
      <c r="H869" s="196"/>
      <c r="I869" s="175"/>
      <c r="J869" s="175"/>
      <c r="K869" s="175"/>
      <c r="L869" s="175"/>
      <c r="M869" s="175"/>
      <c r="Q869" s="175"/>
      <c r="R869" s="175"/>
      <c r="S869" s="175"/>
    </row>
    <row r="870" spans="2:19" ht="15" customHeight="1" x14ac:dyDescent="0.2">
      <c r="B870" s="176" t="s">
        <v>528</v>
      </c>
      <c r="C870" s="177" t="s">
        <v>55</v>
      </c>
      <c r="D870" s="167">
        <v>39616</v>
      </c>
      <c r="E870" s="166" t="str">
        <f t="shared" si="26"/>
        <v>S13</v>
      </c>
      <c r="F870" s="166"/>
      <c r="G870" s="166"/>
      <c r="H870" s="196"/>
      <c r="I870" s="175"/>
      <c r="J870" s="175"/>
      <c r="K870" s="175"/>
      <c r="L870" s="175"/>
      <c r="M870" s="175"/>
      <c r="Q870" s="175"/>
      <c r="R870" s="175"/>
      <c r="S870" s="175"/>
    </row>
    <row r="871" spans="2:19" ht="15" customHeight="1" x14ac:dyDescent="0.2">
      <c r="B871" s="176" t="s">
        <v>994</v>
      </c>
      <c r="C871" s="177" t="s">
        <v>68</v>
      </c>
      <c r="D871" s="167"/>
      <c r="E871" s="166" t="str">
        <f t="shared" si="26"/>
        <v/>
      </c>
      <c r="F871" s="166"/>
      <c r="G871" s="166"/>
      <c r="H871" s="196"/>
      <c r="I871" s="175"/>
      <c r="J871" s="175"/>
      <c r="K871" s="175"/>
      <c r="L871" s="175"/>
      <c r="M871" s="175"/>
      <c r="Q871" s="175"/>
      <c r="R871" s="175"/>
      <c r="S871" s="175"/>
    </row>
    <row r="872" spans="2:19" ht="15" customHeight="1" x14ac:dyDescent="0.2">
      <c r="B872" s="176" t="s">
        <v>579</v>
      </c>
      <c r="C872" s="176" t="s">
        <v>389</v>
      </c>
      <c r="D872" s="167">
        <v>37054</v>
      </c>
      <c r="E872" s="166" t="str">
        <f t="shared" si="26"/>
        <v>S19</v>
      </c>
      <c r="F872" s="166" t="s">
        <v>644</v>
      </c>
      <c r="G872" s="166"/>
      <c r="H872" s="196">
        <v>8614521944</v>
      </c>
      <c r="I872" s="175"/>
      <c r="J872" s="175"/>
      <c r="K872" s="175"/>
      <c r="L872" s="175"/>
      <c r="M872" s="175"/>
      <c r="Q872" s="175"/>
      <c r="R872" s="175"/>
      <c r="S872" s="175"/>
    </row>
    <row r="873" spans="2:19" ht="15" customHeight="1" x14ac:dyDescent="0.2">
      <c r="B873" s="176" t="s">
        <v>1618</v>
      </c>
      <c r="C873" s="176" t="s">
        <v>369</v>
      </c>
      <c r="D873" s="167">
        <v>40036</v>
      </c>
      <c r="E873" s="166" t="str">
        <f t="shared" si="26"/>
        <v>S11</v>
      </c>
      <c r="F873" s="166"/>
      <c r="G873" s="166"/>
      <c r="H873" s="196"/>
      <c r="I873" s="175"/>
      <c r="J873" s="175"/>
      <c r="K873" s="175"/>
      <c r="L873" s="175"/>
      <c r="M873" s="175"/>
      <c r="Q873" s="175"/>
      <c r="R873" s="175"/>
      <c r="S873" s="175"/>
    </row>
    <row r="874" spans="2:19" ht="15" customHeight="1" x14ac:dyDescent="0.2">
      <c r="B874" s="176" t="s">
        <v>842</v>
      </c>
      <c r="C874" s="177" t="s">
        <v>389</v>
      </c>
      <c r="D874" s="167">
        <v>38489</v>
      </c>
      <c r="E874" s="166" t="str">
        <f t="shared" si="26"/>
        <v>S15</v>
      </c>
      <c r="F874" s="166" t="s">
        <v>644</v>
      </c>
      <c r="G874" s="166"/>
      <c r="H874" s="196">
        <v>10679659986</v>
      </c>
      <c r="I874" s="175"/>
      <c r="J874" s="175"/>
      <c r="K874" s="175"/>
      <c r="L874" s="175"/>
      <c r="M874" s="175"/>
      <c r="Q874" s="175"/>
      <c r="R874" s="175"/>
      <c r="S874" s="175"/>
    </row>
    <row r="875" spans="2:19" ht="15" customHeight="1" x14ac:dyDescent="0.2">
      <c r="B875" s="176" t="s">
        <v>842</v>
      </c>
      <c r="C875" s="177" t="s">
        <v>389</v>
      </c>
      <c r="D875" s="167">
        <v>38489</v>
      </c>
      <c r="E875" s="166" t="str">
        <f t="shared" si="26"/>
        <v>S15</v>
      </c>
      <c r="F875" s="166" t="s">
        <v>644</v>
      </c>
      <c r="G875" s="166" t="s">
        <v>1223</v>
      </c>
      <c r="H875" s="196" t="s">
        <v>1224</v>
      </c>
      <c r="I875" s="175"/>
      <c r="J875" s="175"/>
      <c r="K875" s="175"/>
      <c r="L875" s="175"/>
      <c r="M875" s="175"/>
      <c r="Q875" s="175"/>
      <c r="R875" s="175"/>
      <c r="S875" s="175"/>
    </row>
    <row r="876" spans="2:19" ht="15" customHeight="1" x14ac:dyDescent="0.2">
      <c r="B876" s="176" t="s">
        <v>1436</v>
      </c>
      <c r="C876" s="177" t="s">
        <v>868</v>
      </c>
      <c r="D876" s="167">
        <v>39489</v>
      </c>
      <c r="E876" s="166" t="str">
        <f t="shared" si="26"/>
        <v>S13</v>
      </c>
      <c r="F876" s="166"/>
      <c r="G876" s="166"/>
      <c r="H876" s="196"/>
      <c r="I876" s="175"/>
      <c r="J876" s="175"/>
      <c r="K876" s="175"/>
      <c r="L876" s="175"/>
      <c r="M876" s="175"/>
      <c r="Q876" s="175"/>
      <c r="R876" s="175"/>
      <c r="S876" s="175"/>
    </row>
    <row r="877" spans="2:19" ht="15" customHeight="1" x14ac:dyDescent="0.2">
      <c r="B877" s="176" t="s">
        <v>744</v>
      </c>
      <c r="C877" s="177" t="s">
        <v>136</v>
      </c>
      <c r="D877" s="167"/>
      <c r="E877" s="166" t="str">
        <f t="shared" si="26"/>
        <v/>
      </c>
      <c r="F877" s="166"/>
      <c r="G877" s="166"/>
      <c r="H877" s="196"/>
      <c r="I877" s="175"/>
      <c r="J877" s="175"/>
      <c r="K877" s="175"/>
      <c r="L877" s="175"/>
      <c r="M877" s="175"/>
      <c r="Q877" s="175"/>
      <c r="R877" s="175"/>
      <c r="S877" s="175"/>
    </row>
    <row r="878" spans="2:19" ht="15" customHeight="1" x14ac:dyDescent="0.2">
      <c r="B878" s="176" t="s">
        <v>402</v>
      </c>
      <c r="C878" s="177" t="s">
        <v>55</v>
      </c>
      <c r="D878" s="167">
        <v>38632</v>
      </c>
      <c r="E878" s="166" t="str">
        <f t="shared" si="26"/>
        <v>S15</v>
      </c>
      <c r="F878" s="166"/>
      <c r="G878" s="166"/>
      <c r="H878" s="196"/>
      <c r="I878" s="175"/>
      <c r="J878" s="175"/>
      <c r="K878" s="175"/>
      <c r="L878" s="175"/>
      <c r="M878" s="175"/>
      <c r="Q878" s="175"/>
      <c r="R878" s="175"/>
      <c r="S878" s="175"/>
    </row>
    <row r="879" spans="2:19" ht="15" customHeight="1" x14ac:dyDescent="0.2">
      <c r="B879" s="176" t="s">
        <v>1026</v>
      </c>
      <c r="C879" s="177" t="s">
        <v>868</v>
      </c>
      <c r="D879" s="167"/>
      <c r="E879" s="166" t="str">
        <f t="shared" si="26"/>
        <v/>
      </c>
      <c r="F879" s="166"/>
      <c r="G879" s="166"/>
      <c r="H879" s="196"/>
      <c r="I879" s="175"/>
      <c r="J879" s="175"/>
      <c r="K879" s="175"/>
      <c r="L879" s="175"/>
      <c r="M879" s="175"/>
      <c r="Q879" s="175"/>
      <c r="R879" s="175"/>
      <c r="S879" s="175"/>
    </row>
    <row r="880" spans="2:19" ht="15" customHeight="1" x14ac:dyDescent="0.2">
      <c r="B880" s="176" t="s">
        <v>702</v>
      </c>
      <c r="C880" s="177" t="s">
        <v>134</v>
      </c>
      <c r="D880" s="167">
        <v>37481</v>
      </c>
      <c r="E880" s="166" t="str">
        <f t="shared" si="26"/>
        <v>S19</v>
      </c>
      <c r="F880" s="166" t="s">
        <v>644</v>
      </c>
      <c r="G880" s="166"/>
      <c r="H880" s="196"/>
      <c r="I880" s="175"/>
      <c r="J880" s="175"/>
      <c r="K880" s="175"/>
      <c r="L880" s="175"/>
      <c r="M880" s="175"/>
      <c r="Q880" s="175"/>
      <c r="R880" s="175"/>
      <c r="S880" s="175"/>
    </row>
    <row r="881" spans="2:19" ht="15" customHeight="1" x14ac:dyDescent="0.2">
      <c r="B881" s="176" t="s">
        <v>1684</v>
      </c>
      <c r="C881" s="177" t="s">
        <v>958</v>
      </c>
      <c r="D881" s="167">
        <v>42007</v>
      </c>
      <c r="E881" s="166" t="str">
        <f t="shared" si="26"/>
        <v>S09</v>
      </c>
      <c r="F881" s="166"/>
      <c r="G881" s="166"/>
      <c r="H881" s="196"/>
      <c r="I881" s="175"/>
      <c r="J881" s="175"/>
      <c r="K881" s="175"/>
      <c r="L881" s="175"/>
      <c r="M881" s="175"/>
      <c r="Q881" s="175"/>
      <c r="R881" s="175"/>
      <c r="S881" s="175"/>
    </row>
    <row r="882" spans="2:19" ht="15" customHeight="1" x14ac:dyDescent="0.2">
      <c r="B882" s="176" t="s">
        <v>1117</v>
      </c>
      <c r="C882" s="177" t="s">
        <v>54</v>
      </c>
      <c r="D882" s="167">
        <v>28594</v>
      </c>
      <c r="E882" s="166" t="str">
        <f t="shared" si="26"/>
        <v>35+</v>
      </c>
      <c r="F882" s="166"/>
      <c r="G882" s="166"/>
      <c r="H882" s="196"/>
      <c r="I882" s="175"/>
      <c r="J882" s="175"/>
      <c r="K882" s="175"/>
      <c r="L882" s="175"/>
      <c r="M882" s="175"/>
      <c r="Q882" s="175"/>
      <c r="R882" s="175"/>
      <c r="S882" s="175"/>
    </row>
    <row r="883" spans="2:19" ht="15" customHeight="1" x14ac:dyDescent="0.2">
      <c r="B883" s="176" t="s">
        <v>1571</v>
      </c>
      <c r="C883" s="177" t="s">
        <v>774</v>
      </c>
      <c r="D883" s="167">
        <v>38917</v>
      </c>
      <c r="E883" s="166" t="str">
        <f t="shared" si="26"/>
        <v>S15</v>
      </c>
      <c r="F883" s="166"/>
      <c r="G883" s="166"/>
      <c r="H883" s="196"/>
      <c r="I883" s="175"/>
      <c r="J883" s="175"/>
      <c r="K883" s="175"/>
      <c r="L883" s="175"/>
      <c r="M883" s="175"/>
      <c r="Q883" s="175"/>
      <c r="R883" s="175"/>
      <c r="S883" s="175"/>
    </row>
    <row r="884" spans="2:19" ht="15" customHeight="1" x14ac:dyDescent="0.2">
      <c r="B884" s="176" t="s">
        <v>956</v>
      </c>
      <c r="C884" s="177" t="s">
        <v>868</v>
      </c>
      <c r="D884" s="167">
        <v>37741</v>
      </c>
      <c r="E884" s="166" t="str">
        <f t="shared" si="26"/>
        <v>S17</v>
      </c>
      <c r="F884" s="166" t="s">
        <v>644</v>
      </c>
      <c r="G884" s="166"/>
      <c r="H884" s="196">
        <v>11587536919</v>
      </c>
      <c r="I884" s="175"/>
      <c r="J884" s="175"/>
      <c r="K884" s="175"/>
      <c r="L884" s="175"/>
      <c r="M884" s="175"/>
      <c r="Q884" s="175"/>
      <c r="R884" s="175"/>
      <c r="S884" s="175"/>
    </row>
    <row r="885" spans="2:19" ht="15" customHeight="1" x14ac:dyDescent="0.2">
      <c r="B885" s="176" t="s">
        <v>1400</v>
      </c>
      <c r="C885" s="177" t="s">
        <v>55</v>
      </c>
      <c r="D885" s="167">
        <v>38882</v>
      </c>
      <c r="E885" s="166" t="str">
        <f t="shared" si="26"/>
        <v>S15</v>
      </c>
      <c r="F885" s="166"/>
      <c r="G885" s="166"/>
      <c r="H885" s="196"/>
      <c r="I885" s="175"/>
      <c r="J885" s="175"/>
      <c r="K885" s="175"/>
      <c r="L885" s="175"/>
      <c r="M885" s="175"/>
      <c r="Q885" s="175"/>
      <c r="R885" s="175"/>
      <c r="S885" s="175"/>
    </row>
    <row r="886" spans="2:19" ht="15" customHeight="1" x14ac:dyDescent="0.2">
      <c r="B886" s="176" t="s">
        <v>1500</v>
      </c>
      <c r="C886" s="177" t="s">
        <v>774</v>
      </c>
      <c r="D886" s="167">
        <v>32569</v>
      </c>
      <c r="E886" s="166" t="str">
        <f t="shared" si="26"/>
        <v>Adulto</v>
      </c>
      <c r="F886" s="166"/>
      <c r="G886" s="166"/>
      <c r="H886" s="196"/>
      <c r="I886" s="175"/>
      <c r="J886" s="175"/>
      <c r="K886" s="175"/>
      <c r="L886" s="175"/>
      <c r="M886" s="175"/>
      <c r="Q886" s="175"/>
      <c r="R886" s="175"/>
      <c r="S886" s="175"/>
    </row>
    <row r="887" spans="2:19" ht="15" customHeight="1" x14ac:dyDescent="0.2">
      <c r="B887" s="176" t="s">
        <v>1662</v>
      </c>
      <c r="C887" s="177" t="s">
        <v>780</v>
      </c>
      <c r="D887" s="177">
        <v>40836</v>
      </c>
      <c r="E887" s="166" t="str">
        <f t="shared" si="26"/>
        <v>S09</v>
      </c>
      <c r="F887" s="166"/>
      <c r="G887" s="166"/>
      <c r="H887" s="196"/>
      <c r="I887" s="175"/>
      <c r="J887" s="175"/>
      <c r="K887" s="175"/>
      <c r="L887" s="175"/>
      <c r="M887" s="175"/>
      <c r="Q887" s="175"/>
      <c r="R887" s="175"/>
      <c r="S887" s="175"/>
    </row>
    <row r="888" spans="2:19" ht="15" customHeight="1" x14ac:dyDescent="0.2">
      <c r="B888" s="176" t="s">
        <v>733</v>
      </c>
      <c r="C888" s="177" t="s">
        <v>60</v>
      </c>
      <c r="D888" s="167">
        <v>33779</v>
      </c>
      <c r="E888" s="166" t="str">
        <f t="shared" si="26"/>
        <v>Adulto</v>
      </c>
      <c r="F888" s="166" t="s">
        <v>644</v>
      </c>
      <c r="G888" s="166">
        <v>78008156</v>
      </c>
      <c r="H888" s="196">
        <v>8774176951</v>
      </c>
      <c r="I888" s="175"/>
      <c r="J888" s="175"/>
      <c r="K888" s="175"/>
      <c r="L888" s="175"/>
      <c r="M888" s="175"/>
      <c r="Q888" s="175"/>
      <c r="R888" s="175"/>
      <c r="S888" s="175"/>
    </row>
    <row r="889" spans="2:19" ht="15" customHeight="1" x14ac:dyDescent="0.2">
      <c r="B889" s="176" t="s">
        <v>1645</v>
      </c>
      <c r="C889" s="177" t="s">
        <v>958</v>
      </c>
      <c r="D889" s="167">
        <v>40242</v>
      </c>
      <c r="E889" s="166" t="str">
        <f t="shared" si="26"/>
        <v>S11</v>
      </c>
      <c r="F889" s="166"/>
      <c r="G889" s="166"/>
      <c r="H889" s="196"/>
      <c r="I889" s="175"/>
      <c r="J889" s="175"/>
      <c r="K889" s="175"/>
      <c r="L889" s="175"/>
      <c r="M889" s="175"/>
      <c r="Q889" s="175"/>
      <c r="R889" s="175"/>
      <c r="S889" s="175"/>
    </row>
    <row r="890" spans="2:19" ht="15" customHeight="1" x14ac:dyDescent="0.2">
      <c r="B890" s="176" t="s">
        <v>628</v>
      </c>
      <c r="C890" s="177" t="s">
        <v>335</v>
      </c>
      <c r="D890" s="167"/>
      <c r="E890" s="166" t="str">
        <f t="shared" si="26"/>
        <v/>
      </c>
      <c r="F890" s="166"/>
      <c r="G890" s="166"/>
      <c r="H890" s="196"/>
      <c r="I890" s="175"/>
      <c r="J890" s="175"/>
      <c r="K890" s="175"/>
      <c r="L890" s="175"/>
      <c r="M890" s="175"/>
      <c r="Q890" s="175"/>
      <c r="R890" s="175"/>
      <c r="S890" s="175"/>
    </row>
    <row r="891" spans="2:19" ht="15" customHeight="1" x14ac:dyDescent="0.2">
      <c r="B891" s="176" t="s">
        <v>1046</v>
      </c>
      <c r="C891" s="177" t="s">
        <v>60</v>
      </c>
      <c r="D891" s="167"/>
      <c r="E891" s="166" t="str">
        <f t="shared" si="26"/>
        <v/>
      </c>
      <c r="F891" s="166"/>
      <c r="G891" s="166"/>
      <c r="H891" s="196"/>
      <c r="I891" s="175"/>
      <c r="J891" s="175"/>
      <c r="K891" s="175"/>
      <c r="L891" s="175"/>
      <c r="M891" s="175"/>
      <c r="Q891" s="175"/>
      <c r="R891" s="175"/>
      <c r="S891" s="175"/>
    </row>
    <row r="892" spans="2:19" ht="15" customHeight="1" x14ac:dyDescent="0.2">
      <c r="B892" s="176" t="s">
        <v>1187</v>
      </c>
      <c r="C892" s="177" t="s">
        <v>134</v>
      </c>
      <c r="D892" s="167">
        <v>38103</v>
      </c>
      <c r="E892" s="166" t="str">
        <f t="shared" si="26"/>
        <v>S17</v>
      </c>
      <c r="F892" s="166"/>
      <c r="G892" s="166" t="s">
        <v>1188</v>
      </c>
      <c r="H892" s="196"/>
      <c r="I892" s="175"/>
      <c r="J892" s="175"/>
      <c r="K892" s="175"/>
      <c r="L892" s="175"/>
      <c r="M892" s="175"/>
      <c r="Q892" s="175"/>
      <c r="R892" s="175"/>
      <c r="S892" s="175"/>
    </row>
    <row r="893" spans="2:19" ht="15" customHeight="1" x14ac:dyDescent="0.2">
      <c r="B893" s="176" t="s">
        <v>687</v>
      </c>
      <c r="C893" s="177" t="s">
        <v>55</v>
      </c>
      <c r="D893" s="167">
        <v>28914</v>
      </c>
      <c r="E893" s="166" t="str">
        <f t="shared" si="26"/>
        <v>35+</v>
      </c>
      <c r="F893" s="166" t="s">
        <v>644</v>
      </c>
      <c r="G893" s="166"/>
      <c r="H893" s="196"/>
      <c r="I893" s="175"/>
      <c r="J893" s="175"/>
      <c r="K893" s="175"/>
      <c r="L893" s="175"/>
      <c r="M893" s="175"/>
      <c r="Q893" s="175"/>
      <c r="R893" s="175"/>
      <c r="S893" s="175"/>
    </row>
    <row r="894" spans="2:19" ht="15" customHeight="1" x14ac:dyDescent="0.2">
      <c r="B894" s="176" t="s">
        <v>1595</v>
      </c>
      <c r="C894" s="177" t="s">
        <v>958</v>
      </c>
      <c r="D894" s="167">
        <v>39204</v>
      </c>
      <c r="E894" s="166" t="str">
        <f t="shared" si="26"/>
        <v>S13</v>
      </c>
      <c r="F894" s="166"/>
      <c r="G894" s="166"/>
      <c r="H894" s="196"/>
      <c r="I894" s="175"/>
      <c r="J894" s="175"/>
      <c r="K894" s="175"/>
      <c r="L894" s="175"/>
      <c r="M894" s="175"/>
      <c r="Q894" s="175"/>
      <c r="R894" s="175"/>
      <c r="S894" s="175"/>
    </row>
    <row r="895" spans="2:19" ht="15" customHeight="1" x14ac:dyDescent="0.2">
      <c r="B895" s="176" t="s">
        <v>609</v>
      </c>
      <c r="C895" s="177" t="s">
        <v>55</v>
      </c>
      <c r="D895" s="167">
        <v>26039</v>
      </c>
      <c r="E895" s="166" t="str">
        <f t="shared" si="26"/>
        <v>42+</v>
      </c>
      <c r="F895" s="166" t="s">
        <v>644</v>
      </c>
      <c r="G895" s="166"/>
      <c r="H895" s="196">
        <v>80065996968</v>
      </c>
      <c r="I895" s="175"/>
      <c r="J895" s="175"/>
      <c r="K895" s="175"/>
      <c r="L895" s="175"/>
      <c r="M895" s="175"/>
      <c r="Q895" s="175"/>
      <c r="R895" s="175"/>
      <c r="S895" s="175"/>
    </row>
    <row r="896" spans="2:19" ht="15" customHeight="1" x14ac:dyDescent="0.2">
      <c r="B896" s="176" t="s">
        <v>1675</v>
      </c>
      <c r="C896" s="177" t="s">
        <v>369</v>
      </c>
      <c r="D896" s="167"/>
      <c r="E896" s="166" t="str">
        <f t="shared" si="26"/>
        <v/>
      </c>
      <c r="F896" s="166"/>
      <c r="G896" s="166"/>
      <c r="H896" s="196"/>
      <c r="I896" s="175"/>
      <c r="J896" s="175"/>
      <c r="K896" s="175"/>
      <c r="L896" s="175"/>
      <c r="M896" s="175"/>
      <c r="Q896" s="175"/>
      <c r="R896" s="175"/>
      <c r="S896" s="175"/>
    </row>
    <row r="897" spans="2:19" ht="15" customHeight="1" x14ac:dyDescent="0.2">
      <c r="B897" s="176" t="s">
        <v>1119</v>
      </c>
      <c r="C897" s="177" t="s">
        <v>369</v>
      </c>
      <c r="D897" s="167">
        <v>30391</v>
      </c>
      <c r="E897" s="166" t="str">
        <f t="shared" si="26"/>
        <v>35+</v>
      </c>
      <c r="F897" s="166"/>
      <c r="G897" s="166"/>
      <c r="H897" s="196"/>
      <c r="I897" s="175"/>
      <c r="J897" s="175"/>
      <c r="K897" s="175"/>
      <c r="L897" s="175"/>
      <c r="M897" s="175"/>
      <c r="Q897" s="175"/>
      <c r="R897" s="175"/>
      <c r="S897" s="175"/>
    </row>
    <row r="898" spans="2:19" ht="15" customHeight="1" x14ac:dyDescent="0.2">
      <c r="B898" s="176" t="s">
        <v>999</v>
      </c>
      <c r="C898" s="177" t="s">
        <v>68</v>
      </c>
      <c r="D898" s="167"/>
      <c r="E898" s="166" t="str">
        <f t="shared" si="26"/>
        <v/>
      </c>
      <c r="F898" s="166"/>
      <c r="G898" s="166"/>
      <c r="H898" s="196"/>
      <c r="I898" s="175"/>
      <c r="J898" s="175"/>
      <c r="K898" s="175"/>
      <c r="L898" s="175"/>
      <c r="M898" s="175"/>
      <c r="Q898" s="175"/>
      <c r="R898" s="175"/>
      <c r="S898" s="175"/>
    </row>
    <row r="899" spans="2:19" ht="15" customHeight="1" x14ac:dyDescent="0.2">
      <c r="B899" s="176" t="s">
        <v>974</v>
      </c>
      <c r="C899" s="177" t="s">
        <v>55</v>
      </c>
      <c r="D899" s="167">
        <v>27632</v>
      </c>
      <c r="E899" s="166" t="str">
        <f t="shared" si="26"/>
        <v>42+</v>
      </c>
      <c r="F899" s="166" t="s">
        <v>644</v>
      </c>
      <c r="G899" s="166"/>
      <c r="H899" s="196">
        <v>75778211015</v>
      </c>
      <c r="I899" s="175"/>
      <c r="J899" s="175"/>
      <c r="K899" s="175"/>
      <c r="L899" s="175"/>
      <c r="M899" s="175"/>
      <c r="Q899" s="175"/>
      <c r="R899" s="175"/>
      <c r="S899" s="175"/>
    </row>
    <row r="900" spans="2:19" ht="15" customHeight="1" x14ac:dyDescent="0.2">
      <c r="B900" s="176" t="s">
        <v>934</v>
      </c>
      <c r="C900" s="177" t="s">
        <v>55</v>
      </c>
      <c r="D900" s="167">
        <v>25915</v>
      </c>
      <c r="E900" s="166" t="str">
        <f t="shared" si="26"/>
        <v>42+</v>
      </c>
      <c r="F900" s="166" t="s">
        <v>644</v>
      </c>
      <c r="G900" s="166"/>
      <c r="H900" s="196">
        <v>79715389953</v>
      </c>
      <c r="I900" s="175"/>
      <c r="J900" s="175"/>
      <c r="K900" s="175"/>
      <c r="L900" s="175"/>
      <c r="M900" s="175"/>
      <c r="Q900" s="175"/>
      <c r="R900" s="175"/>
      <c r="S900" s="175"/>
    </row>
    <row r="901" spans="2:19" ht="15" customHeight="1" x14ac:dyDescent="0.2">
      <c r="B901" s="176" t="s">
        <v>1694</v>
      </c>
      <c r="C901" s="177" t="s">
        <v>68</v>
      </c>
      <c r="D901" s="167">
        <v>29763</v>
      </c>
      <c r="E901" s="166" t="str">
        <f t="shared" si="26"/>
        <v>35+</v>
      </c>
      <c r="F901" s="166"/>
      <c r="G901" s="166"/>
      <c r="H901" s="196"/>
      <c r="I901" s="175"/>
      <c r="J901" s="175"/>
      <c r="K901" s="175"/>
      <c r="L901" s="175"/>
      <c r="M901" s="175"/>
      <c r="Q901" s="175"/>
      <c r="R901" s="175"/>
      <c r="S901" s="175"/>
    </row>
    <row r="902" spans="2:19" ht="15" customHeight="1" x14ac:dyDescent="0.2">
      <c r="B902" s="176" t="s">
        <v>388</v>
      </c>
      <c r="C902" s="177" t="s">
        <v>61</v>
      </c>
      <c r="D902" s="167"/>
      <c r="E902" s="166" t="str">
        <f t="shared" si="26"/>
        <v/>
      </c>
      <c r="F902" s="166"/>
      <c r="G902" s="166"/>
      <c r="H902" s="196"/>
      <c r="I902" s="175"/>
      <c r="J902" s="175"/>
      <c r="K902" s="175"/>
      <c r="L902" s="175"/>
      <c r="M902" s="175"/>
      <c r="Q902" s="175"/>
      <c r="R902" s="175"/>
      <c r="S902" s="175"/>
    </row>
    <row r="903" spans="2:19" ht="15" customHeight="1" x14ac:dyDescent="0.2">
      <c r="B903" s="176" t="s">
        <v>996</v>
      </c>
      <c r="C903" s="177" t="s">
        <v>407</v>
      </c>
      <c r="D903" s="167"/>
      <c r="E903" s="166" t="str">
        <f t="shared" si="26"/>
        <v/>
      </c>
      <c r="F903" s="166"/>
      <c r="G903" s="166"/>
      <c r="H903" s="196"/>
      <c r="I903" s="175"/>
      <c r="J903" s="175"/>
      <c r="K903" s="175"/>
      <c r="L903" s="175"/>
      <c r="M903" s="175"/>
      <c r="Q903" s="175"/>
      <c r="R903" s="175"/>
      <c r="S903" s="175"/>
    </row>
    <row r="904" spans="2:19" ht="15" customHeight="1" x14ac:dyDescent="0.2">
      <c r="B904" s="176" t="s">
        <v>237</v>
      </c>
      <c r="C904" s="177" t="s">
        <v>67</v>
      </c>
      <c r="D904" s="167">
        <v>24803</v>
      </c>
      <c r="E904" s="166" t="str">
        <f t="shared" si="26"/>
        <v>50+</v>
      </c>
      <c r="F904" s="166"/>
      <c r="G904" s="166"/>
      <c r="H904" s="196"/>
      <c r="I904" s="175"/>
      <c r="J904" s="175"/>
      <c r="K904" s="175"/>
      <c r="L904" s="175"/>
      <c r="M904" s="175"/>
      <c r="Q904" s="175"/>
      <c r="R904" s="175"/>
      <c r="S904" s="175"/>
    </row>
    <row r="905" spans="2:19" ht="15" customHeight="1" x14ac:dyDescent="0.2">
      <c r="B905" s="176" t="s">
        <v>1699</v>
      </c>
      <c r="C905" s="177" t="s">
        <v>369</v>
      </c>
      <c r="D905" s="167"/>
      <c r="E905" s="166" t="str">
        <f t="shared" si="26"/>
        <v/>
      </c>
      <c r="F905" s="166"/>
      <c r="G905" s="166"/>
      <c r="H905" s="196"/>
      <c r="I905" s="175"/>
      <c r="J905" s="175"/>
      <c r="K905" s="175"/>
      <c r="L905" s="175"/>
      <c r="M905" s="175"/>
      <c r="Q905" s="175"/>
      <c r="R905" s="175"/>
      <c r="S905" s="175"/>
    </row>
    <row r="906" spans="2:19" ht="15" customHeight="1" x14ac:dyDescent="0.2">
      <c r="B906" s="176" t="s">
        <v>686</v>
      </c>
      <c r="C906" s="177" t="s">
        <v>55</v>
      </c>
      <c r="D906" s="167">
        <v>27255</v>
      </c>
      <c r="E906" s="166" t="str">
        <f t="shared" si="26"/>
        <v>42+</v>
      </c>
      <c r="F906" s="166" t="s">
        <v>644</v>
      </c>
      <c r="G906" s="166"/>
      <c r="H906" s="196"/>
      <c r="I906" s="175"/>
      <c r="J906" s="175"/>
      <c r="K906" s="175"/>
      <c r="L906" s="175"/>
      <c r="M906" s="175"/>
      <c r="Q906" s="175"/>
      <c r="R906" s="175"/>
      <c r="S906" s="175"/>
    </row>
    <row r="907" spans="2:19" ht="15" customHeight="1" x14ac:dyDescent="0.2">
      <c r="B907" s="176" t="s">
        <v>1713</v>
      </c>
      <c r="C907" s="177" t="s">
        <v>774</v>
      </c>
      <c r="D907" s="167">
        <v>27767</v>
      </c>
      <c r="E907" s="166" t="str">
        <f t="shared" ref="E907:E970" si="27">IFERROR(VLOOKUP(YEAR($D907),$J:$K,2,FALSE),"")</f>
        <v>42+</v>
      </c>
      <c r="F907" s="166"/>
      <c r="G907" s="166"/>
      <c r="H907" s="196"/>
      <c r="I907" s="175"/>
      <c r="J907" s="175"/>
      <c r="K907" s="175"/>
      <c r="L907" s="175"/>
      <c r="M907" s="175"/>
      <c r="Q907" s="175"/>
      <c r="R907" s="175"/>
      <c r="S907" s="175"/>
    </row>
    <row r="908" spans="2:19" ht="15" customHeight="1" x14ac:dyDescent="0.2">
      <c r="B908" s="176" t="s">
        <v>924</v>
      </c>
      <c r="C908" s="177" t="s">
        <v>60</v>
      </c>
      <c r="D908" s="167">
        <v>24557</v>
      </c>
      <c r="E908" s="166" t="str">
        <f t="shared" si="27"/>
        <v>50+</v>
      </c>
      <c r="F908" s="166" t="s">
        <v>644</v>
      </c>
      <c r="G908" s="166"/>
      <c r="H908" s="196">
        <v>68588186934</v>
      </c>
      <c r="I908" s="175"/>
      <c r="J908" s="175"/>
      <c r="K908" s="175"/>
      <c r="L908" s="175"/>
      <c r="M908" s="175"/>
      <c r="Q908" s="175"/>
      <c r="R908" s="175"/>
      <c r="S908" s="175"/>
    </row>
    <row r="909" spans="2:19" ht="15" customHeight="1" x14ac:dyDescent="0.2">
      <c r="B909" s="176" t="s">
        <v>590</v>
      </c>
      <c r="C909" s="177" t="s">
        <v>335</v>
      </c>
      <c r="D909" s="167"/>
      <c r="E909" s="166" t="str">
        <f t="shared" si="27"/>
        <v/>
      </c>
      <c r="F909" s="166"/>
      <c r="G909" s="166"/>
      <c r="H909" s="196"/>
      <c r="I909" s="175"/>
      <c r="J909" s="175"/>
      <c r="K909" s="175"/>
      <c r="L909" s="175"/>
      <c r="M909" s="175"/>
      <c r="Q909" s="175"/>
      <c r="R909" s="175"/>
      <c r="S909" s="175"/>
    </row>
    <row r="910" spans="2:19" ht="15" customHeight="1" x14ac:dyDescent="0.2">
      <c r="B910" s="176" t="s">
        <v>195</v>
      </c>
      <c r="C910" s="177" t="s">
        <v>774</v>
      </c>
      <c r="D910" s="167">
        <v>25439</v>
      </c>
      <c r="E910" s="166" t="str">
        <f t="shared" si="27"/>
        <v>50+</v>
      </c>
      <c r="F910" s="166" t="s">
        <v>644</v>
      </c>
      <c r="G910" s="166" t="s">
        <v>1241</v>
      </c>
      <c r="H910" s="196">
        <v>1092611789</v>
      </c>
      <c r="I910" s="175"/>
      <c r="J910" s="175"/>
      <c r="K910" s="175"/>
      <c r="L910" s="175"/>
      <c r="M910" s="175"/>
      <c r="Q910" s="175"/>
      <c r="R910" s="175"/>
      <c r="S910" s="175"/>
    </row>
    <row r="911" spans="2:19" ht="15" customHeight="1" x14ac:dyDescent="0.2">
      <c r="B911" s="176" t="s">
        <v>1051</v>
      </c>
      <c r="C911" s="177" t="s">
        <v>774</v>
      </c>
      <c r="D911" s="167"/>
      <c r="E911" s="166" t="str">
        <f t="shared" si="27"/>
        <v/>
      </c>
      <c r="F911" s="166"/>
      <c r="G911" s="166"/>
      <c r="H911" s="196"/>
      <c r="I911" s="175"/>
      <c r="J911" s="175"/>
      <c r="K911" s="175"/>
      <c r="L911" s="175"/>
      <c r="M911" s="175"/>
      <c r="Q911" s="175"/>
      <c r="R911" s="175"/>
      <c r="S911" s="175"/>
    </row>
    <row r="912" spans="2:19" ht="15" customHeight="1" x14ac:dyDescent="0.2">
      <c r="B912" s="176" t="s">
        <v>766</v>
      </c>
      <c r="C912" s="177" t="s">
        <v>369</v>
      </c>
      <c r="D912" s="167">
        <v>39561</v>
      </c>
      <c r="E912" s="166" t="str">
        <f t="shared" si="27"/>
        <v>S13</v>
      </c>
      <c r="F912" s="166" t="s">
        <v>644</v>
      </c>
      <c r="G912" s="166"/>
      <c r="H912" s="196"/>
      <c r="I912" s="175"/>
      <c r="J912" s="175"/>
      <c r="K912" s="175"/>
      <c r="L912" s="175"/>
      <c r="M912" s="175"/>
      <c r="Q912" s="175"/>
      <c r="R912" s="175"/>
      <c r="S912" s="175"/>
    </row>
    <row r="913" spans="2:19" ht="15" customHeight="1" x14ac:dyDescent="0.2">
      <c r="B913" s="176" t="s">
        <v>370</v>
      </c>
      <c r="C913" s="177" t="s">
        <v>134</v>
      </c>
      <c r="D913" s="167">
        <v>38371</v>
      </c>
      <c r="E913" s="166" t="str">
        <f t="shared" si="27"/>
        <v>S15</v>
      </c>
      <c r="F913" s="166"/>
      <c r="G913" s="166"/>
      <c r="H913" s="196"/>
      <c r="I913" s="175"/>
      <c r="J913" s="175"/>
      <c r="K913" s="175"/>
      <c r="L913" s="175"/>
      <c r="M913" s="175"/>
      <c r="Q913" s="175"/>
      <c r="R913" s="175"/>
      <c r="S913" s="175"/>
    </row>
    <row r="914" spans="2:19" ht="15" customHeight="1" x14ac:dyDescent="0.2">
      <c r="B914" s="176" t="s">
        <v>589</v>
      </c>
      <c r="C914" s="177" t="s">
        <v>61</v>
      </c>
      <c r="D914" s="167"/>
      <c r="E914" s="166" t="str">
        <f t="shared" si="27"/>
        <v/>
      </c>
      <c r="F914" s="166"/>
      <c r="G914" s="166"/>
      <c r="H914" s="196"/>
      <c r="I914" s="175"/>
      <c r="J914" s="175"/>
      <c r="K914" s="175"/>
      <c r="L914" s="175"/>
      <c r="M914" s="175"/>
      <c r="Q914" s="175"/>
      <c r="R914" s="175"/>
      <c r="S914" s="175"/>
    </row>
    <row r="915" spans="2:19" ht="15" customHeight="1" x14ac:dyDescent="0.2">
      <c r="B915" s="176" t="s">
        <v>1710</v>
      </c>
      <c r="C915" s="177" t="s">
        <v>958</v>
      </c>
      <c r="D915" s="167">
        <v>26461</v>
      </c>
      <c r="E915" s="166" t="str">
        <f t="shared" si="27"/>
        <v>42+</v>
      </c>
      <c r="F915" s="166"/>
      <c r="G915" s="166"/>
      <c r="H915" s="196"/>
      <c r="I915" s="175"/>
      <c r="J915" s="175"/>
      <c r="K915" s="175"/>
      <c r="L915" s="175"/>
      <c r="M915" s="175"/>
      <c r="Q915" s="175"/>
      <c r="R915" s="175"/>
      <c r="S915" s="175"/>
    </row>
    <row r="916" spans="2:19" ht="15" customHeight="1" x14ac:dyDescent="0.2">
      <c r="B916" s="176" t="s">
        <v>272</v>
      </c>
      <c r="C916" s="177" t="s">
        <v>55</v>
      </c>
      <c r="D916" s="167">
        <v>37757</v>
      </c>
      <c r="E916" s="166" t="str">
        <f t="shared" si="27"/>
        <v>S17</v>
      </c>
      <c r="F916" s="166" t="s">
        <v>644</v>
      </c>
      <c r="G916" s="166"/>
      <c r="H916" s="196"/>
      <c r="I916" s="175"/>
      <c r="J916" s="175"/>
      <c r="K916" s="175"/>
      <c r="L916" s="175"/>
      <c r="M916" s="175"/>
      <c r="Q916" s="175"/>
      <c r="R916" s="175"/>
      <c r="S916" s="175"/>
    </row>
    <row r="917" spans="2:19" ht="15" customHeight="1" x14ac:dyDescent="0.2">
      <c r="B917" s="176" t="s">
        <v>1690</v>
      </c>
      <c r="C917" s="177" t="s">
        <v>868</v>
      </c>
      <c r="D917" s="167">
        <v>28753</v>
      </c>
      <c r="E917" s="166" t="str">
        <f t="shared" si="27"/>
        <v>35+</v>
      </c>
      <c r="F917" s="166"/>
      <c r="G917" s="166"/>
      <c r="H917" s="196"/>
      <c r="I917" s="175"/>
      <c r="J917" s="175"/>
      <c r="K917" s="175"/>
      <c r="L917" s="175"/>
      <c r="M917" s="175"/>
      <c r="Q917" s="175"/>
      <c r="R917" s="175"/>
      <c r="S917" s="175"/>
    </row>
    <row r="918" spans="2:19" ht="15" customHeight="1" x14ac:dyDescent="0.2">
      <c r="B918" s="176" t="s">
        <v>1039</v>
      </c>
      <c r="C918" s="177" t="s">
        <v>136</v>
      </c>
      <c r="D918" s="167">
        <v>40421</v>
      </c>
      <c r="E918" s="166" t="str">
        <f t="shared" si="27"/>
        <v>S11</v>
      </c>
      <c r="F918" s="166"/>
      <c r="G918" s="166"/>
      <c r="H918" s="196"/>
      <c r="I918" s="175"/>
      <c r="J918" s="175"/>
      <c r="K918" s="175"/>
      <c r="L918" s="175"/>
      <c r="M918" s="175"/>
      <c r="Q918" s="175"/>
      <c r="R918" s="175"/>
      <c r="S918" s="175"/>
    </row>
    <row r="919" spans="2:19" ht="15" customHeight="1" x14ac:dyDescent="0.2">
      <c r="B919" s="176" t="s">
        <v>714</v>
      </c>
      <c r="C919" s="177" t="s">
        <v>134</v>
      </c>
      <c r="D919" s="167">
        <v>37803</v>
      </c>
      <c r="E919" s="166" t="str">
        <f t="shared" si="27"/>
        <v>S17</v>
      </c>
      <c r="F919" s="166" t="s">
        <v>644</v>
      </c>
      <c r="G919" s="166"/>
      <c r="H919" s="196"/>
      <c r="I919" s="175"/>
      <c r="J919" s="175"/>
      <c r="K919" s="175"/>
      <c r="L919" s="175"/>
      <c r="M919" s="175"/>
      <c r="Q919" s="175"/>
      <c r="R919" s="175"/>
      <c r="S919" s="175"/>
    </row>
    <row r="920" spans="2:19" ht="15" customHeight="1" x14ac:dyDescent="0.2">
      <c r="B920" s="176" t="s">
        <v>843</v>
      </c>
      <c r="C920" s="177" t="s">
        <v>335</v>
      </c>
      <c r="D920" s="167">
        <v>23951</v>
      </c>
      <c r="E920" s="166" t="str">
        <f t="shared" si="27"/>
        <v>50+</v>
      </c>
      <c r="F920" s="166"/>
      <c r="G920" s="166"/>
      <c r="H920" s="196"/>
      <c r="I920" s="175"/>
      <c r="J920" s="175"/>
      <c r="K920" s="175"/>
      <c r="L920" s="175"/>
      <c r="M920" s="175"/>
      <c r="Q920" s="175"/>
      <c r="R920" s="175"/>
      <c r="S920" s="175"/>
    </row>
    <row r="921" spans="2:19" ht="15" customHeight="1" x14ac:dyDescent="0.2">
      <c r="B921" s="176" t="s">
        <v>435</v>
      </c>
      <c r="C921" s="177" t="s">
        <v>136</v>
      </c>
      <c r="D921" s="167">
        <v>36952</v>
      </c>
      <c r="E921" s="166" t="str">
        <f t="shared" si="27"/>
        <v>S19</v>
      </c>
      <c r="F921" s="166"/>
      <c r="G921" s="166"/>
      <c r="H921" s="196"/>
      <c r="I921" s="175"/>
      <c r="J921" s="175"/>
      <c r="K921" s="175"/>
      <c r="L921" s="175"/>
      <c r="M921" s="175"/>
      <c r="Q921" s="175"/>
      <c r="R921" s="175"/>
      <c r="S921" s="175"/>
    </row>
    <row r="922" spans="2:19" ht="15" customHeight="1" x14ac:dyDescent="0.2">
      <c r="B922" s="176" t="s">
        <v>984</v>
      </c>
      <c r="C922" s="177" t="s">
        <v>868</v>
      </c>
      <c r="D922" s="167"/>
      <c r="E922" s="166" t="str">
        <f t="shared" si="27"/>
        <v/>
      </c>
      <c r="F922" s="166"/>
      <c r="G922" s="166"/>
      <c r="H922" s="196"/>
      <c r="I922" s="175"/>
      <c r="J922" s="175"/>
      <c r="K922" s="175"/>
      <c r="L922" s="175"/>
      <c r="M922" s="175"/>
      <c r="Q922" s="175"/>
      <c r="R922" s="175"/>
      <c r="S922" s="175"/>
    </row>
    <row r="923" spans="2:19" ht="15" customHeight="1" x14ac:dyDescent="0.2">
      <c r="B923" s="176" t="s">
        <v>515</v>
      </c>
      <c r="C923" s="177" t="s">
        <v>407</v>
      </c>
      <c r="D923" s="167">
        <v>38872</v>
      </c>
      <c r="E923" s="166" t="str">
        <f t="shared" si="27"/>
        <v>S15</v>
      </c>
      <c r="F923" s="166"/>
      <c r="G923" s="166"/>
      <c r="H923" s="196"/>
      <c r="I923" s="175"/>
      <c r="J923" s="175"/>
      <c r="K923" s="175"/>
      <c r="L923" s="175"/>
      <c r="M923" s="175"/>
      <c r="Q923" s="175"/>
      <c r="R923" s="175"/>
      <c r="S923" s="175"/>
    </row>
    <row r="924" spans="2:19" ht="15" customHeight="1" x14ac:dyDescent="0.2">
      <c r="B924" s="176" t="s">
        <v>936</v>
      </c>
      <c r="C924" s="177" t="s">
        <v>774</v>
      </c>
      <c r="D924" s="167">
        <v>26211</v>
      </c>
      <c r="E924" s="166" t="str">
        <f t="shared" si="27"/>
        <v>42+</v>
      </c>
      <c r="F924" s="166" t="s">
        <v>644</v>
      </c>
      <c r="G924" s="166" t="s">
        <v>1344</v>
      </c>
      <c r="H924" s="196">
        <v>12706481870</v>
      </c>
      <c r="I924" s="175"/>
      <c r="J924" s="175"/>
      <c r="K924" s="175"/>
      <c r="L924" s="175"/>
      <c r="M924" s="175"/>
      <c r="Q924" s="175"/>
      <c r="R924" s="175"/>
      <c r="S924" s="175"/>
    </row>
    <row r="925" spans="2:19" ht="15" customHeight="1" x14ac:dyDescent="0.2">
      <c r="B925" s="176" t="s">
        <v>381</v>
      </c>
      <c r="C925" s="177" t="s">
        <v>369</v>
      </c>
      <c r="D925" s="167">
        <v>38111</v>
      </c>
      <c r="E925" s="166" t="str">
        <f t="shared" si="27"/>
        <v>S17</v>
      </c>
      <c r="F925" s="166"/>
      <c r="G925" s="166"/>
      <c r="H925" s="196"/>
      <c r="I925" s="175"/>
      <c r="J925" s="175"/>
      <c r="K925" s="175"/>
      <c r="L925" s="175"/>
      <c r="M925" s="175"/>
      <c r="Q925" s="175"/>
      <c r="R925" s="175"/>
      <c r="S925" s="175"/>
    </row>
    <row r="926" spans="2:19" ht="15" customHeight="1" x14ac:dyDescent="0.2">
      <c r="B926" s="176" t="s">
        <v>1701</v>
      </c>
      <c r="C926" s="177" t="s">
        <v>868</v>
      </c>
      <c r="D926" s="167">
        <v>27542</v>
      </c>
      <c r="E926" s="166" t="str">
        <f t="shared" si="27"/>
        <v>42+</v>
      </c>
      <c r="F926" s="166"/>
      <c r="G926" s="166"/>
      <c r="H926" s="196"/>
      <c r="I926" s="175"/>
      <c r="J926" s="175"/>
      <c r="K926" s="175"/>
      <c r="L926" s="175"/>
      <c r="M926" s="175"/>
      <c r="Q926" s="175"/>
      <c r="R926" s="175"/>
      <c r="S926" s="175"/>
    </row>
    <row r="927" spans="2:19" ht="15" customHeight="1" x14ac:dyDescent="0.2">
      <c r="B927" s="176" t="s">
        <v>556</v>
      </c>
      <c r="C927" s="177" t="s">
        <v>54</v>
      </c>
      <c r="D927" s="167">
        <v>38314</v>
      </c>
      <c r="E927" s="166" t="str">
        <f t="shared" si="27"/>
        <v>S17</v>
      </c>
      <c r="F927" s="166" t="s">
        <v>644</v>
      </c>
      <c r="G927" s="166"/>
      <c r="H927" s="196"/>
      <c r="I927" s="175"/>
      <c r="J927" s="175"/>
      <c r="K927" s="175"/>
      <c r="L927" s="175"/>
      <c r="M927" s="175"/>
      <c r="Q927" s="175"/>
      <c r="R927" s="175"/>
      <c r="S927" s="175"/>
    </row>
    <row r="928" spans="2:19" ht="15" customHeight="1" x14ac:dyDescent="0.2">
      <c r="B928" s="176" t="s">
        <v>794</v>
      </c>
      <c r="C928" s="177" t="s">
        <v>55</v>
      </c>
      <c r="D928" s="167"/>
      <c r="E928" s="166" t="str">
        <f t="shared" si="27"/>
        <v/>
      </c>
      <c r="F928" s="166"/>
      <c r="G928" s="166"/>
      <c r="H928" s="196"/>
      <c r="I928" s="175"/>
      <c r="J928" s="175"/>
      <c r="K928" s="175"/>
      <c r="L928" s="175"/>
      <c r="M928" s="175"/>
      <c r="Q928" s="175"/>
      <c r="R928" s="175"/>
      <c r="S928" s="175"/>
    </row>
    <row r="929" spans="2:19" ht="15" customHeight="1" x14ac:dyDescent="0.2">
      <c r="B929" s="176" t="s">
        <v>490</v>
      </c>
      <c r="C929" s="177" t="s">
        <v>134</v>
      </c>
      <c r="D929" s="167">
        <v>38007</v>
      </c>
      <c r="E929" s="166" t="str">
        <f t="shared" si="27"/>
        <v>S17</v>
      </c>
      <c r="F929" s="166"/>
      <c r="G929" s="166"/>
      <c r="H929" s="196"/>
      <c r="I929" s="175"/>
      <c r="J929" s="175"/>
      <c r="K929" s="175"/>
      <c r="L929" s="175"/>
      <c r="M929" s="175"/>
      <c r="Q929" s="175"/>
      <c r="R929" s="175"/>
      <c r="S929" s="175"/>
    </row>
    <row r="930" spans="2:19" ht="15" customHeight="1" x14ac:dyDescent="0.2">
      <c r="B930" s="176" t="s">
        <v>1589</v>
      </c>
      <c r="C930" s="177" t="s">
        <v>55</v>
      </c>
      <c r="D930" s="167">
        <v>39672</v>
      </c>
      <c r="E930" s="166" t="str">
        <f t="shared" si="27"/>
        <v>S13</v>
      </c>
      <c r="F930" s="166"/>
      <c r="G930" s="166"/>
      <c r="H930" s="196"/>
      <c r="I930" s="175"/>
      <c r="J930" s="175"/>
      <c r="K930" s="175"/>
      <c r="L930" s="175"/>
      <c r="M930" s="175"/>
      <c r="Q930" s="175"/>
      <c r="R930" s="175"/>
      <c r="S930" s="175"/>
    </row>
    <row r="931" spans="2:19" ht="15" customHeight="1" x14ac:dyDescent="0.2">
      <c r="B931" s="176" t="s">
        <v>1689</v>
      </c>
      <c r="C931" s="177" t="s">
        <v>369</v>
      </c>
      <c r="D931" s="167">
        <v>40957</v>
      </c>
      <c r="E931" s="166" t="str">
        <f t="shared" si="27"/>
        <v>S09</v>
      </c>
      <c r="F931" s="166"/>
      <c r="G931" s="166"/>
      <c r="H931" s="196"/>
      <c r="I931" s="175"/>
      <c r="J931" s="175"/>
      <c r="K931" s="175"/>
      <c r="L931" s="175"/>
      <c r="M931" s="175"/>
      <c r="Q931" s="175"/>
      <c r="R931" s="175"/>
      <c r="S931" s="175"/>
    </row>
    <row r="932" spans="2:19" ht="15" customHeight="1" x14ac:dyDescent="0.2">
      <c r="B932" s="176" t="s">
        <v>627</v>
      </c>
      <c r="C932" s="177" t="s">
        <v>54</v>
      </c>
      <c r="D932" s="167"/>
      <c r="E932" s="166" t="str">
        <f t="shared" si="27"/>
        <v/>
      </c>
      <c r="F932" s="166"/>
      <c r="G932" s="166"/>
      <c r="H932" s="196"/>
      <c r="I932" s="175"/>
      <c r="J932" s="175"/>
      <c r="K932" s="175"/>
      <c r="L932" s="175"/>
      <c r="M932" s="175"/>
      <c r="Q932" s="175"/>
      <c r="R932" s="175"/>
      <c r="S932" s="175"/>
    </row>
    <row r="933" spans="2:19" ht="15" customHeight="1" x14ac:dyDescent="0.2">
      <c r="B933" s="176" t="s">
        <v>233</v>
      </c>
      <c r="C933" s="177" t="s">
        <v>407</v>
      </c>
      <c r="D933" s="167">
        <v>25354</v>
      </c>
      <c r="E933" s="166" t="str">
        <f t="shared" si="27"/>
        <v>50+</v>
      </c>
      <c r="F933" s="166"/>
      <c r="G933" s="166"/>
      <c r="H933" s="196"/>
      <c r="I933" s="175"/>
      <c r="J933" s="175"/>
      <c r="K933" s="175"/>
      <c r="L933" s="175"/>
      <c r="M933" s="175"/>
      <c r="Q933" s="175"/>
      <c r="R933" s="175"/>
      <c r="S933" s="175"/>
    </row>
    <row r="934" spans="2:19" ht="15" customHeight="1" x14ac:dyDescent="0.2">
      <c r="B934" s="176" t="s">
        <v>979</v>
      </c>
      <c r="C934" s="177" t="s">
        <v>143</v>
      </c>
      <c r="D934" s="167"/>
      <c r="E934" s="166" t="str">
        <f t="shared" si="27"/>
        <v/>
      </c>
      <c r="F934" s="166"/>
      <c r="G934" s="166"/>
      <c r="H934" s="196"/>
      <c r="I934" s="175"/>
      <c r="J934" s="175"/>
      <c r="K934" s="175"/>
      <c r="L934" s="175"/>
      <c r="M934" s="175"/>
      <c r="Q934" s="175"/>
      <c r="R934" s="175"/>
      <c r="S934" s="175"/>
    </row>
    <row r="935" spans="2:19" ht="15" customHeight="1" x14ac:dyDescent="0.2">
      <c r="B935" s="176" t="s">
        <v>906</v>
      </c>
      <c r="C935" s="177" t="s">
        <v>54</v>
      </c>
      <c r="D935" s="167">
        <v>38328</v>
      </c>
      <c r="E935" s="166" t="str">
        <f t="shared" si="27"/>
        <v>S17</v>
      </c>
      <c r="F935" s="166"/>
      <c r="G935" s="166"/>
      <c r="H935" s="196"/>
      <c r="I935" s="175"/>
      <c r="J935" s="175"/>
      <c r="K935" s="175"/>
      <c r="L935" s="175"/>
      <c r="M935" s="175"/>
      <c r="Q935" s="175"/>
      <c r="R935" s="175"/>
      <c r="S935" s="175"/>
    </row>
    <row r="936" spans="2:19" ht="15" customHeight="1" x14ac:dyDescent="0.2">
      <c r="B936" s="176" t="s">
        <v>1164</v>
      </c>
      <c r="C936" s="177" t="s">
        <v>134</v>
      </c>
      <c r="D936" s="167">
        <v>39080</v>
      </c>
      <c r="E936" s="166" t="str">
        <f t="shared" si="27"/>
        <v>S15</v>
      </c>
      <c r="F936" s="166" t="s">
        <v>644</v>
      </c>
      <c r="G936" s="166" t="s">
        <v>1165</v>
      </c>
      <c r="H936" s="196"/>
      <c r="I936" s="175"/>
      <c r="J936" s="175"/>
      <c r="K936" s="175"/>
      <c r="L936" s="175"/>
      <c r="M936" s="175"/>
      <c r="Q936" s="175"/>
      <c r="R936" s="175"/>
      <c r="S936" s="175"/>
    </row>
    <row r="937" spans="2:19" ht="15" customHeight="1" x14ac:dyDescent="0.2">
      <c r="B937" s="176" t="s">
        <v>1156</v>
      </c>
      <c r="C937" s="177" t="s">
        <v>134</v>
      </c>
      <c r="D937" s="167">
        <v>37945</v>
      </c>
      <c r="E937" s="166" t="str">
        <f t="shared" si="27"/>
        <v>S17</v>
      </c>
      <c r="F937" s="166" t="s">
        <v>644</v>
      </c>
      <c r="G937" s="166" t="s">
        <v>1157</v>
      </c>
      <c r="H937" s="196"/>
      <c r="I937" s="175"/>
      <c r="J937" s="175"/>
      <c r="K937" s="175"/>
      <c r="L937" s="175"/>
      <c r="M937" s="175"/>
      <c r="Q937" s="175"/>
      <c r="R937" s="175"/>
      <c r="S937" s="175"/>
    </row>
    <row r="938" spans="2:19" ht="15" customHeight="1" x14ac:dyDescent="0.2">
      <c r="B938" s="176" t="s">
        <v>1554</v>
      </c>
      <c r="C938" s="177" t="s">
        <v>55</v>
      </c>
      <c r="D938" s="167">
        <v>38836</v>
      </c>
      <c r="E938" s="166" t="str">
        <f t="shared" si="27"/>
        <v>S15</v>
      </c>
      <c r="F938" s="166"/>
      <c r="G938" s="166"/>
      <c r="H938" s="196"/>
      <c r="I938" s="175"/>
      <c r="J938" s="175"/>
      <c r="K938" s="175"/>
      <c r="L938" s="175"/>
      <c r="M938" s="175"/>
      <c r="Q938" s="175"/>
      <c r="R938" s="175"/>
      <c r="S938" s="175"/>
    </row>
    <row r="939" spans="2:19" ht="15" customHeight="1" x14ac:dyDescent="0.2">
      <c r="B939" s="176" t="s">
        <v>907</v>
      </c>
      <c r="C939" s="177" t="s">
        <v>389</v>
      </c>
      <c r="D939" s="167">
        <v>39208</v>
      </c>
      <c r="E939" s="166" t="str">
        <f t="shared" si="27"/>
        <v>S13</v>
      </c>
      <c r="F939" s="166" t="s">
        <v>644</v>
      </c>
      <c r="G939" s="166"/>
      <c r="H939" s="196"/>
      <c r="I939" s="175"/>
      <c r="J939" s="175"/>
      <c r="K939" s="175"/>
      <c r="L939" s="175"/>
      <c r="M939" s="175"/>
      <c r="Q939" s="175"/>
      <c r="R939" s="175"/>
      <c r="S939" s="175"/>
    </row>
    <row r="940" spans="2:19" ht="15" customHeight="1" x14ac:dyDescent="0.2">
      <c r="B940" s="176" t="s">
        <v>1158</v>
      </c>
      <c r="C940" s="177" t="s">
        <v>134</v>
      </c>
      <c r="D940" s="167">
        <v>37652</v>
      </c>
      <c r="E940" s="166" t="str">
        <f t="shared" si="27"/>
        <v>S17</v>
      </c>
      <c r="F940" s="166" t="s">
        <v>644</v>
      </c>
      <c r="G940" s="166" t="s">
        <v>1159</v>
      </c>
      <c r="H940" s="196"/>
      <c r="I940" s="175"/>
      <c r="J940" s="175"/>
      <c r="K940" s="175"/>
      <c r="L940" s="175"/>
      <c r="M940" s="175"/>
      <c r="Q940" s="175"/>
      <c r="R940" s="175"/>
      <c r="S940" s="175"/>
    </row>
    <row r="941" spans="2:19" ht="15" customHeight="1" x14ac:dyDescent="0.2">
      <c r="B941" s="176" t="s">
        <v>373</v>
      </c>
      <c r="C941" s="177" t="s">
        <v>55</v>
      </c>
      <c r="D941" s="167">
        <v>37742</v>
      </c>
      <c r="E941" s="166" t="str">
        <f t="shared" si="27"/>
        <v>S17</v>
      </c>
      <c r="F941" s="166" t="s">
        <v>644</v>
      </c>
      <c r="G941" s="166"/>
      <c r="H941" s="196"/>
      <c r="I941" s="175"/>
      <c r="J941" s="175"/>
      <c r="K941" s="175"/>
      <c r="L941" s="175"/>
      <c r="M941" s="175"/>
      <c r="Q941" s="175"/>
      <c r="R941" s="175"/>
      <c r="S941" s="175"/>
    </row>
    <row r="942" spans="2:19" ht="15" customHeight="1" x14ac:dyDescent="0.2">
      <c r="B942" s="176" t="s">
        <v>1449</v>
      </c>
      <c r="C942" s="177" t="s">
        <v>868</v>
      </c>
      <c r="D942" s="167">
        <v>39790</v>
      </c>
      <c r="E942" s="166" t="str">
        <f t="shared" si="27"/>
        <v>S13</v>
      </c>
      <c r="F942" s="166"/>
      <c r="G942" s="166"/>
      <c r="H942" s="196"/>
      <c r="I942" s="175"/>
      <c r="J942" s="175"/>
      <c r="K942" s="175"/>
      <c r="L942" s="175"/>
      <c r="M942" s="175"/>
      <c r="Q942" s="175"/>
      <c r="R942" s="175"/>
      <c r="S942" s="175"/>
    </row>
    <row r="943" spans="2:19" ht="15" customHeight="1" x14ac:dyDescent="0.2">
      <c r="B943" s="176" t="s">
        <v>262</v>
      </c>
      <c r="C943" s="177" t="s">
        <v>54</v>
      </c>
      <c r="D943" s="167">
        <v>37204</v>
      </c>
      <c r="E943" s="166" t="str">
        <f t="shared" si="27"/>
        <v>S19</v>
      </c>
      <c r="F943" s="166"/>
      <c r="G943" s="166"/>
      <c r="H943" s="196"/>
      <c r="I943" s="175"/>
      <c r="J943" s="175"/>
      <c r="K943" s="175"/>
      <c r="L943" s="175"/>
      <c r="M943" s="175"/>
      <c r="Q943" s="175"/>
      <c r="R943" s="175"/>
      <c r="S943" s="175"/>
    </row>
    <row r="944" spans="2:19" ht="15" customHeight="1" x14ac:dyDescent="0.2">
      <c r="B944" s="176" t="s">
        <v>1078</v>
      </c>
      <c r="C944" s="177" t="s">
        <v>868</v>
      </c>
      <c r="D944" s="167"/>
      <c r="E944" s="166" t="str">
        <f t="shared" si="27"/>
        <v/>
      </c>
      <c r="F944" s="166"/>
      <c r="G944" s="166"/>
      <c r="H944" s="196"/>
      <c r="I944" s="175"/>
      <c r="J944" s="175"/>
      <c r="K944" s="175"/>
      <c r="L944" s="175"/>
      <c r="M944" s="175"/>
      <c r="Q944" s="175"/>
      <c r="R944" s="175"/>
      <c r="S944" s="175"/>
    </row>
    <row r="945" spans="2:19" ht="15" customHeight="1" x14ac:dyDescent="0.2">
      <c r="B945" s="176" t="s">
        <v>164</v>
      </c>
      <c r="C945" s="177" t="s">
        <v>143</v>
      </c>
      <c r="D945" s="167">
        <v>29561</v>
      </c>
      <c r="E945" s="166" t="str">
        <f t="shared" si="27"/>
        <v>35+</v>
      </c>
      <c r="F945" s="166"/>
      <c r="G945" s="166"/>
      <c r="H945" s="196"/>
      <c r="I945" s="175"/>
      <c r="J945" s="175"/>
      <c r="K945" s="175"/>
      <c r="L945" s="175"/>
      <c r="M945" s="175"/>
      <c r="Q945" s="175"/>
      <c r="R945" s="175"/>
      <c r="S945" s="175"/>
    </row>
    <row r="946" spans="2:19" ht="15" customHeight="1" x14ac:dyDescent="0.2">
      <c r="B946" s="176" t="s">
        <v>656</v>
      </c>
      <c r="C946" s="177" t="s">
        <v>55</v>
      </c>
      <c r="D946" s="167">
        <v>38648</v>
      </c>
      <c r="E946" s="166" t="str">
        <f t="shared" si="27"/>
        <v>S15</v>
      </c>
      <c r="F946" s="166" t="s">
        <v>644</v>
      </c>
      <c r="G946" s="166"/>
      <c r="H946" s="196"/>
      <c r="I946" s="175"/>
      <c r="J946" s="175"/>
      <c r="K946" s="175"/>
      <c r="L946" s="175"/>
      <c r="M946" s="175"/>
      <c r="Q946" s="175"/>
      <c r="R946" s="175"/>
      <c r="S946" s="175"/>
    </row>
    <row r="947" spans="2:19" ht="15" customHeight="1" x14ac:dyDescent="0.2">
      <c r="B947" s="176" t="s">
        <v>401</v>
      </c>
      <c r="C947" s="177" t="s">
        <v>55</v>
      </c>
      <c r="D947" s="167">
        <v>38672</v>
      </c>
      <c r="E947" s="166" t="str">
        <f t="shared" si="27"/>
        <v>S15</v>
      </c>
      <c r="F947" s="166" t="s">
        <v>644</v>
      </c>
      <c r="G947" s="166"/>
      <c r="H947" s="196">
        <v>10186193998</v>
      </c>
      <c r="I947" s="175"/>
      <c r="J947" s="175"/>
      <c r="K947" s="175"/>
      <c r="L947" s="175"/>
      <c r="M947" s="175"/>
      <c r="Q947" s="175"/>
      <c r="R947" s="175"/>
      <c r="S947" s="175"/>
    </row>
    <row r="948" spans="2:19" ht="15" customHeight="1" x14ac:dyDescent="0.2">
      <c r="B948" s="176" t="s">
        <v>709</v>
      </c>
      <c r="C948" s="177" t="s">
        <v>134</v>
      </c>
      <c r="D948" s="167">
        <v>38976</v>
      </c>
      <c r="E948" s="166" t="str">
        <f t="shared" si="27"/>
        <v>S15</v>
      </c>
      <c r="F948" s="166" t="s">
        <v>644</v>
      </c>
      <c r="G948" s="166"/>
      <c r="H948" s="196"/>
      <c r="I948" s="175"/>
      <c r="J948" s="175"/>
      <c r="K948" s="175"/>
      <c r="L948" s="175"/>
      <c r="M948" s="175"/>
      <c r="Q948" s="175"/>
      <c r="R948" s="175"/>
      <c r="S948" s="175"/>
    </row>
    <row r="949" spans="2:19" ht="15" customHeight="1" x14ac:dyDescent="0.2">
      <c r="B949" s="176" t="s">
        <v>1646</v>
      </c>
      <c r="C949" s="177" t="s">
        <v>369</v>
      </c>
      <c r="D949" s="167"/>
      <c r="E949" s="166" t="str">
        <f t="shared" si="27"/>
        <v/>
      </c>
      <c r="F949" s="166"/>
      <c r="G949" s="166"/>
      <c r="H949" s="196"/>
      <c r="I949" s="175"/>
      <c r="J949" s="175"/>
      <c r="K949" s="175"/>
      <c r="L949" s="175"/>
      <c r="M949" s="175"/>
      <c r="Q949" s="175"/>
      <c r="R949" s="175"/>
      <c r="S949" s="175"/>
    </row>
    <row r="950" spans="2:19" ht="15" customHeight="1" x14ac:dyDescent="0.2">
      <c r="B950" s="176" t="s">
        <v>1019</v>
      </c>
      <c r="C950" s="177" t="s">
        <v>868</v>
      </c>
      <c r="D950" s="167"/>
      <c r="E950" s="166" t="str">
        <f t="shared" si="27"/>
        <v/>
      </c>
      <c r="F950" s="166"/>
      <c r="G950" s="166"/>
      <c r="H950" s="196"/>
      <c r="I950" s="175"/>
      <c r="J950" s="175"/>
      <c r="K950" s="175"/>
      <c r="L950" s="175"/>
      <c r="M950" s="175"/>
      <c r="Q950" s="175"/>
      <c r="R950" s="175"/>
      <c r="S950" s="175"/>
    </row>
    <row r="951" spans="2:19" ht="15" customHeight="1" x14ac:dyDescent="0.2">
      <c r="B951" s="176" t="s">
        <v>959</v>
      </c>
      <c r="C951" s="177" t="s">
        <v>958</v>
      </c>
      <c r="D951" s="167">
        <v>38649</v>
      </c>
      <c r="E951" s="166" t="str">
        <f t="shared" si="27"/>
        <v>S15</v>
      </c>
      <c r="F951" s="166" t="s">
        <v>644</v>
      </c>
      <c r="G951" s="166"/>
      <c r="H951" s="196">
        <v>8580058910</v>
      </c>
      <c r="I951" s="175"/>
      <c r="J951" s="175"/>
      <c r="K951" s="175"/>
      <c r="L951" s="175"/>
      <c r="M951" s="175"/>
      <c r="Q951" s="175"/>
      <c r="R951" s="175"/>
      <c r="S951" s="175"/>
    </row>
    <row r="952" spans="2:19" ht="15" customHeight="1" x14ac:dyDescent="0.2">
      <c r="B952" s="176" t="s">
        <v>1088</v>
      </c>
      <c r="C952" s="177" t="s">
        <v>143</v>
      </c>
      <c r="D952" s="167"/>
      <c r="E952" s="166" t="str">
        <f t="shared" si="27"/>
        <v/>
      </c>
      <c r="F952" s="166"/>
      <c r="G952" s="166"/>
      <c r="H952" s="196"/>
      <c r="I952" s="175"/>
      <c r="J952" s="175"/>
      <c r="K952" s="175"/>
      <c r="L952" s="175"/>
      <c r="M952" s="175"/>
      <c r="Q952" s="175"/>
      <c r="R952" s="175"/>
      <c r="S952" s="175"/>
    </row>
    <row r="953" spans="2:19" ht="15" customHeight="1" x14ac:dyDescent="0.2">
      <c r="B953" s="176" t="s">
        <v>1041</v>
      </c>
      <c r="C953" s="177" t="s">
        <v>68</v>
      </c>
      <c r="D953" s="167">
        <v>40308</v>
      </c>
      <c r="E953" s="166" t="str">
        <f t="shared" si="27"/>
        <v>S11</v>
      </c>
      <c r="F953" s="166" t="s">
        <v>644</v>
      </c>
      <c r="G953" s="166">
        <v>29829224</v>
      </c>
      <c r="H953" s="196" t="s">
        <v>1339</v>
      </c>
      <c r="I953" s="175"/>
      <c r="J953" s="175"/>
      <c r="K953" s="175"/>
      <c r="L953" s="175"/>
      <c r="M953" s="175"/>
      <c r="Q953" s="175"/>
      <c r="R953" s="175"/>
      <c r="S953" s="175"/>
    </row>
    <row r="954" spans="2:19" ht="15" customHeight="1" x14ac:dyDescent="0.2">
      <c r="B954" s="176" t="s">
        <v>207</v>
      </c>
      <c r="C954" s="177" t="s">
        <v>335</v>
      </c>
      <c r="D954" s="167">
        <v>37622</v>
      </c>
      <c r="E954" s="166" t="str">
        <f t="shared" si="27"/>
        <v>S17</v>
      </c>
      <c r="F954" s="166"/>
      <c r="G954" s="166"/>
      <c r="H954" s="196"/>
      <c r="I954" s="175"/>
      <c r="J954" s="175"/>
      <c r="K954" s="175"/>
      <c r="L954" s="175"/>
      <c r="M954" s="175"/>
      <c r="Q954" s="175"/>
      <c r="R954" s="175"/>
      <c r="S954" s="175"/>
    </row>
    <row r="955" spans="2:19" ht="15" customHeight="1" x14ac:dyDescent="0.2">
      <c r="B955" s="176" t="s">
        <v>192</v>
      </c>
      <c r="C955" s="177" t="s">
        <v>774</v>
      </c>
      <c r="D955" s="167">
        <v>36240</v>
      </c>
      <c r="E955" s="166" t="str">
        <f t="shared" si="27"/>
        <v>Adulto</v>
      </c>
      <c r="F955" s="166"/>
      <c r="G955" s="166"/>
      <c r="H955" s="196"/>
      <c r="I955" s="175"/>
      <c r="J955" s="175"/>
      <c r="K955" s="175"/>
      <c r="L955" s="175"/>
      <c r="M955" s="175"/>
      <c r="Q955" s="175"/>
      <c r="R955" s="175"/>
      <c r="S955" s="175"/>
    </row>
    <row r="956" spans="2:19" ht="15" customHeight="1" x14ac:dyDescent="0.2">
      <c r="B956" s="176" t="s">
        <v>961</v>
      </c>
      <c r="C956" s="177" t="s">
        <v>958</v>
      </c>
      <c r="D956" s="167">
        <v>38396</v>
      </c>
      <c r="E956" s="166" t="str">
        <f t="shared" si="27"/>
        <v>S15</v>
      </c>
      <c r="F956" s="166" t="s">
        <v>644</v>
      </c>
      <c r="G956" s="166"/>
      <c r="H956" s="196">
        <v>12842901908</v>
      </c>
      <c r="I956" s="175"/>
      <c r="J956" s="175"/>
      <c r="K956" s="175"/>
      <c r="L956" s="175"/>
      <c r="M956" s="175"/>
      <c r="Q956" s="175"/>
      <c r="R956" s="175"/>
      <c r="S956" s="175"/>
    </row>
    <row r="957" spans="2:19" ht="15" customHeight="1" x14ac:dyDescent="0.2">
      <c r="B957" s="176" t="s">
        <v>1016</v>
      </c>
      <c r="C957" s="177" t="s">
        <v>68</v>
      </c>
      <c r="D957" s="167"/>
      <c r="E957" s="166" t="str">
        <f t="shared" si="27"/>
        <v/>
      </c>
      <c r="F957" s="166"/>
      <c r="G957" s="166"/>
      <c r="H957" s="196"/>
      <c r="I957" s="175"/>
      <c r="J957" s="175"/>
      <c r="K957" s="175"/>
      <c r="L957" s="175"/>
      <c r="M957" s="175"/>
      <c r="Q957" s="175"/>
      <c r="R957" s="175"/>
      <c r="S957" s="175"/>
    </row>
    <row r="958" spans="2:19" ht="15" customHeight="1" x14ac:dyDescent="0.2">
      <c r="B958" s="176" t="s">
        <v>324</v>
      </c>
      <c r="C958" s="177" t="s">
        <v>335</v>
      </c>
      <c r="D958" s="167"/>
      <c r="E958" s="166" t="str">
        <f t="shared" si="27"/>
        <v/>
      </c>
      <c r="F958" s="166"/>
      <c r="G958" s="166"/>
      <c r="H958" s="196"/>
      <c r="I958" s="175"/>
      <c r="J958" s="175"/>
      <c r="K958" s="175"/>
      <c r="L958" s="175"/>
      <c r="M958" s="175"/>
      <c r="Q958" s="175"/>
      <c r="R958" s="175"/>
      <c r="S958" s="175"/>
    </row>
    <row r="959" spans="2:19" ht="15" customHeight="1" x14ac:dyDescent="0.2">
      <c r="B959" s="176" t="s">
        <v>1100</v>
      </c>
      <c r="C959" s="177" t="s">
        <v>143</v>
      </c>
      <c r="D959" s="167"/>
      <c r="E959" s="166" t="str">
        <f t="shared" si="27"/>
        <v/>
      </c>
      <c r="F959" s="166"/>
      <c r="G959" s="166"/>
      <c r="H959" s="196"/>
      <c r="I959" s="175"/>
      <c r="J959" s="175"/>
      <c r="K959" s="175"/>
      <c r="L959" s="175"/>
      <c r="M959" s="175"/>
      <c r="Q959" s="175"/>
      <c r="R959" s="175"/>
      <c r="S959" s="175"/>
    </row>
    <row r="960" spans="2:19" ht="15" customHeight="1" x14ac:dyDescent="0.2">
      <c r="B960" s="176" t="s">
        <v>208</v>
      </c>
      <c r="C960" s="177" t="s">
        <v>407</v>
      </c>
      <c r="D960" s="167">
        <v>38405</v>
      </c>
      <c r="E960" s="166" t="str">
        <f t="shared" si="27"/>
        <v>S15</v>
      </c>
      <c r="F960" s="166" t="s">
        <v>644</v>
      </c>
      <c r="G960" s="166" t="s">
        <v>1281</v>
      </c>
      <c r="H960" s="196">
        <v>7024526963</v>
      </c>
      <c r="I960" s="175"/>
      <c r="J960" s="175"/>
      <c r="K960" s="175"/>
      <c r="L960" s="175"/>
      <c r="M960" s="175"/>
      <c r="Q960" s="175"/>
      <c r="R960" s="175"/>
      <c r="S960" s="175"/>
    </row>
    <row r="961" spans="2:19" ht="15" customHeight="1" x14ac:dyDescent="0.2">
      <c r="B961" s="176" t="s">
        <v>652</v>
      </c>
      <c r="C961" s="177" t="s">
        <v>54</v>
      </c>
      <c r="D961" s="167">
        <v>34763</v>
      </c>
      <c r="E961" s="166" t="str">
        <f t="shared" si="27"/>
        <v>Adulto</v>
      </c>
      <c r="F961" s="166" t="s">
        <v>644</v>
      </c>
      <c r="G961" s="166"/>
      <c r="H961" s="196"/>
      <c r="I961" s="175"/>
      <c r="J961" s="175"/>
      <c r="K961" s="175"/>
      <c r="L961" s="175"/>
      <c r="M961" s="175"/>
      <c r="Q961" s="175"/>
      <c r="R961" s="175"/>
      <c r="S961" s="175"/>
    </row>
    <row r="962" spans="2:19" ht="15" customHeight="1" x14ac:dyDescent="0.2">
      <c r="B962" s="176" t="s">
        <v>1574</v>
      </c>
      <c r="C962" s="177" t="s">
        <v>958</v>
      </c>
      <c r="D962" s="167">
        <v>38888</v>
      </c>
      <c r="E962" s="166" t="str">
        <f t="shared" si="27"/>
        <v>S15</v>
      </c>
      <c r="F962" s="166"/>
      <c r="G962" s="166"/>
      <c r="H962" s="196"/>
      <c r="I962" s="175"/>
      <c r="J962" s="175"/>
      <c r="K962" s="175"/>
      <c r="L962" s="175"/>
      <c r="M962" s="175"/>
      <c r="Q962" s="175"/>
      <c r="R962" s="175"/>
      <c r="S962" s="175"/>
    </row>
    <row r="963" spans="2:19" ht="15" customHeight="1" x14ac:dyDescent="0.2">
      <c r="B963" s="176" t="s">
        <v>667</v>
      </c>
      <c r="C963" s="177" t="s">
        <v>55</v>
      </c>
      <c r="D963" s="167">
        <v>39436</v>
      </c>
      <c r="E963" s="166" t="str">
        <f t="shared" si="27"/>
        <v>S13</v>
      </c>
      <c r="F963" s="166" t="s">
        <v>644</v>
      </c>
      <c r="G963" s="166"/>
      <c r="H963" s="196"/>
      <c r="I963" s="175"/>
      <c r="J963" s="175"/>
      <c r="K963" s="175"/>
      <c r="L963" s="175"/>
      <c r="M963" s="175"/>
      <c r="Q963" s="175"/>
      <c r="R963" s="175"/>
      <c r="S963" s="175"/>
    </row>
    <row r="964" spans="2:19" ht="15" customHeight="1" x14ac:dyDescent="0.2">
      <c r="B964" s="176" t="s">
        <v>1538</v>
      </c>
      <c r="C964" s="177" t="s">
        <v>774</v>
      </c>
      <c r="D964" s="167"/>
      <c r="E964" s="166" t="str">
        <f t="shared" si="27"/>
        <v/>
      </c>
      <c r="F964" s="166"/>
      <c r="G964" s="166"/>
      <c r="H964" s="196"/>
      <c r="I964" s="175"/>
      <c r="J964" s="175"/>
      <c r="K964" s="175"/>
      <c r="L964" s="175"/>
      <c r="M964" s="175"/>
      <c r="Q964" s="175"/>
      <c r="R964" s="175"/>
      <c r="S964" s="175"/>
    </row>
    <row r="965" spans="2:19" ht="15" customHeight="1" x14ac:dyDescent="0.2">
      <c r="B965" s="176" t="s">
        <v>751</v>
      </c>
      <c r="C965" s="177" t="s">
        <v>136</v>
      </c>
      <c r="D965" s="167"/>
      <c r="E965" s="166" t="str">
        <f t="shared" si="27"/>
        <v/>
      </c>
      <c r="F965" s="166"/>
      <c r="G965" s="166"/>
      <c r="H965" s="196"/>
      <c r="I965" s="175"/>
      <c r="J965" s="175"/>
      <c r="K965" s="175"/>
      <c r="L965" s="175"/>
      <c r="M965" s="175"/>
      <c r="Q965" s="175"/>
      <c r="R965" s="175"/>
      <c r="S965" s="175"/>
    </row>
    <row r="966" spans="2:19" ht="15" customHeight="1" x14ac:dyDescent="0.2">
      <c r="B966" s="176" t="s">
        <v>1650</v>
      </c>
      <c r="C966" s="177" t="s">
        <v>55</v>
      </c>
      <c r="D966" s="167">
        <v>39951</v>
      </c>
      <c r="E966" s="166" t="str">
        <f t="shared" si="27"/>
        <v>S11</v>
      </c>
      <c r="F966" s="166"/>
      <c r="G966" s="166"/>
      <c r="H966" s="196"/>
      <c r="I966" s="175"/>
      <c r="J966" s="175"/>
      <c r="K966" s="175"/>
      <c r="L966" s="175"/>
      <c r="M966" s="175"/>
      <c r="Q966" s="175"/>
      <c r="R966" s="175"/>
      <c r="S966" s="175"/>
    </row>
    <row r="967" spans="2:19" ht="15" customHeight="1" x14ac:dyDescent="0.2">
      <c r="B967" s="176" t="s">
        <v>662</v>
      </c>
      <c r="C967" s="177" t="s">
        <v>55</v>
      </c>
      <c r="D967" s="167">
        <v>38419</v>
      </c>
      <c r="E967" s="166" t="str">
        <f t="shared" si="27"/>
        <v>S15</v>
      </c>
      <c r="F967" s="166" t="s">
        <v>644</v>
      </c>
      <c r="G967" s="166"/>
      <c r="H967" s="196">
        <v>10227386906</v>
      </c>
      <c r="I967" s="175"/>
      <c r="J967" s="175"/>
      <c r="K967" s="175"/>
      <c r="L967" s="175"/>
      <c r="M967" s="175"/>
      <c r="Q967" s="175"/>
      <c r="R967" s="175"/>
      <c r="S967" s="175"/>
    </row>
    <row r="968" spans="2:19" ht="15" customHeight="1" x14ac:dyDescent="0.2">
      <c r="B968" s="176" t="s">
        <v>1060</v>
      </c>
      <c r="C968" s="177" t="s">
        <v>774</v>
      </c>
      <c r="D968" s="167">
        <v>37466</v>
      </c>
      <c r="E968" s="166" t="str">
        <f t="shared" si="27"/>
        <v>S19</v>
      </c>
      <c r="F968" s="166"/>
      <c r="G968" s="166"/>
      <c r="H968" s="196"/>
      <c r="I968" s="175"/>
      <c r="J968" s="175"/>
      <c r="K968" s="175"/>
      <c r="L968" s="175"/>
      <c r="M968" s="175"/>
      <c r="Q968" s="175"/>
      <c r="R968" s="175"/>
      <c r="S968" s="175"/>
    </row>
    <row r="969" spans="2:19" ht="15" customHeight="1" x14ac:dyDescent="0.2">
      <c r="B969" s="176" t="s">
        <v>320</v>
      </c>
      <c r="C969" s="177" t="s">
        <v>67</v>
      </c>
      <c r="D969" s="167"/>
      <c r="E969" s="166" t="str">
        <f t="shared" si="27"/>
        <v/>
      </c>
      <c r="F969" s="166"/>
      <c r="G969" s="166"/>
      <c r="H969" s="196"/>
      <c r="I969" s="175"/>
      <c r="J969" s="175"/>
      <c r="K969" s="175"/>
      <c r="L969" s="175"/>
      <c r="M969" s="175"/>
      <c r="Q969" s="175"/>
      <c r="R969" s="175"/>
      <c r="S969" s="175"/>
    </row>
    <row r="970" spans="2:19" ht="15" customHeight="1" x14ac:dyDescent="0.2">
      <c r="B970" s="176" t="s">
        <v>980</v>
      </c>
      <c r="C970" s="177" t="s">
        <v>68</v>
      </c>
      <c r="D970" s="167"/>
      <c r="E970" s="166" t="str">
        <f t="shared" si="27"/>
        <v/>
      </c>
      <c r="F970" s="166"/>
      <c r="G970" s="166"/>
      <c r="H970" s="196"/>
      <c r="I970" s="175"/>
      <c r="J970" s="175"/>
      <c r="K970" s="175"/>
      <c r="L970" s="175"/>
      <c r="M970" s="175"/>
      <c r="Q970" s="175"/>
      <c r="R970" s="175"/>
      <c r="S970" s="175"/>
    </row>
    <row r="971" spans="2:19" ht="15" customHeight="1" x14ac:dyDescent="0.2">
      <c r="B971" s="176" t="s">
        <v>165</v>
      </c>
      <c r="C971" s="177" t="s">
        <v>134</v>
      </c>
      <c r="D971" s="167">
        <v>28734</v>
      </c>
      <c r="E971" s="166" t="str">
        <f t="shared" ref="E971:E1034" si="28">IFERROR(VLOOKUP(YEAR($D971),$J:$K,2,FALSE),"")</f>
        <v>35+</v>
      </c>
      <c r="F971" s="166" t="s">
        <v>644</v>
      </c>
      <c r="G971" s="166"/>
      <c r="H971" s="196"/>
      <c r="I971" s="175"/>
      <c r="J971" s="175"/>
      <c r="K971" s="175"/>
      <c r="L971" s="175"/>
      <c r="M971" s="175"/>
      <c r="Q971" s="175"/>
      <c r="R971" s="175"/>
      <c r="S971" s="175"/>
    </row>
    <row r="972" spans="2:19" ht="15" customHeight="1" x14ac:dyDescent="0.2">
      <c r="B972" s="176" t="s">
        <v>913</v>
      </c>
      <c r="C972" s="177" t="s">
        <v>389</v>
      </c>
      <c r="D972" s="167">
        <v>36026</v>
      </c>
      <c r="E972" s="166" t="str">
        <f t="shared" si="28"/>
        <v>Adulto</v>
      </c>
      <c r="F972" s="166" t="s">
        <v>644</v>
      </c>
      <c r="G972" s="166" t="s">
        <v>1200</v>
      </c>
      <c r="H972" s="196"/>
      <c r="I972" s="175"/>
      <c r="J972" s="175"/>
      <c r="K972" s="175"/>
      <c r="L972" s="175"/>
      <c r="M972" s="175"/>
      <c r="Q972" s="175"/>
      <c r="R972" s="175"/>
      <c r="S972" s="175"/>
    </row>
    <row r="973" spans="2:19" ht="15" customHeight="1" x14ac:dyDescent="0.2">
      <c r="B973" s="176" t="s">
        <v>1484</v>
      </c>
      <c r="C973" s="177" t="s">
        <v>134</v>
      </c>
      <c r="D973" s="167">
        <v>36805</v>
      </c>
      <c r="E973" s="166" t="str">
        <f t="shared" si="28"/>
        <v>Adulto</v>
      </c>
      <c r="F973" s="166" t="s">
        <v>644</v>
      </c>
      <c r="G973" s="166" t="s">
        <v>1194</v>
      </c>
      <c r="H973" s="196"/>
      <c r="I973" s="175"/>
      <c r="J973" s="175"/>
      <c r="K973" s="175"/>
      <c r="L973" s="175"/>
      <c r="M973" s="175"/>
      <c r="Q973" s="175"/>
      <c r="R973" s="175"/>
      <c r="S973" s="175"/>
    </row>
    <row r="974" spans="2:19" ht="15" customHeight="1" x14ac:dyDescent="0.2">
      <c r="B974" s="176" t="s">
        <v>1464</v>
      </c>
      <c r="C974" s="177" t="s">
        <v>774</v>
      </c>
      <c r="D974" s="167">
        <v>37904</v>
      </c>
      <c r="E974" s="166" t="str">
        <f t="shared" si="28"/>
        <v>S17</v>
      </c>
      <c r="F974" s="166"/>
      <c r="G974" s="166"/>
      <c r="H974" s="196"/>
      <c r="I974" s="175"/>
      <c r="J974" s="175"/>
      <c r="K974" s="175"/>
      <c r="L974" s="175"/>
      <c r="M974" s="175"/>
      <c r="Q974" s="175"/>
      <c r="R974" s="175"/>
      <c r="S974" s="175"/>
    </row>
    <row r="975" spans="2:19" ht="15" customHeight="1" x14ac:dyDescent="0.2">
      <c r="B975" s="176" t="s">
        <v>1221</v>
      </c>
      <c r="C975" s="177" t="s">
        <v>389</v>
      </c>
      <c r="D975" s="167">
        <v>39484</v>
      </c>
      <c r="E975" s="166" t="str">
        <f t="shared" si="28"/>
        <v>S13</v>
      </c>
      <c r="F975" s="166" t="s">
        <v>644</v>
      </c>
      <c r="G975" s="166" t="s">
        <v>1222</v>
      </c>
      <c r="H975" s="196"/>
      <c r="I975" s="175"/>
      <c r="J975" s="175"/>
      <c r="K975" s="175"/>
      <c r="L975" s="175"/>
      <c r="M975" s="175"/>
      <c r="Q975" s="175"/>
      <c r="R975" s="175"/>
      <c r="S975" s="175"/>
    </row>
    <row r="976" spans="2:19" ht="15" customHeight="1" x14ac:dyDescent="0.2">
      <c r="B976" s="176" t="s">
        <v>948</v>
      </c>
      <c r="C976" s="177" t="s">
        <v>868</v>
      </c>
      <c r="D976" s="167">
        <v>38898</v>
      </c>
      <c r="E976" s="166" t="str">
        <f t="shared" si="28"/>
        <v>S15</v>
      </c>
      <c r="F976" s="166" t="s">
        <v>644</v>
      </c>
      <c r="G976" s="166"/>
      <c r="H976" s="196">
        <v>11494896931</v>
      </c>
      <c r="I976" s="175"/>
      <c r="J976" s="175"/>
      <c r="K976" s="175"/>
      <c r="L976" s="175"/>
      <c r="M976" s="175"/>
      <c r="Q976" s="175"/>
      <c r="R976" s="175"/>
      <c r="S976" s="175"/>
    </row>
    <row r="977" spans="2:19" ht="15" customHeight="1" x14ac:dyDescent="0.2">
      <c r="B977" s="176" t="s">
        <v>729</v>
      </c>
      <c r="C977" s="177" t="s">
        <v>773</v>
      </c>
      <c r="D977" s="167">
        <v>38014</v>
      </c>
      <c r="E977" s="166" t="str">
        <f t="shared" si="28"/>
        <v>S17</v>
      </c>
      <c r="F977" s="166" t="s">
        <v>644</v>
      </c>
      <c r="G977" s="166"/>
      <c r="H977" s="196"/>
      <c r="I977" s="175"/>
      <c r="J977" s="175"/>
      <c r="K977" s="175"/>
      <c r="L977" s="175"/>
      <c r="M977" s="175"/>
      <c r="Q977" s="175"/>
      <c r="R977" s="175"/>
      <c r="S977" s="175"/>
    </row>
    <row r="978" spans="2:19" ht="15" customHeight="1" x14ac:dyDescent="0.2">
      <c r="B978" s="176" t="s">
        <v>429</v>
      </c>
      <c r="C978" s="177" t="s">
        <v>136</v>
      </c>
      <c r="D978" s="167">
        <v>36381</v>
      </c>
      <c r="E978" s="166" t="str">
        <f t="shared" si="28"/>
        <v>Adulto</v>
      </c>
      <c r="F978" s="166"/>
      <c r="G978" s="166"/>
      <c r="H978" s="196"/>
      <c r="I978" s="175"/>
      <c r="J978" s="175"/>
      <c r="K978" s="175"/>
      <c r="L978" s="175"/>
      <c r="M978" s="175"/>
      <c r="Q978" s="175"/>
      <c r="R978" s="175"/>
      <c r="S978" s="175"/>
    </row>
    <row r="979" spans="2:19" ht="15" customHeight="1" x14ac:dyDescent="0.2">
      <c r="B979" s="176" t="s">
        <v>175</v>
      </c>
      <c r="C979" s="177" t="s">
        <v>335</v>
      </c>
      <c r="D979" s="167"/>
      <c r="E979" s="166" t="str">
        <f t="shared" si="28"/>
        <v/>
      </c>
      <c r="F979" s="166"/>
      <c r="G979" s="166"/>
      <c r="H979" s="196"/>
      <c r="I979" s="175"/>
      <c r="J979" s="175"/>
      <c r="K979" s="175"/>
      <c r="L979" s="175"/>
      <c r="M979" s="175"/>
      <c r="Q979" s="175"/>
      <c r="R979" s="175"/>
      <c r="S979" s="175"/>
    </row>
    <row r="980" spans="2:19" ht="15" customHeight="1" x14ac:dyDescent="0.2">
      <c r="B980" s="176" t="s">
        <v>922</v>
      </c>
      <c r="C980" s="177" t="s">
        <v>60</v>
      </c>
      <c r="D980" s="167">
        <v>37203</v>
      </c>
      <c r="E980" s="166" t="str">
        <f t="shared" si="28"/>
        <v>S19</v>
      </c>
      <c r="F980" s="166" t="s">
        <v>644</v>
      </c>
      <c r="G980" s="166"/>
      <c r="H980" s="196"/>
      <c r="I980" s="175"/>
      <c r="J980" s="175"/>
      <c r="K980" s="175"/>
      <c r="L980" s="175"/>
      <c r="M980" s="175"/>
      <c r="Q980" s="175"/>
      <c r="R980" s="175"/>
      <c r="S980" s="175"/>
    </row>
    <row r="981" spans="2:19" ht="15" customHeight="1" x14ac:dyDescent="0.2">
      <c r="B981" s="176" t="s">
        <v>178</v>
      </c>
      <c r="C981" s="177" t="s">
        <v>54</v>
      </c>
      <c r="D981" s="167">
        <v>36076</v>
      </c>
      <c r="E981" s="166" t="str">
        <f t="shared" si="28"/>
        <v>Adulto</v>
      </c>
      <c r="F981" s="166"/>
      <c r="G981" s="166"/>
      <c r="H981" s="196"/>
      <c r="I981" s="175"/>
      <c r="J981" s="175"/>
      <c r="K981" s="175"/>
      <c r="L981" s="175"/>
      <c r="M981" s="175"/>
      <c r="Q981" s="175"/>
      <c r="R981" s="175"/>
      <c r="S981" s="175"/>
    </row>
    <row r="982" spans="2:19" ht="15" customHeight="1" x14ac:dyDescent="0.2">
      <c r="B982" s="176" t="s">
        <v>1114</v>
      </c>
      <c r="C982" s="177" t="s">
        <v>777</v>
      </c>
      <c r="D982" s="167">
        <v>35004</v>
      </c>
      <c r="E982" s="166" t="str">
        <f t="shared" si="28"/>
        <v>Adulto</v>
      </c>
      <c r="F982" s="166"/>
      <c r="G982" s="166"/>
      <c r="H982" s="196"/>
      <c r="I982" s="175"/>
      <c r="J982" s="175"/>
      <c r="K982" s="175"/>
      <c r="L982" s="175"/>
      <c r="M982" s="175"/>
      <c r="Q982" s="175"/>
      <c r="R982" s="175"/>
      <c r="S982" s="175"/>
    </row>
    <row r="983" spans="2:19" ht="15" customHeight="1" x14ac:dyDescent="0.2">
      <c r="B983" s="176" t="s">
        <v>1620</v>
      </c>
      <c r="C983" s="177" t="s">
        <v>868</v>
      </c>
      <c r="D983" s="167">
        <v>40067</v>
      </c>
      <c r="E983" s="166" t="str">
        <f t="shared" si="28"/>
        <v>S11</v>
      </c>
      <c r="F983" s="166"/>
      <c r="G983" s="166"/>
      <c r="H983" s="196"/>
      <c r="I983" s="175"/>
      <c r="J983" s="175"/>
      <c r="K983" s="175"/>
      <c r="L983" s="175"/>
      <c r="M983" s="175"/>
      <c r="Q983" s="175"/>
      <c r="R983" s="175"/>
      <c r="S983" s="175"/>
    </row>
    <row r="984" spans="2:19" ht="15" customHeight="1" x14ac:dyDescent="0.2">
      <c r="B984" s="176" t="s">
        <v>1570</v>
      </c>
      <c r="C984" s="177" t="s">
        <v>68</v>
      </c>
      <c r="D984" s="167">
        <v>38979</v>
      </c>
      <c r="E984" s="166" t="str">
        <f t="shared" si="28"/>
        <v>S15</v>
      </c>
      <c r="F984" s="166"/>
      <c r="G984" s="166"/>
      <c r="H984" s="196"/>
      <c r="I984" s="175"/>
      <c r="J984" s="175"/>
      <c r="K984" s="175"/>
      <c r="L984" s="175"/>
      <c r="M984" s="175"/>
      <c r="Q984" s="175"/>
      <c r="R984" s="175"/>
      <c r="S984" s="175"/>
    </row>
    <row r="985" spans="2:19" ht="15" customHeight="1" x14ac:dyDescent="0.2">
      <c r="B985" s="176" t="s">
        <v>1623</v>
      </c>
      <c r="C985" s="177" t="s">
        <v>868</v>
      </c>
      <c r="D985" s="167">
        <v>40397</v>
      </c>
      <c r="E985" s="166" t="str">
        <f t="shared" si="28"/>
        <v>S11</v>
      </c>
      <c r="F985" s="166"/>
      <c r="G985" s="166"/>
      <c r="H985" s="196"/>
      <c r="I985" s="175"/>
      <c r="J985" s="175"/>
      <c r="K985" s="175"/>
      <c r="L985" s="175"/>
      <c r="M985" s="175"/>
      <c r="Q985" s="175"/>
      <c r="R985" s="175"/>
      <c r="S985" s="175"/>
    </row>
    <row r="986" spans="2:19" ht="15" customHeight="1" x14ac:dyDescent="0.2">
      <c r="B986" s="176" t="s">
        <v>844</v>
      </c>
      <c r="C986" s="177" t="s">
        <v>868</v>
      </c>
      <c r="D986" s="167">
        <v>37838</v>
      </c>
      <c r="E986" s="166" t="str">
        <f t="shared" si="28"/>
        <v>S17</v>
      </c>
      <c r="F986" s="166"/>
      <c r="G986" s="166"/>
      <c r="H986" s="196"/>
      <c r="I986" s="175"/>
      <c r="J986" s="175"/>
      <c r="K986" s="175"/>
      <c r="L986" s="175"/>
      <c r="M986" s="175"/>
      <c r="Q986" s="175"/>
      <c r="R986" s="175"/>
      <c r="S986" s="175"/>
    </row>
    <row r="987" spans="2:19" ht="15" customHeight="1" x14ac:dyDescent="0.2">
      <c r="B987" s="176" t="s">
        <v>1432</v>
      </c>
      <c r="C987" s="177" t="s">
        <v>868</v>
      </c>
      <c r="D987" s="167">
        <v>39556</v>
      </c>
      <c r="E987" s="166" t="str">
        <f t="shared" si="28"/>
        <v>S13</v>
      </c>
      <c r="F987" s="166"/>
      <c r="G987" s="166"/>
      <c r="H987" s="196"/>
      <c r="I987" s="175"/>
      <c r="J987" s="175"/>
      <c r="K987" s="175"/>
      <c r="L987" s="175"/>
      <c r="M987" s="175"/>
      <c r="Q987" s="175"/>
      <c r="R987" s="175"/>
      <c r="S987" s="175"/>
    </row>
    <row r="988" spans="2:19" ht="15" customHeight="1" x14ac:dyDescent="0.2">
      <c r="B988" s="176" t="s">
        <v>1546</v>
      </c>
      <c r="C988" s="177" t="s">
        <v>55</v>
      </c>
      <c r="D988" s="167">
        <v>37902</v>
      </c>
      <c r="E988" s="166" t="str">
        <f t="shared" si="28"/>
        <v>S17</v>
      </c>
      <c r="F988" s="166"/>
      <c r="G988" s="166"/>
      <c r="H988" s="196"/>
      <c r="I988" s="175"/>
      <c r="J988" s="175"/>
      <c r="K988" s="175"/>
      <c r="L988" s="175"/>
      <c r="M988" s="175"/>
      <c r="Q988" s="175"/>
      <c r="R988" s="175"/>
      <c r="S988" s="175"/>
    </row>
    <row r="989" spans="2:19" ht="15" customHeight="1" x14ac:dyDescent="0.2">
      <c r="B989" s="176" t="s">
        <v>1091</v>
      </c>
      <c r="C989" s="177" t="s">
        <v>780</v>
      </c>
      <c r="D989" s="167">
        <v>39356</v>
      </c>
      <c r="E989" s="166" t="str">
        <f t="shared" si="28"/>
        <v>S13</v>
      </c>
      <c r="F989" s="166" t="s">
        <v>644</v>
      </c>
      <c r="G989" s="166" t="s">
        <v>1230</v>
      </c>
      <c r="H989" s="196" t="s">
        <v>1231</v>
      </c>
      <c r="I989" s="175"/>
      <c r="J989" s="175"/>
      <c r="K989" s="175"/>
      <c r="L989" s="175"/>
      <c r="M989" s="175"/>
      <c r="Q989" s="175"/>
      <c r="R989" s="175"/>
      <c r="S989" s="175"/>
    </row>
    <row r="990" spans="2:19" ht="15" customHeight="1" x14ac:dyDescent="0.2">
      <c r="B990" s="176" t="s">
        <v>845</v>
      </c>
      <c r="C990" s="177" t="s">
        <v>389</v>
      </c>
      <c r="D990" s="167">
        <v>39729</v>
      </c>
      <c r="E990" s="166" t="str">
        <f t="shared" si="28"/>
        <v>S13</v>
      </c>
      <c r="F990" s="166" t="s">
        <v>644</v>
      </c>
      <c r="G990" s="166" t="s">
        <v>1203</v>
      </c>
      <c r="H990" s="196"/>
      <c r="I990" s="175"/>
      <c r="J990" s="175"/>
      <c r="K990" s="175"/>
      <c r="L990" s="175"/>
      <c r="M990" s="175"/>
      <c r="Q990" s="175"/>
      <c r="R990" s="175"/>
      <c r="S990" s="175"/>
    </row>
    <row r="991" spans="2:19" ht="15" customHeight="1" x14ac:dyDescent="0.2">
      <c r="B991" s="176" t="s">
        <v>866</v>
      </c>
      <c r="C991" s="177" t="s">
        <v>780</v>
      </c>
      <c r="D991" s="167">
        <v>35177</v>
      </c>
      <c r="E991" s="166" t="str">
        <f t="shared" si="28"/>
        <v>Adulto</v>
      </c>
      <c r="F991" s="166"/>
      <c r="G991" s="166"/>
      <c r="H991" s="196"/>
      <c r="I991" s="175"/>
      <c r="J991" s="175"/>
      <c r="K991" s="175"/>
      <c r="L991" s="175"/>
      <c r="M991" s="175"/>
      <c r="Q991" s="175"/>
      <c r="R991" s="175"/>
      <c r="S991" s="175"/>
    </row>
    <row r="992" spans="2:19" ht="15" customHeight="1" x14ac:dyDescent="0.2">
      <c r="B992" s="176" t="s">
        <v>1540</v>
      </c>
      <c r="C992" s="177" t="s">
        <v>134</v>
      </c>
      <c r="D992" s="167">
        <v>38166</v>
      </c>
      <c r="E992" s="166" t="str">
        <f t="shared" si="28"/>
        <v>S17</v>
      </c>
      <c r="F992" s="166"/>
      <c r="G992" s="166"/>
      <c r="H992" s="196"/>
      <c r="I992" s="175"/>
      <c r="J992" s="175"/>
      <c r="K992" s="175"/>
      <c r="L992" s="175"/>
      <c r="M992" s="175"/>
      <c r="Q992" s="175"/>
      <c r="R992" s="175"/>
      <c r="S992" s="175"/>
    </row>
    <row r="993" spans="2:19" ht="15" customHeight="1" x14ac:dyDescent="0.2">
      <c r="B993" s="176" t="s">
        <v>422</v>
      </c>
      <c r="C993" s="177" t="s">
        <v>389</v>
      </c>
      <c r="D993" s="167">
        <v>35663</v>
      </c>
      <c r="E993" s="166" t="str">
        <f t="shared" si="28"/>
        <v>Adulto</v>
      </c>
      <c r="F993" s="166"/>
      <c r="G993" s="166"/>
      <c r="H993" s="196"/>
      <c r="I993" s="175"/>
      <c r="J993" s="175"/>
      <c r="K993" s="175"/>
      <c r="L993" s="175"/>
      <c r="M993" s="175"/>
      <c r="Q993" s="175"/>
      <c r="R993" s="175"/>
      <c r="S993" s="175"/>
    </row>
    <row r="994" spans="2:19" ht="15" customHeight="1" x14ac:dyDescent="0.2">
      <c r="B994" s="176" t="s">
        <v>1211</v>
      </c>
      <c r="C994" s="177" t="s">
        <v>389</v>
      </c>
      <c r="D994" s="167">
        <v>39629</v>
      </c>
      <c r="E994" s="166" t="str">
        <f t="shared" si="28"/>
        <v>S13</v>
      </c>
      <c r="F994" s="166" t="s">
        <v>644</v>
      </c>
      <c r="G994" s="166" t="s">
        <v>1212</v>
      </c>
      <c r="H994" s="196"/>
      <c r="I994" s="175"/>
      <c r="J994" s="175"/>
      <c r="K994" s="175"/>
      <c r="L994" s="175"/>
      <c r="M994" s="175"/>
      <c r="Q994" s="175"/>
      <c r="R994" s="175"/>
      <c r="S994" s="175"/>
    </row>
    <row r="995" spans="2:19" ht="15" customHeight="1" x14ac:dyDescent="0.2">
      <c r="B995" s="176" t="s">
        <v>1168</v>
      </c>
      <c r="C995" s="177" t="s">
        <v>134</v>
      </c>
      <c r="D995" s="167">
        <v>39560</v>
      </c>
      <c r="E995" s="166" t="str">
        <f t="shared" si="28"/>
        <v>S13</v>
      </c>
      <c r="F995" s="166" t="s">
        <v>644</v>
      </c>
      <c r="G995" s="166" t="s">
        <v>1169</v>
      </c>
      <c r="H995" s="196"/>
      <c r="I995" s="175"/>
      <c r="J995" s="175"/>
      <c r="K995" s="175"/>
      <c r="L995" s="175"/>
      <c r="M995" s="175"/>
      <c r="Q995" s="175"/>
      <c r="R995" s="175"/>
      <c r="S995" s="175"/>
    </row>
    <row r="996" spans="2:19" ht="15" customHeight="1" x14ac:dyDescent="0.2">
      <c r="B996" s="176" t="s">
        <v>892</v>
      </c>
      <c r="C996" s="177" t="s">
        <v>773</v>
      </c>
      <c r="D996" s="167">
        <v>36696</v>
      </c>
      <c r="E996" s="166" t="str">
        <f t="shared" si="28"/>
        <v>Adulto</v>
      </c>
      <c r="F996" s="166"/>
      <c r="G996" s="166"/>
      <c r="H996" s="196"/>
      <c r="I996" s="175"/>
      <c r="J996" s="175"/>
      <c r="K996" s="175"/>
      <c r="L996" s="175"/>
      <c r="M996" s="175"/>
      <c r="Q996" s="175"/>
      <c r="R996" s="175"/>
      <c r="S996" s="175"/>
    </row>
    <row r="997" spans="2:19" ht="15" customHeight="1" x14ac:dyDescent="0.2">
      <c r="B997" s="176" t="s">
        <v>882</v>
      </c>
      <c r="C997" s="177" t="s">
        <v>774</v>
      </c>
      <c r="D997" s="167">
        <v>37980</v>
      </c>
      <c r="E997" s="166" t="str">
        <f t="shared" si="28"/>
        <v>S17</v>
      </c>
      <c r="F997" s="166"/>
      <c r="G997" s="166"/>
      <c r="H997" s="196"/>
      <c r="I997" s="175"/>
      <c r="J997" s="175"/>
      <c r="K997" s="175"/>
      <c r="L997" s="175"/>
      <c r="M997" s="175"/>
      <c r="Q997" s="175"/>
      <c r="R997" s="175"/>
      <c r="S997" s="175"/>
    </row>
    <row r="998" spans="2:19" ht="15" customHeight="1" x14ac:dyDescent="0.2">
      <c r="B998" s="176" t="s">
        <v>521</v>
      </c>
      <c r="C998" s="177" t="s">
        <v>774</v>
      </c>
      <c r="D998" s="167">
        <v>39270</v>
      </c>
      <c r="E998" s="166" t="str">
        <f t="shared" si="28"/>
        <v>S13</v>
      </c>
      <c r="F998" s="166"/>
      <c r="G998" s="166"/>
      <c r="H998" s="196"/>
      <c r="I998" s="175"/>
      <c r="J998" s="175"/>
      <c r="K998" s="175"/>
      <c r="L998" s="175"/>
      <c r="M998" s="175"/>
      <c r="Q998" s="175"/>
      <c r="R998" s="175"/>
      <c r="S998" s="175"/>
    </row>
    <row r="999" spans="2:19" ht="15" customHeight="1" x14ac:dyDescent="0.2">
      <c r="B999" s="176" t="s">
        <v>170</v>
      </c>
      <c r="C999" s="177" t="s">
        <v>774</v>
      </c>
      <c r="D999" s="167">
        <v>37068</v>
      </c>
      <c r="E999" s="166" t="str">
        <f t="shared" si="28"/>
        <v>S19</v>
      </c>
      <c r="F999" s="166"/>
      <c r="G999" s="166"/>
      <c r="H999" s="196"/>
      <c r="I999" s="175"/>
      <c r="J999" s="175"/>
      <c r="K999" s="175"/>
      <c r="L999" s="175"/>
      <c r="M999" s="175"/>
      <c r="Q999" s="175"/>
      <c r="R999" s="175"/>
      <c r="S999" s="175"/>
    </row>
    <row r="1000" spans="2:19" ht="15" customHeight="1" x14ac:dyDescent="0.2">
      <c r="B1000" s="176" t="s">
        <v>793</v>
      </c>
      <c r="C1000" s="177" t="s">
        <v>788</v>
      </c>
      <c r="D1000" s="167">
        <v>27026</v>
      </c>
      <c r="E1000" s="166" t="str">
        <f t="shared" si="28"/>
        <v>42+</v>
      </c>
      <c r="F1000" s="166"/>
      <c r="G1000" s="166"/>
      <c r="H1000" s="196"/>
      <c r="I1000" s="175"/>
      <c r="J1000" s="175"/>
      <c r="K1000" s="175"/>
      <c r="L1000" s="175"/>
      <c r="M1000" s="175"/>
      <c r="Q1000" s="175"/>
      <c r="R1000" s="175"/>
      <c r="S1000" s="175"/>
    </row>
    <row r="1001" spans="2:19" ht="15" customHeight="1" x14ac:dyDescent="0.2">
      <c r="B1001" s="176" t="s">
        <v>163</v>
      </c>
      <c r="C1001" s="177" t="s">
        <v>774</v>
      </c>
      <c r="D1001" s="167">
        <v>37013</v>
      </c>
      <c r="E1001" s="166" t="str">
        <f t="shared" si="28"/>
        <v>S19</v>
      </c>
      <c r="F1001" s="166"/>
      <c r="G1001" s="166"/>
      <c r="H1001" s="196"/>
      <c r="I1001" s="175"/>
      <c r="J1001" s="175"/>
      <c r="K1001" s="175"/>
      <c r="L1001" s="175"/>
      <c r="M1001" s="175"/>
      <c r="Q1001" s="175"/>
      <c r="R1001" s="175"/>
      <c r="S1001" s="175"/>
    </row>
    <row r="1002" spans="2:19" ht="15" customHeight="1" x14ac:dyDescent="0.2">
      <c r="B1002" s="176" t="s">
        <v>492</v>
      </c>
      <c r="C1002" s="177" t="s">
        <v>369</v>
      </c>
      <c r="D1002" s="167">
        <v>38608</v>
      </c>
      <c r="E1002" s="166" t="str">
        <f t="shared" si="28"/>
        <v>S15</v>
      </c>
      <c r="F1002" s="166"/>
      <c r="G1002" s="166"/>
      <c r="H1002" s="196"/>
      <c r="I1002" s="175"/>
      <c r="J1002" s="175"/>
      <c r="K1002" s="175"/>
      <c r="L1002" s="175"/>
      <c r="M1002" s="175"/>
      <c r="Q1002" s="175"/>
      <c r="R1002" s="175"/>
      <c r="S1002" s="175"/>
    </row>
    <row r="1003" spans="2:19" ht="15" customHeight="1" x14ac:dyDescent="0.2">
      <c r="B1003" s="176" t="s">
        <v>1728</v>
      </c>
      <c r="C1003" s="177" t="s">
        <v>60</v>
      </c>
      <c r="D1003" s="167">
        <v>23095</v>
      </c>
      <c r="E1003" s="166" t="str">
        <f t="shared" si="28"/>
        <v>50+</v>
      </c>
      <c r="F1003" s="166"/>
      <c r="G1003" s="166"/>
      <c r="H1003" s="196"/>
      <c r="I1003" s="175"/>
      <c r="J1003" s="175"/>
      <c r="K1003" s="175"/>
      <c r="L1003" s="175"/>
      <c r="M1003" s="175"/>
      <c r="Q1003" s="175"/>
      <c r="R1003" s="175"/>
      <c r="S1003" s="175"/>
    </row>
    <row r="1004" spans="2:19" ht="15" customHeight="1" x14ac:dyDescent="0.2">
      <c r="B1004" s="176" t="s">
        <v>1555</v>
      </c>
      <c r="C1004" s="177" t="s">
        <v>774</v>
      </c>
      <c r="D1004" s="167">
        <v>38835</v>
      </c>
      <c r="E1004" s="166" t="str">
        <f t="shared" si="28"/>
        <v>S15</v>
      </c>
      <c r="F1004" s="166"/>
      <c r="G1004" s="166"/>
      <c r="H1004" s="196"/>
      <c r="I1004" s="175"/>
      <c r="J1004" s="175"/>
      <c r="K1004" s="175"/>
      <c r="L1004" s="175"/>
      <c r="M1004" s="175"/>
      <c r="Q1004" s="175"/>
      <c r="R1004" s="175"/>
      <c r="S1004" s="175"/>
    </row>
    <row r="1005" spans="2:19" ht="15" customHeight="1" x14ac:dyDescent="0.2">
      <c r="B1005" s="176" t="s">
        <v>1037</v>
      </c>
      <c r="C1005" s="177" t="s">
        <v>389</v>
      </c>
      <c r="D1005" s="167"/>
      <c r="E1005" s="166" t="str">
        <f t="shared" si="28"/>
        <v/>
      </c>
      <c r="F1005" s="166"/>
      <c r="G1005" s="166"/>
      <c r="H1005" s="196"/>
      <c r="I1005" s="175"/>
      <c r="J1005" s="175"/>
      <c r="K1005" s="175"/>
      <c r="L1005" s="175"/>
      <c r="M1005" s="175"/>
      <c r="Q1005" s="175"/>
      <c r="R1005" s="175"/>
      <c r="S1005" s="175"/>
    </row>
    <row r="1006" spans="2:19" ht="15" customHeight="1" x14ac:dyDescent="0.2">
      <c r="B1006" s="176" t="s">
        <v>308</v>
      </c>
      <c r="C1006" s="177" t="s">
        <v>67</v>
      </c>
      <c r="D1006" s="167"/>
      <c r="E1006" s="166" t="str">
        <f t="shared" si="28"/>
        <v/>
      </c>
      <c r="F1006" s="166"/>
      <c r="G1006" s="166"/>
      <c r="H1006" s="196"/>
      <c r="I1006" s="175"/>
      <c r="J1006" s="175"/>
      <c r="K1006" s="175"/>
      <c r="L1006" s="175"/>
      <c r="M1006" s="175"/>
      <c r="Q1006" s="175"/>
      <c r="R1006" s="175"/>
      <c r="S1006" s="175"/>
    </row>
    <row r="1007" spans="2:19" ht="15" customHeight="1" x14ac:dyDescent="0.2">
      <c r="B1007" s="176" t="s">
        <v>214</v>
      </c>
      <c r="C1007" s="177" t="s">
        <v>67</v>
      </c>
      <c r="D1007" s="167">
        <v>22947</v>
      </c>
      <c r="E1007" s="166" t="str">
        <f t="shared" si="28"/>
        <v>50+</v>
      </c>
      <c r="F1007" s="166" t="s">
        <v>644</v>
      </c>
      <c r="G1007" s="166"/>
      <c r="H1007" s="196">
        <v>36575739920</v>
      </c>
      <c r="I1007" s="175"/>
      <c r="J1007" s="175"/>
      <c r="K1007" s="175"/>
      <c r="L1007" s="175"/>
      <c r="M1007" s="175"/>
      <c r="Q1007" s="175"/>
      <c r="R1007" s="175"/>
      <c r="S1007" s="175"/>
    </row>
    <row r="1008" spans="2:19" ht="15" customHeight="1" x14ac:dyDescent="0.2">
      <c r="B1008" s="176" t="s">
        <v>1392</v>
      </c>
      <c r="C1008" s="177" t="s">
        <v>774</v>
      </c>
      <c r="D1008" s="167">
        <v>39055</v>
      </c>
      <c r="E1008" s="166" t="str">
        <f t="shared" si="28"/>
        <v>S15</v>
      </c>
      <c r="F1008" s="166"/>
      <c r="G1008" s="166"/>
      <c r="H1008" s="196"/>
      <c r="I1008" s="175"/>
      <c r="J1008" s="175"/>
      <c r="K1008" s="175"/>
      <c r="L1008" s="175"/>
      <c r="M1008" s="175"/>
      <c r="Q1008" s="175"/>
      <c r="R1008" s="175"/>
      <c r="S1008" s="175"/>
    </row>
    <row r="1009" spans="2:19" ht="15" customHeight="1" x14ac:dyDescent="0.2">
      <c r="B1009" s="176" t="s">
        <v>1638</v>
      </c>
      <c r="C1009" s="177" t="s">
        <v>55</v>
      </c>
      <c r="D1009" s="167">
        <v>40097</v>
      </c>
      <c r="E1009" s="166" t="str">
        <f t="shared" si="28"/>
        <v>S11</v>
      </c>
      <c r="F1009" s="166"/>
      <c r="G1009" s="166"/>
      <c r="H1009" s="196"/>
      <c r="I1009" s="175"/>
      <c r="J1009" s="175"/>
      <c r="K1009" s="175"/>
      <c r="L1009" s="175"/>
      <c r="M1009" s="175"/>
      <c r="Q1009" s="175"/>
      <c r="R1009" s="175"/>
      <c r="S1009" s="175"/>
    </row>
    <row r="1010" spans="2:19" ht="15" customHeight="1" x14ac:dyDescent="0.2">
      <c r="B1010" s="176" t="s">
        <v>146</v>
      </c>
      <c r="C1010" s="177" t="s">
        <v>61</v>
      </c>
      <c r="D1010" s="167"/>
      <c r="E1010" s="166" t="str">
        <f t="shared" si="28"/>
        <v/>
      </c>
      <c r="F1010" s="166"/>
      <c r="G1010" s="166"/>
      <c r="H1010" s="196"/>
      <c r="I1010" s="175"/>
      <c r="J1010" s="175"/>
      <c r="K1010" s="175"/>
      <c r="L1010" s="175"/>
      <c r="M1010" s="175"/>
      <c r="Q1010" s="175"/>
      <c r="R1010" s="175"/>
      <c r="S1010" s="175"/>
    </row>
    <row r="1011" spans="2:19" ht="15" customHeight="1" x14ac:dyDescent="0.2">
      <c r="B1011" s="176" t="s">
        <v>169</v>
      </c>
      <c r="C1011" s="177" t="s">
        <v>68</v>
      </c>
      <c r="D1011" s="167">
        <v>37761</v>
      </c>
      <c r="E1011" s="166" t="str">
        <f t="shared" si="28"/>
        <v>S17</v>
      </c>
      <c r="F1011" s="166" t="s">
        <v>644</v>
      </c>
      <c r="G1011" s="166" t="s">
        <v>1334</v>
      </c>
      <c r="H1011" s="196">
        <v>10464240921</v>
      </c>
      <c r="I1011" s="175"/>
      <c r="J1011" s="175"/>
      <c r="K1011" s="175"/>
      <c r="L1011" s="175"/>
      <c r="M1011" s="175"/>
      <c r="Q1011" s="175"/>
      <c r="R1011" s="175"/>
      <c r="S1011" s="175"/>
    </row>
    <row r="1012" spans="2:19" ht="15" customHeight="1" x14ac:dyDescent="0.2">
      <c r="B1012" s="176" t="s">
        <v>1077</v>
      </c>
      <c r="C1012" s="177" t="s">
        <v>868</v>
      </c>
      <c r="D1012" s="167">
        <v>39372</v>
      </c>
      <c r="E1012" s="166" t="str">
        <f t="shared" si="28"/>
        <v>S13</v>
      </c>
      <c r="F1012" s="166"/>
      <c r="G1012" s="166"/>
      <c r="H1012" s="196"/>
      <c r="I1012" s="175"/>
      <c r="J1012" s="175"/>
      <c r="K1012" s="175"/>
      <c r="L1012" s="175"/>
      <c r="M1012" s="175"/>
      <c r="Q1012" s="175"/>
      <c r="R1012" s="175"/>
      <c r="S1012" s="175"/>
    </row>
    <row r="1013" spans="2:19" ht="15" customHeight="1" x14ac:dyDescent="0.2">
      <c r="B1013" s="176" t="s">
        <v>561</v>
      </c>
      <c r="C1013" s="177" t="s">
        <v>774</v>
      </c>
      <c r="D1013" s="167">
        <v>34552</v>
      </c>
      <c r="E1013" s="166" t="str">
        <f t="shared" si="28"/>
        <v>Adulto</v>
      </c>
      <c r="F1013" s="166" t="s">
        <v>644</v>
      </c>
      <c r="G1013" s="166"/>
      <c r="H1013" s="196"/>
      <c r="I1013" s="175"/>
      <c r="J1013" s="175"/>
      <c r="K1013" s="175"/>
      <c r="L1013" s="175"/>
      <c r="M1013" s="175"/>
      <c r="Q1013" s="175"/>
      <c r="R1013" s="175"/>
      <c r="S1013" s="175"/>
    </row>
    <row r="1014" spans="2:19" ht="15" customHeight="1" x14ac:dyDescent="0.2">
      <c r="B1014" s="176" t="s">
        <v>846</v>
      </c>
      <c r="C1014" s="177" t="s">
        <v>389</v>
      </c>
      <c r="D1014" s="167">
        <v>39602</v>
      </c>
      <c r="E1014" s="166" t="str">
        <f t="shared" si="28"/>
        <v>S13</v>
      </c>
      <c r="F1014" s="166"/>
      <c r="G1014" s="166"/>
      <c r="H1014" s="196"/>
      <c r="I1014" s="175"/>
      <c r="J1014" s="175"/>
      <c r="K1014" s="175"/>
      <c r="L1014" s="175"/>
      <c r="M1014" s="175"/>
      <c r="Q1014" s="175"/>
      <c r="R1014" s="175"/>
      <c r="S1014" s="175"/>
    </row>
    <row r="1015" spans="2:19" ht="15" customHeight="1" x14ac:dyDescent="0.2">
      <c r="B1015" s="176" t="s">
        <v>908</v>
      </c>
      <c r="C1015" s="177" t="s">
        <v>868</v>
      </c>
      <c r="D1015" s="167">
        <v>38328</v>
      </c>
      <c r="E1015" s="166" t="str">
        <f t="shared" si="28"/>
        <v>S17</v>
      </c>
      <c r="F1015" s="166" t="s">
        <v>644</v>
      </c>
      <c r="G1015" s="166"/>
      <c r="H1015" s="196">
        <v>11639219986</v>
      </c>
      <c r="I1015" s="175"/>
      <c r="J1015" s="175"/>
      <c r="K1015" s="175"/>
      <c r="L1015" s="175"/>
      <c r="M1015" s="175"/>
      <c r="Q1015" s="175"/>
      <c r="R1015" s="175"/>
      <c r="S1015" s="175"/>
    </row>
    <row r="1016" spans="2:19" ht="15" customHeight="1" x14ac:dyDescent="0.2">
      <c r="B1016" s="176" t="s">
        <v>720</v>
      </c>
      <c r="C1016" s="177" t="s">
        <v>134</v>
      </c>
      <c r="D1016" s="167">
        <v>38576</v>
      </c>
      <c r="E1016" s="166" t="str">
        <f t="shared" si="28"/>
        <v>S15</v>
      </c>
      <c r="F1016" s="166" t="s">
        <v>644</v>
      </c>
      <c r="G1016" s="166" t="s">
        <v>1491</v>
      </c>
      <c r="H1016" s="196" t="s">
        <v>1492</v>
      </c>
      <c r="I1016" s="175"/>
      <c r="J1016" s="175"/>
      <c r="K1016" s="175"/>
      <c r="L1016" s="175"/>
      <c r="M1016" s="175"/>
      <c r="Q1016" s="175"/>
      <c r="R1016" s="175"/>
      <c r="S1016" s="175"/>
    </row>
    <row r="1017" spans="2:19" ht="15" customHeight="1" x14ac:dyDescent="0.2">
      <c r="B1017" s="176" t="s">
        <v>517</v>
      </c>
      <c r="C1017" s="177" t="s">
        <v>136</v>
      </c>
      <c r="D1017" s="167"/>
      <c r="E1017" s="166" t="str">
        <f t="shared" si="28"/>
        <v/>
      </c>
      <c r="F1017" s="166"/>
      <c r="G1017" s="166"/>
      <c r="H1017" s="196"/>
      <c r="I1017" s="175"/>
      <c r="J1017" s="175"/>
      <c r="K1017" s="175"/>
      <c r="L1017" s="175"/>
      <c r="M1017" s="175"/>
      <c r="Q1017" s="175"/>
      <c r="R1017" s="175"/>
      <c r="S1017" s="175"/>
    </row>
    <row r="1018" spans="2:19" ht="15" customHeight="1" x14ac:dyDescent="0.2">
      <c r="B1018" s="176" t="s">
        <v>847</v>
      </c>
      <c r="C1018" s="177" t="s">
        <v>143</v>
      </c>
      <c r="D1018" s="167">
        <v>34847</v>
      </c>
      <c r="E1018" s="166" t="str">
        <f t="shared" si="28"/>
        <v>Adulto</v>
      </c>
      <c r="F1018" s="166"/>
      <c r="G1018" s="166"/>
      <c r="H1018" s="196"/>
      <c r="I1018" s="175"/>
      <c r="J1018" s="175"/>
      <c r="K1018" s="175"/>
      <c r="L1018" s="175"/>
      <c r="M1018" s="175"/>
      <c r="Q1018" s="175"/>
      <c r="R1018" s="175"/>
      <c r="S1018" s="175"/>
    </row>
    <row r="1019" spans="2:19" ht="15" customHeight="1" x14ac:dyDescent="0.2">
      <c r="B1019" s="176" t="s">
        <v>739</v>
      </c>
      <c r="C1019" s="177" t="s">
        <v>136</v>
      </c>
      <c r="D1019" s="167"/>
      <c r="E1019" s="166" t="str">
        <f t="shared" si="28"/>
        <v/>
      </c>
      <c r="F1019" s="166"/>
      <c r="G1019" s="166"/>
      <c r="H1019" s="196"/>
      <c r="I1019" s="175"/>
      <c r="J1019" s="175"/>
      <c r="K1019" s="175"/>
      <c r="L1019" s="175"/>
      <c r="M1019" s="175"/>
      <c r="Q1019" s="175"/>
      <c r="R1019" s="175"/>
      <c r="S1019" s="175"/>
    </row>
    <row r="1020" spans="2:19" ht="15" customHeight="1" x14ac:dyDescent="0.2">
      <c r="B1020" s="176" t="s">
        <v>784</v>
      </c>
      <c r="C1020" s="177" t="s">
        <v>774</v>
      </c>
      <c r="D1020" s="167">
        <v>27327</v>
      </c>
      <c r="E1020" s="166" t="str">
        <f t="shared" si="28"/>
        <v>42+</v>
      </c>
      <c r="F1020" s="166"/>
      <c r="G1020" s="166"/>
      <c r="H1020" s="196"/>
      <c r="I1020" s="175"/>
      <c r="J1020" s="175"/>
      <c r="K1020" s="175"/>
      <c r="L1020" s="175"/>
      <c r="M1020" s="175"/>
      <c r="Q1020" s="175"/>
      <c r="R1020" s="175"/>
      <c r="S1020" s="175"/>
    </row>
    <row r="1021" spans="2:19" ht="15" customHeight="1" x14ac:dyDescent="0.2">
      <c r="B1021" s="176" t="s">
        <v>1023</v>
      </c>
      <c r="C1021" s="177" t="s">
        <v>774</v>
      </c>
      <c r="D1021" s="167">
        <v>38390</v>
      </c>
      <c r="E1021" s="166" t="str">
        <f t="shared" si="28"/>
        <v>S15</v>
      </c>
      <c r="F1021" s="166" t="s">
        <v>644</v>
      </c>
      <c r="G1021" s="166" t="s">
        <v>1242</v>
      </c>
      <c r="H1021" s="196"/>
      <c r="I1021" s="175"/>
      <c r="J1021" s="175"/>
      <c r="K1021" s="175"/>
      <c r="L1021" s="175"/>
      <c r="M1021" s="175"/>
      <c r="Q1021" s="175"/>
      <c r="R1021" s="175"/>
      <c r="S1021" s="175"/>
    </row>
    <row r="1022" spans="2:19" ht="15" customHeight="1" x14ac:dyDescent="0.2">
      <c r="B1022" s="176" t="s">
        <v>1467</v>
      </c>
      <c r="C1022" s="177" t="s">
        <v>774</v>
      </c>
      <c r="D1022" s="167">
        <v>38307</v>
      </c>
      <c r="E1022" s="166" t="str">
        <f t="shared" si="28"/>
        <v>S17</v>
      </c>
      <c r="F1022" s="166"/>
      <c r="G1022" s="166"/>
      <c r="H1022" s="196"/>
      <c r="I1022" s="175"/>
      <c r="J1022" s="175"/>
      <c r="K1022" s="175"/>
      <c r="L1022" s="175"/>
      <c r="M1022" s="175"/>
      <c r="Q1022" s="175"/>
      <c r="R1022" s="175"/>
      <c r="S1022" s="175"/>
    </row>
    <row r="1023" spans="2:19" ht="15" customHeight="1" x14ac:dyDescent="0.2">
      <c r="B1023" s="176" t="s">
        <v>613</v>
      </c>
      <c r="C1023" s="177" t="s">
        <v>134</v>
      </c>
      <c r="D1023" s="167"/>
      <c r="E1023" s="166" t="str">
        <f t="shared" si="28"/>
        <v/>
      </c>
      <c r="F1023" s="166"/>
      <c r="G1023" s="166"/>
      <c r="H1023" s="196"/>
      <c r="I1023" s="175"/>
      <c r="J1023" s="175"/>
      <c r="K1023" s="175"/>
      <c r="L1023" s="175"/>
      <c r="M1023" s="175"/>
      <c r="Q1023" s="175"/>
      <c r="R1023" s="175"/>
      <c r="S1023" s="175"/>
    </row>
    <row r="1024" spans="2:19" ht="15" customHeight="1" x14ac:dyDescent="0.2">
      <c r="B1024" s="176" t="s">
        <v>848</v>
      </c>
      <c r="C1024" s="177" t="s">
        <v>55</v>
      </c>
      <c r="D1024" s="167">
        <v>40328</v>
      </c>
      <c r="E1024" s="166" t="str">
        <f t="shared" si="28"/>
        <v>S11</v>
      </c>
      <c r="F1024" s="166" t="s">
        <v>644</v>
      </c>
      <c r="G1024" s="166"/>
      <c r="H1024" s="196">
        <v>13236133902</v>
      </c>
      <c r="I1024" s="175"/>
      <c r="J1024" s="175"/>
      <c r="K1024" s="175"/>
      <c r="L1024" s="175"/>
      <c r="M1024" s="175"/>
      <c r="Q1024" s="175"/>
      <c r="R1024" s="175"/>
      <c r="S1024" s="175"/>
    </row>
    <row r="1025" spans="2:19" ht="15" customHeight="1" x14ac:dyDescent="0.2">
      <c r="B1025" s="176" t="s">
        <v>530</v>
      </c>
      <c r="C1025" s="177" t="s">
        <v>134</v>
      </c>
      <c r="D1025" s="167"/>
      <c r="E1025" s="166" t="str">
        <f t="shared" si="28"/>
        <v/>
      </c>
      <c r="F1025" s="166"/>
      <c r="G1025" s="166"/>
      <c r="H1025" s="196"/>
      <c r="I1025" s="175"/>
      <c r="J1025" s="175"/>
      <c r="K1025" s="175"/>
      <c r="L1025" s="175"/>
      <c r="M1025" s="175"/>
      <c r="Q1025" s="175"/>
      <c r="R1025" s="175"/>
      <c r="S1025" s="175"/>
    </row>
    <row r="1026" spans="2:19" ht="15" customHeight="1" x14ac:dyDescent="0.2">
      <c r="B1026" s="176" t="s">
        <v>1630</v>
      </c>
      <c r="C1026" s="177" t="s">
        <v>68</v>
      </c>
      <c r="D1026" s="167"/>
      <c r="E1026" s="166" t="str">
        <f t="shared" si="28"/>
        <v/>
      </c>
      <c r="F1026" s="166"/>
      <c r="G1026" s="166"/>
      <c r="H1026" s="196"/>
      <c r="I1026" s="175"/>
      <c r="J1026" s="175"/>
      <c r="K1026" s="175"/>
      <c r="L1026" s="175"/>
      <c r="M1026" s="175"/>
      <c r="Q1026" s="175"/>
      <c r="R1026" s="175"/>
      <c r="S1026" s="175"/>
    </row>
    <row r="1027" spans="2:19" ht="15" customHeight="1" x14ac:dyDescent="0.2">
      <c r="B1027" s="176" t="s">
        <v>1092</v>
      </c>
      <c r="C1027" s="177" t="s">
        <v>55</v>
      </c>
      <c r="D1027" s="167"/>
      <c r="E1027" s="166" t="str">
        <f t="shared" si="28"/>
        <v/>
      </c>
      <c r="F1027" s="166"/>
      <c r="G1027" s="166"/>
      <c r="H1027" s="196"/>
      <c r="I1027" s="175"/>
      <c r="J1027" s="175"/>
      <c r="K1027" s="175"/>
      <c r="L1027" s="175"/>
      <c r="M1027" s="175"/>
      <c r="Q1027" s="175"/>
      <c r="R1027" s="175"/>
      <c r="S1027" s="175"/>
    </row>
    <row r="1028" spans="2:19" ht="15" customHeight="1" x14ac:dyDescent="0.2">
      <c r="B1028" s="176" t="s">
        <v>1143</v>
      </c>
      <c r="C1028" s="177" t="s">
        <v>68</v>
      </c>
      <c r="D1028" s="167">
        <v>40801</v>
      </c>
      <c r="E1028" s="166" t="str">
        <f t="shared" si="28"/>
        <v>S09</v>
      </c>
      <c r="F1028" s="166" t="s">
        <v>644</v>
      </c>
      <c r="G1028" s="166" t="s">
        <v>1340</v>
      </c>
      <c r="H1028" s="196" t="s">
        <v>1341</v>
      </c>
      <c r="I1028" s="175"/>
      <c r="J1028" s="175"/>
      <c r="K1028" s="175"/>
      <c r="L1028" s="175"/>
      <c r="M1028" s="175"/>
      <c r="Q1028" s="175"/>
      <c r="R1028" s="175"/>
      <c r="S1028" s="175"/>
    </row>
    <row r="1029" spans="2:19" ht="15" customHeight="1" x14ac:dyDescent="0.2">
      <c r="B1029" s="176" t="s">
        <v>180</v>
      </c>
      <c r="C1029" s="177" t="s">
        <v>136</v>
      </c>
      <c r="D1029" s="167"/>
      <c r="E1029" s="166" t="str">
        <f t="shared" si="28"/>
        <v/>
      </c>
      <c r="F1029" s="166"/>
      <c r="G1029" s="166"/>
      <c r="H1029" s="196"/>
      <c r="I1029" s="175"/>
      <c r="J1029" s="175"/>
      <c r="K1029" s="175"/>
      <c r="L1029" s="175"/>
      <c r="M1029" s="175"/>
      <c r="Q1029" s="175"/>
      <c r="R1029" s="175"/>
      <c r="S1029" s="175"/>
    </row>
    <row r="1030" spans="2:19" ht="15" customHeight="1" x14ac:dyDescent="0.2">
      <c r="B1030" s="176" t="s">
        <v>1678</v>
      </c>
      <c r="C1030" s="177" t="s">
        <v>868</v>
      </c>
      <c r="D1030" s="167"/>
      <c r="E1030" s="166" t="str">
        <f t="shared" si="28"/>
        <v/>
      </c>
      <c r="F1030" s="166"/>
      <c r="G1030" s="166"/>
      <c r="H1030" s="196"/>
      <c r="I1030" s="175"/>
      <c r="J1030" s="175"/>
      <c r="K1030" s="175"/>
      <c r="L1030" s="175"/>
      <c r="M1030" s="175"/>
      <c r="Q1030" s="175"/>
      <c r="R1030" s="175"/>
      <c r="S1030" s="175"/>
    </row>
    <row r="1031" spans="2:19" ht="15" customHeight="1" x14ac:dyDescent="0.2">
      <c r="B1031" s="176" t="s">
        <v>749</v>
      </c>
      <c r="C1031" s="177" t="s">
        <v>136</v>
      </c>
      <c r="D1031" s="167"/>
      <c r="E1031" s="166" t="str">
        <f t="shared" si="28"/>
        <v/>
      </c>
      <c r="F1031" s="166"/>
      <c r="G1031" s="166"/>
      <c r="H1031" s="196"/>
      <c r="I1031" s="175"/>
      <c r="J1031" s="175"/>
      <c r="K1031" s="175"/>
      <c r="L1031" s="175"/>
      <c r="M1031" s="175"/>
      <c r="Q1031" s="175"/>
      <c r="R1031" s="175"/>
      <c r="S1031" s="175"/>
    </row>
    <row r="1032" spans="2:19" ht="15" customHeight="1" x14ac:dyDescent="0.2">
      <c r="B1032" s="176" t="s">
        <v>1588</v>
      </c>
      <c r="C1032" s="177" t="s">
        <v>774</v>
      </c>
      <c r="D1032" s="167">
        <v>39251</v>
      </c>
      <c r="E1032" s="166" t="str">
        <f t="shared" si="28"/>
        <v>S13</v>
      </c>
      <c r="F1032" s="166"/>
      <c r="G1032" s="166"/>
      <c r="H1032" s="196"/>
      <c r="I1032" s="175"/>
      <c r="J1032" s="175"/>
      <c r="K1032" s="175"/>
      <c r="L1032" s="175"/>
      <c r="M1032" s="175"/>
      <c r="Q1032" s="175"/>
      <c r="R1032" s="175"/>
      <c r="S1032" s="175"/>
    </row>
    <row r="1033" spans="2:19" ht="15" customHeight="1" x14ac:dyDescent="0.2">
      <c r="B1033" s="176" t="s">
        <v>663</v>
      </c>
      <c r="C1033" s="177" t="s">
        <v>55</v>
      </c>
      <c r="D1033" s="167">
        <v>38981</v>
      </c>
      <c r="E1033" s="166" t="str">
        <f t="shared" si="28"/>
        <v>S15</v>
      </c>
      <c r="F1033" s="166" t="s">
        <v>644</v>
      </c>
      <c r="G1033" s="166"/>
      <c r="H1033" s="196"/>
      <c r="I1033" s="175"/>
      <c r="J1033" s="175"/>
      <c r="K1033" s="175"/>
      <c r="L1033" s="175"/>
      <c r="M1033" s="175"/>
      <c r="Q1033" s="175"/>
      <c r="R1033" s="175"/>
      <c r="S1033" s="175"/>
    </row>
    <row r="1034" spans="2:19" ht="15" customHeight="1" x14ac:dyDescent="0.2">
      <c r="B1034" s="176" t="s">
        <v>339</v>
      </c>
      <c r="C1034" s="177" t="s">
        <v>55</v>
      </c>
      <c r="D1034" s="167">
        <v>37636</v>
      </c>
      <c r="E1034" s="166" t="str">
        <f t="shared" si="28"/>
        <v>S17</v>
      </c>
      <c r="F1034" s="166"/>
      <c r="G1034" s="166"/>
      <c r="H1034" s="196"/>
      <c r="I1034" s="175"/>
      <c r="J1034" s="175"/>
      <c r="K1034" s="175"/>
      <c r="L1034" s="175"/>
      <c r="M1034" s="175"/>
      <c r="Q1034" s="175"/>
      <c r="R1034" s="175"/>
      <c r="S1034" s="175"/>
    </row>
    <row r="1035" spans="2:19" ht="15" customHeight="1" x14ac:dyDescent="0.2">
      <c r="B1035" s="176" t="s">
        <v>1450</v>
      </c>
      <c r="C1035" s="177" t="s">
        <v>369</v>
      </c>
      <c r="D1035" s="167">
        <v>39442</v>
      </c>
      <c r="E1035" s="166" t="str">
        <f t="shared" ref="E1035:E1060" si="29">IFERROR(VLOOKUP(YEAR($D1035),$J:$K,2,FALSE),"")</f>
        <v>S13</v>
      </c>
      <c r="F1035" s="166"/>
      <c r="G1035" s="166"/>
      <c r="H1035" s="196"/>
      <c r="I1035" s="175"/>
      <c r="J1035" s="175"/>
      <c r="K1035" s="175"/>
      <c r="L1035" s="175"/>
      <c r="M1035" s="175"/>
      <c r="Q1035" s="175"/>
      <c r="R1035" s="175"/>
      <c r="S1035" s="175"/>
    </row>
    <row r="1036" spans="2:19" ht="15" customHeight="1" x14ac:dyDescent="0.2">
      <c r="B1036" s="176" t="s">
        <v>294</v>
      </c>
      <c r="C1036" s="177" t="s">
        <v>335</v>
      </c>
      <c r="D1036" s="167">
        <v>38310</v>
      </c>
      <c r="E1036" s="166" t="str">
        <f t="shared" si="29"/>
        <v>S17</v>
      </c>
      <c r="F1036" s="166"/>
      <c r="G1036" s="166"/>
      <c r="H1036" s="196"/>
      <c r="I1036" s="175"/>
      <c r="J1036" s="175"/>
      <c r="K1036" s="175"/>
      <c r="L1036" s="175"/>
      <c r="M1036" s="175"/>
      <c r="Q1036" s="175"/>
      <c r="R1036" s="175"/>
      <c r="S1036" s="175"/>
    </row>
    <row r="1037" spans="2:19" ht="15" customHeight="1" x14ac:dyDescent="0.2">
      <c r="B1037" s="176" t="s">
        <v>1020</v>
      </c>
      <c r="C1037" s="177" t="s">
        <v>868</v>
      </c>
      <c r="D1037" s="167"/>
      <c r="E1037" s="166" t="str">
        <f t="shared" si="29"/>
        <v/>
      </c>
      <c r="F1037" s="166"/>
      <c r="G1037" s="166"/>
      <c r="H1037" s="196"/>
      <c r="I1037" s="175"/>
      <c r="J1037" s="175"/>
      <c r="K1037" s="175"/>
      <c r="L1037" s="175"/>
      <c r="M1037" s="175"/>
      <c r="Q1037" s="175"/>
      <c r="R1037" s="175"/>
      <c r="S1037" s="175"/>
    </row>
    <row r="1038" spans="2:19" ht="15" customHeight="1" x14ac:dyDescent="0.2">
      <c r="B1038" s="176" t="s">
        <v>209</v>
      </c>
      <c r="C1038" s="177" t="s">
        <v>407</v>
      </c>
      <c r="D1038" s="167">
        <v>38477</v>
      </c>
      <c r="E1038" s="166" t="str">
        <f t="shared" si="29"/>
        <v>S15</v>
      </c>
      <c r="F1038" s="166"/>
      <c r="G1038" s="166"/>
      <c r="H1038" s="196"/>
      <c r="I1038" s="175"/>
      <c r="J1038" s="175"/>
      <c r="K1038" s="175"/>
      <c r="L1038" s="175"/>
      <c r="M1038" s="175"/>
      <c r="Q1038" s="175"/>
      <c r="R1038" s="175"/>
      <c r="S1038" s="175"/>
    </row>
    <row r="1039" spans="2:19" ht="15" customHeight="1" x14ac:dyDescent="0.2">
      <c r="B1039" s="176" t="s">
        <v>1517</v>
      </c>
      <c r="C1039" s="177" t="s">
        <v>774</v>
      </c>
      <c r="D1039" s="167">
        <v>33694</v>
      </c>
      <c r="E1039" s="166" t="str">
        <f t="shared" si="29"/>
        <v>Adulto</v>
      </c>
      <c r="F1039" s="166"/>
      <c r="G1039" s="166"/>
      <c r="H1039" s="196"/>
      <c r="I1039" s="175"/>
      <c r="J1039" s="175"/>
      <c r="K1039" s="175"/>
      <c r="L1039" s="175"/>
      <c r="M1039" s="175"/>
      <c r="Q1039" s="175"/>
      <c r="R1039" s="175"/>
      <c r="S1039" s="175"/>
    </row>
    <row r="1040" spans="2:19" ht="15" customHeight="1" x14ac:dyDescent="0.2">
      <c r="B1040" s="176" t="s">
        <v>319</v>
      </c>
      <c r="C1040" s="177" t="s">
        <v>67</v>
      </c>
      <c r="D1040" s="167"/>
      <c r="E1040" s="166" t="str">
        <f t="shared" si="29"/>
        <v/>
      </c>
      <c r="F1040" s="166"/>
      <c r="G1040" s="166"/>
      <c r="H1040" s="196"/>
      <c r="I1040" s="175"/>
      <c r="J1040" s="175"/>
      <c r="K1040" s="175"/>
      <c r="L1040" s="175"/>
      <c r="M1040" s="175"/>
      <c r="Q1040" s="175"/>
      <c r="R1040" s="175"/>
      <c r="S1040" s="175"/>
    </row>
    <row r="1041" spans="2:19" ht="15" customHeight="1" x14ac:dyDescent="0.2">
      <c r="B1041" s="176" t="s">
        <v>619</v>
      </c>
      <c r="C1041" s="177" t="s">
        <v>55</v>
      </c>
      <c r="D1041" s="167">
        <v>38975</v>
      </c>
      <c r="E1041" s="166" t="str">
        <f t="shared" si="29"/>
        <v>S15</v>
      </c>
      <c r="F1041" s="166" t="s">
        <v>644</v>
      </c>
      <c r="G1041" s="166"/>
      <c r="H1041" s="196">
        <v>8075086910</v>
      </c>
      <c r="I1041" s="175"/>
      <c r="J1041" s="175"/>
      <c r="K1041" s="175"/>
      <c r="L1041" s="175"/>
      <c r="M1041" s="175"/>
      <c r="Q1041" s="175"/>
      <c r="R1041" s="175"/>
      <c r="S1041" s="175"/>
    </row>
    <row r="1042" spans="2:19" ht="15" customHeight="1" x14ac:dyDescent="0.2">
      <c r="B1042" s="176" t="s">
        <v>1452</v>
      </c>
      <c r="C1042" s="177" t="s">
        <v>868</v>
      </c>
      <c r="D1042" s="167">
        <v>39582</v>
      </c>
      <c r="E1042" s="166" t="str">
        <f t="shared" si="29"/>
        <v>S13</v>
      </c>
      <c r="F1042" s="166"/>
      <c r="G1042" s="166"/>
      <c r="H1042" s="196"/>
      <c r="I1042" s="175"/>
      <c r="J1042" s="175"/>
      <c r="K1042" s="175"/>
      <c r="L1042" s="175"/>
      <c r="M1042" s="175"/>
      <c r="Q1042" s="175"/>
      <c r="R1042" s="175"/>
      <c r="S1042" s="175"/>
    </row>
    <row r="1043" spans="2:19" ht="15" customHeight="1" x14ac:dyDescent="0.2">
      <c r="B1043" s="176" t="s">
        <v>738</v>
      </c>
      <c r="C1043" s="177" t="s">
        <v>136</v>
      </c>
      <c r="D1043" s="167">
        <v>35186</v>
      </c>
      <c r="E1043" s="166" t="str">
        <f t="shared" si="29"/>
        <v>Adulto</v>
      </c>
      <c r="F1043" s="166"/>
      <c r="G1043" s="166"/>
      <c r="H1043" s="196"/>
      <c r="I1043" s="175"/>
      <c r="J1043" s="175"/>
      <c r="K1043" s="175"/>
      <c r="L1043" s="175"/>
      <c r="M1043" s="175"/>
      <c r="Q1043" s="175"/>
      <c r="R1043" s="175"/>
      <c r="S1043" s="175"/>
    </row>
    <row r="1044" spans="2:19" ht="15" customHeight="1" x14ac:dyDescent="0.2">
      <c r="B1044" s="176" t="s">
        <v>932</v>
      </c>
      <c r="C1044" s="177" t="s">
        <v>61</v>
      </c>
      <c r="D1044" s="167">
        <v>33566</v>
      </c>
      <c r="E1044" s="166" t="str">
        <f t="shared" si="29"/>
        <v>Adulto</v>
      </c>
      <c r="F1044" s="166" t="s">
        <v>644</v>
      </c>
      <c r="G1044" s="166"/>
      <c r="H1044" s="196">
        <v>8321734952</v>
      </c>
      <c r="I1044" s="175"/>
      <c r="J1044" s="175"/>
      <c r="K1044" s="175"/>
      <c r="L1044" s="175"/>
      <c r="M1044" s="175"/>
      <c r="Q1044" s="175"/>
      <c r="R1044" s="175"/>
      <c r="S1044" s="175"/>
    </row>
    <row r="1045" spans="2:19" ht="15" customHeight="1" x14ac:dyDescent="0.2">
      <c r="B1045" s="176" t="s">
        <v>722</v>
      </c>
      <c r="C1045" s="177" t="s">
        <v>68</v>
      </c>
      <c r="D1045" s="167">
        <v>36969</v>
      </c>
      <c r="E1045" s="166" t="str">
        <f t="shared" si="29"/>
        <v>S19</v>
      </c>
      <c r="F1045" s="166" t="s">
        <v>644</v>
      </c>
      <c r="G1045" s="166"/>
      <c r="H1045" s="196"/>
      <c r="I1045" s="175"/>
      <c r="J1045" s="175"/>
      <c r="K1045" s="175"/>
      <c r="L1045" s="175"/>
      <c r="M1045" s="175"/>
      <c r="Q1045" s="175"/>
      <c r="R1045" s="175"/>
      <c r="S1045" s="175"/>
    </row>
    <row r="1046" spans="2:19" ht="15" customHeight="1" x14ac:dyDescent="0.2">
      <c r="B1046" s="176" t="s">
        <v>475</v>
      </c>
      <c r="C1046" s="177" t="s">
        <v>369</v>
      </c>
      <c r="D1046" s="167">
        <v>37828</v>
      </c>
      <c r="E1046" s="166" t="str">
        <f t="shared" si="29"/>
        <v>S17</v>
      </c>
      <c r="F1046" s="166"/>
      <c r="G1046" s="166"/>
      <c r="H1046" s="196"/>
      <c r="I1046" s="175"/>
      <c r="J1046" s="175"/>
      <c r="K1046" s="175"/>
      <c r="L1046" s="175"/>
      <c r="M1046" s="175"/>
      <c r="Q1046" s="175"/>
      <c r="R1046" s="175"/>
      <c r="S1046" s="175"/>
    </row>
    <row r="1047" spans="2:19" ht="15" customHeight="1" x14ac:dyDescent="0.2">
      <c r="B1047" s="176" t="s">
        <v>1274</v>
      </c>
      <c r="C1047" s="177" t="s">
        <v>407</v>
      </c>
      <c r="D1047" s="167">
        <v>40575</v>
      </c>
      <c r="E1047" s="166" t="str">
        <f t="shared" si="29"/>
        <v>S09</v>
      </c>
      <c r="F1047" s="166" t="s">
        <v>644</v>
      </c>
      <c r="G1047" s="166" t="s">
        <v>1275</v>
      </c>
      <c r="H1047" s="196" t="s">
        <v>1276</v>
      </c>
      <c r="I1047" s="175"/>
      <c r="J1047" s="175"/>
      <c r="K1047" s="175"/>
      <c r="L1047" s="175"/>
      <c r="M1047" s="175"/>
      <c r="Q1047" s="175"/>
      <c r="R1047" s="175"/>
      <c r="S1047" s="175"/>
    </row>
    <row r="1048" spans="2:19" ht="15" customHeight="1" x14ac:dyDescent="0.2">
      <c r="B1048" s="176" t="s">
        <v>315</v>
      </c>
      <c r="C1048" s="177" t="s">
        <v>54</v>
      </c>
      <c r="D1048" s="167"/>
      <c r="E1048" s="166" t="str">
        <f t="shared" si="29"/>
        <v/>
      </c>
      <c r="F1048" s="166"/>
      <c r="G1048" s="166"/>
      <c r="H1048" s="196"/>
      <c r="I1048" s="175"/>
      <c r="J1048" s="175"/>
      <c r="K1048" s="175"/>
      <c r="L1048" s="175"/>
      <c r="M1048" s="175"/>
      <c r="Q1048" s="175"/>
      <c r="R1048" s="175"/>
      <c r="S1048" s="175"/>
    </row>
    <row r="1049" spans="2:19" ht="15" customHeight="1" x14ac:dyDescent="0.2">
      <c r="B1049" s="176" t="s">
        <v>1036</v>
      </c>
      <c r="C1049" s="177" t="s">
        <v>868</v>
      </c>
      <c r="D1049" s="167">
        <v>39944</v>
      </c>
      <c r="E1049" s="166" t="str">
        <f t="shared" si="29"/>
        <v>S11</v>
      </c>
      <c r="F1049" s="166"/>
      <c r="G1049" s="166"/>
      <c r="H1049" s="196"/>
      <c r="I1049" s="175"/>
      <c r="J1049" s="175"/>
      <c r="K1049" s="175"/>
      <c r="L1049" s="175"/>
      <c r="M1049" s="175"/>
      <c r="Q1049" s="175"/>
      <c r="R1049" s="175"/>
      <c r="S1049" s="175"/>
    </row>
    <row r="1050" spans="2:19" ht="15" customHeight="1" x14ac:dyDescent="0.2">
      <c r="B1050" s="176" t="s">
        <v>176</v>
      </c>
      <c r="C1050" s="177" t="s">
        <v>136</v>
      </c>
      <c r="D1050" s="167"/>
      <c r="E1050" s="166" t="str">
        <f t="shared" si="29"/>
        <v/>
      </c>
      <c r="F1050" s="166"/>
      <c r="G1050" s="166"/>
      <c r="H1050" s="196"/>
      <c r="I1050" s="175"/>
      <c r="J1050" s="175"/>
      <c r="K1050" s="175"/>
      <c r="L1050" s="175"/>
      <c r="M1050" s="175"/>
      <c r="Q1050" s="175"/>
      <c r="R1050" s="175"/>
      <c r="S1050" s="175"/>
    </row>
    <row r="1051" spans="2:19" ht="15" customHeight="1" x14ac:dyDescent="0.2">
      <c r="B1051" s="176" t="s">
        <v>300</v>
      </c>
      <c r="C1051" s="177" t="s">
        <v>68</v>
      </c>
      <c r="D1051" s="167">
        <v>38854</v>
      </c>
      <c r="E1051" s="166" t="str">
        <f t="shared" si="29"/>
        <v>S15</v>
      </c>
      <c r="F1051" s="166" t="s">
        <v>644</v>
      </c>
      <c r="G1051" s="166"/>
      <c r="H1051" s="196"/>
      <c r="I1051" s="175"/>
      <c r="J1051" s="175"/>
      <c r="K1051" s="175"/>
      <c r="L1051" s="175"/>
      <c r="M1051" s="175"/>
      <c r="Q1051" s="175"/>
      <c r="R1051" s="175"/>
      <c r="S1051" s="175"/>
    </row>
    <row r="1052" spans="2:19" ht="15" customHeight="1" x14ac:dyDescent="0.2">
      <c r="B1052" s="176" t="s">
        <v>503</v>
      </c>
      <c r="C1052" s="177" t="s">
        <v>335</v>
      </c>
      <c r="D1052" s="167">
        <v>38435</v>
      </c>
      <c r="E1052" s="166" t="str">
        <f t="shared" si="29"/>
        <v>S15</v>
      </c>
      <c r="F1052" s="166"/>
      <c r="G1052" s="166"/>
      <c r="H1052" s="196"/>
      <c r="I1052" s="175"/>
      <c r="J1052" s="175"/>
      <c r="K1052" s="175"/>
      <c r="L1052" s="175"/>
      <c r="M1052" s="175"/>
      <c r="Q1052" s="175"/>
      <c r="R1052" s="175"/>
      <c r="S1052" s="175"/>
    </row>
    <row r="1053" spans="2:19" ht="15" customHeight="1" x14ac:dyDescent="0.2">
      <c r="B1053" s="176" t="s">
        <v>1007</v>
      </c>
      <c r="C1053" s="177" t="s">
        <v>68</v>
      </c>
      <c r="D1053" s="167"/>
      <c r="E1053" s="166" t="str">
        <f t="shared" si="29"/>
        <v/>
      </c>
      <c r="F1053" s="166"/>
      <c r="G1053" s="166"/>
      <c r="H1053" s="196"/>
      <c r="I1053" s="175"/>
      <c r="J1053" s="175"/>
      <c r="K1053" s="175"/>
      <c r="L1053" s="175"/>
      <c r="M1053" s="175"/>
      <c r="Q1053" s="175"/>
      <c r="R1053" s="175"/>
      <c r="S1053" s="175"/>
    </row>
    <row r="1054" spans="2:19" ht="15" customHeight="1" x14ac:dyDescent="0.2">
      <c r="B1054" s="176" t="s">
        <v>1381</v>
      </c>
      <c r="C1054" s="177" t="s">
        <v>68</v>
      </c>
      <c r="D1054" s="167">
        <v>39039</v>
      </c>
      <c r="E1054" s="166" t="str">
        <f t="shared" si="29"/>
        <v>S15</v>
      </c>
      <c r="F1054" s="166"/>
      <c r="G1054" s="166"/>
      <c r="H1054" s="196"/>
      <c r="I1054" s="175"/>
      <c r="J1054" s="175"/>
      <c r="K1054" s="175"/>
      <c r="L1054" s="175"/>
      <c r="M1054" s="175"/>
      <c r="Q1054" s="175"/>
      <c r="R1054" s="175"/>
      <c r="S1054" s="175"/>
    </row>
    <row r="1055" spans="2:19" ht="15" customHeight="1" x14ac:dyDescent="0.2">
      <c r="B1055" s="176" t="s">
        <v>1670</v>
      </c>
      <c r="C1055" s="177" t="s">
        <v>369</v>
      </c>
      <c r="D1055" s="167">
        <v>40784</v>
      </c>
      <c r="E1055" s="166" t="str">
        <f t="shared" si="29"/>
        <v>S09</v>
      </c>
      <c r="F1055" s="166"/>
      <c r="G1055" s="166"/>
      <c r="H1055" s="196"/>
      <c r="I1055" s="175"/>
      <c r="J1055" s="175"/>
      <c r="K1055" s="175"/>
      <c r="L1055" s="175"/>
      <c r="M1055" s="175"/>
      <c r="Q1055" s="175"/>
      <c r="R1055" s="175"/>
      <c r="S1055" s="175"/>
    </row>
    <row r="1056" spans="2:19" ht="15" customHeight="1" x14ac:dyDescent="0.2">
      <c r="B1056" s="176" t="s">
        <v>950</v>
      </c>
      <c r="C1056" s="177" t="s">
        <v>868</v>
      </c>
      <c r="D1056" s="167">
        <v>38385</v>
      </c>
      <c r="E1056" s="166" t="str">
        <f t="shared" si="29"/>
        <v>S15</v>
      </c>
      <c r="F1056" s="166" t="s">
        <v>644</v>
      </c>
      <c r="G1056" s="166"/>
      <c r="H1056" s="196">
        <v>8863953996</v>
      </c>
      <c r="I1056" s="175"/>
      <c r="J1056" s="175"/>
      <c r="K1056" s="175"/>
      <c r="L1056" s="175"/>
      <c r="M1056" s="175"/>
      <c r="Q1056" s="175"/>
      <c r="R1056" s="175"/>
      <c r="S1056" s="175"/>
    </row>
    <row r="1057" spans="2:19" ht="15" customHeight="1" x14ac:dyDescent="0.2">
      <c r="B1057" s="176" t="s">
        <v>957</v>
      </c>
      <c r="C1057" s="177" t="s">
        <v>868</v>
      </c>
      <c r="D1057" s="167">
        <v>37701</v>
      </c>
      <c r="E1057" s="166" t="str">
        <f t="shared" si="29"/>
        <v>S17</v>
      </c>
      <c r="F1057" s="166" t="s">
        <v>644</v>
      </c>
      <c r="G1057" s="166"/>
      <c r="H1057" s="196">
        <v>12230702980</v>
      </c>
      <c r="I1057" s="175"/>
      <c r="J1057" s="175"/>
      <c r="K1057" s="175"/>
      <c r="L1057" s="175"/>
      <c r="M1057" s="175"/>
      <c r="Q1057" s="175"/>
      <c r="R1057" s="175"/>
      <c r="S1057" s="175"/>
    </row>
    <row r="1058" spans="2:19" ht="15" customHeight="1" x14ac:dyDescent="0.2">
      <c r="B1058" s="176" t="s">
        <v>104</v>
      </c>
      <c r="C1058" s="177" t="s">
        <v>54</v>
      </c>
      <c r="D1058" s="167">
        <v>32855</v>
      </c>
      <c r="E1058" s="166" t="str">
        <f t="shared" si="29"/>
        <v>Adulto</v>
      </c>
      <c r="F1058" s="166"/>
      <c r="G1058" s="166"/>
      <c r="H1058" s="196"/>
      <c r="I1058" s="175"/>
      <c r="J1058" s="175"/>
      <c r="K1058" s="175"/>
      <c r="L1058" s="175"/>
      <c r="M1058" s="175"/>
      <c r="Q1058" s="175"/>
      <c r="R1058" s="175"/>
      <c r="S1058" s="175"/>
    </row>
    <row r="1059" spans="2:19" ht="15" customHeight="1" x14ac:dyDescent="0.2">
      <c r="B1059" s="176" t="s">
        <v>1084</v>
      </c>
      <c r="C1059" s="177" t="s">
        <v>67</v>
      </c>
      <c r="D1059" s="167"/>
      <c r="E1059" s="166" t="str">
        <f t="shared" si="29"/>
        <v/>
      </c>
      <c r="F1059" s="166"/>
      <c r="G1059" s="166"/>
      <c r="H1059" s="196"/>
      <c r="I1059" s="175"/>
      <c r="J1059" s="175"/>
      <c r="K1059" s="175"/>
      <c r="L1059" s="175"/>
      <c r="M1059" s="175"/>
      <c r="Q1059" s="175"/>
      <c r="R1059" s="175"/>
      <c r="S1059" s="175"/>
    </row>
    <row r="1060" spans="2:19" ht="15" customHeight="1" x14ac:dyDescent="0.2">
      <c r="B1060" s="176" t="s">
        <v>351</v>
      </c>
      <c r="C1060" s="177" t="s">
        <v>55</v>
      </c>
      <c r="D1060" s="167">
        <v>36636</v>
      </c>
      <c r="E1060" s="166" t="str">
        <f t="shared" si="29"/>
        <v>Adulto</v>
      </c>
      <c r="F1060" s="166" t="s">
        <v>644</v>
      </c>
      <c r="G1060" s="166"/>
      <c r="H1060" s="196">
        <v>8759326905</v>
      </c>
      <c r="I1060" s="175"/>
      <c r="J1060" s="175"/>
      <c r="K1060" s="175"/>
      <c r="L1060" s="175"/>
      <c r="M1060" s="175"/>
      <c r="Q1060" s="175"/>
      <c r="R1060" s="175"/>
      <c r="S1060" s="175"/>
    </row>
    <row r="1061" spans="2:19" ht="15" customHeight="1" x14ac:dyDescent="0.2">
      <c r="B1061" s="176" t="s">
        <v>1115</v>
      </c>
      <c r="C1061" s="177" t="s">
        <v>774</v>
      </c>
      <c r="D1061" s="167">
        <v>31688</v>
      </c>
      <c r="E1061" s="166"/>
      <c r="F1061" s="166"/>
      <c r="G1061" s="166"/>
      <c r="H1061" s="196"/>
      <c r="I1061" s="175"/>
      <c r="J1061" s="175"/>
      <c r="K1061" s="175"/>
      <c r="L1061" s="175"/>
      <c r="M1061" s="175"/>
      <c r="Q1061" s="175"/>
      <c r="R1061" s="175"/>
      <c r="S1061" s="175"/>
    </row>
    <row r="1062" spans="2:19" ht="15" customHeight="1" x14ac:dyDescent="0.2">
      <c r="B1062" s="176" t="s">
        <v>140</v>
      </c>
      <c r="C1062" s="177" t="s">
        <v>68</v>
      </c>
      <c r="D1062" s="167">
        <v>37925</v>
      </c>
      <c r="E1062" s="166" t="str">
        <f t="shared" ref="E1062:E1125" si="30">IFERROR(VLOOKUP(YEAR($D1062),$J:$K,2,FALSE),"")</f>
        <v>S17</v>
      </c>
      <c r="F1062" s="166" t="s">
        <v>644</v>
      </c>
      <c r="G1062" s="166" t="s">
        <v>1342</v>
      </c>
      <c r="H1062" s="196" t="s">
        <v>1343</v>
      </c>
      <c r="I1062" s="175"/>
      <c r="J1062" s="175"/>
      <c r="K1062" s="175"/>
      <c r="L1062" s="175"/>
      <c r="M1062" s="175"/>
      <c r="Q1062" s="175"/>
      <c r="R1062" s="175"/>
      <c r="S1062" s="175"/>
    </row>
    <row r="1063" spans="2:19" ht="15" customHeight="1" x14ac:dyDescent="0.2">
      <c r="B1063" s="176" t="s">
        <v>849</v>
      </c>
      <c r="C1063" s="177" t="s">
        <v>335</v>
      </c>
      <c r="D1063" s="167">
        <v>38249</v>
      </c>
      <c r="E1063" s="166" t="str">
        <f t="shared" si="30"/>
        <v>S17</v>
      </c>
      <c r="F1063" s="166"/>
      <c r="G1063" s="166"/>
      <c r="H1063" s="196"/>
      <c r="I1063" s="175"/>
      <c r="J1063" s="175"/>
      <c r="K1063" s="175"/>
      <c r="L1063" s="175"/>
      <c r="M1063" s="175"/>
      <c r="Q1063" s="175"/>
      <c r="R1063" s="175"/>
      <c r="S1063" s="175"/>
    </row>
    <row r="1064" spans="2:19" ht="15" customHeight="1" x14ac:dyDescent="0.2">
      <c r="B1064" s="176" t="s">
        <v>1605</v>
      </c>
      <c r="C1064" s="177" t="s">
        <v>369</v>
      </c>
      <c r="D1064" s="167"/>
      <c r="E1064" s="166" t="str">
        <f t="shared" si="30"/>
        <v/>
      </c>
      <c r="F1064" s="166"/>
      <c r="G1064" s="166"/>
      <c r="H1064" s="196"/>
      <c r="I1064" s="175"/>
      <c r="J1064" s="175"/>
      <c r="K1064" s="175"/>
      <c r="L1064" s="175"/>
      <c r="M1064" s="175"/>
      <c r="Q1064" s="175"/>
      <c r="R1064" s="175"/>
      <c r="S1064" s="175"/>
    </row>
    <row r="1065" spans="2:19" ht="15" customHeight="1" x14ac:dyDescent="0.2">
      <c r="B1065" s="176" t="s">
        <v>914</v>
      </c>
      <c r="C1065" s="177" t="s">
        <v>389</v>
      </c>
      <c r="D1065" s="167">
        <v>36056</v>
      </c>
      <c r="E1065" s="166" t="str">
        <f t="shared" si="30"/>
        <v>Adulto</v>
      </c>
      <c r="F1065" s="166" t="s">
        <v>644</v>
      </c>
      <c r="G1065" s="166" t="s">
        <v>1207</v>
      </c>
      <c r="H1065" s="196">
        <v>8628477969</v>
      </c>
      <c r="I1065" s="175"/>
      <c r="J1065" s="175"/>
      <c r="K1065" s="175"/>
      <c r="L1065" s="175"/>
      <c r="M1065" s="175"/>
      <c r="Q1065" s="175"/>
      <c r="R1065" s="175"/>
      <c r="S1065" s="175"/>
    </row>
    <row r="1066" spans="2:19" ht="15" customHeight="1" x14ac:dyDescent="0.2">
      <c r="B1066" s="176" t="s">
        <v>268</v>
      </c>
      <c r="C1066" s="177" t="s">
        <v>134</v>
      </c>
      <c r="D1066" s="167">
        <v>37724</v>
      </c>
      <c r="E1066" s="166" t="str">
        <f t="shared" si="30"/>
        <v>S17</v>
      </c>
      <c r="F1066" s="166"/>
      <c r="G1066" s="166"/>
      <c r="H1066" s="196"/>
      <c r="I1066" s="175"/>
      <c r="J1066" s="175"/>
      <c r="K1066" s="175"/>
      <c r="L1066" s="175"/>
      <c r="M1066" s="175"/>
      <c r="Q1066" s="175"/>
      <c r="R1066" s="175"/>
      <c r="S1066" s="175"/>
    </row>
    <row r="1067" spans="2:19" ht="15" customHeight="1" x14ac:dyDescent="0.2">
      <c r="B1067" s="176" t="s">
        <v>721</v>
      </c>
      <c r="C1067" s="177" t="s">
        <v>68</v>
      </c>
      <c r="D1067" s="167">
        <v>38721</v>
      </c>
      <c r="E1067" s="166" t="str">
        <f t="shared" si="30"/>
        <v>S15</v>
      </c>
      <c r="F1067" s="166" t="s">
        <v>644</v>
      </c>
      <c r="G1067" s="166" t="s">
        <v>1312</v>
      </c>
      <c r="H1067" s="196" t="s">
        <v>1313</v>
      </c>
      <c r="I1067" s="175"/>
      <c r="J1067" s="175"/>
      <c r="K1067" s="175"/>
      <c r="L1067" s="175"/>
      <c r="M1067" s="175"/>
      <c r="Q1067" s="175"/>
      <c r="R1067" s="175"/>
      <c r="S1067" s="175"/>
    </row>
    <row r="1068" spans="2:19" ht="15" customHeight="1" x14ac:dyDescent="0.2">
      <c r="B1068" s="176" t="s">
        <v>354</v>
      </c>
      <c r="C1068" s="177" t="s">
        <v>774</v>
      </c>
      <c r="D1068" s="167"/>
      <c r="E1068" s="166" t="str">
        <f t="shared" si="30"/>
        <v/>
      </c>
      <c r="F1068" s="166"/>
      <c r="G1068" s="166"/>
      <c r="H1068" s="196"/>
      <c r="I1068" s="175"/>
      <c r="J1068" s="175"/>
      <c r="K1068" s="175"/>
      <c r="L1068" s="175"/>
      <c r="M1068" s="175"/>
      <c r="Q1068" s="175"/>
      <c r="R1068" s="175"/>
      <c r="S1068" s="175"/>
    </row>
    <row r="1069" spans="2:19" ht="15" customHeight="1" x14ac:dyDescent="0.2">
      <c r="B1069" s="176" t="s">
        <v>640</v>
      </c>
      <c r="C1069" s="177" t="s">
        <v>54</v>
      </c>
      <c r="D1069" s="167">
        <v>37197</v>
      </c>
      <c r="E1069" s="166" t="str">
        <f t="shared" si="30"/>
        <v>S19</v>
      </c>
      <c r="F1069" s="166" t="s">
        <v>644</v>
      </c>
      <c r="G1069" s="166"/>
      <c r="H1069" s="196"/>
      <c r="I1069" s="175"/>
      <c r="J1069" s="175"/>
      <c r="K1069" s="175"/>
      <c r="L1069" s="175"/>
      <c r="M1069" s="175"/>
      <c r="Q1069" s="175"/>
      <c r="R1069" s="175"/>
      <c r="S1069" s="175"/>
    </row>
    <row r="1070" spans="2:19" ht="15" customHeight="1" x14ac:dyDescent="0.2">
      <c r="B1070" s="176" t="s">
        <v>883</v>
      </c>
      <c r="C1070" s="177" t="s">
        <v>134</v>
      </c>
      <c r="D1070" s="167">
        <v>37293</v>
      </c>
      <c r="E1070" s="166" t="str">
        <f t="shared" si="30"/>
        <v>S19</v>
      </c>
      <c r="F1070" s="166"/>
      <c r="G1070" s="166"/>
      <c r="H1070" s="196"/>
      <c r="I1070" s="175"/>
      <c r="J1070" s="175"/>
      <c r="K1070" s="175"/>
      <c r="L1070" s="175"/>
      <c r="M1070" s="175"/>
      <c r="Q1070" s="175"/>
      <c r="R1070" s="175"/>
      <c r="S1070" s="175"/>
    </row>
    <row r="1071" spans="2:19" ht="15" customHeight="1" x14ac:dyDescent="0.2">
      <c r="B1071" s="176" t="s">
        <v>768</v>
      </c>
      <c r="C1071" s="177" t="s">
        <v>369</v>
      </c>
      <c r="D1071" s="167"/>
      <c r="E1071" s="166" t="str">
        <f t="shared" si="30"/>
        <v/>
      </c>
      <c r="F1071" s="166"/>
      <c r="G1071" s="166"/>
      <c r="H1071" s="196"/>
      <c r="I1071" s="175"/>
      <c r="J1071" s="175"/>
      <c r="K1071" s="175"/>
      <c r="L1071" s="175"/>
      <c r="M1071" s="175"/>
      <c r="Q1071" s="175"/>
      <c r="R1071" s="175"/>
      <c r="S1071" s="175"/>
    </row>
    <row r="1072" spans="2:19" ht="15" customHeight="1" x14ac:dyDescent="0.2">
      <c r="B1072" s="176" t="s">
        <v>1068</v>
      </c>
      <c r="C1072" s="177" t="s">
        <v>868</v>
      </c>
      <c r="D1072" s="167"/>
      <c r="E1072" s="166" t="str">
        <f t="shared" si="30"/>
        <v/>
      </c>
      <c r="F1072" s="166"/>
      <c r="G1072" s="166"/>
      <c r="H1072" s="196"/>
      <c r="I1072" s="175"/>
      <c r="J1072" s="175"/>
      <c r="K1072" s="175"/>
      <c r="L1072" s="175"/>
      <c r="M1072" s="175"/>
      <c r="Q1072" s="175"/>
      <c r="R1072" s="175"/>
      <c r="S1072" s="175"/>
    </row>
    <row r="1073" spans="2:19" ht="15" customHeight="1" x14ac:dyDescent="0.2">
      <c r="B1073" s="176" t="s">
        <v>474</v>
      </c>
      <c r="C1073" s="177" t="s">
        <v>134</v>
      </c>
      <c r="D1073" s="167">
        <v>38308</v>
      </c>
      <c r="E1073" s="166" t="str">
        <f t="shared" si="30"/>
        <v>S17</v>
      </c>
      <c r="F1073" s="166"/>
      <c r="G1073" s="166"/>
      <c r="H1073" s="196"/>
      <c r="I1073" s="175"/>
      <c r="J1073" s="175"/>
      <c r="K1073" s="175"/>
      <c r="L1073" s="175"/>
      <c r="M1073" s="175"/>
      <c r="Q1073" s="175"/>
      <c r="R1073" s="175"/>
      <c r="S1073" s="175"/>
    </row>
    <row r="1074" spans="2:19" ht="15" customHeight="1" x14ac:dyDescent="0.2">
      <c r="B1074" s="176" t="s">
        <v>850</v>
      </c>
      <c r="C1074" s="177" t="s">
        <v>55</v>
      </c>
      <c r="D1074" s="167">
        <v>40293</v>
      </c>
      <c r="E1074" s="166" t="str">
        <f t="shared" si="30"/>
        <v>S11</v>
      </c>
      <c r="F1074" s="166"/>
      <c r="G1074" s="166"/>
      <c r="H1074" s="196"/>
      <c r="I1074" s="175"/>
      <c r="J1074" s="175"/>
      <c r="K1074" s="175"/>
      <c r="L1074" s="175"/>
      <c r="M1074" s="175"/>
      <c r="Q1074" s="175"/>
      <c r="R1074" s="175"/>
      <c r="S1074" s="175"/>
    </row>
    <row r="1075" spans="2:19" ht="15" customHeight="1" x14ac:dyDescent="0.2">
      <c r="B1075" s="176" t="s">
        <v>437</v>
      </c>
      <c r="C1075" s="177" t="s">
        <v>369</v>
      </c>
      <c r="D1075" s="167">
        <v>37293</v>
      </c>
      <c r="E1075" s="166" t="str">
        <f t="shared" si="30"/>
        <v>S19</v>
      </c>
      <c r="F1075" s="166"/>
      <c r="G1075" s="166"/>
      <c r="H1075" s="196"/>
      <c r="I1075" s="175"/>
      <c r="J1075" s="175"/>
      <c r="K1075" s="175"/>
      <c r="L1075" s="175"/>
      <c r="M1075" s="175"/>
      <c r="Q1075" s="175"/>
      <c r="R1075" s="175"/>
      <c r="S1075" s="175"/>
    </row>
    <row r="1076" spans="2:19" ht="15" customHeight="1" x14ac:dyDescent="0.2">
      <c r="B1076" s="176" t="s">
        <v>1173</v>
      </c>
      <c r="C1076" s="177" t="s">
        <v>134</v>
      </c>
      <c r="D1076" s="167">
        <v>36164</v>
      </c>
      <c r="E1076" s="166" t="str">
        <f t="shared" si="30"/>
        <v>Adulto</v>
      </c>
      <c r="F1076" s="166" t="s">
        <v>644</v>
      </c>
      <c r="G1076" s="166">
        <v>552859680</v>
      </c>
      <c r="H1076" s="196" t="s">
        <v>1174</v>
      </c>
      <c r="I1076" s="175"/>
      <c r="J1076" s="175"/>
      <c r="K1076" s="175"/>
      <c r="L1076" s="175"/>
      <c r="M1076" s="175"/>
      <c r="Q1076" s="175"/>
      <c r="R1076" s="175"/>
      <c r="S1076" s="175"/>
    </row>
    <row r="1077" spans="2:19" ht="15" customHeight="1" x14ac:dyDescent="0.2">
      <c r="B1077" s="176" t="s">
        <v>1419</v>
      </c>
      <c r="C1077" s="177" t="s">
        <v>55</v>
      </c>
      <c r="D1077" s="167">
        <v>39382</v>
      </c>
      <c r="E1077" s="166" t="str">
        <f t="shared" si="30"/>
        <v>S13</v>
      </c>
      <c r="F1077" s="166" t="s">
        <v>644</v>
      </c>
      <c r="G1077" s="166" t="s">
        <v>1420</v>
      </c>
      <c r="H1077" s="196" t="s">
        <v>1421</v>
      </c>
      <c r="I1077" s="175"/>
      <c r="J1077" s="175"/>
      <c r="K1077" s="175"/>
      <c r="L1077" s="175"/>
      <c r="M1077" s="175"/>
      <c r="Q1077" s="175"/>
      <c r="R1077" s="175"/>
      <c r="S1077" s="175"/>
    </row>
    <row r="1078" spans="2:19" ht="15" customHeight="1" x14ac:dyDescent="0.2">
      <c r="B1078" s="176" t="s">
        <v>504</v>
      </c>
      <c r="C1078" s="177" t="s">
        <v>61</v>
      </c>
      <c r="D1078" s="167">
        <v>39077</v>
      </c>
      <c r="E1078" s="166" t="str">
        <f t="shared" si="30"/>
        <v>S15</v>
      </c>
      <c r="F1078" s="166"/>
      <c r="G1078" s="166"/>
      <c r="H1078" s="196"/>
      <c r="I1078" s="175"/>
      <c r="J1078" s="175"/>
      <c r="K1078" s="175"/>
      <c r="L1078" s="175"/>
      <c r="M1078" s="175"/>
      <c r="Q1078" s="175"/>
      <c r="R1078" s="175"/>
      <c r="S1078" s="175"/>
    </row>
    <row r="1079" spans="2:19" ht="15" customHeight="1" x14ac:dyDescent="0.2">
      <c r="B1079" s="176" t="s">
        <v>1582</v>
      </c>
      <c r="C1079" s="177" t="s">
        <v>134</v>
      </c>
      <c r="D1079" s="167"/>
      <c r="E1079" s="166" t="str">
        <f t="shared" si="30"/>
        <v/>
      </c>
      <c r="F1079" s="166"/>
      <c r="G1079" s="166"/>
      <c r="H1079" s="196"/>
      <c r="I1079" s="175"/>
      <c r="J1079" s="175"/>
      <c r="K1079" s="175"/>
      <c r="L1079" s="175"/>
      <c r="M1079" s="175"/>
      <c r="Q1079" s="175"/>
      <c r="R1079" s="175"/>
      <c r="S1079" s="175"/>
    </row>
    <row r="1080" spans="2:19" ht="15" customHeight="1" x14ac:dyDescent="0.2">
      <c r="B1080" s="176" t="s">
        <v>949</v>
      </c>
      <c r="C1080" s="177" t="s">
        <v>868</v>
      </c>
      <c r="D1080" s="167">
        <v>39040</v>
      </c>
      <c r="E1080" s="166" t="str">
        <f t="shared" si="30"/>
        <v>S15</v>
      </c>
      <c r="F1080" s="166" t="s">
        <v>644</v>
      </c>
      <c r="G1080" s="166"/>
      <c r="H1080" s="196"/>
      <c r="I1080" s="175"/>
      <c r="J1080" s="175"/>
      <c r="K1080" s="175"/>
      <c r="L1080" s="175"/>
      <c r="M1080" s="175"/>
      <c r="Q1080" s="175"/>
      <c r="R1080" s="175"/>
      <c r="S1080" s="175"/>
    </row>
    <row r="1081" spans="2:19" ht="15" customHeight="1" x14ac:dyDescent="0.2">
      <c r="B1081" s="176" t="s">
        <v>1444</v>
      </c>
      <c r="C1081" s="177" t="s">
        <v>774</v>
      </c>
      <c r="D1081" s="167">
        <v>39344</v>
      </c>
      <c r="E1081" s="166" t="str">
        <f t="shared" si="30"/>
        <v>S13</v>
      </c>
      <c r="F1081" s="166"/>
      <c r="G1081" s="166"/>
      <c r="H1081" s="196"/>
      <c r="I1081" s="175"/>
      <c r="J1081" s="175"/>
      <c r="K1081" s="175"/>
      <c r="L1081" s="175"/>
      <c r="M1081" s="175"/>
      <c r="Q1081" s="175"/>
      <c r="R1081" s="175"/>
      <c r="S1081" s="175"/>
    </row>
    <row r="1082" spans="2:19" ht="15" customHeight="1" x14ac:dyDescent="0.2">
      <c r="B1082" s="176" t="s">
        <v>615</v>
      </c>
      <c r="C1082" s="177" t="s">
        <v>54</v>
      </c>
      <c r="D1082" s="167">
        <v>38800</v>
      </c>
      <c r="E1082" s="166" t="str">
        <f t="shared" si="30"/>
        <v>S15</v>
      </c>
      <c r="F1082" s="166"/>
      <c r="G1082" s="166"/>
      <c r="H1082" s="196"/>
      <c r="I1082" s="175"/>
      <c r="J1082" s="175"/>
      <c r="K1082" s="175"/>
      <c r="L1082" s="175"/>
      <c r="M1082" s="175"/>
      <c r="Q1082" s="175"/>
      <c r="R1082" s="175"/>
      <c r="S1082" s="175"/>
    </row>
    <row r="1083" spans="2:19" ht="15" customHeight="1" x14ac:dyDescent="0.2">
      <c r="B1083" s="176" t="s">
        <v>480</v>
      </c>
      <c r="C1083" s="177" t="s">
        <v>68</v>
      </c>
      <c r="D1083" s="167">
        <v>37883</v>
      </c>
      <c r="E1083" s="166" t="str">
        <f t="shared" si="30"/>
        <v>S17</v>
      </c>
      <c r="F1083" s="166" t="s">
        <v>644</v>
      </c>
      <c r="G1083" s="166" t="s">
        <v>1323</v>
      </c>
      <c r="H1083" s="196"/>
      <c r="I1083" s="175"/>
      <c r="J1083" s="175"/>
      <c r="K1083" s="175"/>
      <c r="L1083" s="175"/>
      <c r="M1083" s="175"/>
      <c r="Q1083" s="175"/>
      <c r="R1083" s="175"/>
      <c r="S1083" s="175"/>
    </row>
    <row r="1084" spans="2:19" ht="15" customHeight="1" x14ac:dyDescent="0.2">
      <c r="B1084" s="176" t="s">
        <v>385</v>
      </c>
      <c r="C1084" s="177" t="s">
        <v>369</v>
      </c>
      <c r="D1084" s="167">
        <v>36901</v>
      </c>
      <c r="E1084" s="166" t="str">
        <f t="shared" si="30"/>
        <v>S19</v>
      </c>
      <c r="F1084" s="166"/>
      <c r="G1084" s="166"/>
      <c r="H1084" s="196"/>
      <c r="I1084" s="175"/>
      <c r="J1084" s="175"/>
      <c r="K1084" s="175"/>
      <c r="L1084" s="175"/>
      <c r="M1084" s="175"/>
      <c r="Q1084" s="175"/>
      <c r="R1084" s="175"/>
      <c r="S1084" s="175"/>
    </row>
    <row r="1085" spans="2:19" ht="15" customHeight="1" x14ac:dyDescent="0.2">
      <c r="B1085" s="176" t="s">
        <v>1429</v>
      </c>
      <c r="C1085" s="177" t="s">
        <v>780</v>
      </c>
      <c r="D1085" s="167">
        <v>39417</v>
      </c>
      <c r="E1085" s="166" t="str">
        <f t="shared" si="30"/>
        <v>S13</v>
      </c>
      <c r="F1085" s="166" t="s">
        <v>644</v>
      </c>
      <c r="G1085" s="166" t="s">
        <v>1232</v>
      </c>
      <c r="H1085" s="196" t="s">
        <v>1233</v>
      </c>
      <c r="I1085" s="175"/>
      <c r="J1085" s="175"/>
      <c r="K1085" s="175"/>
      <c r="L1085" s="175"/>
      <c r="M1085" s="175"/>
      <c r="Q1085" s="175"/>
      <c r="R1085" s="175"/>
      <c r="S1085" s="175"/>
    </row>
    <row r="1086" spans="2:19" ht="15" customHeight="1" x14ac:dyDescent="0.2">
      <c r="B1086" s="176" t="s">
        <v>781</v>
      </c>
      <c r="C1086" s="177" t="s">
        <v>868</v>
      </c>
      <c r="D1086" s="167">
        <v>35444</v>
      </c>
      <c r="E1086" s="166" t="str">
        <f t="shared" si="30"/>
        <v>Adulto</v>
      </c>
      <c r="F1086" s="166" t="s">
        <v>644</v>
      </c>
      <c r="G1086" s="166"/>
      <c r="H1086" s="196">
        <v>4891798947</v>
      </c>
      <c r="I1086" s="175"/>
      <c r="J1086" s="175"/>
      <c r="K1086" s="175"/>
      <c r="L1086" s="175"/>
      <c r="M1086" s="175"/>
      <c r="Q1086" s="175"/>
      <c r="R1086" s="175"/>
      <c r="S1086" s="175"/>
    </row>
    <row r="1087" spans="2:19" ht="15" customHeight="1" x14ac:dyDescent="0.2">
      <c r="B1087" s="176" t="s">
        <v>355</v>
      </c>
      <c r="C1087" s="177" t="s">
        <v>774</v>
      </c>
      <c r="D1087" s="167"/>
      <c r="E1087" s="166" t="str">
        <f t="shared" si="30"/>
        <v/>
      </c>
      <c r="F1087" s="166"/>
      <c r="G1087" s="166"/>
      <c r="H1087" s="196"/>
      <c r="I1087" s="175"/>
      <c r="J1087" s="175"/>
      <c r="K1087" s="175"/>
      <c r="L1087" s="175"/>
      <c r="M1087" s="175"/>
      <c r="Q1087" s="175"/>
      <c r="R1087" s="175"/>
      <c r="S1087" s="175"/>
    </row>
    <row r="1088" spans="2:19" ht="15" customHeight="1" x14ac:dyDescent="0.2">
      <c r="B1088" s="176" t="s">
        <v>851</v>
      </c>
      <c r="C1088" s="177" t="s">
        <v>780</v>
      </c>
      <c r="D1088" s="167">
        <v>39417</v>
      </c>
      <c r="E1088" s="166" t="str">
        <f t="shared" si="30"/>
        <v>S13</v>
      </c>
      <c r="F1088" s="166"/>
      <c r="G1088" s="166"/>
      <c r="H1088" s="196"/>
      <c r="I1088" s="175"/>
      <c r="J1088" s="175"/>
      <c r="K1088" s="175"/>
      <c r="L1088" s="175"/>
      <c r="M1088" s="175"/>
      <c r="Q1088" s="175"/>
      <c r="R1088" s="175"/>
      <c r="S1088" s="175"/>
    </row>
    <row r="1089" spans="2:19" ht="15" customHeight="1" x14ac:dyDescent="0.2">
      <c r="B1089" s="176" t="s">
        <v>852</v>
      </c>
      <c r="C1089" s="177" t="s">
        <v>780</v>
      </c>
      <c r="D1089" s="167">
        <v>38204</v>
      </c>
      <c r="E1089" s="166" t="str">
        <f t="shared" si="30"/>
        <v>S17</v>
      </c>
      <c r="F1089" s="166"/>
      <c r="G1089" s="166"/>
      <c r="H1089" s="196"/>
      <c r="I1089" s="175"/>
      <c r="J1089" s="175"/>
      <c r="K1089" s="175"/>
      <c r="L1089" s="175"/>
      <c r="M1089" s="175"/>
      <c r="Q1089" s="175"/>
      <c r="R1089" s="175"/>
      <c r="S1089" s="175"/>
    </row>
    <row r="1090" spans="2:19" ht="15" customHeight="1" x14ac:dyDescent="0.2">
      <c r="B1090" s="176" t="s">
        <v>1128</v>
      </c>
      <c r="C1090" s="177" t="s">
        <v>868</v>
      </c>
      <c r="D1090" s="167">
        <v>27923</v>
      </c>
      <c r="E1090" s="166" t="str">
        <f t="shared" si="30"/>
        <v>42+</v>
      </c>
      <c r="F1090" s="166"/>
      <c r="G1090" s="166"/>
      <c r="H1090" s="196"/>
      <c r="I1090" s="175"/>
      <c r="J1090" s="175"/>
      <c r="K1090" s="175"/>
      <c r="L1090" s="175"/>
      <c r="M1090" s="175"/>
      <c r="Q1090" s="175"/>
      <c r="R1090" s="175"/>
      <c r="S1090" s="175"/>
    </row>
    <row r="1091" spans="2:19" ht="15" customHeight="1" x14ac:dyDescent="0.2">
      <c r="B1091" s="176" t="s">
        <v>1126</v>
      </c>
      <c r="C1091" s="177" t="s">
        <v>774</v>
      </c>
      <c r="D1091" s="167">
        <v>29332</v>
      </c>
      <c r="E1091" s="166" t="str">
        <f t="shared" si="30"/>
        <v>35+</v>
      </c>
      <c r="F1091" s="166"/>
      <c r="G1091" s="166"/>
      <c r="H1091" s="196"/>
      <c r="I1091" s="175"/>
      <c r="J1091" s="175"/>
      <c r="K1091" s="175"/>
      <c r="L1091" s="175"/>
      <c r="M1091" s="175"/>
      <c r="Q1091" s="175"/>
      <c r="R1091" s="175"/>
      <c r="S1091" s="175"/>
    </row>
    <row r="1092" spans="2:19" ht="15" customHeight="1" x14ac:dyDescent="0.2">
      <c r="B1092" s="176" t="s">
        <v>693</v>
      </c>
      <c r="C1092" s="177" t="s">
        <v>55</v>
      </c>
      <c r="D1092" s="167">
        <v>27742</v>
      </c>
      <c r="E1092" s="166" t="str">
        <f t="shared" si="30"/>
        <v>42+</v>
      </c>
      <c r="F1092" s="166" t="s">
        <v>644</v>
      </c>
      <c r="G1092" s="166"/>
      <c r="H1092" s="196">
        <v>1536050903</v>
      </c>
      <c r="I1092" s="175"/>
      <c r="J1092" s="175"/>
      <c r="K1092" s="175"/>
      <c r="L1092" s="175"/>
      <c r="M1092" s="175"/>
      <c r="Q1092" s="175"/>
      <c r="R1092" s="175"/>
      <c r="S1092" s="175"/>
    </row>
    <row r="1093" spans="2:19" ht="15" customHeight="1" x14ac:dyDescent="0.2">
      <c r="B1093" s="176" t="s">
        <v>155</v>
      </c>
      <c r="C1093" s="177" t="s">
        <v>54</v>
      </c>
      <c r="D1093" s="167"/>
      <c r="E1093" s="166" t="str">
        <f t="shared" si="30"/>
        <v/>
      </c>
      <c r="F1093" s="166"/>
      <c r="G1093" s="166"/>
      <c r="H1093" s="196"/>
      <c r="I1093" s="175"/>
      <c r="J1093" s="175"/>
      <c r="K1093" s="175"/>
      <c r="L1093" s="175"/>
      <c r="M1093" s="175"/>
      <c r="Q1093" s="175"/>
      <c r="R1093" s="175"/>
      <c r="S1093" s="175"/>
    </row>
    <row r="1094" spans="2:19" ht="15" customHeight="1" x14ac:dyDescent="0.2">
      <c r="B1094" s="176" t="s">
        <v>1104</v>
      </c>
      <c r="C1094" s="177" t="s">
        <v>136</v>
      </c>
      <c r="D1094" s="167">
        <v>39612</v>
      </c>
      <c r="E1094" s="166" t="str">
        <f t="shared" si="30"/>
        <v>S13</v>
      </c>
      <c r="F1094" s="166"/>
      <c r="G1094" s="166"/>
      <c r="H1094" s="196"/>
      <c r="I1094" s="175"/>
      <c r="J1094" s="175"/>
      <c r="K1094" s="175"/>
      <c r="L1094" s="175"/>
      <c r="M1094" s="175"/>
      <c r="Q1094" s="175"/>
      <c r="R1094" s="175"/>
      <c r="S1094" s="175"/>
    </row>
    <row r="1095" spans="2:19" ht="15" customHeight="1" x14ac:dyDescent="0.2">
      <c r="B1095" s="176" t="s">
        <v>933</v>
      </c>
      <c r="C1095" s="177" t="s">
        <v>774</v>
      </c>
      <c r="D1095" s="167">
        <v>37923</v>
      </c>
      <c r="E1095" s="166" t="str">
        <f t="shared" si="30"/>
        <v>S17</v>
      </c>
      <c r="F1095" s="166" t="s">
        <v>644</v>
      </c>
      <c r="G1095" s="166" t="s">
        <v>1258</v>
      </c>
      <c r="H1095" s="196"/>
      <c r="I1095" s="175"/>
      <c r="J1095" s="175"/>
      <c r="K1095" s="175"/>
      <c r="L1095" s="175"/>
      <c r="M1095" s="175"/>
      <c r="Q1095" s="175"/>
      <c r="R1095" s="175"/>
      <c r="S1095" s="175"/>
    </row>
    <row r="1096" spans="2:19" ht="15" customHeight="1" x14ac:dyDescent="0.2">
      <c r="B1096" s="176" t="s">
        <v>865</v>
      </c>
      <c r="C1096" s="177" t="s">
        <v>780</v>
      </c>
      <c r="D1096" s="167">
        <v>33046</v>
      </c>
      <c r="E1096" s="166" t="str">
        <f t="shared" si="30"/>
        <v>Adulto</v>
      </c>
      <c r="F1096" s="166" t="s">
        <v>644</v>
      </c>
      <c r="G1096" s="166"/>
      <c r="H1096" s="196">
        <v>8046705950</v>
      </c>
      <c r="I1096" s="175"/>
      <c r="J1096" s="175"/>
      <c r="K1096" s="175"/>
      <c r="L1096" s="175"/>
      <c r="M1096" s="175"/>
      <c r="Q1096" s="175"/>
      <c r="R1096" s="175"/>
      <c r="S1096" s="175"/>
    </row>
    <row r="1097" spans="2:19" ht="15" customHeight="1" x14ac:dyDescent="0.2">
      <c r="B1097" s="176" t="s">
        <v>1477</v>
      </c>
      <c r="C1097" s="177" t="s">
        <v>1404</v>
      </c>
      <c r="D1097" s="167">
        <v>38177</v>
      </c>
      <c r="E1097" s="166" t="str">
        <f t="shared" si="30"/>
        <v>S17</v>
      </c>
      <c r="F1097" s="166"/>
      <c r="G1097" s="166"/>
      <c r="H1097" s="196"/>
      <c r="I1097" s="175"/>
      <c r="J1097" s="175"/>
      <c r="K1097" s="175"/>
      <c r="L1097" s="175"/>
      <c r="M1097" s="175"/>
      <c r="Q1097" s="175"/>
      <c r="R1097" s="175"/>
      <c r="S1097" s="175"/>
    </row>
    <row r="1098" spans="2:19" ht="15" customHeight="1" x14ac:dyDescent="0.2">
      <c r="B1098" s="176" t="s">
        <v>884</v>
      </c>
      <c r="C1098" s="177" t="s">
        <v>774</v>
      </c>
      <c r="D1098" s="167">
        <v>38797</v>
      </c>
      <c r="E1098" s="166" t="str">
        <f t="shared" si="30"/>
        <v>S15</v>
      </c>
      <c r="F1098" s="166" t="s">
        <v>644</v>
      </c>
      <c r="G1098" s="166"/>
      <c r="H1098" s="196"/>
      <c r="I1098" s="175"/>
      <c r="J1098" s="175"/>
      <c r="K1098" s="175"/>
      <c r="L1098" s="175"/>
      <c r="M1098" s="175"/>
      <c r="Q1098" s="175"/>
      <c r="R1098" s="175"/>
      <c r="S1098" s="175"/>
    </row>
    <row r="1099" spans="2:19" ht="15" customHeight="1" x14ac:dyDescent="0.2">
      <c r="B1099" s="176" t="s">
        <v>1112</v>
      </c>
      <c r="C1099" s="177" t="s">
        <v>774</v>
      </c>
      <c r="D1099" s="167">
        <v>34204</v>
      </c>
      <c r="E1099" s="166" t="str">
        <f t="shared" si="30"/>
        <v>Adulto</v>
      </c>
      <c r="F1099" s="166"/>
      <c r="G1099" s="166"/>
      <c r="H1099" s="196"/>
      <c r="I1099" s="175"/>
      <c r="J1099" s="175"/>
      <c r="K1099" s="175"/>
      <c r="L1099" s="175"/>
      <c r="M1099" s="175"/>
      <c r="Q1099" s="175"/>
      <c r="R1099" s="175"/>
      <c r="S1099" s="175"/>
    </row>
    <row r="1100" spans="2:19" ht="15" customHeight="1" x14ac:dyDescent="0.2">
      <c r="B1100" s="176" t="s">
        <v>1127</v>
      </c>
      <c r="C1100" s="177" t="s">
        <v>55</v>
      </c>
      <c r="D1100" s="167">
        <v>25660</v>
      </c>
      <c r="E1100" s="166" t="str">
        <f t="shared" si="30"/>
        <v>42+</v>
      </c>
      <c r="F1100" s="166"/>
      <c r="G1100" s="166"/>
      <c r="H1100" s="196"/>
      <c r="I1100" s="175"/>
      <c r="J1100" s="175"/>
      <c r="K1100" s="175"/>
      <c r="L1100" s="175"/>
      <c r="M1100" s="175"/>
      <c r="Q1100" s="175"/>
      <c r="R1100" s="175"/>
      <c r="S1100" s="175"/>
    </row>
    <row r="1101" spans="2:19" ht="15" customHeight="1" x14ac:dyDescent="0.2">
      <c r="B1101" s="176" t="s">
        <v>1394</v>
      </c>
      <c r="C1101" s="177" t="s">
        <v>868</v>
      </c>
      <c r="D1101" s="167">
        <v>38371</v>
      </c>
      <c r="E1101" s="166" t="str">
        <f t="shared" si="30"/>
        <v>S15</v>
      </c>
      <c r="F1101" s="166"/>
      <c r="G1101" s="166"/>
      <c r="H1101" s="196"/>
      <c r="I1101" s="175"/>
      <c r="J1101" s="175"/>
      <c r="K1101" s="175"/>
      <c r="L1101" s="175"/>
      <c r="M1101" s="175"/>
      <c r="Q1101" s="175"/>
      <c r="R1101" s="175"/>
      <c r="S1101" s="175"/>
    </row>
    <row r="1102" spans="2:19" ht="15" customHeight="1" x14ac:dyDescent="0.2">
      <c r="B1102" s="176" t="s">
        <v>1022</v>
      </c>
      <c r="C1102" s="177" t="s">
        <v>868</v>
      </c>
      <c r="D1102" s="167"/>
      <c r="E1102" s="166" t="str">
        <f t="shared" si="30"/>
        <v/>
      </c>
      <c r="F1102" s="166"/>
      <c r="G1102" s="166"/>
      <c r="H1102" s="196"/>
      <c r="I1102" s="175"/>
      <c r="J1102" s="175"/>
      <c r="K1102" s="175"/>
      <c r="L1102" s="175"/>
      <c r="M1102" s="175"/>
      <c r="Q1102" s="175"/>
      <c r="R1102" s="175"/>
      <c r="S1102" s="175"/>
    </row>
    <row r="1103" spans="2:19" ht="15" customHeight="1" x14ac:dyDescent="0.2">
      <c r="B1103" s="176" t="s">
        <v>1652</v>
      </c>
      <c r="C1103" s="177" t="s">
        <v>774</v>
      </c>
      <c r="D1103" s="167">
        <v>39923</v>
      </c>
      <c r="E1103" s="166" t="str">
        <f t="shared" si="30"/>
        <v>S11</v>
      </c>
      <c r="F1103" s="166"/>
      <c r="G1103" s="166"/>
      <c r="H1103" s="196"/>
      <c r="I1103" s="175"/>
      <c r="J1103" s="175"/>
      <c r="K1103" s="175"/>
      <c r="L1103" s="175"/>
      <c r="M1103" s="175"/>
      <c r="Q1103" s="175"/>
      <c r="R1103" s="175"/>
      <c r="S1103" s="175"/>
    </row>
    <row r="1104" spans="2:19" ht="15" customHeight="1" x14ac:dyDescent="0.2">
      <c r="B1104" s="176" t="s">
        <v>586</v>
      </c>
      <c r="C1104" s="177" t="s">
        <v>60</v>
      </c>
      <c r="D1104" s="167">
        <v>23650</v>
      </c>
      <c r="E1104" s="166" t="str">
        <f t="shared" si="30"/>
        <v>50+</v>
      </c>
      <c r="F1104" s="166"/>
      <c r="G1104" s="166"/>
      <c r="H1104" s="196"/>
      <c r="I1104" s="175"/>
      <c r="J1104" s="175"/>
      <c r="K1104" s="175"/>
      <c r="L1104" s="175"/>
      <c r="M1104" s="175"/>
      <c r="Q1104" s="175"/>
      <c r="R1104" s="175"/>
      <c r="S1104" s="175"/>
    </row>
    <row r="1105" spans="2:19" ht="15" customHeight="1" x14ac:dyDescent="0.2">
      <c r="B1105" s="176" t="s">
        <v>568</v>
      </c>
      <c r="C1105" s="177" t="s">
        <v>335</v>
      </c>
      <c r="D1105" s="167"/>
      <c r="E1105" s="166" t="str">
        <f t="shared" si="30"/>
        <v/>
      </c>
      <c r="F1105" s="166"/>
      <c r="G1105" s="166"/>
      <c r="H1105" s="196"/>
      <c r="I1105" s="175"/>
      <c r="J1105" s="175"/>
      <c r="K1105" s="175"/>
      <c r="L1105" s="175"/>
      <c r="M1105" s="175"/>
      <c r="Q1105" s="175"/>
      <c r="R1105" s="175"/>
      <c r="S1105" s="175"/>
    </row>
    <row r="1106" spans="2:19" ht="15" customHeight="1" x14ac:dyDescent="0.2">
      <c r="B1106" s="176" t="s">
        <v>525</v>
      </c>
      <c r="C1106" s="177" t="s">
        <v>68</v>
      </c>
      <c r="D1106" s="167">
        <v>39322</v>
      </c>
      <c r="E1106" s="166" t="str">
        <f t="shared" si="30"/>
        <v>S13</v>
      </c>
      <c r="F1106" s="166"/>
      <c r="G1106" s="166"/>
      <c r="H1106" s="196"/>
      <c r="I1106" s="175"/>
      <c r="J1106" s="175"/>
      <c r="K1106" s="175"/>
      <c r="L1106" s="175"/>
      <c r="M1106" s="175"/>
      <c r="Q1106" s="175"/>
      <c r="R1106" s="175"/>
      <c r="S1106" s="175"/>
    </row>
    <row r="1107" spans="2:19" ht="15" customHeight="1" x14ac:dyDescent="0.2">
      <c r="B1107" s="176" t="s">
        <v>89</v>
      </c>
      <c r="C1107" s="177" t="s">
        <v>60</v>
      </c>
      <c r="D1107" s="167"/>
      <c r="E1107" s="166" t="str">
        <f t="shared" si="30"/>
        <v/>
      </c>
      <c r="F1107" s="166"/>
      <c r="G1107" s="166"/>
      <c r="H1107" s="196"/>
      <c r="I1107" s="175"/>
      <c r="J1107" s="175"/>
      <c r="K1107" s="175"/>
      <c r="L1107" s="175"/>
      <c r="M1107" s="175"/>
      <c r="Q1107" s="175"/>
      <c r="R1107" s="175"/>
      <c r="S1107" s="175"/>
    </row>
    <row r="1108" spans="2:19" ht="15" customHeight="1" x14ac:dyDescent="0.2">
      <c r="B1108" s="176" t="s">
        <v>1052</v>
      </c>
      <c r="C1108" s="177" t="s">
        <v>774</v>
      </c>
      <c r="D1108" s="167"/>
      <c r="E1108" s="166" t="str">
        <f t="shared" si="30"/>
        <v/>
      </c>
      <c r="F1108" s="166"/>
      <c r="G1108" s="166"/>
      <c r="H1108" s="196"/>
      <c r="I1108" s="175"/>
      <c r="J1108" s="175"/>
      <c r="K1108" s="175"/>
      <c r="L1108" s="175"/>
      <c r="M1108" s="175"/>
      <c r="Q1108" s="175"/>
      <c r="R1108" s="175"/>
      <c r="S1108" s="175"/>
    </row>
    <row r="1109" spans="2:19" ht="15" customHeight="1" x14ac:dyDescent="0.2">
      <c r="B1109" s="176" t="s">
        <v>1025</v>
      </c>
      <c r="C1109" s="177" t="s">
        <v>136</v>
      </c>
      <c r="D1109" s="167">
        <v>38802</v>
      </c>
      <c r="E1109" s="166" t="str">
        <f t="shared" si="30"/>
        <v>S15</v>
      </c>
      <c r="F1109" s="166"/>
      <c r="G1109" s="166"/>
      <c r="H1109" s="196"/>
      <c r="I1109" s="175"/>
      <c r="J1109" s="175"/>
      <c r="K1109" s="175"/>
      <c r="L1109" s="175"/>
      <c r="M1109" s="175"/>
      <c r="Q1109" s="175"/>
      <c r="R1109" s="175"/>
      <c r="S1109" s="175"/>
    </row>
    <row r="1110" spans="2:19" ht="15" customHeight="1" x14ac:dyDescent="0.2">
      <c r="B1110" s="176" t="s">
        <v>1166</v>
      </c>
      <c r="C1110" s="177" t="s">
        <v>134</v>
      </c>
      <c r="D1110" s="167">
        <v>39030</v>
      </c>
      <c r="E1110" s="166" t="str">
        <f t="shared" si="30"/>
        <v>S15</v>
      </c>
      <c r="F1110" s="166" t="s">
        <v>644</v>
      </c>
      <c r="G1110" s="166" t="s">
        <v>1167</v>
      </c>
      <c r="H1110" s="196"/>
      <c r="I1110" s="175"/>
      <c r="J1110" s="175"/>
      <c r="K1110" s="175"/>
      <c r="L1110" s="175"/>
      <c r="M1110" s="175"/>
      <c r="Q1110" s="175"/>
      <c r="R1110" s="175"/>
      <c r="S1110" s="175"/>
    </row>
    <row r="1111" spans="2:19" ht="15" customHeight="1" x14ac:dyDescent="0.2">
      <c r="B1111" s="176" t="s">
        <v>139</v>
      </c>
      <c r="C1111" s="177" t="s">
        <v>60</v>
      </c>
      <c r="D1111" s="167">
        <v>37777</v>
      </c>
      <c r="E1111" s="166" t="str">
        <f t="shared" si="30"/>
        <v>S17</v>
      </c>
      <c r="F1111" s="166"/>
      <c r="G1111" s="166"/>
      <c r="H1111" s="196"/>
      <c r="I1111" s="175"/>
      <c r="J1111" s="175"/>
      <c r="K1111" s="175"/>
      <c r="L1111" s="175"/>
      <c r="M1111" s="175"/>
      <c r="Q1111" s="175"/>
      <c r="R1111" s="175"/>
      <c r="S1111" s="175"/>
    </row>
    <row r="1112" spans="2:19" ht="15" customHeight="1" x14ac:dyDescent="0.2">
      <c r="B1112" s="176" t="s">
        <v>555</v>
      </c>
      <c r="C1112" s="177" t="s">
        <v>60</v>
      </c>
      <c r="D1112" s="167">
        <v>37986</v>
      </c>
      <c r="E1112" s="166" t="str">
        <f t="shared" si="30"/>
        <v>S17</v>
      </c>
      <c r="F1112" s="166"/>
      <c r="G1112" s="166"/>
      <c r="H1112" s="196"/>
      <c r="I1112" s="175"/>
      <c r="J1112" s="175"/>
      <c r="K1112" s="175"/>
      <c r="L1112" s="175"/>
      <c r="M1112" s="175"/>
      <c r="Q1112" s="175"/>
      <c r="R1112" s="175"/>
      <c r="S1112" s="175"/>
    </row>
    <row r="1113" spans="2:19" ht="15" customHeight="1" x14ac:dyDescent="0.2">
      <c r="B1113" s="176" t="s">
        <v>1098</v>
      </c>
      <c r="C1113" s="177" t="s">
        <v>780</v>
      </c>
      <c r="D1113" s="167"/>
      <c r="E1113" s="166" t="str">
        <f t="shared" si="30"/>
        <v/>
      </c>
      <c r="F1113" s="166"/>
      <c r="G1113" s="166"/>
      <c r="H1113" s="196"/>
      <c r="I1113" s="175"/>
      <c r="J1113" s="175"/>
      <c r="K1113" s="175"/>
      <c r="L1113" s="175"/>
      <c r="M1113" s="175"/>
      <c r="Q1113" s="175"/>
      <c r="R1113" s="175"/>
      <c r="S1113" s="175"/>
    </row>
    <row r="1114" spans="2:19" ht="15" customHeight="1" x14ac:dyDescent="0.2">
      <c r="B1114" s="176" t="s">
        <v>853</v>
      </c>
      <c r="C1114" s="177" t="s">
        <v>407</v>
      </c>
      <c r="D1114" s="167">
        <v>39499</v>
      </c>
      <c r="E1114" s="166" t="str">
        <f t="shared" si="30"/>
        <v>S13</v>
      </c>
      <c r="F1114" s="166" t="s">
        <v>644</v>
      </c>
      <c r="G1114" s="166"/>
      <c r="H1114" s="196">
        <v>11792587970</v>
      </c>
      <c r="I1114" s="175"/>
      <c r="J1114" s="175"/>
      <c r="K1114" s="175"/>
      <c r="L1114" s="175"/>
      <c r="M1114" s="175"/>
      <c r="Q1114" s="175"/>
      <c r="R1114" s="175"/>
      <c r="S1114" s="175"/>
    </row>
    <row r="1115" spans="2:19" ht="15" customHeight="1" x14ac:dyDescent="0.2">
      <c r="B1115" s="176" t="s">
        <v>863</v>
      </c>
      <c r="C1115" s="177" t="s">
        <v>134</v>
      </c>
      <c r="D1115" s="167">
        <v>38833</v>
      </c>
      <c r="E1115" s="166" t="str">
        <f t="shared" si="30"/>
        <v>S15</v>
      </c>
      <c r="F1115" s="166"/>
      <c r="G1115" s="166"/>
      <c r="H1115" s="196"/>
      <c r="I1115" s="175"/>
      <c r="J1115" s="175"/>
      <c r="K1115" s="175"/>
      <c r="L1115" s="175"/>
      <c r="M1115" s="175"/>
      <c r="Q1115" s="175"/>
      <c r="R1115" s="175"/>
      <c r="S1115" s="175"/>
    </row>
    <row r="1116" spans="2:19" ht="15" customHeight="1" x14ac:dyDescent="0.2">
      <c r="B1116" s="176" t="s">
        <v>471</v>
      </c>
      <c r="C1116" s="177" t="s">
        <v>134</v>
      </c>
      <c r="D1116" s="167">
        <v>38027</v>
      </c>
      <c r="E1116" s="166" t="str">
        <f t="shared" si="30"/>
        <v>S17</v>
      </c>
      <c r="F1116" s="166"/>
      <c r="G1116" s="166"/>
      <c r="H1116" s="196"/>
      <c r="I1116" s="175"/>
      <c r="J1116" s="175"/>
      <c r="K1116" s="175"/>
      <c r="L1116" s="175"/>
      <c r="M1116" s="175"/>
      <c r="Q1116" s="175"/>
      <c r="R1116" s="175"/>
      <c r="S1116" s="175"/>
    </row>
    <row r="1117" spans="2:19" ht="15" customHeight="1" x14ac:dyDescent="0.2">
      <c r="B1117" s="176" t="s">
        <v>275</v>
      </c>
      <c r="C1117" s="177" t="s">
        <v>134</v>
      </c>
      <c r="D1117" s="167">
        <v>37798</v>
      </c>
      <c r="E1117" s="166" t="str">
        <f t="shared" si="30"/>
        <v>S17</v>
      </c>
      <c r="F1117" s="166"/>
      <c r="G1117" s="166"/>
      <c r="H1117" s="196"/>
      <c r="I1117" s="175"/>
      <c r="J1117" s="175"/>
      <c r="K1117" s="175"/>
      <c r="L1117" s="175"/>
      <c r="M1117" s="175"/>
      <c r="Q1117" s="175"/>
      <c r="R1117" s="175"/>
      <c r="S1117" s="175"/>
    </row>
    <row r="1118" spans="2:19" ht="15" customHeight="1" x14ac:dyDescent="0.2">
      <c r="B1118" s="176" t="s">
        <v>293</v>
      </c>
      <c r="C1118" s="177" t="s">
        <v>68</v>
      </c>
      <c r="D1118" s="167">
        <v>38483</v>
      </c>
      <c r="E1118" s="166" t="str">
        <f t="shared" si="30"/>
        <v>S15</v>
      </c>
      <c r="F1118" s="166"/>
      <c r="G1118" s="166"/>
      <c r="H1118" s="196"/>
      <c r="I1118" s="175"/>
      <c r="J1118" s="175"/>
      <c r="K1118" s="175"/>
      <c r="L1118" s="175"/>
      <c r="M1118" s="175"/>
      <c r="Q1118" s="175"/>
      <c r="R1118" s="175"/>
      <c r="S1118" s="175"/>
    </row>
    <row r="1119" spans="2:19" ht="15" customHeight="1" x14ac:dyDescent="0.2">
      <c r="B1119" s="176" t="s">
        <v>657</v>
      </c>
      <c r="C1119" s="177" t="s">
        <v>55</v>
      </c>
      <c r="D1119" s="167">
        <v>37680</v>
      </c>
      <c r="E1119" s="166" t="str">
        <f t="shared" si="30"/>
        <v>S17</v>
      </c>
      <c r="F1119" s="166" t="s">
        <v>644</v>
      </c>
      <c r="G1119" s="166"/>
      <c r="H1119" s="196"/>
      <c r="I1119" s="175"/>
      <c r="J1119" s="175"/>
      <c r="K1119" s="175"/>
      <c r="L1119" s="175"/>
      <c r="M1119" s="175"/>
      <c r="Q1119" s="175"/>
      <c r="R1119" s="175"/>
      <c r="S1119" s="175"/>
    </row>
    <row r="1120" spans="2:19" ht="15" customHeight="1" x14ac:dyDescent="0.2">
      <c r="B1120" s="176" t="s">
        <v>1625</v>
      </c>
      <c r="C1120" s="177" t="s">
        <v>55</v>
      </c>
      <c r="D1120" s="167">
        <v>40368</v>
      </c>
      <c r="E1120" s="166" t="str">
        <f t="shared" si="30"/>
        <v>S11</v>
      </c>
      <c r="F1120" s="166"/>
      <c r="G1120" s="166"/>
      <c r="H1120" s="196"/>
      <c r="I1120" s="175"/>
      <c r="J1120" s="175"/>
      <c r="K1120" s="175"/>
      <c r="L1120" s="175"/>
      <c r="M1120" s="175"/>
      <c r="Q1120" s="175"/>
      <c r="R1120" s="175"/>
      <c r="S1120" s="175"/>
    </row>
    <row r="1121" spans="2:19" ht="15" customHeight="1" x14ac:dyDescent="0.2">
      <c r="B1121" s="176" t="s">
        <v>1425</v>
      </c>
      <c r="C1121" s="177" t="s">
        <v>68</v>
      </c>
      <c r="D1121" s="167">
        <v>39675</v>
      </c>
      <c r="E1121" s="166" t="str">
        <f t="shared" si="30"/>
        <v>S13</v>
      </c>
      <c r="F1121" s="166"/>
      <c r="G1121" s="166"/>
      <c r="H1121" s="196"/>
      <c r="I1121" s="175"/>
      <c r="J1121" s="175"/>
      <c r="K1121" s="175"/>
      <c r="L1121" s="175"/>
      <c r="M1121" s="175"/>
      <c r="Q1121" s="175"/>
      <c r="R1121" s="175"/>
      <c r="S1121" s="175"/>
    </row>
    <row r="1122" spans="2:19" ht="15" customHeight="1" x14ac:dyDescent="0.2">
      <c r="B1122" s="176" t="s">
        <v>977</v>
      </c>
      <c r="C1122" s="177" t="s">
        <v>780</v>
      </c>
      <c r="D1122" s="167">
        <v>39075</v>
      </c>
      <c r="E1122" s="166" t="str">
        <f t="shared" si="30"/>
        <v>S15</v>
      </c>
      <c r="F1122" s="166" t="s">
        <v>644</v>
      </c>
      <c r="G1122" s="166" t="s">
        <v>1229</v>
      </c>
      <c r="H1122" s="196"/>
      <c r="I1122" s="175"/>
      <c r="J1122" s="175"/>
      <c r="K1122" s="175"/>
      <c r="L1122" s="175"/>
      <c r="M1122" s="175"/>
      <c r="Q1122" s="175"/>
      <c r="R1122" s="175"/>
      <c r="S1122" s="175"/>
    </row>
    <row r="1123" spans="2:19" ht="15" customHeight="1" x14ac:dyDescent="0.2">
      <c r="B1123" s="176" t="s">
        <v>271</v>
      </c>
      <c r="C1123" s="177" t="s">
        <v>68</v>
      </c>
      <c r="D1123" s="167">
        <v>37786</v>
      </c>
      <c r="E1123" s="166" t="str">
        <f t="shared" si="30"/>
        <v>S17</v>
      </c>
      <c r="F1123" s="166"/>
      <c r="G1123" s="166"/>
      <c r="H1123" s="196"/>
      <c r="I1123" s="175"/>
      <c r="J1123" s="175"/>
      <c r="K1123" s="175"/>
      <c r="L1123" s="175"/>
      <c r="M1123" s="175"/>
      <c r="Q1123" s="175"/>
      <c r="R1123" s="175"/>
      <c r="S1123" s="175"/>
    </row>
    <row r="1124" spans="2:19" ht="15" customHeight="1" x14ac:dyDescent="0.2">
      <c r="B1124" s="176" t="s">
        <v>253</v>
      </c>
      <c r="C1124" s="177" t="s">
        <v>54</v>
      </c>
      <c r="D1124" s="167">
        <v>36202</v>
      </c>
      <c r="E1124" s="166" t="str">
        <f t="shared" si="30"/>
        <v>Adulto</v>
      </c>
      <c r="F1124" s="166"/>
      <c r="G1124" s="166"/>
      <c r="H1124" s="196"/>
      <c r="I1124" s="175"/>
      <c r="J1124" s="175"/>
      <c r="K1124" s="175"/>
      <c r="L1124" s="175"/>
      <c r="M1124" s="175"/>
      <c r="Q1124" s="175"/>
      <c r="R1124" s="175"/>
      <c r="S1124" s="175"/>
    </row>
    <row r="1125" spans="2:19" ht="15" customHeight="1" x14ac:dyDescent="0.2">
      <c r="B1125" s="176" t="s">
        <v>1672</v>
      </c>
      <c r="C1125" s="177" t="s">
        <v>868</v>
      </c>
      <c r="D1125" s="167">
        <v>41615</v>
      </c>
      <c r="E1125" s="166" t="str">
        <f t="shared" si="30"/>
        <v>S09</v>
      </c>
      <c r="F1125" s="166"/>
      <c r="G1125" s="166"/>
      <c r="H1125" s="196"/>
      <c r="I1125" s="175"/>
      <c r="J1125" s="175"/>
      <c r="K1125" s="175"/>
      <c r="L1125" s="175"/>
      <c r="M1125" s="175"/>
      <c r="Q1125" s="175"/>
      <c r="R1125" s="175"/>
      <c r="S1125" s="175"/>
    </row>
    <row r="1126" spans="2:19" ht="15" customHeight="1" x14ac:dyDescent="0.2">
      <c r="B1126" s="176" t="s">
        <v>1679</v>
      </c>
      <c r="C1126" s="177" t="s">
        <v>54</v>
      </c>
      <c r="D1126" s="167"/>
      <c r="E1126" s="166" t="str">
        <f t="shared" ref="E1126:E1189" si="31">IFERROR(VLOOKUP(YEAR($D1126),$J:$K,2,FALSE),"")</f>
        <v/>
      </c>
      <c r="F1126" s="166"/>
      <c r="G1126" s="166"/>
      <c r="H1126" s="196"/>
      <c r="I1126" s="175"/>
      <c r="J1126" s="175"/>
      <c r="K1126" s="175"/>
      <c r="L1126" s="175"/>
      <c r="M1126" s="175"/>
      <c r="Q1126" s="175"/>
      <c r="R1126" s="175"/>
      <c r="S1126" s="175"/>
    </row>
    <row r="1127" spans="2:19" ht="15" customHeight="1" x14ac:dyDescent="0.2">
      <c r="B1127" s="176" t="s">
        <v>726</v>
      </c>
      <c r="C1127" s="177" t="s">
        <v>68</v>
      </c>
      <c r="D1127" s="167">
        <v>40102</v>
      </c>
      <c r="E1127" s="166" t="str">
        <f t="shared" si="31"/>
        <v>S11</v>
      </c>
      <c r="F1127" s="166" t="s">
        <v>644</v>
      </c>
      <c r="G1127" s="166" t="s">
        <v>1324</v>
      </c>
      <c r="H1127" s="196" t="s">
        <v>1325</v>
      </c>
      <c r="I1127" s="175"/>
      <c r="J1127" s="175"/>
      <c r="K1127" s="175"/>
      <c r="L1127" s="175"/>
      <c r="M1127" s="175"/>
      <c r="Q1127" s="175"/>
      <c r="R1127" s="175"/>
      <c r="S1127" s="175"/>
    </row>
    <row r="1128" spans="2:19" ht="15" customHeight="1" x14ac:dyDescent="0.2">
      <c r="B1128" s="176" t="s">
        <v>1613</v>
      </c>
      <c r="C1128" s="177" t="s">
        <v>958</v>
      </c>
      <c r="D1128" s="167">
        <v>40559</v>
      </c>
      <c r="E1128" s="166" t="str">
        <f t="shared" si="31"/>
        <v>S09</v>
      </c>
      <c r="F1128" s="166"/>
      <c r="G1128" s="166"/>
      <c r="H1128" s="196"/>
      <c r="I1128" s="175"/>
      <c r="J1128" s="175"/>
      <c r="K1128" s="175"/>
      <c r="L1128" s="175"/>
      <c r="M1128" s="175"/>
      <c r="Q1128" s="175"/>
      <c r="R1128" s="175"/>
      <c r="S1128" s="175"/>
    </row>
    <row r="1129" spans="2:19" ht="15" customHeight="1" x14ac:dyDescent="0.2">
      <c r="B1129" s="176" t="s">
        <v>1002</v>
      </c>
      <c r="C1129" s="177" t="s">
        <v>143</v>
      </c>
      <c r="D1129" s="167"/>
      <c r="E1129" s="166" t="str">
        <f t="shared" si="31"/>
        <v/>
      </c>
      <c r="F1129" s="166"/>
      <c r="G1129" s="166"/>
      <c r="H1129" s="196"/>
      <c r="I1129" s="175"/>
      <c r="J1129" s="175"/>
      <c r="K1129" s="175"/>
      <c r="L1129" s="175"/>
      <c r="M1129" s="175"/>
      <c r="Q1129" s="175"/>
      <c r="R1129" s="175"/>
      <c r="S1129" s="175"/>
    </row>
    <row r="1130" spans="2:19" ht="15" customHeight="1" x14ac:dyDescent="0.2">
      <c r="B1130" s="176" t="s">
        <v>526</v>
      </c>
      <c r="C1130" s="177" t="s">
        <v>68</v>
      </c>
      <c r="D1130" s="167">
        <v>39966</v>
      </c>
      <c r="E1130" s="166" t="str">
        <f t="shared" si="31"/>
        <v>S11</v>
      </c>
      <c r="F1130" s="166"/>
      <c r="G1130" s="166"/>
      <c r="H1130" s="196"/>
      <c r="I1130" s="175"/>
      <c r="J1130" s="175"/>
      <c r="K1130" s="175"/>
      <c r="L1130" s="175"/>
      <c r="M1130" s="175"/>
      <c r="Q1130" s="175"/>
      <c r="R1130" s="175"/>
      <c r="S1130" s="175"/>
    </row>
    <row r="1131" spans="2:19" ht="15" customHeight="1" x14ac:dyDescent="0.2">
      <c r="B1131" s="176" t="s">
        <v>1244</v>
      </c>
      <c r="C1131" s="177" t="s">
        <v>774</v>
      </c>
      <c r="D1131" s="167">
        <v>22252</v>
      </c>
      <c r="E1131" s="166" t="str">
        <f t="shared" si="31"/>
        <v>50+</v>
      </c>
      <c r="F1131" s="166" t="s">
        <v>644</v>
      </c>
      <c r="G1131" s="166" t="s">
        <v>1245</v>
      </c>
      <c r="H1131" s="196"/>
      <c r="I1131" s="175"/>
      <c r="J1131" s="175"/>
      <c r="K1131" s="175"/>
      <c r="L1131" s="175"/>
      <c r="M1131" s="175"/>
      <c r="Q1131" s="175"/>
      <c r="R1131" s="175"/>
      <c r="S1131" s="175"/>
    </row>
    <row r="1132" spans="2:19" ht="15" customHeight="1" x14ac:dyDescent="0.2">
      <c r="B1132" s="176" t="s">
        <v>885</v>
      </c>
      <c r="C1132" s="177" t="s">
        <v>774</v>
      </c>
      <c r="D1132" s="167">
        <v>40022</v>
      </c>
      <c r="E1132" s="166" t="str">
        <f t="shared" si="31"/>
        <v>S11</v>
      </c>
      <c r="F1132" s="166" t="s">
        <v>644</v>
      </c>
      <c r="G1132" s="166" t="s">
        <v>1246</v>
      </c>
      <c r="H1132" s="196"/>
      <c r="I1132" s="175"/>
      <c r="J1132" s="175"/>
      <c r="K1132" s="175"/>
      <c r="L1132" s="175"/>
      <c r="M1132" s="175"/>
      <c r="Q1132" s="175"/>
      <c r="R1132" s="175"/>
      <c r="S1132" s="175"/>
    </row>
    <row r="1133" spans="2:19" ht="15" customHeight="1" x14ac:dyDescent="0.2">
      <c r="B1133" s="176" t="s">
        <v>1029</v>
      </c>
      <c r="C1133" s="177" t="s">
        <v>774</v>
      </c>
      <c r="D1133" s="167">
        <v>39407</v>
      </c>
      <c r="E1133" s="166" t="str">
        <f t="shared" si="31"/>
        <v>S13</v>
      </c>
      <c r="F1133" s="166"/>
      <c r="G1133" s="166"/>
      <c r="H1133" s="196"/>
      <c r="I1133" s="175"/>
      <c r="J1133" s="175"/>
      <c r="K1133" s="175"/>
      <c r="L1133" s="175"/>
      <c r="M1133" s="175"/>
      <c r="Q1133" s="175"/>
      <c r="R1133" s="175"/>
      <c r="S1133" s="175"/>
    </row>
    <row r="1134" spans="2:19" ht="15" customHeight="1" x14ac:dyDescent="0.2">
      <c r="B1134" s="176" t="s">
        <v>989</v>
      </c>
      <c r="C1134" s="177" t="s">
        <v>67</v>
      </c>
      <c r="D1134" s="167">
        <v>35590</v>
      </c>
      <c r="E1134" s="166" t="str">
        <f t="shared" si="31"/>
        <v>Adulto</v>
      </c>
      <c r="F1134" s="166"/>
      <c r="G1134" s="166"/>
      <c r="H1134" s="196"/>
      <c r="I1134" s="175"/>
      <c r="J1134" s="175"/>
      <c r="K1134" s="175"/>
      <c r="L1134" s="175"/>
      <c r="M1134" s="175"/>
      <c r="Q1134" s="175"/>
      <c r="R1134" s="175"/>
      <c r="S1134" s="175"/>
    </row>
    <row r="1135" spans="2:19" ht="15" customHeight="1" x14ac:dyDescent="0.2">
      <c r="B1135" s="176" t="s">
        <v>472</v>
      </c>
      <c r="C1135" s="177" t="s">
        <v>136</v>
      </c>
      <c r="D1135" s="167"/>
      <c r="E1135" s="166" t="str">
        <f t="shared" si="31"/>
        <v/>
      </c>
      <c r="F1135" s="166"/>
      <c r="G1135" s="166"/>
      <c r="H1135" s="196"/>
      <c r="I1135" s="175"/>
      <c r="J1135" s="175"/>
      <c r="K1135" s="175"/>
      <c r="L1135" s="175"/>
      <c r="M1135" s="175"/>
      <c r="Q1135" s="175"/>
      <c r="R1135" s="175"/>
      <c r="S1135" s="175"/>
    </row>
    <row r="1136" spans="2:19" ht="15" customHeight="1" x14ac:dyDescent="0.2">
      <c r="B1136" s="176" t="s">
        <v>350</v>
      </c>
      <c r="C1136" s="177" t="s">
        <v>60</v>
      </c>
      <c r="D1136" s="167">
        <v>30745</v>
      </c>
      <c r="E1136" s="166" t="str">
        <f t="shared" si="31"/>
        <v>35+</v>
      </c>
      <c r="F1136" s="166" t="s">
        <v>644</v>
      </c>
      <c r="G1136" s="166">
        <v>82440127</v>
      </c>
      <c r="H1136" s="196">
        <v>4097422952</v>
      </c>
      <c r="I1136" s="175"/>
      <c r="J1136" s="175"/>
      <c r="K1136" s="175"/>
      <c r="L1136" s="175"/>
      <c r="M1136" s="175"/>
      <c r="Q1136" s="175"/>
      <c r="R1136" s="175"/>
      <c r="S1136" s="175"/>
    </row>
    <row r="1137" spans="2:19" ht="15" customHeight="1" x14ac:dyDescent="0.2">
      <c r="B1137" s="176" t="s">
        <v>1619</v>
      </c>
      <c r="C1137" s="177" t="s">
        <v>369</v>
      </c>
      <c r="D1137" s="167">
        <v>40221</v>
      </c>
      <c r="E1137" s="166" t="str">
        <f t="shared" si="31"/>
        <v>S11</v>
      </c>
      <c r="F1137" s="166"/>
      <c r="G1137" s="166"/>
      <c r="H1137" s="196"/>
      <c r="I1137" s="175"/>
      <c r="J1137" s="175"/>
      <c r="K1137" s="175"/>
      <c r="L1137" s="175"/>
      <c r="M1137" s="175"/>
      <c r="Q1137" s="175"/>
      <c r="R1137" s="175"/>
      <c r="S1137" s="175"/>
    </row>
    <row r="1138" spans="2:19" ht="15" customHeight="1" x14ac:dyDescent="0.2">
      <c r="B1138" s="176" t="s">
        <v>854</v>
      </c>
      <c r="C1138" s="177" t="s">
        <v>55</v>
      </c>
      <c r="D1138" s="167">
        <v>40193</v>
      </c>
      <c r="E1138" s="166" t="str">
        <f t="shared" si="31"/>
        <v>S11</v>
      </c>
      <c r="F1138" s="166"/>
      <c r="G1138" s="166"/>
      <c r="H1138" s="196"/>
      <c r="I1138" s="175"/>
      <c r="J1138" s="175"/>
      <c r="K1138" s="175"/>
      <c r="L1138" s="175"/>
      <c r="M1138" s="175"/>
      <c r="Q1138" s="175"/>
      <c r="R1138" s="175"/>
      <c r="S1138" s="175"/>
    </row>
    <row r="1139" spans="2:19" ht="15" customHeight="1" x14ac:dyDescent="0.2">
      <c r="B1139" s="176" t="s">
        <v>855</v>
      </c>
      <c r="C1139" s="177" t="s">
        <v>389</v>
      </c>
      <c r="D1139" s="167">
        <v>38251</v>
      </c>
      <c r="E1139" s="166" t="str">
        <f t="shared" si="31"/>
        <v>S17</v>
      </c>
      <c r="F1139" s="166"/>
      <c r="G1139" s="166"/>
      <c r="H1139" s="196"/>
      <c r="I1139" s="175"/>
      <c r="J1139" s="175"/>
      <c r="K1139" s="175"/>
      <c r="L1139" s="175"/>
      <c r="M1139" s="175"/>
      <c r="Q1139" s="175"/>
      <c r="R1139" s="175"/>
      <c r="S1139" s="175"/>
    </row>
    <row r="1140" spans="2:19" ht="15" customHeight="1" x14ac:dyDescent="0.2">
      <c r="B1140" s="176" t="s">
        <v>1398</v>
      </c>
      <c r="C1140" s="177" t="s">
        <v>60</v>
      </c>
      <c r="D1140" s="167"/>
      <c r="E1140" s="166" t="str">
        <f t="shared" si="31"/>
        <v/>
      </c>
      <c r="F1140" s="166"/>
      <c r="G1140" s="166"/>
      <c r="H1140" s="196"/>
      <c r="I1140" s="175"/>
      <c r="J1140" s="175"/>
      <c r="K1140" s="175"/>
      <c r="L1140" s="175"/>
      <c r="M1140" s="175"/>
      <c r="Q1140" s="175"/>
      <c r="R1140" s="175"/>
      <c r="S1140" s="175"/>
    </row>
    <row r="1141" spans="2:19" ht="15" customHeight="1" x14ac:dyDescent="0.2">
      <c r="B1141" s="176" t="s">
        <v>1622</v>
      </c>
      <c r="C1141" s="177" t="s">
        <v>868</v>
      </c>
      <c r="D1141" s="167">
        <v>39833</v>
      </c>
      <c r="E1141" s="166" t="str">
        <f t="shared" si="31"/>
        <v>S11</v>
      </c>
      <c r="F1141" s="166"/>
      <c r="G1141" s="166"/>
      <c r="H1141" s="196"/>
      <c r="I1141" s="175"/>
      <c r="J1141" s="175"/>
      <c r="K1141" s="175"/>
      <c r="L1141" s="175"/>
      <c r="M1141" s="175"/>
      <c r="Q1141" s="175"/>
      <c r="R1141" s="175"/>
      <c r="S1141" s="175"/>
    </row>
    <row r="1142" spans="2:19" ht="15" customHeight="1" x14ac:dyDescent="0.2">
      <c r="B1142" s="176" t="s">
        <v>1725</v>
      </c>
      <c r="C1142" s="177" t="s">
        <v>60</v>
      </c>
      <c r="D1142" s="167">
        <v>25401</v>
      </c>
      <c r="E1142" s="166" t="str">
        <f t="shared" si="31"/>
        <v>50+</v>
      </c>
      <c r="F1142" s="166"/>
      <c r="G1142" s="166"/>
      <c r="H1142" s="196"/>
      <c r="I1142" s="175"/>
      <c r="J1142" s="175"/>
      <c r="K1142" s="175"/>
      <c r="L1142" s="175"/>
      <c r="M1142" s="175"/>
      <c r="Q1142" s="175"/>
      <c r="R1142" s="175"/>
      <c r="S1142" s="175"/>
    </row>
    <row r="1143" spans="2:19" ht="15" customHeight="1" x14ac:dyDescent="0.2">
      <c r="B1143" s="176" t="s">
        <v>91</v>
      </c>
      <c r="C1143" s="177" t="s">
        <v>134</v>
      </c>
      <c r="D1143" s="167">
        <v>36522</v>
      </c>
      <c r="E1143" s="166" t="str">
        <f t="shared" si="31"/>
        <v>Adulto</v>
      </c>
      <c r="F1143" s="166" t="s">
        <v>644</v>
      </c>
      <c r="G1143" s="166" t="s">
        <v>1485</v>
      </c>
      <c r="H1143" s="196"/>
      <c r="I1143" s="175"/>
      <c r="J1143" s="175"/>
      <c r="K1143" s="175"/>
      <c r="L1143" s="175"/>
      <c r="M1143" s="175"/>
      <c r="Q1143" s="175"/>
      <c r="R1143" s="175"/>
      <c r="S1143" s="175"/>
    </row>
    <row r="1144" spans="2:19" ht="15" customHeight="1" x14ac:dyDescent="0.2">
      <c r="B1144" s="176" t="s">
        <v>1593</v>
      </c>
      <c r="C1144" s="177" t="s">
        <v>54</v>
      </c>
      <c r="D1144" s="167">
        <v>39587</v>
      </c>
      <c r="E1144" s="166" t="str">
        <f t="shared" si="31"/>
        <v>S13</v>
      </c>
      <c r="F1144" s="166"/>
      <c r="G1144" s="166"/>
      <c r="H1144" s="196"/>
      <c r="I1144" s="175"/>
      <c r="J1144" s="175"/>
      <c r="K1144" s="175"/>
      <c r="L1144" s="175"/>
      <c r="M1144" s="175"/>
      <c r="Q1144" s="175"/>
      <c r="R1144" s="175"/>
      <c r="S1144" s="175"/>
    </row>
    <row r="1145" spans="2:19" ht="15" customHeight="1" x14ac:dyDescent="0.2">
      <c r="B1145" s="176" t="s">
        <v>56</v>
      </c>
      <c r="C1145" s="177" t="s">
        <v>55</v>
      </c>
      <c r="D1145" s="167">
        <v>32697</v>
      </c>
      <c r="E1145" s="166" t="str">
        <f t="shared" si="31"/>
        <v>Adulto</v>
      </c>
      <c r="F1145" s="166"/>
      <c r="G1145" s="166"/>
      <c r="H1145" s="196"/>
      <c r="I1145" s="175"/>
      <c r="J1145" s="175"/>
      <c r="K1145" s="175"/>
      <c r="L1145" s="175"/>
      <c r="M1145" s="175"/>
      <c r="Q1145" s="175"/>
      <c r="R1145" s="175"/>
      <c r="S1145" s="175"/>
    </row>
    <row r="1146" spans="2:19" ht="15" customHeight="1" x14ac:dyDescent="0.2">
      <c r="B1146" s="176" t="s">
        <v>1073</v>
      </c>
      <c r="C1146" s="177" t="s">
        <v>55</v>
      </c>
      <c r="D1146" s="167">
        <v>38974</v>
      </c>
      <c r="E1146" s="166" t="str">
        <f t="shared" si="31"/>
        <v>S15</v>
      </c>
      <c r="F1146" s="166" t="s">
        <v>644</v>
      </c>
      <c r="G1146" s="166" t="s">
        <v>1375</v>
      </c>
      <c r="H1146" s="196" t="s">
        <v>1376</v>
      </c>
      <c r="I1146" s="175"/>
      <c r="J1146" s="175"/>
      <c r="K1146" s="175"/>
      <c r="L1146" s="175"/>
      <c r="M1146" s="175"/>
      <c r="Q1146" s="175"/>
      <c r="R1146" s="175"/>
      <c r="S1146" s="175"/>
    </row>
    <row r="1147" spans="2:19" ht="15" customHeight="1" x14ac:dyDescent="0.2">
      <c r="B1147" s="176" t="s">
        <v>665</v>
      </c>
      <c r="C1147" s="177" t="s">
        <v>55</v>
      </c>
      <c r="D1147" s="167">
        <v>39343</v>
      </c>
      <c r="E1147" s="166" t="str">
        <f t="shared" si="31"/>
        <v>S13</v>
      </c>
      <c r="F1147" s="166" t="s">
        <v>644</v>
      </c>
      <c r="G1147" s="166"/>
      <c r="H1147" s="196"/>
      <c r="I1147" s="175"/>
      <c r="J1147" s="175"/>
      <c r="K1147" s="175"/>
      <c r="L1147" s="175"/>
      <c r="M1147" s="175"/>
      <c r="Q1147" s="175"/>
      <c r="R1147" s="175"/>
      <c r="S1147" s="175"/>
    </row>
    <row r="1148" spans="2:19" ht="15" customHeight="1" x14ac:dyDescent="0.2">
      <c r="B1148" s="176" t="s">
        <v>125</v>
      </c>
      <c r="C1148" s="177" t="s">
        <v>68</v>
      </c>
      <c r="D1148" s="167">
        <v>37259</v>
      </c>
      <c r="E1148" s="166" t="str">
        <f t="shared" si="31"/>
        <v>S19</v>
      </c>
      <c r="F1148" s="166" t="s">
        <v>644</v>
      </c>
      <c r="G1148" s="166"/>
      <c r="H1148" s="196">
        <v>10164269924</v>
      </c>
      <c r="I1148" s="175"/>
      <c r="J1148" s="175"/>
      <c r="K1148" s="175"/>
      <c r="L1148" s="175"/>
      <c r="M1148" s="175"/>
      <c r="Q1148" s="175"/>
      <c r="R1148" s="175"/>
      <c r="S1148" s="175"/>
    </row>
    <row r="1149" spans="2:19" ht="15" customHeight="1" x14ac:dyDescent="0.2">
      <c r="B1149" s="176" t="s">
        <v>1513</v>
      </c>
      <c r="C1149" s="177" t="s">
        <v>136</v>
      </c>
      <c r="D1149" s="167">
        <v>35201</v>
      </c>
      <c r="E1149" s="166" t="str">
        <f t="shared" si="31"/>
        <v>Adulto</v>
      </c>
      <c r="F1149" s="166"/>
      <c r="G1149" s="166"/>
      <c r="H1149" s="196"/>
      <c r="I1149" s="175"/>
      <c r="J1149" s="175"/>
      <c r="K1149" s="175"/>
      <c r="L1149" s="175"/>
      <c r="M1149" s="175"/>
      <c r="Q1149" s="175"/>
      <c r="R1149" s="175"/>
      <c r="S1149" s="175"/>
    </row>
    <row r="1150" spans="2:19" ht="15" customHeight="1" x14ac:dyDescent="0.2">
      <c r="B1150" s="176" t="s">
        <v>505</v>
      </c>
      <c r="C1150" s="177" t="s">
        <v>134</v>
      </c>
      <c r="D1150" s="167">
        <v>38867</v>
      </c>
      <c r="E1150" s="166" t="str">
        <f t="shared" si="31"/>
        <v>S15</v>
      </c>
      <c r="F1150" s="166" t="s">
        <v>644</v>
      </c>
      <c r="G1150" s="166" t="s">
        <v>1148</v>
      </c>
      <c r="H1150" s="196"/>
      <c r="I1150" s="175"/>
      <c r="J1150" s="175"/>
      <c r="K1150" s="175"/>
      <c r="L1150" s="175"/>
      <c r="M1150" s="175"/>
      <c r="Q1150" s="175"/>
      <c r="R1150" s="175"/>
      <c r="S1150" s="175"/>
    </row>
    <row r="1151" spans="2:19" ht="15" customHeight="1" x14ac:dyDescent="0.2">
      <c r="B1151" s="176" t="s">
        <v>174</v>
      </c>
      <c r="C1151" s="177" t="s">
        <v>67</v>
      </c>
      <c r="D1151" s="167"/>
      <c r="E1151" s="166" t="str">
        <f t="shared" si="31"/>
        <v/>
      </c>
      <c r="F1151" s="166"/>
      <c r="G1151" s="166"/>
      <c r="H1151" s="196"/>
      <c r="I1151" s="175"/>
      <c r="J1151" s="175"/>
      <c r="K1151" s="175"/>
      <c r="L1151" s="175"/>
      <c r="M1151" s="175"/>
      <c r="Q1151" s="175"/>
      <c r="R1151" s="175"/>
      <c r="S1151" s="175"/>
    </row>
    <row r="1152" spans="2:19" ht="15" customHeight="1" x14ac:dyDescent="0.2">
      <c r="B1152" s="176" t="s">
        <v>302</v>
      </c>
      <c r="C1152" s="177" t="s">
        <v>134</v>
      </c>
      <c r="D1152" s="167"/>
      <c r="E1152" s="166" t="str">
        <f t="shared" si="31"/>
        <v/>
      </c>
      <c r="F1152" s="166"/>
      <c r="G1152" s="166"/>
      <c r="H1152" s="196"/>
      <c r="I1152" s="175"/>
      <c r="J1152" s="175"/>
      <c r="K1152" s="175"/>
      <c r="L1152" s="175"/>
      <c r="M1152" s="175"/>
      <c r="Q1152" s="175"/>
      <c r="R1152" s="175"/>
      <c r="S1152" s="175"/>
    </row>
    <row r="1153" spans="2:19" ht="15" customHeight="1" x14ac:dyDescent="0.2">
      <c r="B1153" s="176" t="s">
        <v>527</v>
      </c>
      <c r="C1153" s="177" t="s">
        <v>55</v>
      </c>
      <c r="D1153" s="167">
        <v>39289</v>
      </c>
      <c r="E1153" s="166" t="str">
        <f t="shared" si="31"/>
        <v>S13</v>
      </c>
      <c r="F1153" s="166" t="s">
        <v>644</v>
      </c>
      <c r="G1153" s="166"/>
      <c r="H1153" s="196"/>
      <c r="I1153" s="175"/>
      <c r="J1153" s="175"/>
      <c r="K1153" s="175"/>
      <c r="L1153" s="175"/>
      <c r="M1153" s="175"/>
      <c r="Q1153" s="175"/>
      <c r="R1153" s="175"/>
      <c r="S1153" s="175"/>
    </row>
    <row r="1154" spans="2:19" ht="15" customHeight="1" x14ac:dyDescent="0.2">
      <c r="B1154" s="176" t="s">
        <v>680</v>
      </c>
      <c r="C1154" s="177" t="s">
        <v>369</v>
      </c>
      <c r="D1154" s="167">
        <v>37561</v>
      </c>
      <c r="E1154" s="166" t="str">
        <f t="shared" si="31"/>
        <v>S19</v>
      </c>
      <c r="F1154" s="166" t="s">
        <v>644</v>
      </c>
      <c r="G1154" s="166"/>
      <c r="H1154" s="196"/>
      <c r="I1154" s="175"/>
      <c r="J1154" s="175"/>
      <c r="K1154" s="175"/>
      <c r="L1154" s="175"/>
      <c r="M1154" s="175"/>
      <c r="Q1154" s="175"/>
      <c r="R1154" s="175"/>
      <c r="S1154" s="175"/>
    </row>
    <row r="1155" spans="2:19" ht="15" customHeight="1" x14ac:dyDescent="0.2">
      <c r="B1155" s="176" t="s">
        <v>200</v>
      </c>
      <c r="C1155" s="177" t="s">
        <v>68</v>
      </c>
      <c r="D1155" s="167">
        <v>37507</v>
      </c>
      <c r="E1155" s="166" t="str">
        <f t="shared" si="31"/>
        <v>S19</v>
      </c>
      <c r="F1155" s="166" t="s">
        <v>644</v>
      </c>
      <c r="G1155" s="166"/>
      <c r="H1155" s="196">
        <v>10721724965</v>
      </c>
      <c r="I1155" s="175"/>
      <c r="J1155" s="175"/>
      <c r="K1155" s="175"/>
      <c r="L1155" s="175"/>
      <c r="M1155" s="175"/>
      <c r="Q1155" s="175"/>
      <c r="R1155" s="175"/>
      <c r="S1155" s="175"/>
    </row>
    <row r="1156" spans="2:19" ht="15" customHeight="1" x14ac:dyDescent="0.2">
      <c r="B1156" s="176" t="s">
        <v>334</v>
      </c>
      <c r="C1156" s="177" t="s">
        <v>136</v>
      </c>
      <c r="D1156" s="167"/>
      <c r="E1156" s="166" t="str">
        <f t="shared" si="31"/>
        <v/>
      </c>
      <c r="F1156" s="166"/>
      <c r="G1156" s="166"/>
      <c r="H1156" s="196"/>
      <c r="I1156" s="175"/>
      <c r="J1156" s="175"/>
      <c r="K1156" s="175"/>
      <c r="L1156" s="175"/>
      <c r="M1156" s="175"/>
      <c r="Q1156" s="175"/>
      <c r="R1156" s="175"/>
      <c r="S1156" s="175"/>
    </row>
    <row r="1157" spans="2:19" ht="15" customHeight="1" x14ac:dyDescent="0.2">
      <c r="B1157" s="176" t="s">
        <v>1480</v>
      </c>
      <c r="C1157" s="177" t="s">
        <v>134</v>
      </c>
      <c r="D1157" s="167">
        <v>38305</v>
      </c>
      <c r="E1157" s="166" t="str">
        <f t="shared" si="31"/>
        <v>S17</v>
      </c>
      <c r="F1157" s="166" t="s">
        <v>644</v>
      </c>
      <c r="G1157" s="166" t="s">
        <v>1490</v>
      </c>
      <c r="H1157" s="196"/>
      <c r="I1157" s="175"/>
      <c r="J1157" s="175"/>
      <c r="K1157" s="175"/>
      <c r="L1157" s="175"/>
      <c r="M1157" s="175"/>
      <c r="Q1157" s="175"/>
      <c r="R1157" s="175"/>
      <c r="S1157" s="175"/>
    </row>
    <row r="1158" spans="2:19" ht="15" customHeight="1" x14ac:dyDescent="0.2">
      <c r="B1158" s="176" t="s">
        <v>135</v>
      </c>
      <c r="C1158" s="177" t="s">
        <v>54</v>
      </c>
      <c r="D1158" s="167"/>
      <c r="E1158" s="166" t="str">
        <f t="shared" si="31"/>
        <v/>
      </c>
      <c r="F1158" s="166"/>
      <c r="G1158" s="166"/>
      <c r="H1158" s="196"/>
      <c r="I1158" s="175"/>
      <c r="J1158" s="175"/>
      <c r="K1158" s="175"/>
      <c r="L1158" s="175"/>
      <c r="M1158" s="175"/>
      <c r="Q1158" s="175"/>
      <c r="R1158" s="175"/>
      <c r="S1158" s="175"/>
    </row>
    <row r="1159" spans="2:19" ht="15" customHeight="1" x14ac:dyDescent="0.2">
      <c r="B1159" s="176" t="s">
        <v>736</v>
      </c>
      <c r="C1159" s="177" t="s">
        <v>60</v>
      </c>
      <c r="D1159" s="167">
        <v>35931</v>
      </c>
      <c r="E1159" s="166" t="str">
        <f t="shared" si="31"/>
        <v>Adulto</v>
      </c>
      <c r="F1159" s="166" t="s">
        <v>644</v>
      </c>
      <c r="G1159" s="166"/>
      <c r="H1159" s="196"/>
      <c r="I1159" s="175"/>
      <c r="J1159" s="175"/>
      <c r="K1159" s="175"/>
      <c r="L1159" s="175"/>
      <c r="M1159" s="175"/>
      <c r="Q1159" s="175"/>
      <c r="R1159" s="175"/>
      <c r="S1159" s="175"/>
    </row>
    <row r="1160" spans="2:19" ht="15" customHeight="1" x14ac:dyDescent="0.2">
      <c r="B1160" s="176" t="s">
        <v>548</v>
      </c>
      <c r="C1160" s="177" t="s">
        <v>68</v>
      </c>
      <c r="D1160" s="167">
        <v>37972</v>
      </c>
      <c r="E1160" s="166" t="str">
        <f t="shared" si="31"/>
        <v>S17</v>
      </c>
      <c r="F1160" s="166"/>
      <c r="G1160" s="166"/>
      <c r="H1160" s="196"/>
      <c r="I1160" s="175"/>
      <c r="J1160" s="175"/>
      <c r="K1160" s="175"/>
      <c r="L1160" s="175"/>
      <c r="M1160" s="175"/>
      <c r="Q1160" s="175"/>
      <c r="R1160" s="175"/>
      <c r="S1160" s="175"/>
    </row>
    <row r="1161" spans="2:19" ht="15" customHeight="1" x14ac:dyDescent="0.2">
      <c r="B1161" s="176" t="s">
        <v>975</v>
      </c>
      <c r="C1161" s="177" t="s">
        <v>774</v>
      </c>
      <c r="D1161" s="167">
        <v>38184</v>
      </c>
      <c r="E1161" s="166" t="str">
        <f t="shared" si="31"/>
        <v>S17</v>
      </c>
      <c r="F1161" s="166" t="s">
        <v>644</v>
      </c>
      <c r="G1161" s="166" t="s">
        <v>1243</v>
      </c>
      <c r="H1161" s="196">
        <v>11647769914</v>
      </c>
      <c r="I1161" s="175"/>
      <c r="J1161" s="175"/>
      <c r="K1161" s="175"/>
      <c r="L1161" s="175"/>
      <c r="M1161" s="175"/>
      <c r="Q1161" s="175"/>
      <c r="R1161" s="175"/>
      <c r="S1161" s="175"/>
    </row>
    <row r="1162" spans="2:19" ht="15" customHeight="1" x14ac:dyDescent="0.2">
      <c r="B1162" s="176" t="s">
        <v>1719</v>
      </c>
      <c r="C1162" s="177" t="s">
        <v>774</v>
      </c>
      <c r="D1162" s="167">
        <v>21511</v>
      </c>
      <c r="E1162" s="166" t="str">
        <f t="shared" si="31"/>
        <v>50+</v>
      </c>
      <c r="F1162" s="166"/>
      <c r="G1162" s="166"/>
      <c r="H1162" s="196"/>
      <c r="I1162" s="175"/>
      <c r="J1162" s="175"/>
      <c r="K1162" s="175"/>
      <c r="L1162" s="175"/>
      <c r="M1162" s="175"/>
      <c r="Q1162" s="175"/>
      <c r="R1162" s="175"/>
      <c r="S1162" s="175"/>
    </row>
    <row r="1163" spans="2:19" ht="15" customHeight="1" x14ac:dyDescent="0.2">
      <c r="B1163" s="176" t="s">
        <v>1708</v>
      </c>
      <c r="C1163" s="177" t="s">
        <v>774</v>
      </c>
      <c r="D1163" s="167">
        <v>25819</v>
      </c>
      <c r="E1163" s="166" t="str">
        <f t="shared" si="31"/>
        <v>42+</v>
      </c>
      <c r="F1163" s="166"/>
      <c r="G1163" s="166"/>
      <c r="H1163" s="196"/>
      <c r="I1163" s="175"/>
      <c r="J1163" s="175"/>
      <c r="K1163" s="175"/>
      <c r="L1163" s="175"/>
      <c r="M1163" s="175"/>
      <c r="Q1163" s="175"/>
      <c r="R1163" s="175"/>
      <c r="S1163" s="175"/>
    </row>
    <row r="1164" spans="2:19" ht="15" customHeight="1" x14ac:dyDescent="0.2">
      <c r="B1164" s="176" t="s">
        <v>440</v>
      </c>
      <c r="C1164" s="177" t="s">
        <v>335</v>
      </c>
      <c r="D1164" s="167">
        <v>37522</v>
      </c>
      <c r="E1164" s="166" t="str">
        <f t="shared" si="31"/>
        <v>S19</v>
      </c>
      <c r="F1164" s="166"/>
      <c r="G1164" s="166"/>
      <c r="H1164" s="196"/>
      <c r="I1164" s="175"/>
      <c r="J1164" s="175"/>
      <c r="K1164" s="175"/>
      <c r="L1164" s="175"/>
      <c r="M1164" s="175"/>
      <c r="Q1164" s="175"/>
      <c r="R1164" s="175"/>
      <c r="S1164" s="175"/>
    </row>
    <row r="1165" spans="2:19" ht="15" customHeight="1" x14ac:dyDescent="0.2">
      <c r="B1165" s="176" t="s">
        <v>1122</v>
      </c>
      <c r="C1165" s="177" t="s">
        <v>369</v>
      </c>
      <c r="D1165" s="167"/>
      <c r="E1165" s="166" t="str">
        <f t="shared" si="31"/>
        <v/>
      </c>
      <c r="F1165" s="166"/>
      <c r="G1165" s="166"/>
      <c r="H1165" s="196"/>
      <c r="I1165" s="175"/>
      <c r="J1165" s="175"/>
      <c r="K1165" s="175"/>
      <c r="L1165" s="175"/>
      <c r="M1165" s="175"/>
      <c r="Q1165" s="175"/>
      <c r="R1165" s="175"/>
      <c r="S1165" s="175"/>
    </row>
    <row r="1166" spans="2:19" ht="15" customHeight="1" x14ac:dyDescent="0.2">
      <c r="B1166" s="176" t="s">
        <v>359</v>
      </c>
      <c r="C1166" s="177" t="s">
        <v>136</v>
      </c>
      <c r="D1166" s="167">
        <v>32924</v>
      </c>
      <c r="E1166" s="166" t="str">
        <f t="shared" si="31"/>
        <v>Adulto</v>
      </c>
      <c r="F1166" s="166"/>
      <c r="G1166" s="166"/>
      <c r="H1166" s="196"/>
      <c r="I1166" s="175"/>
      <c r="J1166" s="175"/>
      <c r="K1166" s="175"/>
      <c r="L1166" s="175"/>
      <c r="M1166" s="175"/>
      <c r="Q1166" s="175"/>
      <c r="R1166" s="175"/>
      <c r="S1166" s="175"/>
    </row>
    <row r="1167" spans="2:19" ht="15" customHeight="1" x14ac:dyDescent="0.2">
      <c r="B1167" s="176" t="s">
        <v>1445</v>
      </c>
      <c r="C1167" s="177" t="s">
        <v>136</v>
      </c>
      <c r="D1167" s="167">
        <v>39792</v>
      </c>
      <c r="E1167" s="166" t="str">
        <f t="shared" si="31"/>
        <v>S13</v>
      </c>
      <c r="F1167" s="166"/>
      <c r="G1167" s="166"/>
      <c r="H1167" s="196"/>
      <c r="I1167" s="175"/>
      <c r="J1167" s="175"/>
      <c r="K1167" s="175"/>
      <c r="L1167" s="175"/>
      <c r="M1167" s="175"/>
      <c r="Q1167" s="175"/>
      <c r="R1167" s="175"/>
      <c r="S1167" s="175"/>
    </row>
    <row r="1168" spans="2:19" ht="15" customHeight="1" x14ac:dyDescent="0.2">
      <c r="B1168" s="176" t="s">
        <v>676</v>
      </c>
      <c r="C1168" s="177" t="s">
        <v>369</v>
      </c>
      <c r="D1168" s="167">
        <v>38116</v>
      </c>
      <c r="E1168" s="166" t="str">
        <f t="shared" si="31"/>
        <v>S17</v>
      </c>
      <c r="F1168" s="166" t="s">
        <v>644</v>
      </c>
      <c r="G1168" s="166"/>
      <c r="H1168" s="196"/>
      <c r="I1168" s="175"/>
      <c r="J1168" s="175"/>
      <c r="K1168" s="175"/>
      <c r="L1168" s="175"/>
      <c r="M1168" s="175"/>
      <c r="Q1168" s="175"/>
      <c r="R1168" s="175"/>
      <c r="S1168" s="175"/>
    </row>
    <row r="1169" spans="2:19" ht="15" customHeight="1" x14ac:dyDescent="0.2">
      <c r="B1169" s="176" t="s">
        <v>1530</v>
      </c>
      <c r="C1169" s="177" t="s">
        <v>774</v>
      </c>
      <c r="D1169" s="167">
        <v>29642</v>
      </c>
      <c r="E1169" s="166" t="str">
        <f t="shared" si="31"/>
        <v>35+</v>
      </c>
      <c r="F1169" s="166"/>
      <c r="G1169" s="166"/>
      <c r="H1169" s="196"/>
      <c r="I1169" s="175"/>
      <c r="J1169" s="175"/>
      <c r="K1169" s="175"/>
      <c r="L1169" s="175"/>
      <c r="M1169" s="175"/>
      <c r="Q1169" s="175"/>
      <c r="R1169" s="175"/>
      <c r="S1169" s="175"/>
    </row>
    <row r="1170" spans="2:19" ht="15" customHeight="1" x14ac:dyDescent="0.2">
      <c r="B1170" s="176" t="s">
        <v>886</v>
      </c>
      <c r="C1170" s="177" t="s">
        <v>774</v>
      </c>
      <c r="D1170" s="167">
        <v>38399</v>
      </c>
      <c r="E1170" s="166" t="str">
        <f t="shared" si="31"/>
        <v>S15</v>
      </c>
      <c r="F1170" s="166"/>
      <c r="G1170" s="166"/>
      <c r="H1170" s="196"/>
      <c r="I1170" s="175"/>
      <c r="J1170" s="175"/>
      <c r="K1170" s="175"/>
      <c r="L1170" s="175"/>
      <c r="M1170" s="175"/>
      <c r="Q1170" s="175"/>
      <c r="R1170" s="175"/>
      <c r="S1170" s="175"/>
    </row>
    <row r="1171" spans="2:19" ht="15" customHeight="1" x14ac:dyDescent="0.2">
      <c r="B1171" s="176" t="s">
        <v>673</v>
      </c>
      <c r="C1171" s="177" t="s">
        <v>55</v>
      </c>
      <c r="D1171" s="167">
        <v>39454</v>
      </c>
      <c r="E1171" s="166" t="str">
        <f t="shared" si="31"/>
        <v>S13</v>
      </c>
      <c r="F1171" s="166" t="s">
        <v>644</v>
      </c>
      <c r="G1171" s="166"/>
      <c r="H1171" s="196"/>
      <c r="I1171" s="175"/>
      <c r="J1171" s="175"/>
      <c r="K1171" s="175"/>
      <c r="L1171" s="175"/>
      <c r="M1171" s="175"/>
      <c r="Q1171" s="175"/>
      <c r="R1171" s="175"/>
      <c r="S1171" s="175"/>
    </row>
    <row r="1172" spans="2:19" ht="15" customHeight="1" x14ac:dyDescent="0.2">
      <c r="B1172" s="176" t="s">
        <v>512</v>
      </c>
      <c r="C1172" s="177" t="s">
        <v>389</v>
      </c>
      <c r="D1172" s="167">
        <v>38765</v>
      </c>
      <c r="E1172" s="166" t="str">
        <f t="shared" si="31"/>
        <v>S15</v>
      </c>
      <c r="F1172" s="166"/>
      <c r="G1172" s="166"/>
      <c r="H1172" s="196"/>
      <c r="I1172" s="175"/>
      <c r="J1172" s="175"/>
      <c r="K1172" s="175"/>
      <c r="L1172" s="175"/>
      <c r="M1172" s="175"/>
      <c r="Q1172" s="175"/>
      <c r="R1172" s="175"/>
      <c r="S1172" s="175"/>
    </row>
    <row r="1173" spans="2:19" ht="15" customHeight="1" x14ac:dyDescent="0.2">
      <c r="B1173" s="176" t="s">
        <v>572</v>
      </c>
      <c r="C1173" s="177" t="s">
        <v>54</v>
      </c>
      <c r="D1173" s="167"/>
      <c r="E1173" s="166" t="str">
        <f t="shared" si="31"/>
        <v/>
      </c>
      <c r="F1173" s="166"/>
      <c r="G1173" s="166"/>
      <c r="H1173" s="196"/>
      <c r="I1173" s="175"/>
      <c r="J1173" s="175"/>
      <c r="K1173" s="175"/>
      <c r="L1173" s="175"/>
      <c r="M1173" s="175"/>
      <c r="Q1173" s="175"/>
      <c r="R1173" s="175"/>
      <c r="S1173" s="175"/>
    </row>
    <row r="1174" spans="2:19" ht="15" customHeight="1" x14ac:dyDescent="0.2">
      <c r="B1174" s="176" t="s">
        <v>1695</v>
      </c>
      <c r="C1174" s="177" t="s">
        <v>68</v>
      </c>
      <c r="D1174" s="167">
        <v>28597</v>
      </c>
      <c r="E1174" s="166" t="str">
        <f t="shared" si="31"/>
        <v>35+</v>
      </c>
      <c r="F1174" s="166"/>
      <c r="G1174" s="166"/>
      <c r="H1174" s="196"/>
      <c r="I1174" s="175"/>
      <c r="J1174" s="175"/>
      <c r="K1174" s="175"/>
      <c r="L1174" s="175"/>
      <c r="M1174" s="175"/>
      <c r="Q1174" s="175"/>
      <c r="R1174" s="175"/>
      <c r="S1174" s="175"/>
    </row>
    <row r="1175" spans="2:19" ht="15" customHeight="1" x14ac:dyDescent="0.2">
      <c r="B1175" s="176" t="s">
        <v>235</v>
      </c>
      <c r="C1175" s="177" t="s">
        <v>143</v>
      </c>
      <c r="D1175" s="167"/>
      <c r="E1175" s="166" t="str">
        <f t="shared" si="31"/>
        <v/>
      </c>
      <c r="F1175" s="166"/>
      <c r="G1175" s="166"/>
      <c r="H1175" s="196"/>
      <c r="I1175" s="175"/>
      <c r="J1175" s="175"/>
      <c r="K1175" s="175"/>
      <c r="L1175" s="175"/>
      <c r="M1175" s="175"/>
      <c r="Q1175" s="175"/>
      <c r="R1175" s="175"/>
      <c r="S1175" s="175"/>
    </row>
    <row r="1176" spans="2:19" ht="15" customHeight="1" x14ac:dyDescent="0.2">
      <c r="B1176" s="176" t="s">
        <v>362</v>
      </c>
      <c r="C1176" s="177" t="s">
        <v>134</v>
      </c>
      <c r="D1176" s="167"/>
      <c r="E1176" s="166" t="str">
        <f t="shared" si="31"/>
        <v/>
      </c>
      <c r="F1176" s="166"/>
      <c r="G1176" s="166"/>
      <c r="H1176" s="196"/>
      <c r="I1176" s="175"/>
      <c r="J1176" s="175"/>
      <c r="K1176" s="175"/>
      <c r="L1176" s="175"/>
      <c r="M1176" s="175"/>
      <c r="Q1176" s="175"/>
      <c r="R1176" s="175"/>
      <c r="S1176" s="175"/>
    </row>
    <row r="1177" spans="2:19" ht="15" customHeight="1" x14ac:dyDescent="0.2">
      <c r="B1177" s="176" t="s">
        <v>700</v>
      </c>
      <c r="C1177" s="177" t="s">
        <v>134</v>
      </c>
      <c r="D1177" s="167">
        <v>34734</v>
      </c>
      <c r="E1177" s="166" t="str">
        <f t="shared" si="31"/>
        <v>Adulto</v>
      </c>
      <c r="F1177" s="166" t="s">
        <v>644</v>
      </c>
      <c r="G1177" s="166"/>
      <c r="H1177" s="196"/>
      <c r="I1177" s="175"/>
      <c r="J1177" s="175"/>
      <c r="K1177" s="175"/>
      <c r="L1177" s="175"/>
      <c r="M1177" s="175"/>
      <c r="Q1177" s="175"/>
      <c r="R1177" s="175"/>
      <c r="S1177" s="175"/>
    </row>
    <row r="1178" spans="2:19" ht="15" customHeight="1" x14ac:dyDescent="0.2">
      <c r="B1178" s="176" t="s">
        <v>1118</v>
      </c>
      <c r="C1178" s="177" t="s">
        <v>777</v>
      </c>
      <c r="D1178" s="167">
        <v>33925</v>
      </c>
      <c r="E1178" s="166" t="str">
        <f t="shared" si="31"/>
        <v>Adulto</v>
      </c>
      <c r="F1178" s="166"/>
      <c r="G1178" s="166"/>
      <c r="H1178" s="196"/>
      <c r="I1178" s="175"/>
      <c r="J1178" s="175"/>
      <c r="K1178" s="175"/>
      <c r="L1178" s="175"/>
      <c r="M1178" s="175"/>
      <c r="Q1178" s="175"/>
      <c r="R1178" s="175"/>
      <c r="S1178" s="175"/>
    </row>
    <row r="1179" spans="2:19" ht="15" customHeight="1" x14ac:dyDescent="0.2">
      <c r="B1179" s="176" t="s">
        <v>1567</v>
      </c>
      <c r="C1179" s="177" t="s">
        <v>68</v>
      </c>
      <c r="D1179" s="167"/>
      <c r="E1179" s="166" t="str">
        <f t="shared" si="31"/>
        <v/>
      </c>
      <c r="F1179" s="166"/>
      <c r="G1179" s="166"/>
      <c r="H1179" s="196"/>
      <c r="I1179" s="175"/>
      <c r="J1179" s="175"/>
      <c r="K1179" s="175"/>
      <c r="L1179" s="175"/>
      <c r="M1179" s="175"/>
      <c r="Q1179" s="175"/>
      <c r="R1179" s="175"/>
      <c r="S1179" s="175"/>
    </row>
    <row r="1180" spans="2:19" ht="15" customHeight="1" x14ac:dyDescent="0.2">
      <c r="B1180" s="176" t="s">
        <v>1474</v>
      </c>
      <c r="C1180" s="177" t="s">
        <v>1404</v>
      </c>
      <c r="D1180" s="167">
        <v>38052</v>
      </c>
      <c r="E1180" s="166" t="str">
        <f t="shared" si="31"/>
        <v>S17</v>
      </c>
      <c r="F1180" s="166"/>
      <c r="G1180" s="166"/>
      <c r="H1180" s="196"/>
      <c r="I1180" s="175"/>
      <c r="J1180" s="175"/>
      <c r="K1180" s="175"/>
      <c r="L1180" s="175"/>
      <c r="M1180" s="175"/>
      <c r="Q1180" s="175"/>
      <c r="R1180" s="175"/>
      <c r="S1180" s="175"/>
    </row>
    <row r="1181" spans="2:19" ht="15" customHeight="1" x14ac:dyDescent="0.2">
      <c r="B1181" s="176" t="s">
        <v>210</v>
      </c>
      <c r="C1181" s="177" t="s">
        <v>55</v>
      </c>
      <c r="D1181" s="167">
        <v>39220</v>
      </c>
      <c r="E1181" s="166" t="str">
        <f t="shared" si="31"/>
        <v>S13</v>
      </c>
      <c r="F1181" s="166" t="s">
        <v>644</v>
      </c>
      <c r="G1181" s="166"/>
      <c r="H1181" s="196"/>
      <c r="I1181" s="175"/>
      <c r="J1181" s="175"/>
      <c r="K1181" s="175"/>
      <c r="L1181" s="175"/>
      <c r="M1181" s="175"/>
      <c r="Q1181" s="175"/>
      <c r="R1181" s="175"/>
      <c r="S1181" s="175"/>
    </row>
    <row r="1182" spans="2:19" ht="15" customHeight="1" x14ac:dyDescent="0.2">
      <c r="B1182" s="176" t="s">
        <v>194</v>
      </c>
      <c r="C1182" s="177" t="s">
        <v>143</v>
      </c>
      <c r="D1182" s="167"/>
      <c r="E1182" s="166" t="str">
        <f t="shared" si="31"/>
        <v/>
      </c>
      <c r="F1182" s="166"/>
      <c r="G1182" s="166"/>
      <c r="H1182" s="196"/>
      <c r="I1182" s="175"/>
      <c r="J1182" s="175"/>
      <c r="K1182" s="175"/>
      <c r="L1182" s="175"/>
      <c r="M1182" s="175"/>
      <c r="Q1182" s="175"/>
      <c r="R1182" s="175"/>
      <c r="S1182" s="175"/>
    </row>
    <row r="1183" spans="2:19" ht="15" customHeight="1" x14ac:dyDescent="0.2">
      <c r="B1183" s="176" t="s">
        <v>606</v>
      </c>
      <c r="C1183" s="177" t="s">
        <v>143</v>
      </c>
      <c r="D1183" s="167"/>
      <c r="E1183" s="166" t="str">
        <f t="shared" si="31"/>
        <v/>
      </c>
      <c r="F1183" s="166"/>
      <c r="G1183" s="166"/>
      <c r="H1183" s="196"/>
      <c r="I1183" s="175"/>
      <c r="J1183" s="175"/>
      <c r="K1183" s="175"/>
      <c r="L1183" s="175"/>
      <c r="M1183" s="175"/>
      <c r="Q1183" s="175"/>
      <c r="R1183" s="175"/>
      <c r="S1183" s="175"/>
    </row>
    <row r="1184" spans="2:19" ht="15" customHeight="1" x14ac:dyDescent="0.2">
      <c r="B1184" s="176" t="s">
        <v>1121</v>
      </c>
      <c r="C1184" s="177" t="s">
        <v>369</v>
      </c>
      <c r="D1184" s="167"/>
      <c r="E1184" s="166" t="str">
        <f t="shared" si="31"/>
        <v/>
      </c>
      <c r="F1184" s="166"/>
      <c r="G1184" s="166"/>
      <c r="H1184" s="196"/>
      <c r="I1184" s="175"/>
      <c r="J1184" s="175"/>
      <c r="K1184" s="175"/>
      <c r="L1184" s="175"/>
      <c r="M1184" s="175"/>
      <c r="Q1184" s="175"/>
      <c r="R1184" s="175"/>
      <c r="S1184" s="175"/>
    </row>
    <row r="1185" spans="2:19" ht="15" customHeight="1" x14ac:dyDescent="0.2">
      <c r="B1185" s="176" t="s">
        <v>1524</v>
      </c>
      <c r="C1185" s="177" t="s">
        <v>780</v>
      </c>
      <c r="D1185" s="167">
        <v>28441</v>
      </c>
      <c r="E1185" s="166" t="str">
        <f t="shared" si="31"/>
        <v>42+</v>
      </c>
      <c r="F1185" s="166"/>
      <c r="G1185" s="166"/>
      <c r="H1185" s="196"/>
      <c r="I1185" s="175"/>
      <c r="J1185" s="175"/>
      <c r="K1185" s="175"/>
      <c r="L1185" s="175"/>
      <c r="M1185" s="175"/>
      <c r="Q1185" s="175"/>
      <c r="R1185" s="175"/>
      <c r="S1185" s="175"/>
    </row>
    <row r="1186" spans="2:19" ht="15" customHeight="1" x14ac:dyDescent="0.2">
      <c r="B1186" s="176" t="s">
        <v>181</v>
      </c>
      <c r="C1186" s="177" t="s">
        <v>774</v>
      </c>
      <c r="D1186" s="167"/>
      <c r="E1186" s="166" t="str">
        <f t="shared" si="31"/>
        <v/>
      </c>
      <c r="F1186" s="166"/>
      <c r="G1186" s="166"/>
      <c r="H1186" s="196"/>
      <c r="I1186" s="175"/>
      <c r="J1186" s="175"/>
      <c r="K1186" s="175"/>
      <c r="L1186" s="175"/>
      <c r="M1186" s="175"/>
      <c r="Q1186" s="175"/>
      <c r="R1186" s="175"/>
      <c r="S1186" s="175"/>
    </row>
    <row r="1187" spans="2:19" ht="15" customHeight="1" x14ac:dyDescent="0.2">
      <c r="B1187" s="176" t="s">
        <v>201</v>
      </c>
      <c r="C1187" s="177" t="s">
        <v>134</v>
      </c>
      <c r="D1187" s="167">
        <v>37700</v>
      </c>
      <c r="E1187" s="166" t="str">
        <f t="shared" si="31"/>
        <v>S17</v>
      </c>
      <c r="F1187" s="166"/>
      <c r="G1187" s="166"/>
      <c r="H1187" s="196"/>
      <c r="I1187" s="175"/>
      <c r="J1187" s="175"/>
      <c r="K1187" s="175"/>
      <c r="L1187" s="175"/>
      <c r="M1187" s="175"/>
      <c r="Q1187" s="175"/>
      <c r="R1187" s="175"/>
      <c r="S1187" s="175"/>
    </row>
    <row r="1188" spans="2:19" ht="15" customHeight="1" x14ac:dyDescent="0.2">
      <c r="B1188" s="176" t="s">
        <v>1213</v>
      </c>
      <c r="C1188" s="177" t="s">
        <v>389</v>
      </c>
      <c r="D1188" s="167">
        <v>39477</v>
      </c>
      <c r="E1188" s="166" t="str">
        <f t="shared" si="31"/>
        <v>S13</v>
      </c>
      <c r="F1188" s="166" t="s">
        <v>644</v>
      </c>
      <c r="G1188" s="166" t="s">
        <v>1214</v>
      </c>
      <c r="H1188" s="196"/>
      <c r="I1188" s="175"/>
      <c r="J1188" s="175"/>
      <c r="K1188" s="175"/>
      <c r="L1188" s="175"/>
      <c r="M1188" s="175"/>
      <c r="Q1188" s="175"/>
      <c r="R1188" s="175"/>
      <c r="S1188" s="175"/>
    </row>
    <row r="1189" spans="2:19" ht="15" customHeight="1" x14ac:dyDescent="0.2">
      <c r="B1189" s="176" t="s">
        <v>552</v>
      </c>
      <c r="C1189" s="177" t="s">
        <v>55</v>
      </c>
      <c r="D1189" s="167">
        <v>38023</v>
      </c>
      <c r="E1189" s="166" t="str">
        <f t="shared" si="31"/>
        <v>S17</v>
      </c>
      <c r="F1189" s="166" t="s">
        <v>644</v>
      </c>
      <c r="G1189" s="166"/>
      <c r="H1189" s="196"/>
      <c r="I1189" s="175"/>
      <c r="J1189" s="175"/>
      <c r="K1189" s="175"/>
      <c r="L1189" s="175"/>
      <c r="M1189" s="175"/>
      <c r="Q1189" s="175"/>
      <c r="R1189" s="175"/>
      <c r="S1189" s="175"/>
    </row>
    <row r="1190" spans="2:19" ht="15" customHeight="1" x14ac:dyDescent="0.2">
      <c r="B1190" s="176" t="s">
        <v>654</v>
      </c>
      <c r="C1190" s="177" t="s">
        <v>54</v>
      </c>
      <c r="D1190" s="167">
        <v>38050</v>
      </c>
      <c r="E1190" s="166" t="str">
        <f t="shared" ref="E1190:E1253" si="32">IFERROR(VLOOKUP(YEAR($D1190),$J:$K,2,FALSE),"")</f>
        <v>S17</v>
      </c>
      <c r="F1190" s="166" t="s">
        <v>644</v>
      </c>
      <c r="G1190" s="166"/>
      <c r="H1190" s="196"/>
      <c r="I1190" s="175"/>
      <c r="J1190" s="175"/>
      <c r="K1190" s="175"/>
      <c r="L1190" s="175"/>
      <c r="M1190" s="175"/>
      <c r="Q1190" s="175"/>
      <c r="R1190" s="175"/>
      <c r="S1190" s="175"/>
    </row>
    <row r="1191" spans="2:19" ht="15" customHeight="1" x14ac:dyDescent="0.2">
      <c r="B1191" s="176" t="s">
        <v>923</v>
      </c>
      <c r="C1191" s="177" t="s">
        <v>60</v>
      </c>
      <c r="D1191" s="167">
        <v>24766</v>
      </c>
      <c r="E1191" s="166" t="str">
        <f t="shared" si="32"/>
        <v>50+</v>
      </c>
      <c r="F1191" s="166" t="s">
        <v>644</v>
      </c>
      <c r="G1191" s="166"/>
      <c r="H1191" s="196">
        <v>68058250910</v>
      </c>
      <c r="I1191" s="175"/>
      <c r="J1191" s="175"/>
      <c r="K1191" s="175"/>
      <c r="L1191" s="175"/>
      <c r="M1191" s="175"/>
      <c r="Q1191" s="175"/>
      <c r="R1191" s="175"/>
      <c r="S1191" s="175"/>
    </row>
    <row r="1192" spans="2:19" ht="15" customHeight="1" x14ac:dyDescent="0.2">
      <c r="B1192" s="176" t="s">
        <v>459</v>
      </c>
      <c r="C1192" s="177" t="s">
        <v>68</v>
      </c>
      <c r="D1192" s="167">
        <v>37861</v>
      </c>
      <c r="E1192" s="166" t="str">
        <f t="shared" si="32"/>
        <v>S17</v>
      </c>
      <c r="F1192" s="166" t="s">
        <v>644</v>
      </c>
      <c r="G1192" s="166"/>
      <c r="H1192" s="196"/>
      <c r="I1192" s="175"/>
      <c r="J1192" s="175"/>
      <c r="K1192" s="175"/>
      <c r="L1192" s="175"/>
      <c r="M1192" s="175"/>
      <c r="Q1192" s="175"/>
      <c r="R1192" s="175"/>
      <c r="S1192" s="175"/>
    </row>
    <row r="1193" spans="2:19" ht="15" customHeight="1" x14ac:dyDescent="0.2">
      <c r="B1193" s="176" t="s">
        <v>1711</v>
      </c>
      <c r="C1193" s="177" t="s">
        <v>55</v>
      </c>
      <c r="D1193" s="167">
        <v>26629</v>
      </c>
      <c r="E1193" s="166" t="str">
        <f t="shared" si="32"/>
        <v>42+</v>
      </c>
      <c r="F1193" s="166"/>
      <c r="G1193" s="166"/>
      <c r="H1193" s="196"/>
      <c r="I1193" s="175"/>
      <c r="J1193" s="175"/>
      <c r="K1193" s="175"/>
      <c r="L1193" s="175"/>
      <c r="M1193" s="175"/>
      <c r="Q1193" s="175"/>
      <c r="R1193" s="175"/>
      <c r="S1193" s="175"/>
    </row>
    <row r="1194" spans="2:19" ht="15" customHeight="1" x14ac:dyDescent="0.2">
      <c r="B1194" s="176" t="s">
        <v>250</v>
      </c>
      <c r="C1194" s="177" t="s">
        <v>136</v>
      </c>
      <c r="D1194" s="167">
        <v>32856</v>
      </c>
      <c r="E1194" s="166" t="str">
        <f t="shared" si="32"/>
        <v>Adulto</v>
      </c>
      <c r="F1194" s="166"/>
      <c r="G1194" s="166"/>
      <c r="H1194" s="196"/>
      <c r="I1194" s="175"/>
      <c r="J1194" s="175"/>
      <c r="K1194" s="175"/>
      <c r="L1194" s="175"/>
      <c r="M1194" s="175"/>
      <c r="Q1194" s="175"/>
      <c r="R1194" s="175"/>
      <c r="S1194" s="175"/>
    </row>
    <row r="1195" spans="2:19" ht="15" customHeight="1" x14ac:dyDescent="0.2">
      <c r="B1195" s="176" t="s">
        <v>789</v>
      </c>
      <c r="C1195" s="177" t="s">
        <v>55</v>
      </c>
      <c r="D1195" s="167"/>
      <c r="E1195" s="166" t="str">
        <f t="shared" si="32"/>
        <v/>
      </c>
      <c r="F1195" s="166"/>
      <c r="G1195" s="166"/>
      <c r="H1195" s="196"/>
      <c r="I1195" s="175"/>
      <c r="J1195" s="175"/>
      <c r="K1195" s="175"/>
      <c r="L1195" s="175"/>
      <c r="M1195" s="175"/>
      <c r="Q1195" s="175"/>
      <c r="R1195" s="175"/>
      <c r="S1195" s="175"/>
    </row>
    <row r="1196" spans="2:19" ht="15" customHeight="1" x14ac:dyDescent="0.2">
      <c r="B1196" s="176" t="s">
        <v>384</v>
      </c>
      <c r="C1196" s="177" t="s">
        <v>774</v>
      </c>
      <c r="D1196" s="167">
        <v>38052</v>
      </c>
      <c r="E1196" s="166" t="str">
        <f t="shared" si="32"/>
        <v>S17</v>
      </c>
      <c r="F1196" s="166"/>
      <c r="G1196" s="166"/>
      <c r="H1196" s="196"/>
      <c r="I1196" s="175"/>
      <c r="J1196" s="175"/>
      <c r="K1196" s="175"/>
      <c r="L1196" s="175"/>
      <c r="M1196" s="175"/>
      <c r="Q1196" s="175"/>
      <c r="R1196" s="175"/>
      <c r="S1196" s="175"/>
    </row>
    <row r="1197" spans="2:19" ht="15" customHeight="1" x14ac:dyDescent="0.2">
      <c r="B1197" s="176" t="s">
        <v>1706</v>
      </c>
      <c r="C1197" s="177" t="s">
        <v>55</v>
      </c>
      <c r="D1197" s="167">
        <v>28924</v>
      </c>
      <c r="E1197" s="166" t="str">
        <f t="shared" si="32"/>
        <v>35+</v>
      </c>
      <c r="F1197" s="166"/>
      <c r="G1197" s="166"/>
      <c r="H1197" s="196"/>
      <c r="I1197" s="175"/>
      <c r="J1197" s="175"/>
      <c r="K1197" s="175"/>
      <c r="L1197" s="175"/>
      <c r="M1197" s="175"/>
      <c r="Q1197" s="175"/>
      <c r="R1197" s="175"/>
      <c r="S1197" s="175"/>
    </row>
    <row r="1198" spans="2:19" ht="15" customHeight="1" x14ac:dyDescent="0.2">
      <c r="B1198" s="176" t="s">
        <v>694</v>
      </c>
      <c r="C1198" s="177" t="s">
        <v>55</v>
      </c>
      <c r="D1198" s="167">
        <v>24121</v>
      </c>
      <c r="E1198" s="166" t="str">
        <f t="shared" si="32"/>
        <v>50+</v>
      </c>
      <c r="F1198" s="166" t="s">
        <v>644</v>
      </c>
      <c r="G1198" s="166"/>
      <c r="H1198" s="196"/>
      <c r="I1198" s="175"/>
      <c r="J1198" s="175"/>
      <c r="K1198" s="175"/>
      <c r="L1198" s="175"/>
      <c r="M1198" s="175"/>
      <c r="Q1198" s="175"/>
      <c r="R1198" s="175"/>
      <c r="S1198" s="175"/>
    </row>
    <row r="1199" spans="2:19" ht="15" customHeight="1" x14ac:dyDescent="0.2">
      <c r="B1199" s="176" t="s">
        <v>1543</v>
      </c>
      <c r="C1199" s="177" t="s">
        <v>774</v>
      </c>
      <c r="D1199" s="167">
        <v>38022</v>
      </c>
      <c r="E1199" s="166" t="str">
        <f t="shared" si="32"/>
        <v>S17</v>
      </c>
      <c r="F1199" s="166"/>
      <c r="G1199" s="166"/>
      <c r="H1199" s="196"/>
      <c r="I1199" s="175"/>
      <c r="J1199" s="175"/>
      <c r="K1199" s="175"/>
      <c r="L1199" s="175"/>
      <c r="M1199" s="175"/>
      <c r="Q1199" s="175"/>
      <c r="R1199" s="175"/>
      <c r="S1199" s="175"/>
    </row>
    <row r="1200" spans="2:19" ht="15" customHeight="1" x14ac:dyDescent="0.2">
      <c r="B1200" s="176" t="s">
        <v>150</v>
      </c>
      <c r="C1200" s="177" t="s">
        <v>61</v>
      </c>
      <c r="D1200" s="167">
        <v>24565</v>
      </c>
      <c r="E1200" s="166" t="str">
        <f t="shared" si="32"/>
        <v>50+</v>
      </c>
      <c r="F1200" s="166" t="s">
        <v>644</v>
      </c>
      <c r="G1200" s="166"/>
      <c r="H1200" s="196">
        <v>11668588803</v>
      </c>
      <c r="I1200" s="175"/>
      <c r="J1200" s="175"/>
      <c r="K1200" s="175"/>
      <c r="L1200" s="175"/>
      <c r="M1200" s="175"/>
      <c r="Q1200" s="175"/>
      <c r="R1200" s="175"/>
      <c r="S1200" s="175"/>
    </row>
    <row r="1201" spans="2:19" ht="15" customHeight="1" x14ac:dyDescent="0.2">
      <c r="B1201" s="176" t="s">
        <v>246</v>
      </c>
      <c r="C1201" s="177" t="s">
        <v>67</v>
      </c>
      <c r="D1201" s="167">
        <v>24985</v>
      </c>
      <c r="E1201" s="166" t="str">
        <f t="shared" si="32"/>
        <v>50+</v>
      </c>
      <c r="F1201" s="166"/>
      <c r="G1201" s="166"/>
      <c r="H1201" s="196"/>
      <c r="I1201" s="175"/>
      <c r="J1201" s="175"/>
      <c r="K1201" s="175"/>
      <c r="L1201" s="175"/>
      <c r="M1201" s="175"/>
      <c r="Q1201" s="175"/>
      <c r="R1201" s="175"/>
      <c r="S1201" s="175"/>
    </row>
    <row r="1202" spans="2:19" ht="15" customHeight="1" x14ac:dyDescent="0.2">
      <c r="B1202" s="176" t="s">
        <v>102</v>
      </c>
      <c r="C1202" s="177" t="s">
        <v>55</v>
      </c>
      <c r="D1202" s="167">
        <v>36895</v>
      </c>
      <c r="E1202" s="166" t="str">
        <f t="shared" si="32"/>
        <v>S19</v>
      </c>
      <c r="F1202" s="166" t="s">
        <v>644</v>
      </c>
      <c r="G1202" s="166"/>
      <c r="H1202" s="196">
        <v>10448167913</v>
      </c>
      <c r="I1202" s="175"/>
      <c r="J1202" s="175"/>
      <c r="K1202" s="175"/>
      <c r="L1202" s="175"/>
      <c r="M1202" s="175"/>
      <c r="Q1202" s="175"/>
      <c r="R1202" s="175"/>
      <c r="S1202" s="175"/>
    </row>
    <row r="1203" spans="2:19" ht="15" customHeight="1" x14ac:dyDescent="0.2">
      <c r="B1203" s="176" t="s">
        <v>790</v>
      </c>
      <c r="C1203" s="177" t="s">
        <v>335</v>
      </c>
      <c r="D1203" s="167">
        <v>36636</v>
      </c>
      <c r="E1203" s="166" t="str">
        <f t="shared" si="32"/>
        <v>Adulto</v>
      </c>
      <c r="F1203" s="166"/>
      <c r="G1203" s="166"/>
      <c r="H1203" s="196"/>
      <c r="I1203" s="175"/>
      <c r="J1203" s="175"/>
      <c r="K1203" s="175"/>
      <c r="L1203" s="175"/>
      <c r="M1203" s="175"/>
      <c r="Q1203" s="175"/>
      <c r="R1203" s="175"/>
      <c r="S1203" s="175"/>
    </row>
    <row r="1204" spans="2:19" ht="15" customHeight="1" x14ac:dyDescent="0.2">
      <c r="B1204" s="176" t="s">
        <v>64</v>
      </c>
      <c r="C1204" s="177" t="s">
        <v>55</v>
      </c>
      <c r="D1204" s="167">
        <v>33838</v>
      </c>
      <c r="E1204" s="166" t="str">
        <f t="shared" si="32"/>
        <v>Adulto</v>
      </c>
      <c r="F1204" s="166"/>
      <c r="G1204" s="166"/>
      <c r="H1204" s="196"/>
      <c r="I1204" s="175"/>
      <c r="J1204" s="175"/>
      <c r="K1204" s="175"/>
      <c r="L1204" s="175"/>
      <c r="M1204" s="175"/>
      <c r="Q1204" s="175"/>
      <c r="R1204" s="175"/>
      <c r="S1204" s="175"/>
    </row>
    <row r="1205" spans="2:19" ht="15" customHeight="1" x14ac:dyDescent="0.2">
      <c r="B1205" s="176" t="s">
        <v>1101</v>
      </c>
      <c r="C1205" s="177" t="s">
        <v>143</v>
      </c>
      <c r="D1205" s="167"/>
      <c r="E1205" s="166" t="str">
        <f t="shared" si="32"/>
        <v/>
      </c>
      <c r="F1205" s="166"/>
      <c r="G1205" s="166"/>
      <c r="H1205" s="196"/>
      <c r="I1205" s="175"/>
      <c r="J1205" s="175"/>
      <c r="K1205" s="175"/>
      <c r="L1205" s="175"/>
      <c r="M1205" s="175"/>
      <c r="Q1205" s="175"/>
      <c r="R1205" s="175"/>
      <c r="S1205" s="175"/>
    </row>
    <row r="1206" spans="2:19" ht="15" customHeight="1" x14ac:dyDescent="0.2">
      <c r="B1206" s="176" t="s">
        <v>70</v>
      </c>
      <c r="C1206" s="177" t="s">
        <v>54</v>
      </c>
      <c r="D1206" s="167">
        <v>27957</v>
      </c>
      <c r="E1206" s="166" t="str">
        <f t="shared" si="32"/>
        <v>42+</v>
      </c>
      <c r="F1206" s="166" t="s">
        <v>644</v>
      </c>
      <c r="G1206" s="166"/>
      <c r="H1206" s="196"/>
      <c r="I1206" s="175"/>
      <c r="J1206" s="175"/>
      <c r="K1206" s="175"/>
      <c r="L1206" s="175"/>
      <c r="M1206" s="175"/>
      <c r="Q1206" s="175"/>
      <c r="R1206" s="175"/>
      <c r="S1206" s="175"/>
    </row>
    <row r="1207" spans="2:19" ht="15" customHeight="1" x14ac:dyDescent="0.2">
      <c r="B1207" s="176" t="s">
        <v>630</v>
      </c>
      <c r="C1207" s="177" t="s">
        <v>60</v>
      </c>
      <c r="D1207" s="167">
        <v>22797</v>
      </c>
      <c r="E1207" s="166" t="str">
        <f t="shared" si="32"/>
        <v>50+</v>
      </c>
      <c r="F1207" s="166"/>
      <c r="G1207" s="166"/>
      <c r="H1207" s="196"/>
      <c r="I1207" s="175"/>
      <c r="J1207" s="175"/>
      <c r="K1207" s="175"/>
      <c r="L1207" s="175"/>
      <c r="M1207" s="175"/>
      <c r="Q1207" s="175"/>
      <c r="R1207" s="175"/>
      <c r="S1207" s="175"/>
    </row>
    <row r="1208" spans="2:19" ht="15" customHeight="1" x14ac:dyDescent="0.2">
      <c r="B1208" s="176" t="s">
        <v>985</v>
      </c>
      <c r="C1208" s="177" t="s">
        <v>868</v>
      </c>
      <c r="D1208" s="167"/>
      <c r="E1208" s="166" t="str">
        <f t="shared" si="32"/>
        <v/>
      </c>
      <c r="F1208" s="166"/>
      <c r="G1208" s="166"/>
      <c r="H1208" s="196"/>
      <c r="I1208" s="175"/>
      <c r="J1208" s="175"/>
      <c r="K1208" s="175"/>
      <c r="L1208" s="175"/>
      <c r="M1208" s="175"/>
      <c r="Q1208" s="175"/>
      <c r="R1208" s="175"/>
      <c r="S1208" s="175"/>
    </row>
    <row r="1209" spans="2:19" ht="15" customHeight="1" x14ac:dyDescent="0.2">
      <c r="B1209" s="176" t="s">
        <v>142</v>
      </c>
      <c r="C1209" s="177" t="s">
        <v>68</v>
      </c>
      <c r="D1209" s="167"/>
      <c r="E1209" s="166" t="str">
        <f t="shared" si="32"/>
        <v/>
      </c>
      <c r="F1209" s="166"/>
      <c r="G1209" s="166"/>
      <c r="H1209" s="196"/>
      <c r="I1209" s="175"/>
      <c r="J1209" s="175"/>
      <c r="K1209" s="175"/>
      <c r="L1209" s="175"/>
      <c r="M1209" s="175"/>
      <c r="Q1209" s="175"/>
      <c r="R1209" s="175"/>
      <c r="S1209" s="175"/>
    </row>
    <row r="1210" spans="2:19" ht="15" customHeight="1" x14ac:dyDescent="0.2">
      <c r="B1210" s="176" t="s">
        <v>1391</v>
      </c>
      <c r="C1210" s="177" t="s">
        <v>1404</v>
      </c>
      <c r="D1210" s="167">
        <v>38580</v>
      </c>
      <c r="E1210" s="166" t="str">
        <f t="shared" si="32"/>
        <v>S15</v>
      </c>
      <c r="F1210" s="166"/>
      <c r="G1210" s="166"/>
      <c r="H1210" s="196"/>
      <c r="I1210" s="175"/>
      <c r="J1210" s="175"/>
      <c r="K1210" s="175"/>
      <c r="L1210" s="175"/>
      <c r="M1210" s="175"/>
      <c r="Q1210" s="175"/>
      <c r="R1210" s="175"/>
      <c r="S1210" s="175"/>
    </row>
    <row r="1211" spans="2:19" ht="15" customHeight="1" x14ac:dyDescent="0.2">
      <c r="B1211" s="176" t="s">
        <v>718</v>
      </c>
      <c r="C1211" s="177" t="s">
        <v>134</v>
      </c>
      <c r="D1211" s="167">
        <v>21551</v>
      </c>
      <c r="E1211" s="166" t="str">
        <f t="shared" si="32"/>
        <v>50+</v>
      </c>
      <c r="F1211" s="166" t="s">
        <v>644</v>
      </c>
      <c r="G1211" s="166"/>
      <c r="H1211" s="196"/>
      <c r="I1211" s="175"/>
      <c r="J1211" s="175"/>
      <c r="K1211" s="175"/>
      <c r="L1211" s="175"/>
      <c r="M1211" s="175"/>
      <c r="Q1211" s="175"/>
      <c r="R1211" s="175"/>
      <c r="S1211" s="175"/>
    </row>
    <row r="1212" spans="2:19" ht="15" customHeight="1" x14ac:dyDescent="0.2">
      <c r="B1212" s="176" t="s">
        <v>690</v>
      </c>
      <c r="C1212" s="177" t="s">
        <v>55</v>
      </c>
      <c r="D1212" s="167">
        <v>29449</v>
      </c>
      <c r="E1212" s="166" t="str">
        <f t="shared" si="32"/>
        <v>35+</v>
      </c>
      <c r="F1212" s="166" t="s">
        <v>644</v>
      </c>
      <c r="G1212" s="166"/>
      <c r="H1212" s="196"/>
      <c r="I1212" s="175"/>
      <c r="J1212" s="175"/>
      <c r="K1212" s="175"/>
      <c r="L1212" s="175"/>
      <c r="M1212" s="175"/>
      <c r="Q1212" s="175"/>
      <c r="R1212" s="175"/>
      <c r="S1212" s="175"/>
    </row>
    <row r="1213" spans="2:19" ht="15" customHeight="1" x14ac:dyDescent="0.2">
      <c r="B1213" s="176" t="s">
        <v>791</v>
      </c>
      <c r="C1213" s="177" t="s">
        <v>134</v>
      </c>
      <c r="D1213" s="167">
        <v>36740</v>
      </c>
      <c r="E1213" s="166" t="str">
        <f t="shared" si="32"/>
        <v>Adulto</v>
      </c>
      <c r="F1213" s="166"/>
      <c r="G1213" s="166"/>
      <c r="H1213" s="196"/>
      <c r="I1213" s="175"/>
      <c r="J1213" s="175"/>
      <c r="K1213" s="175"/>
      <c r="L1213" s="175"/>
      <c r="M1213" s="175"/>
      <c r="Q1213" s="175"/>
      <c r="R1213" s="175"/>
      <c r="S1213" s="175"/>
    </row>
    <row r="1214" spans="2:19" ht="15" customHeight="1" x14ac:dyDescent="0.2">
      <c r="B1214" s="176" t="s">
        <v>1732</v>
      </c>
      <c r="C1214" s="177" t="s">
        <v>369</v>
      </c>
      <c r="D1214" s="167">
        <v>23909</v>
      </c>
      <c r="E1214" s="166" t="str">
        <f t="shared" si="32"/>
        <v>50+</v>
      </c>
      <c r="F1214" s="166"/>
      <c r="G1214" s="166"/>
      <c r="H1214" s="196"/>
      <c r="I1214" s="175"/>
      <c r="J1214" s="175"/>
      <c r="K1214" s="175"/>
      <c r="L1214" s="175"/>
      <c r="M1214" s="175"/>
      <c r="Q1214" s="175"/>
      <c r="R1214" s="175"/>
      <c r="S1214" s="175"/>
    </row>
    <row r="1215" spans="2:19" ht="15" customHeight="1" x14ac:dyDescent="0.2">
      <c r="B1215" s="176" t="s">
        <v>1053</v>
      </c>
      <c r="C1215" s="177" t="s">
        <v>55</v>
      </c>
      <c r="D1215" s="167"/>
      <c r="E1215" s="166" t="str">
        <f t="shared" si="32"/>
        <v/>
      </c>
      <c r="F1215" s="166"/>
      <c r="G1215" s="166"/>
      <c r="H1215" s="196"/>
      <c r="I1215" s="175"/>
      <c r="J1215" s="175"/>
      <c r="K1215" s="175"/>
      <c r="L1215" s="175"/>
      <c r="M1215" s="175"/>
      <c r="Q1215" s="175"/>
      <c r="R1215" s="175"/>
      <c r="S1215" s="175"/>
    </row>
    <row r="1216" spans="2:19" ht="15" customHeight="1" x14ac:dyDescent="0.2">
      <c r="B1216" s="176" t="s">
        <v>857</v>
      </c>
      <c r="C1216" s="177" t="s">
        <v>335</v>
      </c>
      <c r="D1216" s="167"/>
      <c r="E1216" s="166" t="str">
        <f t="shared" si="32"/>
        <v/>
      </c>
      <c r="F1216" s="166"/>
      <c r="G1216" s="166"/>
      <c r="H1216" s="196"/>
      <c r="I1216" s="175"/>
      <c r="J1216" s="175"/>
      <c r="K1216" s="175"/>
      <c r="L1216" s="175"/>
      <c r="M1216" s="175"/>
      <c r="Q1216" s="175"/>
      <c r="R1216" s="175"/>
      <c r="S1216" s="175"/>
    </row>
    <row r="1217" spans="2:19" ht="15" customHeight="1" x14ac:dyDescent="0.2">
      <c r="B1217" s="176" t="s">
        <v>752</v>
      </c>
      <c r="C1217" s="177" t="s">
        <v>55</v>
      </c>
      <c r="D1217" s="167">
        <v>28268</v>
      </c>
      <c r="E1217" s="166" t="str">
        <f t="shared" si="32"/>
        <v>42+</v>
      </c>
      <c r="F1217" s="166" t="s">
        <v>644</v>
      </c>
      <c r="G1217" s="166"/>
      <c r="H1217" s="196">
        <v>3396482956</v>
      </c>
      <c r="I1217" s="175"/>
      <c r="J1217" s="175"/>
      <c r="K1217" s="175"/>
      <c r="L1217" s="175"/>
      <c r="M1217" s="175"/>
      <c r="Q1217" s="175"/>
      <c r="R1217" s="175"/>
      <c r="S1217" s="175"/>
    </row>
    <row r="1218" spans="2:19" ht="15" customHeight="1" x14ac:dyDescent="0.2">
      <c r="B1218" s="176" t="s">
        <v>945</v>
      </c>
      <c r="C1218" s="177" t="s">
        <v>868</v>
      </c>
      <c r="D1218" s="167">
        <v>36566</v>
      </c>
      <c r="E1218" s="166" t="str">
        <f t="shared" si="32"/>
        <v>Adulto</v>
      </c>
      <c r="F1218" s="166" t="s">
        <v>644</v>
      </c>
      <c r="G1218" s="166"/>
      <c r="H1218" s="196">
        <v>9774605926</v>
      </c>
      <c r="I1218" s="175"/>
      <c r="J1218" s="175"/>
      <c r="K1218" s="175"/>
      <c r="L1218" s="175"/>
      <c r="M1218" s="175"/>
      <c r="Q1218" s="175"/>
      <c r="R1218" s="175"/>
      <c r="S1218" s="175"/>
    </row>
    <row r="1219" spans="2:19" ht="15" customHeight="1" x14ac:dyDescent="0.2">
      <c r="B1219" s="176" t="s">
        <v>498</v>
      </c>
      <c r="C1219" s="177" t="s">
        <v>389</v>
      </c>
      <c r="D1219" s="167">
        <v>38806</v>
      </c>
      <c r="E1219" s="166" t="str">
        <f t="shared" si="32"/>
        <v>S15</v>
      </c>
      <c r="F1219" s="166"/>
      <c r="G1219" s="166"/>
      <c r="H1219" s="196"/>
      <c r="I1219" s="175"/>
      <c r="J1219" s="175"/>
      <c r="K1219" s="175"/>
      <c r="L1219" s="175"/>
      <c r="M1219" s="175"/>
      <c r="Q1219" s="175"/>
      <c r="R1219" s="175"/>
      <c r="S1219" s="175"/>
    </row>
    <row r="1220" spans="2:19" ht="15" customHeight="1" x14ac:dyDescent="0.2">
      <c r="B1220" s="176" t="s">
        <v>213</v>
      </c>
      <c r="C1220" s="177" t="s">
        <v>67</v>
      </c>
      <c r="D1220" s="167">
        <v>24819</v>
      </c>
      <c r="E1220" s="166" t="str">
        <f t="shared" si="32"/>
        <v>50+</v>
      </c>
      <c r="F1220" s="166" t="s">
        <v>644</v>
      </c>
      <c r="G1220" s="166"/>
      <c r="H1220" s="196">
        <v>57709009972</v>
      </c>
      <c r="I1220" s="175"/>
      <c r="J1220" s="175"/>
      <c r="K1220" s="175"/>
      <c r="L1220" s="175"/>
      <c r="M1220" s="175"/>
      <c r="Q1220" s="175"/>
      <c r="R1220" s="175"/>
      <c r="S1220" s="175"/>
    </row>
    <row r="1221" spans="2:19" ht="15" customHeight="1" x14ac:dyDescent="0.2">
      <c r="B1221" s="176" t="s">
        <v>1583</v>
      </c>
      <c r="C1221" s="177" t="s">
        <v>774</v>
      </c>
      <c r="D1221" s="167">
        <v>38722</v>
      </c>
      <c r="E1221" s="166" t="str">
        <f t="shared" si="32"/>
        <v>S15</v>
      </c>
      <c r="F1221" s="166"/>
      <c r="G1221" s="166"/>
      <c r="H1221" s="196"/>
      <c r="I1221" s="175"/>
      <c r="J1221" s="175"/>
      <c r="K1221" s="175"/>
      <c r="L1221" s="175"/>
      <c r="M1221" s="175"/>
      <c r="Q1221" s="175"/>
      <c r="R1221" s="175"/>
      <c r="S1221" s="175"/>
    </row>
    <row r="1222" spans="2:19" ht="15" customHeight="1" x14ac:dyDescent="0.2">
      <c r="B1222" s="176" t="s">
        <v>858</v>
      </c>
      <c r="C1222" s="177" t="s">
        <v>958</v>
      </c>
      <c r="D1222" s="167">
        <v>38532</v>
      </c>
      <c r="E1222" s="166" t="str">
        <f t="shared" si="32"/>
        <v>S15</v>
      </c>
      <c r="F1222" s="166" t="s">
        <v>644</v>
      </c>
      <c r="G1222" s="166"/>
      <c r="H1222" s="196">
        <v>10071209913</v>
      </c>
      <c r="I1222" s="175"/>
      <c r="J1222" s="175"/>
      <c r="K1222" s="175"/>
      <c r="L1222" s="175"/>
      <c r="M1222" s="175"/>
      <c r="Q1222" s="175"/>
      <c r="R1222" s="175"/>
      <c r="S1222" s="175"/>
    </row>
    <row r="1223" spans="2:19" ht="15" customHeight="1" x14ac:dyDescent="0.2">
      <c r="B1223" s="176" t="s">
        <v>531</v>
      </c>
      <c r="C1223" s="177" t="s">
        <v>54</v>
      </c>
      <c r="D1223" s="167">
        <v>40414</v>
      </c>
      <c r="E1223" s="166" t="str">
        <f t="shared" si="32"/>
        <v>S11</v>
      </c>
      <c r="F1223" s="166"/>
      <c r="G1223" s="166"/>
      <c r="H1223" s="196"/>
      <c r="I1223" s="175"/>
      <c r="J1223" s="175"/>
      <c r="K1223" s="175"/>
      <c r="L1223" s="175"/>
      <c r="M1223" s="175"/>
      <c r="Q1223" s="175"/>
      <c r="R1223" s="175"/>
      <c r="S1223" s="175"/>
    </row>
    <row r="1224" spans="2:19" ht="15" customHeight="1" x14ac:dyDescent="0.2">
      <c r="B1224" s="176" t="s">
        <v>929</v>
      </c>
      <c r="C1224" s="177" t="s">
        <v>780</v>
      </c>
      <c r="D1224" s="167">
        <v>37819</v>
      </c>
      <c r="E1224" s="166" t="str">
        <f t="shared" si="32"/>
        <v>S17</v>
      </c>
      <c r="F1224" s="166" t="s">
        <v>644</v>
      </c>
      <c r="G1224" s="166" t="s">
        <v>1228</v>
      </c>
      <c r="H1224" s="196">
        <v>2344633251</v>
      </c>
      <c r="I1224" s="175"/>
      <c r="J1224" s="175"/>
      <c r="K1224" s="175"/>
      <c r="L1224" s="175"/>
      <c r="M1224" s="175"/>
      <c r="Q1224" s="175"/>
      <c r="R1224" s="175"/>
      <c r="S1224" s="175"/>
    </row>
    <row r="1225" spans="2:19" ht="15" customHeight="1" x14ac:dyDescent="0.2">
      <c r="B1225" s="176" t="s">
        <v>1418</v>
      </c>
      <c r="C1225" s="177" t="s">
        <v>774</v>
      </c>
      <c r="D1225" s="167">
        <v>39181</v>
      </c>
      <c r="E1225" s="166" t="str">
        <f t="shared" si="32"/>
        <v>S13</v>
      </c>
      <c r="F1225" s="166"/>
      <c r="G1225" s="166"/>
      <c r="H1225" s="196"/>
      <c r="I1225" s="175"/>
      <c r="J1225" s="175"/>
      <c r="K1225" s="175"/>
      <c r="L1225" s="175"/>
      <c r="M1225" s="175"/>
      <c r="Q1225" s="175"/>
      <c r="R1225" s="175"/>
      <c r="S1225" s="175"/>
    </row>
    <row r="1226" spans="2:19" ht="15" customHeight="1" x14ac:dyDescent="0.2">
      <c r="B1226" s="176" t="s">
        <v>198</v>
      </c>
      <c r="C1226" s="177" t="s">
        <v>774</v>
      </c>
      <c r="D1226" s="167">
        <v>37055</v>
      </c>
      <c r="E1226" s="166" t="str">
        <f t="shared" si="32"/>
        <v>S19</v>
      </c>
      <c r="F1226" s="166"/>
      <c r="G1226" s="166"/>
      <c r="H1226" s="196"/>
      <c r="I1226" s="175"/>
      <c r="J1226" s="175"/>
      <c r="K1226" s="175"/>
      <c r="L1226" s="175"/>
      <c r="M1226" s="175"/>
      <c r="Q1226" s="175"/>
      <c r="R1226" s="175"/>
      <c r="S1226" s="175"/>
    </row>
    <row r="1227" spans="2:19" ht="15" customHeight="1" x14ac:dyDescent="0.2">
      <c r="B1227" s="176" t="s">
        <v>887</v>
      </c>
      <c r="C1227" s="177" t="s">
        <v>774</v>
      </c>
      <c r="D1227" s="167">
        <v>37932</v>
      </c>
      <c r="E1227" s="166" t="str">
        <f t="shared" si="32"/>
        <v>S17</v>
      </c>
      <c r="F1227" s="166" t="s">
        <v>644</v>
      </c>
      <c r="G1227" s="166"/>
      <c r="H1227" s="196">
        <v>11947670956</v>
      </c>
      <c r="I1227" s="175"/>
      <c r="J1227" s="175"/>
      <c r="K1227" s="175"/>
      <c r="L1227" s="175"/>
      <c r="M1227" s="175"/>
      <c r="Q1227" s="175"/>
      <c r="R1227" s="175"/>
      <c r="S1227" s="175"/>
    </row>
    <row r="1228" spans="2:19" ht="15" customHeight="1" x14ac:dyDescent="0.2">
      <c r="B1228" s="176" t="s">
        <v>859</v>
      </c>
      <c r="C1228" s="177" t="s">
        <v>868</v>
      </c>
      <c r="D1228" s="167">
        <v>38429</v>
      </c>
      <c r="E1228" s="166" t="str">
        <f t="shared" si="32"/>
        <v>S15</v>
      </c>
      <c r="F1228" s="166"/>
      <c r="G1228" s="166"/>
      <c r="H1228" s="196"/>
      <c r="I1228" s="175"/>
      <c r="J1228" s="175"/>
      <c r="K1228" s="175"/>
      <c r="L1228" s="175"/>
      <c r="M1228" s="175"/>
      <c r="Q1228" s="175"/>
      <c r="R1228" s="175"/>
      <c r="S1228" s="175"/>
    </row>
    <row r="1229" spans="2:19" ht="15" customHeight="1" x14ac:dyDescent="0.2">
      <c r="B1229" s="176" t="s">
        <v>311</v>
      </c>
      <c r="C1229" s="177" t="s">
        <v>67</v>
      </c>
      <c r="D1229" s="167"/>
      <c r="E1229" s="166" t="str">
        <f t="shared" si="32"/>
        <v/>
      </c>
      <c r="F1229" s="166"/>
      <c r="G1229" s="166"/>
      <c r="H1229" s="196"/>
      <c r="I1229" s="175"/>
      <c r="J1229" s="175"/>
      <c r="K1229" s="175"/>
      <c r="L1229" s="175"/>
      <c r="M1229" s="175"/>
      <c r="Q1229" s="175"/>
      <c r="R1229" s="175"/>
      <c r="S1229" s="175"/>
    </row>
    <row r="1230" spans="2:19" ht="15" customHeight="1" x14ac:dyDescent="0.2">
      <c r="B1230" s="176" t="s">
        <v>1075</v>
      </c>
      <c r="C1230" s="177" t="s">
        <v>868</v>
      </c>
      <c r="D1230" s="167"/>
      <c r="E1230" s="166" t="str">
        <f t="shared" si="32"/>
        <v/>
      </c>
      <c r="F1230" s="166"/>
      <c r="G1230" s="166"/>
      <c r="H1230" s="196"/>
      <c r="I1230" s="175"/>
      <c r="J1230" s="175"/>
      <c r="K1230" s="175"/>
      <c r="L1230" s="175"/>
      <c r="M1230" s="175"/>
      <c r="Q1230" s="175"/>
      <c r="R1230" s="175"/>
      <c r="S1230" s="175"/>
    </row>
    <row r="1231" spans="2:19" ht="15" customHeight="1" x14ac:dyDescent="0.2">
      <c r="B1231" s="176" t="s">
        <v>197</v>
      </c>
      <c r="C1231" s="177" t="s">
        <v>54</v>
      </c>
      <c r="D1231" s="167">
        <v>36433</v>
      </c>
      <c r="E1231" s="166" t="str">
        <f t="shared" si="32"/>
        <v>Adulto</v>
      </c>
      <c r="F1231" s="166"/>
      <c r="G1231" s="166"/>
      <c r="H1231" s="196"/>
      <c r="I1231" s="175"/>
      <c r="J1231" s="175"/>
      <c r="K1231" s="175"/>
      <c r="L1231" s="175"/>
      <c r="M1231" s="175"/>
      <c r="Q1231" s="175"/>
      <c r="R1231" s="175"/>
      <c r="S1231" s="175"/>
    </row>
    <row r="1232" spans="2:19" ht="15" customHeight="1" x14ac:dyDescent="0.2">
      <c r="B1232" s="176" t="s">
        <v>909</v>
      </c>
      <c r="C1232" s="177" t="s">
        <v>61</v>
      </c>
      <c r="D1232" s="167">
        <v>21072</v>
      </c>
      <c r="E1232" s="166" t="str">
        <f t="shared" si="32"/>
        <v>50+</v>
      </c>
      <c r="F1232" s="166" t="s">
        <v>644</v>
      </c>
      <c r="G1232" s="166"/>
      <c r="H1232" s="196"/>
      <c r="I1232" s="175"/>
      <c r="J1232" s="175"/>
      <c r="K1232" s="175"/>
      <c r="L1232" s="175"/>
      <c r="M1232" s="175"/>
      <c r="Q1232" s="175"/>
      <c r="R1232" s="175"/>
      <c r="S1232" s="175"/>
    </row>
    <row r="1233" spans="2:19" ht="15" customHeight="1" x14ac:dyDescent="0.2">
      <c r="B1233" s="176" t="s">
        <v>313</v>
      </c>
      <c r="C1233" s="177" t="s">
        <v>134</v>
      </c>
      <c r="D1233" s="167">
        <v>26717</v>
      </c>
      <c r="E1233" s="166" t="str">
        <f t="shared" si="32"/>
        <v>42+</v>
      </c>
      <c r="F1233" s="166" t="s">
        <v>644</v>
      </c>
      <c r="G1233" s="166"/>
      <c r="H1233" s="196"/>
      <c r="I1233" s="175"/>
      <c r="J1233" s="175"/>
      <c r="K1233" s="175"/>
      <c r="L1233" s="175"/>
      <c r="M1233" s="175"/>
      <c r="Q1233" s="175"/>
      <c r="R1233" s="175"/>
      <c r="S1233" s="175"/>
    </row>
    <row r="1234" spans="2:19" ht="15" customHeight="1" x14ac:dyDescent="0.2">
      <c r="B1234" s="176" t="s">
        <v>220</v>
      </c>
      <c r="C1234" s="177" t="s">
        <v>54</v>
      </c>
      <c r="D1234" s="167">
        <v>33829</v>
      </c>
      <c r="E1234" s="166" t="str">
        <f t="shared" si="32"/>
        <v>Adulto</v>
      </c>
      <c r="F1234" s="166" t="s">
        <v>644</v>
      </c>
      <c r="G1234" s="166"/>
      <c r="H1234" s="196"/>
      <c r="I1234" s="175"/>
      <c r="J1234" s="175"/>
      <c r="K1234" s="175"/>
      <c r="L1234" s="175"/>
      <c r="M1234" s="175"/>
      <c r="Q1234" s="175"/>
      <c r="R1234" s="175"/>
      <c r="S1234" s="175"/>
    </row>
    <row r="1235" spans="2:19" ht="15" customHeight="1" x14ac:dyDescent="0.2">
      <c r="B1235" s="176" t="s">
        <v>1724</v>
      </c>
      <c r="C1235" s="177" t="s">
        <v>958</v>
      </c>
      <c r="D1235" s="167">
        <v>24584</v>
      </c>
      <c r="E1235" s="166" t="str">
        <f t="shared" si="32"/>
        <v>50+</v>
      </c>
      <c r="F1235" s="166"/>
      <c r="G1235" s="166"/>
      <c r="H1235" s="196"/>
      <c r="I1235" s="175"/>
      <c r="J1235" s="175"/>
      <c r="K1235" s="175"/>
      <c r="L1235" s="175"/>
      <c r="M1235" s="175"/>
      <c r="Q1235" s="175"/>
      <c r="R1235" s="175"/>
      <c r="S1235" s="175"/>
    </row>
    <row r="1236" spans="2:19" ht="15" customHeight="1" x14ac:dyDescent="0.2">
      <c r="B1236" s="176" t="s">
        <v>425</v>
      </c>
      <c r="C1236" s="177" t="s">
        <v>67</v>
      </c>
      <c r="D1236" s="167"/>
      <c r="E1236" s="166" t="str">
        <f t="shared" si="32"/>
        <v/>
      </c>
      <c r="F1236" s="166"/>
      <c r="G1236" s="166"/>
      <c r="H1236" s="196"/>
      <c r="I1236" s="175"/>
      <c r="J1236" s="175"/>
      <c r="K1236" s="175"/>
      <c r="L1236" s="175"/>
      <c r="M1236" s="175"/>
      <c r="Q1236" s="175"/>
      <c r="R1236" s="175"/>
      <c r="S1236" s="175"/>
    </row>
    <row r="1237" spans="2:19" ht="15" customHeight="1" x14ac:dyDescent="0.2">
      <c r="B1237" s="176" t="s">
        <v>1615</v>
      </c>
      <c r="C1237" s="177" t="s">
        <v>134</v>
      </c>
      <c r="D1237" s="167"/>
      <c r="E1237" s="166" t="str">
        <f t="shared" si="32"/>
        <v/>
      </c>
      <c r="F1237" s="166"/>
      <c r="G1237" s="166"/>
      <c r="H1237" s="196"/>
      <c r="I1237" s="175"/>
      <c r="J1237" s="175"/>
      <c r="K1237" s="175"/>
      <c r="L1237" s="175"/>
      <c r="M1237" s="175"/>
      <c r="Q1237" s="175"/>
      <c r="R1237" s="175"/>
      <c r="S1237" s="175"/>
    </row>
    <row r="1238" spans="2:19" ht="15" customHeight="1" x14ac:dyDescent="0.2">
      <c r="B1238" s="176" t="s">
        <v>888</v>
      </c>
      <c r="C1238" s="177" t="s">
        <v>780</v>
      </c>
      <c r="D1238" s="167">
        <v>25808</v>
      </c>
      <c r="E1238" s="166" t="str">
        <f t="shared" si="32"/>
        <v>42+</v>
      </c>
      <c r="F1238" s="166"/>
      <c r="G1238" s="166"/>
      <c r="H1238" s="196"/>
      <c r="I1238" s="175"/>
      <c r="J1238" s="175"/>
      <c r="K1238" s="175"/>
      <c r="L1238" s="175"/>
      <c r="M1238" s="175"/>
      <c r="Q1238" s="175"/>
      <c r="R1238" s="175"/>
      <c r="S1238" s="175"/>
    </row>
    <row r="1239" spans="2:19" ht="15" customHeight="1" x14ac:dyDescent="0.2">
      <c r="B1239" s="176" t="s">
        <v>1714</v>
      </c>
      <c r="C1239" s="177" t="s">
        <v>54</v>
      </c>
      <c r="D1239" s="167">
        <v>25599</v>
      </c>
      <c r="E1239" s="166" t="str">
        <f t="shared" si="32"/>
        <v>42+</v>
      </c>
      <c r="F1239" s="166"/>
      <c r="G1239" s="166"/>
      <c r="H1239" s="196"/>
      <c r="I1239" s="175"/>
      <c r="J1239" s="175"/>
      <c r="K1239" s="175"/>
      <c r="L1239" s="175"/>
      <c r="M1239" s="175"/>
      <c r="Q1239" s="175"/>
      <c r="R1239" s="175"/>
      <c r="S1239" s="175"/>
    </row>
    <row r="1240" spans="2:19" ht="15" customHeight="1" x14ac:dyDescent="0.2">
      <c r="B1240" s="176" t="s">
        <v>960</v>
      </c>
      <c r="C1240" s="177" t="s">
        <v>958</v>
      </c>
      <c r="D1240" s="167">
        <v>38593</v>
      </c>
      <c r="E1240" s="166" t="str">
        <f t="shared" si="32"/>
        <v>S15</v>
      </c>
      <c r="F1240" s="166" t="s">
        <v>644</v>
      </c>
      <c r="G1240" s="166"/>
      <c r="H1240" s="196"/>
      <c r="I1240" s="175"/>
      <c r="J1240" s="175"/>
      <c r="K1240" s="175"/>
      <c r="L1240" s="175"/>
      <c r="M1240" s="175"/>
      <c r="Q1240" s="175"/>
      <c r="R1240" s="175"/>
      <c r="S1240" s="175"/>
    </row>
    <row r="1241" spans="2:19" ht="15" customHeight="1" x14ac:dyDescent="0.2">
      <c r="B1241" s="176" t="s">
        <v>1140</v>
      </c>
      <c r="C1241" s="177" t="s">
        <v>68</v>
      </c>
      <c r="D1241" s="167">
        <v>40683</v>
      </c>
      <c r="E1241" s="166" t="str">
        <f t="shared" si="32"/>
        <v>S09</v>
      </c>
      <c r="F1241" s="166"/>
      <c r="G1241" s="166"/>
      <c r="H1241" s="196"/>
      <c r="I1241" s="175"/>
      <c r="J1241" s="175"/>
      <c r="K1241" s="175"/>
      <c r="L1241" s="175"/>
      <c r="M1241" s="175"/>
      <c r="Q1241" s="175"/>
      <c r="R1241" s="175"/>
      <c r="S1241" s="175"/>
    </row>
    <row r="1242" spans="2:19" ht="15" customHeight="1" x14ac:dyDescent="0.2">
      <c r="B1242" s="176" t="s">
        <v>1549</v>
      </c>
      <c r="C1242" s="177" t="s">
        <v>774</v>
      </c>
      <c r="D1242" s="167">
        <v>38317</v>
      </c>
      <c r="E1242" s="166" t="str">
        <f t="shared" si="32"/>
        <v>S17</v>
      </c>
      <c r="F1242" s="166"/>
      <c r="G1242" s="166"/>
      <c r="H1242" s="196"/>
      <c r="I1242" s="175"/>
      <c r="J1242" s="175"/>
      <c r="K1242" s="175"/>
      <c r="L1242" s="175"/>
      <c r="M1242" s="175"/>
      <c r="Q1242" s="175"/>
      <c r="R1242" s="175"/>
      <c r="S1242" s="175"/>
    </row>
    <row r="1243" spans="2:19" ht="15" customHeight="1" x14ac:dyDescent="0.2">
      <c r="B1243" s="176" t="s">
        <v>1240</v>
      </c>
      <c r="C1243" s="177" t="s">
        <v>774</v>
      </c>
      <c r="D1243" s="167">
        <v>39923</v>
      </c>
      <c r="E1243" s="166" t="str">
        <f t="shared" si="32"/>
        <v>S11</v>
      </c>
      <c r="F1243" s="166" t="s">
        <v>644</v>
      </c>
      <c r="G1243" s="166"/>
      <c r="H1243" s="196"/>
      <c r="I1243" s="175"/>
      <c r="J1243" s="175"/>
      <c r="K1243" s="175"/>
      <c r="L1243" s="175"/>
      <c r="M1243" s="175"/>
      <c r="Q1243" s="175"/>
      <c r="R1243" s="175"/>
      <c r="S1243" s="175"/>
    </row>
    <row r="1244" spans="2:19" ht="15" customHeight="1" x14ac:dyDescent="0.2">
      <c r="B1244" s="176" t="s">
        <v>869</v>
      </c>
      <c r="C1244" s="177" t="s">
        <v>67</v>
      </c>
      <c r="D1244" s="167">
        <v>23030</v>
      </c>
      <c r="E1244" s="166" t="str">
        <f t="shared" si="32"/>
        <v>50+</v>
      </c>
      <c r="F1244" s="166"/>
      <c r="G1244" s="166"/>
      <c r="H1244" s="196"/>
      <c r="I1244" s="175"/>
      <c r="J1244" s="175"/>
      <c r="K1244" s="175"/>
      <c r="L1244" s="175"/>
      <c r="M1244" s="175"/>
      <c r="Q1244" s="175"/>
      <c r="R1244" s="175"/>
      <c r="S1244" s="175"/>
    </row>
    <row r="1245" spans="2:19" ht="15" customHeight="1" x14ac:dyDescent="0.2">
      <c r="B1245" s="176" t="s">
        <v>1457</v>
      </c>
      <c r="C1245" s="177" t="s">
        <v>868</v>
      </c>
      <c r="D1245" s="167">
        <v>39433</v>
      </c>
      <c r="E1245" s="166" t="str">
        <f t="shared" si="32"/>
        <v>S13</v>
      </c>
      <c r="F1245" s="166"/>
      <c r="G1245" s="166"/>
      <c r="H1245" s="196"/>
      <c r="I1245" s="175"/>
      <c r="J1245" s="175"/>
      <c r="K1245" s="175"/>
      <c r="L1245" s="175"/>
      <c r="M1245" s="175"/>
      <c r="Q1245" s="175"/>
      <c r="R1245" s="175"/>
      <c r="S1245" s="175"/>
    </row>
    <row r="1246" spans="2:19" ht="15" customHeight="1" x14ac:dyDescent="0.2">
      <c r="B1246" s="176" t="s">
        <v>787</v>
      </c>
      <c r="C1246" s="177" t="s">
        <v>788</v>
      </c>
      <c r="D1246" s="167">
        <v>36741</v>
      </c>
      <c r="E1246" s="166" t="str">
        <f t="shared" si="32"/>
        <v>Adulto</v>
      </c>
      <c r="F1246" s="166"/>
      <c r="G1246" s="166"/>
      <c r="H1246" s="196"/>
      <c r="I1246" s="175"/>
      <c r="J1246" s="175"/>
      <c r="K1246" s="175"/>
      <c r="L1246" s="175"/>
      <c r="M1246" s="175"/>
      <c r="Q1246" s="175"/>
      <c r="R1246" s="175"/>
      <c r="S1246" s="175"/>
    </row>
    <row r="1247" spans="2:19" ht="15" customHeight="1" x14ac:dyDescent="0.2">
      <c r="B1247" s="176" t="s">
        <v>1602</v>
      </c>
      <c r="C1247" s="177" t="s">
        <v>136</v>
      </c>
      <c r="D1247" s="167">
        <v>39479</v>
      </c>
      <c r="E1247" s="166" t="str">
        <f t="shared" si="32"/>
        <v>S13</v>
      </c>
      <c r="F1247" s="166"/>
      <c r="G1247" s="166"/>
      <c r="H1247" s="196"/>
      <c r="I1247" s="175"/>
      <c r="J1247" s="175"/>
      <c r="K1247" s="175"/>
      <c r="L1247" s="175"/>
      <c r="M1247" s="175"/>
      <c r="Q1247" s="175"/>
      <c r="R1247" s="175"/>
      <c r="S1247" s="175"/>
    </row>
    <row r="1248" spans="2:19" ht="15" customHeight="1" x14ac:dyDescent="0.2">
      <c r="B1248" s="176" t="s">
        <v>1606</v>
      </c>
      <c r="C1248" s="177" t="s">
        <v>369</v>
      </c>
      <c r="D1248" s="167"/>
      <c r="E1248" s="166" t="str">
        <f t="shared" si="32"/>
        <v/>
      </c>
      <c r="F1248" s="166"/>
      <c r="G1248" s="166"/>
      <c r="H1248" s="196"/>
      <c r="I1248" s="175"/>
      <c r="J1248" s="175"/>
      <c r="K1248" s="175"/>
      <c r="L1248" s="175"/>
      <c r="M1248" s="175"/>
      <c r="Q1248" s="175"/>
      <c r="R1248" s="175"/>
      <c r="S1248" s="175"/>
    </row>
    <row r="1249" spans="2:19" ht="15" customHeight="1" x14ac:dyDescent="0.2">
      <c r="B1249" s="176" t="s">
        <v>1580</v>
      </c>
      <c r="C1249" s="177" t="s">
        <v>55</v>
      </c>
      <c r="D1249" s="167"/>
      <c r="E1249" s="166" t="str">
        <f t="shared" si="32"/>
        <v/>
      </c>
      <c r="F1249" s="166"/>
      <c r="G1249" s="166"/>
      <c r="H1249" s="196"/>
      <c r="I1249" s="175"/>
      <c r="J1249" s="175"/>
      <c r="K1249" s="175"/>
      <c r="L1249" s="175"/>
      <c r="M1249" s="175"/>
      <c r="Q1249" s="175"/>
      <c r="R1249" s="175"/>
      <c r="S1249" s="175"/>
    </row>
    <row r="1250" spans="2:19" ht="15" customHeight="1" x14ac:dyDescent="0.2">
      <c r="B1250" s="176" t="s">
        <v>1070</v>
      </c>
      <c r="C1250" s="177" t="s">
        <v>369</v>
      </c>
      <c r="D1250" s="167">
        <v>38073</v>
      </c>
      <c r="E1250" s="166" t="str">
        <f t="shared" si="32"/>
        <v>S17</v>
      </c>
      <c r="F1250" s="166"/>
      <c r="G1250" s="166"/>
      <c r="H1250" s="196"/>
      <c r="I1250" s="175"/>
      <c r="J1250" s="175"/>
      <c r="K1250" s="175"/>
      <c r="L1250" s="175"/>
      <c r="M1250" s="175"/>
      <c r="Q1250" s="175"/>
      <c r="R1250" s="175"/>
      <c r="S1250" s="175"/>
    </row>
    <row r="1251" spans="2:19" ht="15" customHeight="1" x14ac:dyDescent="0.2">
      <c r="B1251" s="176" t="s">
        <v>312</v>
      </c>
      <c r="C1251" s="177" t="s">
        <v>67</v>
      </c>
      <c r="D1251" s="167"/>
      <c r="E1251" s="166" t="str">
        <f t="shared" si="32"/>
        <v/>
      </c>
      <c r="F1251" s="166"/>
      <c r="G1251" s="166"/>
      <c r="H1251" s="196"/>
      <c r="I1251" s="175"/>
      <c r="J1251" s="175"/>
      <c r="K1251" s="175"/>
      <c r="L1251" s="175"/>
      <c r="M1251" s="175"/>
      <c r="Q1251" s="175"/>
      <c r="R1251" s="175"/>
      <c r="S1251" s="175"/>
    </row>
    <row r="1252" spans="2:19" ht="15" customHeight="1" x14ac:dyDescent="0.2">
      <c r="B1252" s="176" t="s">
        <v>889</v>
      </c>
      <c r="C1252" s="177" t="s">
        <v>774</v>
      </c>
      <c r="D1252" s="167">
        <v>39142</v>
      </c>
      <c r="E1252" s="166" t="str">
        <f t="shared" si="32"/>
        <v>S13</v>
      </c>
      <c r="F1252" s="166" t="s">
        <v>644</v>
      </c>
      <c r="G1252" s="166"/>
      <c r="H1252" s="196">
        <v>11947684906</v>
      </c>
      <c r="I1252" s="175"/>
      <c r="J1252" s="175"/>
      <c r="K1252" s="175"/>
      <c r="L1252" s="175"/>
      <c r="M1252" s="175"/>
      <c r="Q1252" s="175"/>
      <c r="R1252" s="175"/>
      <c r="S1252" s="175"/>
    </row>
    <row r="1253" spans="2:19" ht="15" customHeight="1" x14ac:dyDescent="0.2">
      <c r="B1253" s="176" t="s">
        <v>1726</v>
      </c>
      <c r="C1253" s="177" t="s">
        <v>54</v>
      </c>
      <c r="D1253" s="167"/>
      <c r="E1253" s="166" t="str">
        <f t="shared" si="32"/>
        <v/>
      </c>
      <c r="F1253" s="166"/>
      <c r="G1253" s="166"/>
      <c r="H1253" s="196"/>
      <c r="I1253" s="175"/>
      <c r="J1253" s="175"/>
      <c r="K1253" s="175"/>
      <c r="L1253" s="175"/>
      <c r="M1253" s="175"/>
      <c r="Q1253" s="175"/>
      <c r="R1253" s="175"/>
      <c r="S1253" s="175"/>
    </row>
    <row r="1254" spans="2:19" ht="15" customHeight="1" x14ac:dyDescent="0.2">
      <c r="B1254" s="176" t="s">
        <v>605</v>
      </c>
      <c r="C1254" s="177" t="s">
        <v>774</v>
      </c>
      <c r="D1254" s="167"/>
      <c r="E1254" s="166" t="str">
        <f t="shared" ref="E1254:E1317" si="33">IFERROR(VLOOKUP(YEAR($D1254),$J:$K,2,FALSE),"")</f>
        <v/>
      </c>
      <c r="F1254" s="166"/>
      <c r="G1254" s="166"/>
      <c r="H1254" s="196"/>
      <c r="I1254" s="175"/>
      <c r="J1254" s="175"/>
      <c r="K1254" s="175"/>
      <c r="L1254" s="175"/>
      <c r="M1254" s="175"/>
      <c r="Q1254" s="175"/>
      <c r="R1254" s="175"/>
      <c r="S1254" s="175"/>
    </row>
    <row r="1255" spans="2:19" ht="15" customHeight="1" x14ac:dyDescent="0.2">
      <c r="B1255" s="176" t="s">
        <v>1125</v>
      </c>
      <c r="C1255" s="177" t="s">
        <v>55</v>
      </c>
      <c r="D1255" s="167">
        <v>30015</v>
      </c>
      <c r="E1255" s="166" t="str">
        <f t="shared" si="33"/>
        <v>35+</v>
      </c>
      <c r="F1255" s="166"/>
      <c r="G1255" s="166"/>
      <c r="H1255" s="196"/>
      <c r="I1255" s="175"/>
      <c r="J1255" s="175"/>
      <c r="K1255" s="175"/>
      <c r="L1255" s="175"/>
      <c r="M1255" s="175"/>
      <c r="Q1255" s="175"/>
      <c r="R1255" s="175"/>
      <c r="S1255" s="175"/>
    </row>
    <row r="1256" spans="2:19" ht="15" customHeight="1" x14ac:dyDescent="0.2">
      <c r="B1256" s="176" t="s">
        <v>724</v>
      </c>
      <c r="C1256" s="177" t="s">
        <v>68</v>
      </c>
      <c r="D1256" s="167">
        <v>38404</v>
      </c>
      <c r="E1256" s="166" t="str">
        <f t="shared" si="33"/>
        <v>S15</v>
      </c>
      <c r="F1256" s="166" t="s">
        <v>644</v>
      </c>
      <c r="G1256" s="166" t="s">
        <v>1301</v>
      </c>
      <c r="H1256" s="196">
        <v>12040352961</v>
      </c>
      <c r="I1256" s="175"/>
      <c r="J1256" s="175"/>
      <c r="K1256" s="175"/>
      <c r="L1256" s="175"/>
      <c r="M1256" s="175"/>
      <c r="Q1256" s="175"/>
      <c r="R1256" s="175"/>
      <c r="S1256" s="175"/>
    </row>
    <row r="1257" spans="2:19" ht="15" customHeight="1" x14ac:dyDescent="0.2">
      <c r="B1257" s="176" t="s">
        <v>954</v>
      </c>
      <c r="C1257" s="177" t="s">
        <v>868</v>
      </c>
      <c r="D1257" s="167">
        <v>38143</v>
      </c>
      <c r="E1257" s="166" t="str">
        <f t="shared" si="33"/>
        <v>S17</v>
      </c>
      <c r="F1257" s="166" t="s">
        <v>644</v>
      </c>
      <c r="G1257" s="166"/>
      <c r="H1257" s="196"/>
      <c r="I1257" s="175"/>
      <c r="J1257" s="175"/>
      <c r="K1257" s="175"/>
      <c r="L1257" s="175"/>
      <c r="M1257" s="175"/>
      <c r="Q1257" s="175"/>
      <c r="R1257" s="175"/>
      <c r="S1257" s="175"/>
    </row>
    <row r="1258" spans="2:19" ht="15" customHeight="1" x14ac:dyDescent="0.2">
      <c r="B1258" s="176" t="s">
        <v>1536</v>
      </c>
      <c r="C1258" s="177" t="s">
        <v>958</v>
      </c>
      <c r="D1258" s="167">
        <v>28402</v>
      </c>
      <c r="E1258" s="166" t="str">
        <f t="shared" si="33"/>
        <v>42+</v>
      </c>
      <c r="F1258" s="166"/>
      <c r="G1258" s="166"/>
      <c r="H1258" s="196"/>
      <c r="I1258" s="175"/>
      <c r="J1258" s="175"/>
      <c r="K1258" s="175"/>
      <c r="L1258" s="175"/>
      <c r="M1258" s="175"/>
      <c r="Q1258" s="175"/>
      <c r="R1258" s="175"/>
      <c r="S1258" s="175"/>
    </row>
    <row r="1259" spans="2:19" ht="15" customHeight="1" x14ac:dyDescent="0.2">
      <c r="B1259" s="176" t="s">
        <v>223</v>
      </c>
      <c r="C1259" s="177" t="s">
        <v>773</v>
      </c>
      <c r="D1259" s="167">
        <v>37214</v>
      </c>
      <c r="E1259" s="166" t="str">
        <f t="shared" si="33"/>
        <v>S19</v>
      </c>
      <c r="F1259" s="166" t="s">
        <v>644</v>
      </c>
      <c r="G1259" s="166"/>
      <c r="H1259" s="196">
        <v>10956834973</v>
      </c>
      <c r="I1259" s="175"/>
      <c r="J1259" s="175"/>
      <c r="K1259" s="175"/>
      <c r="L1259" s="175"/>
      <c r="M1259" s="175"/>
      <c r="Q1259" s="175"/>
      <c r="R1259" s="175"/>
      <c r="S1259" s="175"/>
    </row>
    <row r="1260" spans="2:19" ht="15" customHeight="1" x14ac:dyDescent="0.2">
      <c r="B1260" s="176" t="s">
        <v>1482</v>
      </c>
      <c r="C1260" s="177" t="s">
        <v>134</v>
      </c>
      <c r="D1260" s="167">
        <v>39167</v>
      </c>
      <c r="E1260" s="166" t="str">
        <f t="shared" si="33"/>
        <v>S13</v>
      </c>
      <c r="F1260" s="166" t="s">
        <v>644</v>
      </c>
      <c r="G1260" s="166">
        <v>135073237</v>
      </c>
      <c r="H1260" s="196"/>
      <c r="I1260" s="175"/>
      <c r="J1260" s="175"/>
      <c r="K1260" s="175"/>
      <c r="L1260" s="175"/>
      <c r="M1260" s="175"/>
      <c r="Q1260" s="175"/>
      <c r="R1260" s="175"/>
      <c r="S1260" s="175"/>
    </row>
    <row r="1261" spans="2:19" ht="15" customHeight="1" x14ac:dyDescent="0.2">
      <c r="B1261" s="176" t="s">
        <v>231</v>
      </c>
      <c r="C1261" s="177" t="s">
        <v>67</v>
      </c>
      <c r="D1261" s="167"/>
      <c r="E1261" s="166" t="str">
        <f t="shared" si="33"/>
        <v/>
      </c>
      <c r="F1261" s="166"/>
      <c r="G1261" s="166"/>
      <c r="H1261" s="196"/>
      <c r="I1261" s="175"/>
      <c r="J1261" s="175"/>
      <c r="K1261" s="175"/>
      <c r="L1261" s="175"/>
      <c r="M1261" s="175"/>
      <c r="Q1261" s="175"/>
      <c r="R1261" s="175"/>
      <c r="S1261" s="175"/>
    </row>
    <row r="1262" spans="2:19" ht="15" customHeight="1" x14ac:dyDescent="0.2">
      <c r="B1262" s="176" t="s">
        <v>953</v>
      </c>
      <c r="C1262" s="177" t="s">
        <v>868</v>
      </c>
      <c r="D1262" s="167">
        <v>38212</v>
      </c>
      <c r="E1262" s="166" t="str">
        <f t="shared" si="33"/>
        <v>S17</v>
      </c>
      <c r="F1262" s="166" t="s">
        <v>644</v>
      </c>
      <c r="G1262" s="166"/>
      <c r="H1262" s="196">
        <v>10080494927</v>
      </c>
      <c r="I1262" s="175"/>
      <c r="J1262" s="175"/>
      <c r="K1262" s="175"/>
      <c r="L1262" s="175"/>
      <c r="M1262" s="175"/>
      <c r="Q1262" s="175"/>
      <c r="R1262" s="175"/>
      <c r="S1262" s="175"/>
    </row>
    <row r="1263" spans="2:19" ht="15" customHeight="1" x14ac:dyDescent="0.2">
      <c r="B1263" s="176" t="s">
        <v>283</v>
      </c>
      <c r="C1263" s="177" t="s">
        <v>134</v>
      </c>
      <c r="D1263" s="167">
        <v>37810</v>
      </c>
      <c r="E1263" s="166" t="str">
        <f t="shared" si="33"/>
        <v>S17</v>
      </c>
      <c r="F1263" s="166"/>
      <c r="G1263" s="166"/>
      <c r="H1263" s="196"/>
      <c r="I1263" s="175"/>
      <c r="J1263" s="175"/>
      <c r="K1263" s="175"/>
      <c r="L1263" s="175"/>
      <c r="M1263" s="175"/>
      <c r="Q1263" s="175"/>
      <c r="R1263" s="175"/>
      <c r="S1263" s="175"/>
    </row>
    <row r="1264" spans="2:19" ht="15" customHeight="1" x14ac:dyDescent="0.2">
      <c r="B1264" s="176" t="s">
        <v>701</v>
      </c>
      <c r="C1264" s="177" t="s">
        <v>134</v>
      </c>
      <c r="D1264" s="167">
        <v>38294</v>
      </c>
      <c r="E1264" s="166" t="str">
        <f t="shared" si="33"/>
        <v>S17</v>
      </c>
      <c r="F1264" s="166" t="s">
        <v>644</v>
      </c>
      <c r="G1264" s="166" t="s">
        <v>1181</v>
      </c>
      <c r="H1264" s="196"/>
      <c r="I1264" s="175"/>
      <c r="J1264" s="175"/>
      <c r="K1264" s="175"/>
      <c r="L1264" s="175"/>
      <c r="M1264" s="175"/>
      <c r="Q1264" s="175"/>
      <c r="R1264" s="175"/>
      <c r="S1264" s="175"/>
    </row>
    <row r="1265" spans="2:19" ht="15" customHeight="1" x14ac:dyDescent="0.2">
      <c r="B1265" s="176" t="s">
        <v>976</v>
      </c>
      <c r="C1265" s="177" t="s">
        <v>774</v>
      </c>
      <c r="D1265" s="167">
        <v>38420</v>
      </c>
      <c r="E1265" s="166" t="str">
        <f t="shared" si="33"/>
        <v>S15</v>
      </c>
      <c r="F1265" s="166" t="s">
        <v>644</v>
      </c>
      <c r="G1265" s="166"/>
      <c r="H1265" s="196">
        <v>11019283955</v>
      </c>
      <c r="I1265" s="175"/>
      <c r="J1265" s="175"/>
      <c r="K1265" s="175"/>
      <c r="L1265" s="175"/>
      <c r="M1265" s="175"/>
      <c r="Q1265" s="175"/>
      <c r="R1265" s="175"/>
      <c r="S1265" s="175"/>
    </row>
    <row r="1266" spans="2:19" ht="15" customHeight="1" x14ac:dyDescent="0.2">
      <c r="B1266" s="176" t="s">
        <v>443</v>
      </c>
      <c r="C1266" s="177" t="s">
        <v>369</v>
      </c>
      <c r="D1266" s="167">
        <v>36970</v>
      </c>
      <c r="E1266" s="166" t="str">
        <f t="shared" si="33"/>
        <v>S19</v>
      </c>
      <c r="F1266" s="166"/>
      <c r="G1266" s="166"/>
      <c r="H1266" s="196"/>
      <c r="I1266" s="175"/>
      <c r="J1266" s="175"/>
      <c r="K1266" s="175"/>
      <c r="L1266" s="175"/>
      <c r="M1266" s="175"/>
      <c r="Q1266" s="175"/>
      <c r="R1266" s="175"/>
      <c r="S1266" s="175"/>
    </row>
    <row r="1267" spans="2:19" ht="15" customHeight="1" x14ac:dyDescent="0.2">
      <c r="B1267" s="176" t="s">
        <v>323</v>
      </c>
      <c r="C1267" s="177" t="s">
        <v>55</v>
      </c>
      <c r="D1267" s="167">
        <v>32351</v>
      </c>
      <c r="E1267" s="166" t="str">
        <f t="shared" si="33"/>
        <v>Adulto</v>
      </c>
      <c r="F1267" s="166"/>
      <c r="G1267" s="166"/>
      <c r="H1267" s="196"/>
      <c r="I1267" s="175"/>
      <c r="J1267" s="175"/>
      <c r="K1267" s="175"/>
      <c r="L1267" s="175"/>
      <c r="M1267" s="175"/>
      <c r="Q1267" s="175"/>
      <c r="R1267" s="175"/>
      <c r="S1267" s="175"/>
    </row>
    <row r="1268" spans="2:19" ht="15" customHeight="1" x14ac:dyDescent="0.2">
      <c r="B1268" s="176" t="s">
        <v>670</v>
      </c>
      <c r="C1268" s="177" t="s">
        <v>55</v>
      </c>
      <c r="D1268" s="167">
        <v>39653</v>
      </c>
      <c r="E1268" s="166" t="str">
        <f t="shared" si="33"/>
        <v>S13</v>
      </c>
      <c r="F1268" s="166" t="s">
        <v>644</v>
      </c>
      <c r="G1268" s="166"/>
      <c r="H1268" s="196"/>
      <c r="I1268" s="175"/>
      <c r="J1268" s="175"/>
      <c r="K1268" s="175"/>
      <c r="L1268" s="175"/>
      <c r="M1268" s="175"/>
      <c r="Q1268" s="175"/>
      <c r="R1268" s="175"/>
      <c r="S1268" s="175"/>
    </row>
    <row r="1269" spans="2:19" ht="15" customHeight="1" x14ac:dyDescent="0.2">
      <c r="B1269" s="176" t="s">
        <v>1059</v>
      </c>
      <c r="C1269" s="177" t="s">
        <v>774</v>
      </c>
      <c r="D1269" s="167"/>
      <c r="E1269" s="166" t="str">
        <f t="shared" si="33"/>
        <v/>
      </c>
      <c r="F1269" s="166"/>
      <c r="G1269" s="166"/>
      <c r="H1269" s="196"/>
      <c r="I1269" s="175"/>
      <c r="J1269" s="175"/>
      <c r="K1269" s="175"/>
      <c r="L1269" s="175"/>
      <c r="M1269" s="175"/>
      <c r="Q1269" s="175"/>
      <c r="R1269" s="175"/>
      <c r="S1269" s="175"/>
    </row>
    <row r="1270" spans="2:19" ht="15" customHeight="1" x14ac:dyDescent="0.2">
      <c r="B1270" s="176" t="s">
        <v>646</v>
      </c>
      <c r="C1270" s="177" t="s">
        <v>54</v>
      </c>
      <c r="D1270" s="167">
        <v>37823</v>
      </c>
      <c r="E1270" s="166" t="str">
        <f t="shared" si="33"/>
        <v>S17</v>
      </c>
      <c r="F1270" s="166" t="s">
        <v>644</v>
      </c>
      <c r="G1270" s="166"/>
      <c r="H1270" s="196"/>
      <c r="I1270" s="175"/>
      <c r="J1270" s="175"/>
      <c r="K1270" s="175"/>
      <c r="L1270" s="175"/>
      <c r="M1270" s="175"/>
      <c r="Q1270" s="175"/>
      <c r="R1270" s="175"/>
      <c r="S1270" s="175"/>
    </row>
    <row r="1271" spans="2:19" ht="15" customHeight="1" x14ac:dyDescent="0.2">
      <c r="B1271" s="176" t="s">
        <v>97</v>
      </c>
      <c r="C1271" s="177" t="s">
        <v>54</v>
      </c>
      <c r="D1271" s="167"/>
      <c r="E1271" s="166" t="str">
        <f t="shared" si="33"/>
        <v/>
      </c>
      <c r="F1271" s="166"/>
      <c r="G1271" s="166"/>
      <c r="H1271" s="196"/>
      <c r="I1271" s="175"/>
      <c r="J1271" s="175"/>
      <c r="K1271" s="175"/>
      <c r="L1271" s="175"/>
      <c r="M1271" s="175"/>
      <c r="Q1271" s="175"/>
      <c r="R1271" s="175"/>
      <c r="S1271" s="175"/>
    </row>
    <row r="1272" spans="2:19" ht="15" customHeight="1" x14ac:dyDescent="0.2">
      <c r="B1272" s="176" t="s">
        <v>383</v>
      </c>
      <c r="C1272" s="177" t="s">
        <v>407</v>
      </c>
      <c r="D1272" s="167">
        <v>38097</v>
      </c>
      <c r="E1272" s="166" t="str">
        <f t="shared" si="33"/>
        <v>S17</v>
      </c>
      <c r="F1272" s="166" t="s">
        <v>644</v>
      </c>
      <c r="G1272" s="166"/>
      <c r="H1272" s="196"/>
      <c r="I1272" s="175"/>
      <c r="J1272" s="175"/>
      <c r="K1272" s="175"/>
      <c r="L1272" s="175"/>
      <c r="M1272" s="175"/>
      <c r="Q1272" s="175"/>
      <c r="R1272" s="175"/>
      <c r="S1272" s="175"/>
    </row>
    <row r="1273" spans="2:19" ht="15" customHeight="1" x14ac:dyDescent="0.2">
      <c r="B1273" s="176" t="s">
        <v>186</v>
      </c>
      <c r="C1273" s="177" t="s">
        <v>55</v>
      </c>
      <c r="D1273" s="167">
        <v>37617</v>
      </c>
      <c r="E1273" s="166" t="str">
        <f t="shared" si="33"/>
        <v>S19</v>
      </c>
      <c r="F1273" s="166" t="s">
        <v>644</v>
      </c>
      <c r="G1273" s="166"/>
      <c r="H1273" s="196">
        <v>10227374908</v>
      </c>
      <c r="I1273" s="175"/>
      <c r="J1273" s="175"/>
      <c r="K1273" s="175"/>
      <c r="L1273" s="175"/>
      <c r="M1273" s="175"/>
      <c r="Q1273" s="175"/>
      <c r="R1273" s="175"/>
      <c r="S1273" s="175"/>
    </row>
    <row r="1274" spans="2:19" ht="15" customHeight="1" x14ac:dyDescent="0.2">
      <c r="B1274" s="176" t="s">
        <v>173</v>
      </c>
      <c r="C1274" s="177" t="s">
        <v>148</v>
      </c>
      <c r="D1274" s="167"/>
      <c r="E1274" s="166" t="str">
        <f t="shared" si="33"/>
        <v/>
      </c>
      <c r="F1274" s="166"/>
      <c r="G1274" s="166"/>
      <c r="H1274" s="196"/>
      <c r="I1274" s="175"/>
      <c r="J1274" s="175"/>
      <c r="K1274" s="175"/>
      <c r="L1274" s="175"/>
      <c r="M1274" s="175"/>
      <c r="Q1274" s="175"/>
      <c r="R1274" s="175"/>
      <c r="S1274" s="175"/>
    </row>
    <row r="1275" spans="2:19" ht="15" customHeight="1" x14ac:dyDescent="0.2">
      <c r="B1275" s="176" t="s">
        <v>473</v>
      </c>
      <c r="C1275" s="177" t="s">
        <v>54</v>
      </c>
      <c r="D1275" s="167">
        <v>37991</v>
      </c>
      <c r="E1275" s="166" t="str">
        <f t="shared" si="33"/>
        <v>S17</v>
      </c>
      <c r="F1275" s="166"/>
      <c r="G1275" s="166"/>
      <c r="H1275" s="196"/>
      <c r="I1275" s="175"/>
      <c r="J1275" s="175"/>
      <c r="K1275" s="175"/>
      <c r="L1275" s="175"/>
      <c r="M1275" s="175"/>
      <c r="Q1275" s="175"/>
      <c r="R1275" s="175"/>
      <c r="S1275" s="175"/>
    </row>
    <row r="1276" spans="2:19" ht="15" customHeight="1" x14ac:dyDescent="0.2">
      <c r="B1276" s="176" t="s">
        <v>1160</v>
      </c>
      <c r="C1276" s="177" t="s">
        <v>134</v>
      </c>
      <c r="D1276" s="167">
        <v>37735</v>
      </c>
      <c r="E1276" s="166" t="str">
        <f t="shared" si="33"/>
        <v>S17</v>
      </c>
      <c r="F1276" s="166" t="s">
        <v>644</v>
      </c>
      <c r="G1276" s="166" t="s">
        <v>1161</v>
      </c>
      <c r="H1276" s="196" t="s">
        <v>1162</v>
      </c>
      <c r="I1276" s="175"/>
      <c r="J1276" s="175"/>
      <c r="K1276" s="175"/>
      <c r="L1276" s="175"/>
      <c r="M1276" s="175"/>
      <c r="Q1276" s="175"/>
      <c r="R1276" s="175"/>
      <c r="S1276" s="175"/>
    </row>
    <row r="1277" spans="2:19" ht="15" customHeight="1" x14ac:dyDescent="0.2">
      <c r="B1277" s="176" t="s">
        <v>289</v>
      </c>
      <c r="C1277" s="177" t="s">
        <v>134</v>
      </c>
      <c r="D1277" s="167">
        <v>38350</v>
      </c>
      <c r="E1277" s="166" t="str">
        <f t="shared" si="33"/>
        <v>S17</v>
      </c>
      <c r="F1277" s="166"/>
      <c r="G1277" s="166"/>
      <c r="H1277" s="196"/>
      <c r="I1277" s="175"/>
      <c r="J1277" s="175"/>
      <c r="K1277" s="175"/>
      <c r="L1277" s="175"/>
      <c r="M1277" s="175"/>
      <c r="Q1277" s="175"/>
      <c r="R1277" s="175"/>
      <c r="S1277" s="175"/>
    </row>
    <row r="1278" spans="2:19" ht="15" customHeight="1" x14ac:dyDescent="0.2">
      <c r="B1278" s="176" t="s">
        <v>122</v>
      </c>
      <c r="C1278" s="177" t="s">
        <v>55</v>
      </c>
      <c r="D1278" s="167"/>
      <c r="E1278" s="166" t="str">
        <f t="shared" si="33"/>
        <v/>
      </c>
      <c r="F1278" s="166"/>
      <c r="G1278" s="166"/>
      <c r="H1278" s="196"/>
      <c r="I1278" s="175"/>
      <c r="J1278" s="175"/>
      <c r="K1278" s="175"/>
      <c r="L1278" s="175"/>
      <c r="M1278" s="175"/>
      <c r="Q1278" s="175"/>
      <c r="R1278" s="175"/>
      <c r="S1278" s="175"/>
    </row>
    <row r="1279" spans="2:19" ht="15" customHeight="1" x14ac:dyDescent="0.2">
      <c r="B1279" s="176" t="s">
        <v>506</v>
      </c>
      <c r="C1279" s="177" t="s">
        <v>369</v>
      </c>
      <c r="D1279" s="167">
        <v>38367</v>
      </c>
      <c r="E1279" s="166" t="str">
        <f t="shared" si="33"/>
        <v>S15</v>
      </c>
      <c r="F1279" s="166"/>
      <c r="G1279" s="166"/>
      <c r="H1279" s="196"/>
      <c r="I1279" s="175"/>
      <c r="J1279" s="175"/>
      <c r="K1279" s="175"/>
      <c r="L1279" s="175"/>
      <c r="M1279" s="175"/>
      <c r="Q1279" s="175"/>
      <c r="R1279" s="175"/>
      <c r="S1279" s="175"/>
    </row>
    <row r="1280" spans="2:19" ht="15" customHeight="1" x14ac:dyDescent="0.2">
      <c r="B1280" s="176" t="s">
        <v>1458</v>
      </c>
      <c r="C1280" s="177" t="s">
        <v>369</v>
      </c>
      <c r="D1280" s="167">
        <v>40605</v>
      </c>
      <c r="E1280" s="166" t="str">
        <f t="shared" si="33"/>
        <v>S09</v>
      </c>
      <c r="F1280" s="166"/>
      <c r="G1280" s="166"/>
      <c r="H1280" s="196"/>
      <c r="I1280" s="175"/>
      <c r="J1280" s="175"/>
      <c r="K1280" s="175"/>
      <c r="L1280" s="175"/>
      <c r="M1280" s="175"/>
      <c r="Q1280" s="175"/>
      <c r="R1280" s="175"/>
      <c r="S1280" s="175"/>
    </row>
    <row r="1281" spans="2:19" ht="15" customHeight="1" x14ac:dyDescent="0.2">
      <c r="B1281" s="176" t="s">
        <v>159</v>
      </c>
      <c r="C1281" s="177" t="s">
        <v>68</v>
      </c>
      <c r="D1281" s="167">
        <v>37715</v>
      </c>
      <c r="E1281" s="166" t="str">
        <f t="shared" si="33"/>
        <v>S17</v>
      </c>
      <c r="F1281" s="166" t="s">
        <v>644</v>
      </c>
      <c r="G1281" s="166"/>
      <c r="H1281" s="196"/>
      <c r="I1281" s="175"/>
      <c r="J1281" s="175"/>
      <c r="K1281" s="175"/>
      <c r="L1281" s="175"/>
      <c r="M1281" s="175"/>
      <c r="Q1281" s="175"/>
      <c r="R1281" s="175"/>
      <c r="S1281" s="175"/>
    </row>
    <row r="1282" spans="2:19" ht="15" customHeight="1" x14ac:dyDescent="0.2">
      <c r="B1282" s="176" t="s">
        <v>316</v>
      </c>
      <c r="C1282" s="177" t="s">
        <v>54</v>
      </c>
      <c r="D1282" s="167"/>
      <c r="E1282" s="166" t="str">
        <f t="shared" si="33"/>
        <v/>
      </c>
      <c r="F1282" s="166"/>
      <c r="G1282" s="166"/>
      <c r="H1282" s="196"/>
      <c r="I1282" s="175"/>
      <c r="J1282" s="175"/>
      <c r="K1282" s="175"/>
      <c r="L1282" s="175"/>
      <c r="M1282" s="175"/>
      <c r="Q1282" s="175"/>
      <c r="R1282" s="175"/>
      <c r="S1282" s="175"/>
    </row>
    <row r="1283" spans="2:19" ht="15" customHeight="1" x14ac:dyDescent="0.2">
      <c r="B1283" s="176" t="s">
        <v>1585</v>
      </c>
      <c r="C1283" s="177" t="s">
        <v>868</v>
      </c>
      <c r="D1283" s="167">
        <v>39573</v>
      </c>
      <c r="E1283" s="166" t="str">
        <f t="shared" si="33"/>
        <v>S13</v>
      </c>
      <c r="F1283" s="166"/>
      <c r="G1283" s="166"/>
      <c r="H1283" s="196"/>
      <c r="I1283" s="175"/>
      <c r="J1283" s="175"/>
      <c r="K1283" s="175"/>
      <c r="L1283" s="175"/>
      <c r="M1283" s="175"/>
      <c r="Q1283" s="175"/>
      <c r="R1283" s="175"/>
      <c r="S1283" s="175"/>
    </row>
    <row r="1284" spans="2:19" ht="15" customHeight="1" x14ac:dyDescent="0.2">
      <c r="B1284" s="176" t="s">
        <v>1089</v>
      </c>
      <c r="C1284" s="177" t="s">
        <v>136</v>
      </c>
      <c r="D1284" s="167">
        <v>39351</v>
      </c>
      <c r="E1284" s="166" t="str">
        <f t="shared" si="33"/>
        <v>S13</v>
      </c>
      <c r="F1284" s="166"/>
      <c r="G1284" s="166"/>
      <c r="H1284" s="196"/>
      <c r="I1284" s="175"/>
      <c r="J1284" s="175"/>
      <c r="K1284" s="175"/>
      <c r="L1284" s="175"/>
      <c r="M1284" s="175"/>
      <c r="Q1284" s="175"/>
      <c r="R1284" s="175"/>
      <c r="S1284" s="175"/>
    </row>
    <row r="1285" spans="2:19" ht="15" customHeight="1" x14ac:dyDescent="0.2">
      <c r="B1285" s="176" t="s">
        <v>1516</v>
      </c>
      <c r="C1285" s="177" t="s">
        <v>134</v>
      </c>
      <c r="D1285" s="167">
        <v>33373</v>
      </c>
      <c r="E1285" s="166" t="str">
        <f t="shared" si="33"/>
        <v>Adulto</v>
      </c>
      <c r="F1285" s="166"/>
      <c r="G1285" s="166"/>
      <c r="H1285" s="196"/>
      <c r="I1285" s="175"/>
      <c r="J1285" s="175"/>
      <c r="K1285" s="175"/>
      <c r="L1285" s="175"/>
      <c r="M1285" s="175"/>
      <c r="Q1285" s="175"/>
      <c r="R1285" s="175"/>
      <c r="S1285" s="175"/>
    </row>
    <row r="1286" spans="2:19" ht="15" customHeight="1" x14ac:dyDescent="0.2">
      <c r="B1286" s="176" t="s">
        <v>239</v>
      </c>
      <c r="C1286" s="177" t="s">
        <v>94</v>
      </c>
      <c r="D1286" s="167"/>
      <c r="E1286" s="166" t="str">
        <f t="shared" si="33"/>
        <v/>
      </c>
      <c r="F1286" s="166"/>
      <c r="G1286" s="166"/>
      <c r="H1286" s="196"/>
      <c r="I1286" s="175"/>
      <c r="J1286" s="175"/>
      <c r="K1286" s="175"/>
      <c r="L1286" s="175"/>
      <c r="M1286" s="175"/>
      <c r="Q1286" s="175"/>
      <c r="R1286" s="175"/>
      <c r="S1286" s="175"/>
    </row>
    <row r="1287" spans="2:19" ht="15" customHeight="1" x14ac:dyDescent="0.2">
      <c r="B1287" s="176" t="s">
        <v>1448</v>
      </c>
      <c r="C1287" s="177" t="s">
        <v>868</v>
      </c>
      <c r="D1287" s="167">
        <v>39761</v>
      </c>
      <c r="E1287" s="166" t="str">
        <f t="shared" si="33"/>
        <v>S13</v>
      </c>
      <c r="F1287" s="166"/>
      <c r="G1287" s="166"/>
      <c r="H1287" s="196"/>
      <c r="I1287" s="175"/>
      <c r="J1287" s="175"/>
      <c r="K1287" s="175"/>
      <c r="L1287" s="175"/>
      <c r="M1287" s="175"/>
      <c r="Q1287" s="175"/>
      <c r="R1287" s="175"/>
      <c r="S1287" s="175"/>
    </row>
    <row r="1288" spans="2:19" ht="15" customHeight="1" x14ac:dyDescent="0.2">
      <c r="B1288" s="176" t="s">
        <v>1598</v>
      </c>
      <c r="C1288" s="177" t="s">
        <v>868</v>
      </c>
      <c r="D1288" s="167"/>
      <c r="E1288" s="166" t="str">
        <f t="shared" si="33"/>
        <v/>
      </c>
      <c r="F1288" s="166"/>
      <c r="G1288" s="166"/>
      <c r="H1288" s="196"/>
      <c r="I1288" s="175"/>
      <c r="J1288" s="175"/>
      <c r="K1288" s="175"/>
      <c r="L1288" s="175"/>
      <c r="M1288" s="175"/>
      <c r="Q1288" s="175"/>
      <c r="R1288" s="175"/>
      <c r="S1288" s="175"/>
    </row>
    <row r="1289" spans="2:19" ht="15" customHeight="1" x14ac:dyDescent="0.2">
      <c r="B1289" s="176" t="s">
        <v>215</v>
      </c>
      <c r="C1289" s="177" t="s">
        <v>67</v>
      </c>
      <c r="D1289" s="167">
        <v>24587</v>
      </c>
      <c r="E1289" s="166" t="str">
        <f t="shared" si="33"/>
        <v>50+</v>
      </c>
      <c r="F1289" s="166" t="s">
        <v>644</v>
      </c>
      <c r="G1289" s="166"/>
      <c r="H1289" s="196">
        <v>53538196915</v>
      </c>
      <c r="I1289" s="175"/>
      <c r="J1289" s="175"/>
      <c r="K1289" s="175"/>
      <c r="L1289" s="175"/>
      <c r="M1289" s="175"/>
      <c r="Q1289" s="175"/>
      <c r="R1289" s="175"/>
      <c r="S1289" s="175"/>
    </row>
    <row r="1290" spans="2:19" ht="15" customHeight="1" x14ac:dyDescent="0.2">
      <c r="B1290" s="176" t="s">
        <v>184</v>
      </c>
      <c r="C1290" s="177" t="s">
        <v>774</v>
      </c>
      <c r="D1290" s="167">
        <v>37325</v>
      </c>
      <c r="E1290" s="166" t="str">
        <f t="shared" si="33"/>
        <v>S19</v>
      </c>
      <c r="F1290" s="166"/>
      <c r="G1290" s="166"/>
      <c r="H1290" s="196"/>
      <c r="I1290" s="175"/>
      <c r="J1290" s="175"/>
      <c r="K1290" s="175"/>
      <c r="L1290" s="175"/>
      <c r="M1290" s="175"/>
      <c r="Q1290" s="175"/>
      <c r="R1290" s="175"/>
      <c r="S1290" s="175"/>
    </row>
    <row r="1291" spans="2:19" ht="15" customHeight="1" x14ac:dyDescent="0.2">
      <c r="B1291" s="176" t="s">
        <v>338</v>
      </c>
      <c r="C1291" s="177" t="s">
        <v>369</v>
      </c>
      <c r="D1291" s="167">
        <v>37331</v>
      </c>
      <c r="E1291" s="166" t="str">
        <f t="shared" si="33"/>
        <v>S19</v>
      </c>
      <c r="F1291" s="166"/>
      <c r="G1291" s="166"/>
      <c r="H1291" s="196"/>
      <c r="I1291" s="175"/>
      <c r="J1291" s="175"/>
      <c r="K1291" s="175"/>
      <c r="L1291" s="175"/>
      <c r="M1291" s="175"/>
      <c r="Q1291" s="175"/>
      <c r="R1291" s="175"/>
      <c r="S1291" s="175"/>
    </row>
    <row r="1292" spans="2:19" ht="15" customHeight="1" x14ac:dyDescent="0.2">
      <c r="B1292" s="176" t="s">
        <v>1054</v>
      </c>
      <c r="C1292" s="177" t="s">
        <v>774</v>
      </c>
      <c r="D1292" s="167"/>
      <c r="E1292" s="166" t="str">
        <f t="shared" si="33"/>
        <v/>
      </c>
      <c r="F1292" s="166"/>
      <c r="G1292" s="166"/>
      <c r="H1292" s="196"/>
      <c r="I1292" s="175"/>
      <c r="J1292" s="175"/>
      <c r="K1292" s="175"/>
      <c r="L1292" s="175"/>
      <c r="M1292" s="175"/>
      <c r="Q1292" s="175"/>
      <c r="R1292" s="175"/>
      <c r="S1292" s="175"/>
    </row>
    <row r="1293" spans="2:19" ht="15" customHeight="1" x14ac:dyDescent="0.2">
      <c r="B1293" s="176" t="s">
        <v>507</v>
      </c>
      <c r="C1293" s="177" t="s">
        <v>369</v>
      </c>
      <c r="D1293" s="167">
        <v>38975</v>
      </c>
      <c r="E1293" s="166" t="str">
        <f t="shared" si="33"/>
        <v>S15</v>
      </c>
      <c r="F1293" s="166"/>
      <c r="G1293" s="166"/>
      <c r="H1293" s="196"/>
      <c r="I1293" s="175"/>
      <c r="J1293" s="175"/>
      <c r="K1293" s="175"/>
      <c r="L1293" s="175"/>
      <c r="M1293" s="175"/>
      <c r="Q1293" s="175"/>
      <c r="R1293" s="175"/>
      <c r="S1293" s="175"/>
    </row>
    <row r="1294" spans="2:19" ht="15" customHeight="1" x14ac:dyDescent="0.2">
      <c r="B1294" s="176" t="s">
        <v>110</v>
      </c>
      <c r="C1294" s="177" t="s">
        <v>68</v>
      </c>
      <c r="D1294" s="167"/>
      <c r="E1294" s="166" t="str">
        <f t="shared" si="33"/>
        <v/>
      </c>
      <c r="F1294" s="166"/>
      <c r="G1294" s="166"/>
      <c r="H1294" s="196"/>
      <c r="I1294" s="175"/>
      <c r="J1294" s="175"/>
      <c r="K1294" s="175"/>
      <c r="L1294" s="175"/>
      <c r="M1294" s="175"/>
      <c r="Q1294" s="175"/>
      <c r="R1294" s="175"/>
      <c r="S1294" s="175"/>
    </row>
    <row r="1295" spans="2:19" ht="15" customHeight="1" x14ac:dyDescent="0.2">
      <c r="B1295" s="176" t="s">
        <v>81</v>
      </c>
      <c r="C1295" s="177" t="s">
        <v>68</v>
      </c>
      <c r="D1295" s="167">
        <v>26738</v>
      </c>
      <c r="E1295" s="166" t="str">
        <f t="shared" si="33"/>
        <v>42+</v>
      </c>
      <c r="F1295" s="166"/>
      <c r="G1295" s="166"/>
      <c r="H1295" s="196"/>
      <c r="I1295" s="175"/>
      <c r="J1295" s="175"/>
      <c r="K1295" s="175"/>
      <c r="L1295" s="175"/>
      <c r="M1295" s="175"/>
      <c r="Q1295" s="175"/>
      <c r="R1295" s="175"/>
      <c r="S1295" s="175"/>
    </row>
    <row r="1296" spans="2:19" ht="15" customHeight="1" x14ac:dyDescent="0.2">
      <c r="B1296" s="176" t="s">
        <v>358</v>
      </c>
      <c r="C1296" s="177" t="s">
        <v>774</v>
      </c>
      <c r="D1296" s="167">
        <v>26059</v>
      </c>
      <c r="E1296" s="166" t="str">
        <f t="shared" si="33"/>
        <v>42+</v>
      </c>
      <c r="F1296" s="166" t="s">
        <v>644</v>
      </c>
      <c r="G1296" s="166" t="s">
        <v>1255</v>
      </c>
      <c r="H1296" s="196">
        <v>90334205972</v>
      </c>
      <c r="I1296" s="175"/>
      <c r="J1296" s="175"/>
      <c r="K1296" s="175"/>
      <c r="L1296" s="175"/>
      <c r="M1296" s="175"/>
      <c r="Q1296" s="175"/>
      <c r="R1296" s="175"/>
      <c r="S1296" s="175"/>
    </row>
    <row r="1297" spans="2:19" ht="15" customHeight="1" x14ac:dyDescent="0.2">
      <c r="B1297" s="176" t="s">
        <v>1577</v>
      </c>
      <c r="C1297" s="177" t="s">
        <v>868</v>
      </c>
      <c r="D1297" s="167"/>
      <c r="E1297" s="166" t="str">
        <f t="shared" si="33"/>
        <v/>
      </c>
      <c r="F1297" s="166"/>
      <c r="G1297" s="166"/>
      <c r="H1297" s="196"/>
      <c r="I1297" s="175"/>
      <c r="J1297" s="175"/>
      <c r="K1297" s="175"/>
      <c r="L1297" s="175"/>
      <c r="M1297" s="175"/>
      <c r="Q1297" s="175"/>
      <c r="R1297" s="175"/>
      <c r="S1297" s="175"/>
    </row>
    <row r="1298" spans="2:19" ht="15" customHeight="1" x14ac:dyDescent="0.2">
      <c r="B1298" s="176" t="s">
        <v>341</v>
      </c>
      <c r="C1298" s="177" t="s">
        <v>55</v>
      </c>
      <c r="D1298" s="167">
        <v>21839</v>
      </c>
      <c r="E1298" s="166" t="str">
        <f t="shared" si="33"/>
        <v>50+</v>
      </c>
      <c r="F1298" s="166" t="s">
        <v>644</v>
      </c>
      <c r="G1298" s="166"/>
      <c r="H1298" s="196"/>
      <c r="I1298" s="175"/>
      <c r="J1298" s="175"/>
      <c r="K1298" s="175"/>
      <c r="L1298" s="175"/>
      <c r="M1298" s="175"/>
      <c r="Q1298" s="175"/>
      <c r="R1298" s="175"/>
      <c r="S1298" s="175"/>
    </row>
    <row r="1299" spans="2:19" ht="15" customHeight="1" x14ac:dyDescent="0.2">
      <c r="B1299" s="176" t="s">
        <v>1715</v>
      </c>
      <c r="C1299" s="177" t="s">
        <v>54</v>
      </c>
      <c r="D1299" s="167">
        <v>27810</v>
      </c>
      <c r="E1299" s="166" t="str">
        <f t="shared" si="33"/>
        <v>42+</v>
      </c>
      <c r="F1299" s="166"/>
      <c r="G1299" s="166"/>
      <c r="H1299" s="196"/>
      <c r="I1299" s="175"/>
      <c r="J1299" s="175"/>
      <c r="K1299" s="175"/>
      <c r="L1299" s="175"/>
      <c r="M1299" s="175"/>
      <c r="Q1299" s="175"/>
      <c r="R1299" s="175"/>
      <c r="S1299" s="175"/>
    </row>
    <row r="1300" spans="2:19" ht="15" customHeight="1" x14ac:dyDescent="0.2">
      <c r="B1300" s="176" t="s">
        <v>1142</v>
      </c>
      <c r="C1300" s="177" t="s">
        <v>369</v>
      </c>
      <c r="D1300" s="167">
        <v>39855</v>
      </c>
      <c r="E1300" s="166" t="str">
        <f t="shared" si="33"/>
        <v>S11</v>
      </c>
      <c r="F1300" s="166"/>
      <c r="G1300" s="166"/>
      <c r="H1300" s="196"/>
      <c r="I1300" s="175"/>
      <c r="J1300" s="175"/>
      <c r="K1300" s="175"/>
      <c r="L1300" s="175"/>
      <c r="M1300" s="175"/>
      <c r="Q1300" s="175"/>
      <c r="R1300" s="175"/>
      <c r="S1300" s="175"/>
    </row>
    <row r="1301" spans="2:19" ht="15" customHeight="1" x14ac:dyDescent="0.2">
      <c r="B1301" s="176" t="s">
        <v>1129</v>
      </c>
      <c r="C1301" s="177" t="s">
        <v>868</v>
      </c>
      <c r="D1301" s="167">
        <v>26092</v>
      </c>
      <c r="E1301" s="166" t="str">
        <f t="shared" si="33"/>
        <v>42+</v>
      </c>
      <c r="F1301" s="166"/>
      <c r="G1301" s="166"/>
      <c r="H1301" s="196"/>
      <c r="I1301" s="175"/>
      <c r="J1301" s="175"/>
      <c r="K1301" s="175"/>
      <c r="L1301" s="175"/>
      <c r="M1301" s="175"/>
      <c r="Q1301" s="175"/>
      <c r="R1301" s="175"/>
      <c r="S1301" s="175"/>
    </row>
    <row r="1302" spans="2:19" ht="15" customHeight="1" x14ac:dyDescent="0.2">
      <c r="B1302" s="176" t="s">
        <v>610</v>
      </c>
      <c r="C1302" s="177" t="s">
        <v>55</v>
      </c>
      <c r="D1302" s="167">
        <v>28759</v>
      </c>
      <c r="E1302" s="166" t="str">
        <f t="shared" si="33"/>
        <v>35+</v>
      </c>
      <c r="F1302" s="166" t="s">
        <v>644</v>
      </c>
      <c r="G1302" s="166"/>
      <c r="H1302" s="196"/>
      <c r="I1302" s="175"/>
      <c r="J1302" s="175"/>
      <c r="K1302" s="175"/>
      <c r="L1302" s="175"/>
      <c r="M1302" s="175"/>
      <c r="Q1302" s="175"/>
      <c r="R1302" s="175"/>
      <c r="S1302" s="175"/>
    </row>
    <row r="1303" spans="2:19" ht="15" customHeight="1" x14ac:dyDescent="0.2">
      <c r="B1303" s="176" t="s">
        <v>98</v>
      </c>
      <c r="C1303" s="177" t="s">
        <v>67</v>
      </c>
      <c r="D1303" s="167">
        <v>35009</v>
      </c>
      <c r="E1303" s="166" t="str">
        <f t="shared" si="33"/>
        <v>Adulto</v>
      </c>
      <c r="F1303" s="166" t="s">
        <v>644</v>
      </c>
      <c r="G1303" s="166"/>
      <c r="H1303" s="196">
        <v>5137193933</v>
      </c>
      <c r="I1303" s="175"/>
      <c r="J1303" s="175"/>
      <c r="K1303" s="175"/>
      <c r="L1303" s="175"/>
      <c r="M1303" s="175"/>
      <c r="Q1303" s="175"/>
      <c r="R1303" s="175"/>
      <c r="S1303" s="175"/>
    </row>
    <row r="1304" spans="2:19" ht="15" customHeight="1" x14ac:dyDescent="0.2">
      <c r="B1304" s="176" t="s">
        <v>587</v>
      </c>
      <c r="C1304" s="177" t="s">
        <v>60</v>
      </c>
      <c r="D1304" s="167">
        <v>22801</v>
      </c>
      <c r="E1304" s="166" t="str">
        <f t="shared" si="33"/>
        <v>50+</v>
      </c>
      <c r="F1304" s="166"/>
      <c r="G1304" s="166"/>
      <c r="H1304" s="196"/>
      <c r="I1304" s="175"/>
      <c r="J1304" s="175"/>
      <c r="K1304" s="175"/>
      <c r="L1304" s="175"/>
      <c r="M1304" s="175"/>
      <c r="Q1304" s="175"/>
      <c r="R1304" s="175"/>
      <c r="S1304" s="175"/>
    </row>
    <row r="1305" spans="2:19" ht="15" customHeight="1" x14ac:dyDescent="0.2">
      <c r="B1305" s="176" t="s">
        <v>193</v>
      </c>
      <c r="C1305" s="177" t="s">
        <v>407</v>
      </c>
      <c r="D1305" s="167">
        <v>36507</v>
      </c>
      <c r="E1305" s="166" t="str">
        <f t="shared" si="33"/>
        <v>Adulto</v>
      </c>
      <c r="F1305" s="166" t="s">
        <v>644</v>
      </c>
      <c r="G1305" s="166" t="s">
        <v>1273</v>
      </c>
      <c r="H1305" s="196">
        <v>8872373980</v>
      </c>
      <c r="I1305" s="175"/>
      <c r="J1305" s="175"/>
      <c r="K1305" s="175"/>
      <c r="L1305" s="175"/>
      <c r="M1305" s="175"/>
      <c r="Q1305" s="175"/>
      <c r="R1305" s="175"/>
      <c r="S1305" s="175"/>
    </row>
    <row r="1306" spans="2:19" ht="15" customHeight="1" x14ac:dyDescent="0.2">
      <c r="B1306" s="176" t="s">
        <v>1350</v>
      </c>
      <c r="C1306" s="177" t="s">
        <v>958</v>
      </c>
      <c r="D1306" s="167">
        <v>36670</v>
      </c>
      <c r="E1306" s="166" t="str">
        <f t="shared" si="33"/>
        <v>Adulto</v>
      </c>
      <c r="F1306" s="166" t="s">
        <v>644</v>
      </c>
      <c r="G1306" s="166" t="s">
        <v>1351</v>
      </c>
      <c r="H1306" s="196" t="s">
        <v>1352</v>
      </c>
      <c r="I1306" s="175"/>
      <c r="J1306" s="175"/>
      <c r="K1306" s="175"/>
      <c r="L1306" s="175"/>
      <c r="M1306" s="175"/>
      <c r="Q1306" s="175"/>
      <c r="R1306" s="175"/>
      <c r="S1306" s="175"/>
    </row>
    <row r="1307" spans="2:19" ht="15" customHeight="1" x14ac:dyDescent="0.2">
      <c r="B1307" s="176" t="s">
        <v>327</v>
      </c>
      <c r="C1307" s="177" t="s">
        <v>335</v>
      </c>
      <c r="D1307" s="167">
        <v>37050</v>
      </c>
      <c r="E1307" s="166" t="str">
        <f t="shared" si="33"/>
        <v>S19</v>
      </c>
      <c r="F1307" s="166"/>
      <c r="G1307" s="166"/>
      <c r="H1307" s="196"/>
      <c r="I1307" s="175"/>
      <c r="J1307" s="175"/>
      <c r="K1307" s="175"/>
      <c r="L1307" s="175"/>
      <c r="M1307" s="175"/>
      <c r="Q1307" s="175"/>
      <c r="R1307" s="175"/>
      <c r="S1307" s="175"/>
    </row>
    <row r="1308" spans="2:19" ht="15" customHeight="1" x14ac:dyDescent="0.2">
      <c r="B1308" s="176" t="s">
        <v>292</v>
      </c>
      <c r="C1308" s="177" t="s">
        <v>68</v>
      </c>
      <c r="D1308" s="167">
        <v>38303</v>
      </c>
      <c r="E1308" s="166" t="str">
        <f t="shared" si="33"/>
        <v>S17</v>
      </c>
      <c r="F1308" s="166"/>
      <c r="G1308" s="166"/>
      <c r="H1308" s="196"/>
      <c r="I1308" s="175"/>
      <c r="J1308" s="175"/>
      <c r="K1308" s="175"/>
      <c r="L1308" s="175"/>
      <c r="M1308" s="175"/>
      <c r="Q1308" s="175"/>
      <c r="R1308" s="175"/>
      <c r="S1308" s="175"/>
    </row>
    <row r="1309" spans="2:19" ht="15" customHeight="1" x14ac:dyDescent="0.2">
      <c r="B1309" s="176" t="s">
        <v>1544</v>
      </c>
      <c r="C1309" s="177" t="s">
        <v>780</v>
      </c>
      <c r="D1309" s="167">
        <v>38324</v>
      </c>
      <c r="E1309" s="166" t="str">
        <f t="shared" si="33"/>
        <v>S17</v>
      </c>
      <c r="F1309" s="166"/>
      <c r="G1309" s="166"/>
      <c r="H1309" s="196"/>
      <c r="I1309" s="175"/>
      <c r="J1309" s="175"/>
      <c r="K1309" s="175"/>
      <c r="L1309" s="175"/>
      <c r="M1309" s="175"/>
      <c r="Q1309" s="175"/>
      <c r="R1309" s="175"/>
      <c r="S1309" s="175"/>
    </row>
    <row r="1310" spans="2:19" ht="15" customHeight="1" x14ac:dyDescent="0.2">
      <c r="B1310" s="176" t="s">
        <v>1009</v>
      </c>
      <c r="C1310" s="177" t="s">
        <v>68</v>
      </c>
      <c r="D1310" s="167"/>
      <c r="E1310" s="166" t="str">
        <f t="shared" si="33"/>
        <v/>
      </c>
      <c r="F1310" s="166"/>
      <c r="G1310" s="166"/>
      <c r="H1310" s="196"/>
      <c r="I1310" s="175"/>
      <c r="J1310" s="175"/>
      <c r="K1310" s="175"/>
      <c r="L1310" s="175"/>
      <c r="M1310" s="175"/>
      <c r="Q1310" s="175"/>
      <c r="R1310" s="175"/>
      <c r="S1310" s="175"/>
    </row>
    <row r="1311" spans="2:19" ht="15" customHeight="1" x14ac:dyDescent="0.2">
      <c r="B1311" s="176" t="s">
        <v>1515</v>
      </c>
      <c r="C1311" s="177" t="s">
        <v>60</v>
      </c>
      <c r="D1311" s="167">
        <v>35962</v>
      </c>
      <c r="E1311" s="166" t="str">
        <f t="shared" si="33"/>
        <v>Adulto</v>
      </c>
      <c r="F1311" s="166"/>
      <c r="G1311" s="166"/>
      <c r="H1311" s="196"/>
      <c r="I1311" s="175"/>
      <c r="J1311" s="175"/>
      <c r="K1311" s="175"/>
      <c r="L1311" s="175"/>
      <c r="M1311" s="175"/>
      <c r="Q1311" s="175"/>
      <c r="R1311" s="175"/>
      <c r="S1311" s="175"/>
    </row>
    <row r="1312" spans="2:19" ht="15" customHeight="1" x14ac:dyDescent="0.2">
      <c r="B1312" s="176" t="s">
        <v>611</v>
      </c>
      <c r="C1312" s="177" t="s">
        <v>55</v>
      </c>
      <c r="D1312" s="167">
        <v>39219</v>
      </c>
      <c r="E1312" s="166" t="str">
        <f t="shared" si="33"/>
        <v>S13</v>
      </c>
      <c r="F1312" s="166"/>
      <c r="G1312" s="166"/>
      <c r="H1312" s="196"/>
      <c r="I1312" s="175"/>
      <c r="J1312" s="175"/>
      <c r="K1312" s="175"/>
      <c r="L1312" s="175"/>
      <c r="M1312" s="175"/>
      <c r="Q1312" s="175"/>
      <c r="R1312" s="175"/>
      <c r="S1312" s="175"/>
    </row>
    <row r="1313" spans="2:19" ht="15" customHeight="1" x14ac:dyDescent="0.2">
      <c r="B1313" s="176" t="s">
        <v>603</v>
      </c>
      <c r="C1313" s="177" t="s">
        <v>958</v>
      </c>
      <c r="D1313" s="167">
        <v>38803</v>
      </c>
      <c r="E1313" s="166" t="str">
        <f t="shared" si="33"/>
        <v>S15</v>
      </c>
      <c r="F1313" s="166" t="s">
        <v>644</v>
      </c>
      <c r="G1313" s="166"/>
      <c r="H1313" s="196"/>
      <c r="I1313" s="175"/>
      <c r="J1313" s="175"/>
      <c r="K1313" s="175"/>
      <c r="L1313" s="175"/>
      <c r="M1313" s="175"/>
      <c r="Q1313" s="175"/>
      <c r="R1313" s="175"/>
      <c r="S1313" s="175"/>
    </row>
    <row r="1314" spans="2:19" ht="15" customHeight="1" x14ac:dyDescent="0.2">
      <c r="B1314" s="176" t="s">
        <v>1566</v>
      </c>
      <c r="C1314" s="177" t="s">
        <v>68</v>
      </c>
      <c r="D1314" s="167"/>
      <c r="E1314" s="166" t="str">
        <f t="shared" si="33"/>
        <v/>
      </c>
      <c r="F1314" s="166"/>
      <c r="G1314" s="166"/>
      <c r="H1314" s="196"/>
      <c r="I1314" s="175"/>
      <c r="J1314" s="175"/>
      <c r="K1314" s="175"/>
      <c r="L1314" s="175"/>
      <c r="M1314" s="175"/>
      <c r="Q1314" s="175"/>
      <c r="R1314" s="175"/>
      <c r="S1314" s="175"/>
    </row>
    <row r="1315" spans="2:19" ht="15" customHeight="1" x14ac:dyDescent="0.2">
      <c r="B1315" s="176" t="s">
        <v>704</v>
      </c>
      <c r="C1315" s="177" t="s">
        <v>134</v>
      </c>
      <c r="D1315" s="167">
        <v>38876</v>
      </c>
      <c r="E1315" s="166" t="str">
        <f t="shared" si="33"/>
        <v>S15</v>
      </c>
      <c r="F1315" s="166" t="s">
        <v>644</v>
      </c>
      <c r="G1315" s="166" t="s">
        <v>1186</v>
      </c>
      <c r="H1315" s="196" t="s">
        <v>1185</v>
      </c>
      <c r="I1315" s="175"/>
      <c r="J1315" s="175"/>
      <c r="K1315" s="175"/>
      <c r="L1315" s="175"/>
      <c r="M1315" s="175"/>
      <c r="Q1315" s="175"/>
      <c r="R1315" s="175"/>
      <c r="S1315" s="175"/>
    </row>
    <row r="1316" spans="2:19" ht="15" customHeight="1" x14ac:dyDescent="0.2">
      <c r="B1316" s="176" t="s">
        <v>860</v>
      </c>
      <c r="C1316" s="177" t="s">
        <v>55</v>
      </c>
      <c r="D1316" s="167">
        <v>38204</v>
      </c>
      <c r="E1316" s="166" t="str">
        <f t="shared" si="33"/>
        <v>S17</v>
      </c>
      <c r="F1316" s="166"/>
      <c r="G1316" s="166"/>
      <c r="H1316" s="196"/>
      <c r="I1316" s="175"/>
      <c r="J1316" s="175"/>
      <c r="K1316" s="175"/>
      <c r="L1316" s="175"/>
      <c r="M1316" s="175"/>
      <c r="Q1316" s="175"/>
      <c r="R1316" s="175"/>
      <c r="S1316" s="175"/>
    </row>
    <row r="1317" spans="2:19" ht="15" customHeight="1" x14ac:dyDescent="0.2">
      <c r="B1317" s="176" t="s">
        <v>1547</v>
      </c>
      <c r="C1317" s="177" t="s">
        <v>68</v>
      </c>
      <c r="D1317" s="167">
        <v>37726</v>
      </c>
      <c r="E1317" s="166" t="str">
        <f t="shared" si="33"/>
        <v>S17</v>
      </c>
      <c r="F1317" s="166"/>
      <c r="G1317" s="166"/>
      <c r="H1317" s="196"/>
      <c r="I1317" s="175"/>
      <c r="J1317" s="175"/>
      <c r="K1317" s="175"/>
      <c r="L1317" s="175"/>
      <c r="M1317" s="175"/>
      <c r="Q1317" s="175"/>
      <c r="R1317" s="175"/>
      <c r="S1317" s="175"/>
    </row>
    <row r="1318" spans="2:19" ht="15" customHeight="1" x14ac:dyDescent="0.2">
      <c r="B1318" s="176" t="s">
        <v>986</v>
      </c>
      <c r="C1318" s="177" t="s">
        <v>136</v>
      </c>
      <c r="D1318" s="167">
        <v>36069</v>
      </c>
      <c r="E1318" s="166" t="str">
        <f t="shared" ref="E1318:E1381" si="34">IFERROR(VLOOKUP(YEAR($D1318),$J:$K,2,FALSE),"")</f>
        <v>Adulto</v>
      </c>
      <c r="F1318" s="166"/>
      <c r="G1318" s="166"/>
      <c r="H1318" s="196"/>
      <c r="I1318" s="175"/>
      <c r="J1318" s="175"/>
      <c r="K1318" s="175"/>
      <c r="L1318" s="175"/>
      <c r="M1318" s="175"/>
      <c r="Q1318" s="175"/>
      <c r="R1318" s="175"/>
      <c r="S1318" s="175"/>
    </row>
    <row r="1319" spans="2:19" ht="15" customHeight="1" x14ac:dyDescent="0.2">
      <c r="B1319" s="176" t="s">
        <v>684</v>
      </c>
      <c r="C1319" s="177" t="s">
        <v>369</v>
      </c>
      <c r="D1319" s="167">
        <v>38880</v>
      </c>
      <c r="E1319" s="166" t="str">
        <f t="shared" si="34"/>
        <v>S15</v>
      </c>
      <c r="F1319" s="166" t="s">
        <v>644</v>
      </c>
      <c r="G1319" s="166"/>
      <c r="H1319" s="196"/>
      <c r="I1319" s="175"/>
      <c r="J1319" s="175"/>
      <c r="K1319" s="175"/>
      <c r="L1319" s="175"/>
      <c r="M1319" s="175"/>
      <c r="Q1319" s="175"/>
      <c r="R1319" s="175"/>
      <c r="S1319" s="175"/>
    </row>
    <row r="1320" spans="2:19" ht="15" customHeight="1" x14ac:dyDescent="0.2">
      <c r="B1320" s="176" t="s">
        <v>1415</v>
      </c>
      <c r="C1320" s="177" t="s">
        <v>868</v>
      </c>
      <c r="D1320" s="167">
        <v>38299</v>
      </c>
      <c r="E1320" s="166" t="str">
        <f t="shared" si="34"/>
        <v>S17</v>
      </c>
      <c r="F1320" s="166"/>
      <c r="G1320" s="166"/>
      <c r="H1320" s="196"/>
      <c r="I1320" s="175"/>
      <c r="J1320" s="175"/>
      <c r="K1320" s="175"/>
      <c r="L1320" s="175"/>
      <c r="M1320" s="175"/>
      <c r="Q1320" s="175"/>
      <c r="R1320" s="175"/>
      <c r="S1320" s="175"/>
    </row>
    <row r="1321" spans="2:19" ht="15" customHeight="1" x14ac:dyDescent="0.2">
      <c r="B1321" s="176" t="s">
        <v>131</v>
      </c>
      <c r="C1321" s="177" t="s">
        <v>68</v>
      </c>
      <c r="D1321" s="167">
        <v>36739</v>
      </c>
      <c r="E1321" s="166" t="str">
        <f t="shared" si="34"/>
        <v>Adulto</v>
      </c>
      <c r="F1321" s="166" t="s">
        <v>644</v>
      </c>
      <c r="G1321" s="166"/>
      <c r="H1321" s="196">
        <v>10241993989</v>
      </c>
      <c r="I1321" s="175"/>
      <c r="J1321" s="175"/>
      <c r="K1321" s="175"/>
      <c r="L1321" s="175"/>
      <c r="M1321" s="175"/>
      <c r="Q1321" s="175"/>
      <c r="R1321" s="175"/>
      <c r="S1321" s="175"/>
    </row>
    <row r="1322" spans="2:19" ht="15" customHeight="1" x14ac:dyDescent="0.2">
      <c r="B1322" s="176" t="s">
        <v>685</v>
      </c>
      <c r="C1322" s="177" t="s">
        <v>369</v>
      </c>
      <c r="D1322" s="167">
        <v>37723</v>
      </c>
      <c r="E1322" s="166" t="str">
        <f t="shared" si="34"/>
        <v>S17</v>
      </c>
      <c r="F1322" s="166" t="s">
        <v>644</v>
      </c>
      <c r="G1322" s="166"/>
      <c r="H1322" s="196"/>
      <c r="I1322" s="175"/>
      <c r="J1322" s="175"/>
      <c r="K1322" s="175"/>
      <c r="L1322" s="175"/>
      <c r="M1322" s="175"/>
      <c r="Q1322" s="175"/>
      <c r="R1322" s="175"/>
      <c r="S1322" s="175"/>
    </row>
    <row r="1323" spans="2:19" ht="15" customHeight="1" x14ac:dyDescent="0.2">
      <c r="B1323" s="176" t="s">
        <v>1396</v>
      </c>
      <c r="C1323" s="177" t="s">
        <v>868</v>
      </c>
      <c r="D1323" s="167">
        <v>38492</v>
      </c>
      <c r="E1323" s="166" t="str">
        <f t="shared" si="34"/>
        <v>S15</v>
      </c>
      <c r="F1323" s="166"/>
      <c r="G1323" s="166"/>
      <c r="H1323" s="196"/>
      <c r="I1323" s="175"/>
      <c r="J1323" s="175"/>
      <c r="K1323" s="175"/>
      <c r="L1323" s="175"/>
      <c r="M1323" s="175"/>
      <c r="Q1323" s="175"/>
      <c r="R1323" s="175"/>
      <c r="S1323" s="175"/>
    </row>
    <row r="1324" spans="2:19" ht="15" customHeight="1" x14ac:dyDescent="0.2">
      <c r="B1324" s="176" t="s">
        <v>727</v>
      </c>
      <c r="C1324" s="177" t="s">
        <v>68</v>
      </c>
      <c r="D1324" s="167">
        <v>36706</v>
      </c>
      <c r="E1324" s="166" t="str">
        <f t="shared" si="34"/>
        <v>Adulto</v>
      </c>
      <c r="F1324" s="166" t="s">
        <v>644</v>
      </c>
      <c r="G1324" s="166" t="s">
        <v>1326</v>
      </c>
      <c r="H1324" s="196">
        <v>7696365940</v>
      </c>
      <c r="I1324" s="175"/>
      <c r="J1324" s="175"/>
      <c r="K1324" s="175"/>
      <c r="L1324" s="175"/>
      <c r="M1324" s="175"/>
      <c r="Q1324" s="175"/>
      <c r="R1324" s="175"/>
      <c r="S1324" s="175"/>
    </row>
    <row r="1325" spans="2:19" ht="15" customHeight="1" x14ac:dyDescent="0.2">
      <c r="B1325" s="176" t="s">
        <v>329</v>
      </c>
      <c r="C1325" s="177" t="s">
        <v>335</v>
      </c>
      <c r="D1325" s="167">
        <v>37419</v>
      </c>
      <c r="E1325" s="166" t="str">
        <f t="shared" si="34"/>
        <v>S19</v>
      </c>
      <c r="F1325" s="166"/>
      <c r="G1325" s="166"/>
      <c r="H1325" s="196"/>
      <c r="I1325" s="175"/>
      <c r="J1325" s="175"/>
      <c r="K1325" s="175"/>
      <c r="L1325" s="175"/>
      <c r="M1325" s="175"/>
      <c r="Q1325" s="175"/>
      <c r="R1325" s="175"/>
      <c r="S1325" s="175"/>
    </row>
    <row r="1326" spans="2:19" ht="15" customHeight="1" x14ac:dyDescent="0.2">
      <c r="B1326" s="176" t="s">
        <v>1626</v>
      </c>
      <c r="C1326" s="177" t="s">
        <v>55</v>
      </c>
      <c r="D1326" s="167">
        <v>39818</v>
      </c>
      <c r="E1326" s="166" t="str">
        <f t="shared" si="34"/>
        <v>S11</v>
      </c>
      <c r="F1326" s="166"/>
      <c r="G1326" s="166"/>
      <c r="H1326" s="196"/>
      <c r="I1326" s="175"/>
      <c r="J1326" s="175"/>
      <c r="K1326" s="175"/>
      <c r="L1326" s="175"/>
      <c r="M1326" s="175"/>
      <c r="Q1326" s="175"/>
      <c r="R1326" s="175"/>
      <c r="S1326" s="175"/>
    </row>
    <row r="1327" spans="2:19" ht="15" customHeight="1" x14ac:dyDescent="0.2">
      <c r="B1327" s="176" t="s">
        <v>451</v>
      </c>
      <c r="C1327" s="177" t="s">
        <v>335</v>
      </c>
      <c r="D1327" s="167">
        <v>37790</v>
      </c>
      <c r="E1327" s="166" t="str">
        <f t="shared" si="34"/>
        <v>S17</v>
      </c>
      <c r="F1327" s="166"/>
      <c r="G1327" s="166"/>
      <c r="H1327" s="196"/>
      <c r="I1327" s="175"/>
      <c r="J1327" s="175"/>
      <c r="K1327" s="175"/>
      <c r="L1327" s="175"/>
      <c r="M1327" s="175"/>
      <c r="Q1327" s="175"/>
      <c r="R1327" s="175"/>
      <c r="S1327" s="175"/>
    </row>
    <row r="1328" spans="2:19" ht="15" customHeight="1" x14ac:dyDescent="0.2">
      <c r="B1328" s="176" t="s">
        <v>681</v>
      </c>
      <c r="C1328" s="177" t="s">
        <v>369</v>
      </c>
      <c r="D1328" s="167">
        <v>38332</v>
      </c>
      <c r="E1328" s="166" t="str">
        <f t="shared" si="34"/>
        <v>S17</v>
      </c>
      <c r="F1328" s="166" t="s">
        <v>644</v>
      </c>
      <c r="G1328" s="166"/>
      <c r="H1328" s="196"/>
      <c r="I1328" s="175"/>
      <c r="J1328" s="175"/>
      <c r="K1328" s="175"/>
      <c r="L1328" s="175"/>
      <c r="M1328" s="175"/>
      <c r="Q1328" s="175"/>
      <c r="R1328" s="175"/>
      <c r="S1328" s="175"/>
    </row>
    <row r="1329" spans="2:19" ht="15" customHeight="1" x14ac:dyDescent="0.2">
      <c r="B1329" s="176" t="s">
        <v>1383</v>
      </c>
      <c r="C1329" s="177" t="s">
        <v>68</v>
      </c>
      <c r="D1329" s="167">
        <v>38522</v>
      </c>
      <c r="E1329" s="166" t="str">
        <f t="shared" si="34"/>
        <v>S15</v>
      </c>
      <c r="F1329" s="166"/>
      <c r="G1329" s="166"/>
      <c r="H1329" s="196"/>
      <c r="I1329" s="175"/>
      <c r="J1329" s="175"/>
      <c r="K1329" s="175"/>
      <c r="L1329" s="175"/>
      <c r="M1329" s="175"/>
      <c r="Q1329" s="175"/>
      <c r="R1329" s="175"/>
      <c r="S1329" s="175"/>
    </row>
    <row r="1330" spans="2:19" ht="15" customHeight="1" x14ac:dyDescent="0.2">
      <c r="B1330" s="176" t="s">
        <v>345</v>
      </c>
      <c r="C1330" s="177" t="s">
        <v>54</v>
      </c>
      <c r="D1330" s="167"/>
      <c r="E1330" s="166" t="str">
        <f t="shared" si="34"/>
        <v/>
      </c>
      <c r="F1330" s="166"/>
      <c r="G1330" s="166"/>
      <c r="H1330" s="196"/>
      <c r="I1330" s="175"/>
      <c r="J1330" s="175"/>
      <c r="K1330" s="175"/>
      <c r="L1330" s="175"/>
      <c r="M1330" s="175"/>
      <c r="Q1330" s="175"/>
      <c r="R1330" s="175"/>
      <c r="S1330" s="175"/>
    </row>
    <row r="1331" spans="2:19" ht="15" customHeight="1" x14ac:dyDescent="0.2">
      <c r="B1331" s="176" t="s">
        <v>1345</v>
      </c>
      <c r="C1331" s="177" t="s">
        <v>958</v>
      </c>
      <c r="D1331" s="167">
        <v>38694</v>
      </c>
      <c r="E1331" s="166" t="str">
        <f t="shared" si="34"/>
        <v>S15</v>
      </c>
      <c r="F1331" s="166" t="s">
        <v>644</v>
      </c>
      <c r="G1331" s="166" t="s">
        <v>1346</v>
      </c>
      <c r="H1331" s="196" t="s">
        <v>1347</v>
      </c>
      <c r="I1331" s="175"/>
      <c r="J1331" s="175"/>
      <c r="K1331" s="175"/>
      <c r="L1331" s="175"/>
      <c r="M1331" s="175"/>
      <c r="Q1331" s="175"/>
      <c r="R1331" s="175"/>
      <c r="S1331" s="175"/>
    </row>
    <row r="1332" spans="2:19" ht="15" customHeight="1" x14ac:dyDescent="0.2">
      <c r="B1332" s="176" t="s">
        <v>1637</v>
      </c>
      <c r="C1332" s="177" t="s">
        <v>60</v>
      </c>
      <c r="D1332" s="167">
        <v>40385</v>
      </c>
      <c r="E1332" s="166" t="str">
        <f t="shared" si="34"/>
        <v>S11</v>
      </c>
      <c r="F1332" s="166"/>
      <c r="G1332" s="166"/>
      <c r="H1332" s="196"/>
      <c r="I1332" s="175"/>
      <c r="J1332" s="175"/>
      <c r="K1332" s="175"/>
      <c r="L1332" s="175"/>
      <c r="M1332" s="175"/>
      <c r="Q1332" s="175"/>
      <c r="R1332" s="175"/>
      <c r="S1332" s="175"/>
    </row>
    <row r="1333" spans="2:19" ht="15" customHeight="1" x14ac:dyDescent="0.2">
      <c r="B1333" s="176" t="s">
        <v>337</v>
      </c>
      <c r="C1333" s="177" t="s">
        <v>136</v>
      </c>
      <c r="D1333" s="167">
        <v>37620</v>
      </c>
      <c r="E1333" s="166" t="str">
        <f t="shared" si="34"/>
        <v>S19</v>
      </c>
      <c r="F1333" s="166"/>
      <c r="G1333" s="166"/>
      <c r="H1333" s="196"/>
      <c r="I1333" s="175"/>
      <c r="J1333" s="175"/>
      <c r="K1333" s="175"/>
      <c r="L1333" s="175"/>
      <c r="M1333" s="175"/>
      <c r="Q1333" s="175"/>
      <c r="R1333" s="175"/>
      <c r="S1333" s="175"/>
    </row>
    <row r="1334" spans="2:19" ht="15" customHeight="1" x14ac:dyDescent="0.2">
      <c r="B1334" s="176" t="s">
        <v>966</v>
      </c>
      <c r="C1334" s="177" t="s">
        <v>369</v>
      </c>
      <c r="D1334" s="167">
        <v>38432</v>
      </c>
      <c r="E1334" s="166" t="str">
        <f t="shared" si="34"/>
        <v>S15</v>
      </c>
      <c r="F1334" s="166" t="s">
        <v>644</v>
      </c>
      <c r="G1334" s="166"/>
      <c r="H1334" s="196"/>
      <c r="I1334" s="175"/>
      <c r="J1334" s="175"/>
      <c r="K1334" s="175"/>
      <c r="L1334" s="175"/>
      <c r="M1334" s="175"/>
      <c r="Q1334" s="175"/>
      <c r="R1334" s="175"/>
      <c r="S1334" s="175"/>
    </row>
    <row r="1335" spans="2:19" ht="15" customHeight="1" x14ac:dyDescent="0.2">
      <c r="B1335" s="176" t="s">
        <v>963</v>
      </c>
      <c r="C1335" s="177" t="s">
        <v>369</v>
      </c>
      <c r="D1335" s="167">
        <v>38595</v>
      </c>
      <c r="E1335" s="166" t="str">
        <f t="shared" si="34"/>
        <v>S15</v>
      </c>
      <c r="F1335" s="166" t="s">
        <v>644</v>
      </c>
      <c r="G1335" s="166"/>
      <c r="H1335" s="196"/>
      <c r="I1335" s="175"/>
      <c r="J1335" s="175"/>
      <c r="K1335" s="175"/>
      <c r="L1335" s="175"/>
      <c r="M1335" s="175"/>
      <c r="Q1335" s="175"/>
      <c r="R1335" s="175"/>
      <c r="S1335" s="175"/>
    </row>
    <row r="1336" spans="2:19" ht="15" customHeight="1" x14ac:dyDescent="0.2">
      <c r="B1336" s="176" t="s">
        <v>1144</v>
      </c>
      <c r="C1336" s="177" t="s">
        <v>389</v>
      </c>
      <c r="D1336" s="167">
        <v>40549</v>
      </c>
      <c r="E1336" s="166" t="str">
        <f t="shared" si="34"/>
        <v>S09</v>
      </c>
      <c r="F1336" s="166" t="s">
        <v>644</v>
      </c>
      <c r="G1336" s="166" t="s">
        <v>1199</v>
      </c>
      <c r="H1336" s="196"/>
      <c r="I1336" s="175"/>
      <c r="J1336" s="175"/>
      <c r="K1336" s="175"/>
      <c r="L1336" s="175"/>
      <c r="M1336" s="175"/>
      <c r="Q1336" s="175"/>
      <c r="R1336" s="175"/>
      <c r="S1336" s="175"/>
    </row>
    <row r="1337" spans="2:19" ht="15" customHeight="1" x14ac:dyDescent="0.2">
      <c r="B1337" s="176" t="s">
        <v>1372</v>
      </c>
      <c r="C1337" s="177" t="s">
        <v>55</v>
      </c>
      <c r="D1337" s="167">
        <v>38555</v>
      </c>
      <c r="E1337" s="166" t="str">
        <f t="shared" si="34"/>
        <v>S15</v>
      </c>
      <c r="F1337" s="166" t="s">
        <v>644</v>
      </c>
      <c r="G1337" s="166" t="s">
        <v>1373</v>
      </c>
      <c r="H1337" s="196" t="s">
        <v>1374</v>
      </c>
      <c r="I1337" s="175"/>
      <c r="J1337" s="175"/>
      <c r="K1337" s="175"/>
      <c r="L1337" s="175"/>
      <c r="M1337" s="175"/>
      <c r="Q1337" s="175"/>
      <c r="R1337" s="175"/>
      <c r="S1337" s="175"/>
    </row>
    <row r="1338" spans="2:19" ht="15" customHeight="1" x14ac:dyDescent="0.2">
      <c r="B1338" s="176" t="s">
        <v>1510</v>
      </c>
      <c r="C1338" s="177" t="s">
        <v>958</v>
      </c>
      <c r="D1338" s="167">
        <v>34731</v>
      </c>
      <c r="E1338" s="166" t="str">
        <f t="shared" si="34"/>
        <v>Adulto</v>
      </c>
      <c r="F1338" s="166"/>
      <c r="G1338" s="166"/>
      <c r="H1338" s="196"/>
      <c r="I1338" s="175"/>
      <c r="J1338" s="175"/>
      <c r="K1338" s="175"/>
      <c r="L1338" s="175"/>
      <c r="M1338" s="175"/>
      <c r="Q1338" s="175"/>
      <c r="R1338" s="175"/>
      <c r="S1338" s="175"/>
    </row>
    <row r="1339" spans="2:19" ht="15" customHeight="1" x14ac:dyDescent="0.2">
      <c r="B1339" s="176" t="s">
        <v>1558</v>
      </c>
      <c r="C1339" s="177" t="s">
        <v>55</v>
      </c>
      <c r="D1339" s="167">
        <v>38879</v>
      </c>
      <c r="E1339" s="166" t="str">
        <f t="shared" si="34"/>
        <v>S15</v>
      </c>
      <c r="F1339" s="166"/>
      <c r="G1339" s="166"/>
      <c r="H1339" s="196"/>
      <c r="I1339" s="175"/>
      <c r="J1339" s="175"/>
      <c r="K1339" s="175"/>
      <c r="L1339" s="175"/>
      <c r="M1339" s="175"/>
      <c r="Q1339" s="175"/>
      <c r="R1339" s="175"/>
      <c r="S1339" s="175"/>
    </row>
    <row r="1340" spans="2:19" ht="15" customHeight="1" x14ac:dyDescent="0.2">
      <c r="B1340" s="176" t="s">
        <v>669</v>
      </c>
      <c r="C1340" s="177" t="s">
        <v>55</v>
      </c>
      <c r="D1340" s="167">
        <v>38722</v>
      </c>
      <c r="E1340" s="166" t="str">
        <f t="shared" si="34"/>
        <v>S15</v>
      </c>
      <c r="F1340" s="166" t="s">
        <v>644</v>
      </c>
      <c r="G1340" s="166"/>
      <c r="H1340" s="196"/>
      <c r="I1340" s="175"/>
      <c r="J1340" s="175"/>
      <c r="K1340" s="175"/>
      <c r="L1340" s="175"/>
      <c r="M1340" s="175"/>
      <c r="Q1340" s="175"/>
      <c r="R1340" s="175"/>
      <c r="S1340" s="175"/>
    </row>
    <row r="1341" spans="2:19" ht="15" customHeight="1" x14ac:dyDescent="0.2">
      <c r="B1341" s="176" t="s">
        <v>299</v>
      </c>
      <c r="C1341" s="177" t="s">
        <v>134</v>
      </c>
      <c r="D1341" s="167">
        <v>38758</v>
      </c>
      <c r="E1341" s="166" t="str">
        <f t="shared" si="34"/>
        <v>S15</v>
      </c>
      <c r="F1341" s="166"/>
      <c r="G1341" s="166"/>
      <c r="H1341" s="196"/>
      <c r="I1341" s="175"/>
      <c r="J1341" s="175"/>
      <c r="K1341" s="175"/>
      <c r="L1341" s="175"/>
      <c r="M1341" s="175"/>
      <c r="Q1341" s="175"/>
      <c r="R1341" s="175"/>
      <c r="S1341" s="175"/>
    </row>
    <row r="1342" spans="2:19" ht="15" customHeight="1" x14ac:dyDescent="0.2">
      <c r="B1342" s="176" t="s">
        <v>377</v>
      </c>
      <c r="C1342" s="177" t="s">
        <v>335</v>
      </c>
      <c r="D1342" s="167">
        <v>38023</v>
      </c>
      <c r="E1342" s="166" t="str">
        <f t="shared" si="34"/>
        <v>S17</v>
      </c>
      <c r="F1342" s="166"/>
      <c r="G1342" s="166"/>
      <c r="H1342" s="196"/>
      <c r="I1342" s="175"/>
      <c r="J1342" s="175"/>
      <c r="K1342" s="175"/>
      <c r="L1342" s="175"/>
      <c r="M1342" s="175"/>
      <c r="Q1342" s="175"/>
      <c r="R1342" s="175"/>
      <c r="S1342" s="175"/>
    </row>
    <row r="1343" spans="2:19" ht="15" customHeight="1" x14ac:dyDescent="0.2">
      <c r="B1343" s="176" t="s">
        <v>1064</v>
      </c>
      <c r="C1343" s="177" t="s">
        <v>389</v>
      </c>
      <c r="D1343" s="167">
        <v>39504</v>
      </c>
      <c r="E1343" s="166" t="str">
        <f t="shared" si="34"/>
        <v>S13</v>
      </c>
      <c r="F1343" s="166" t="s">
        <v>644</v>
      </c>
      <c r="G1343" s="166" t="s">
        <v>1208</v>
      </c>
      <c r="H1343" s="196">
        <v>9305276903</v>
      </c>
      <c r="I1343" s="175"/>
      <c r="J1343" s="175"/>
      <c r="K1343" s="175"/>
      <c r="L1343" s="175"/>
      <c r="M1343" s="175"/>
      <c r="Q1343" s="175"/>
      <c r="R1343" s="175"/>
      <c r="S1343" s="175"/>
    </row>
    <row r="1344" spans="2:19" ht="15" customHeight="1" x14ac:dyDescent="0.2">
      <c r="B1344" s="176" t="s">
        <v>1426</v>
      </c>
      <c r="C1344" s="177" t="s">
        <v>68</v>
      </c>
      <c r="D1344" s="167">
        <v>39198</v>
      </c>
      <c r="E1344" s="166" t="str">
        <f t="shared" si="34"/>
        <v>S13</v>
      </c>
      <c r="F1344" s="166"/>
      <c r="G1344" s="166"/>
      <c r="H1344" s="196"/>
      <c r="I1344" s="175"/>
      <c r="J1344" s="175"/>
      <c r="K1344" s="175"/>
      <c r="L1344" s="175"/>
      <c r="M1344" s="175"/>
      <c r="Q1344" s="175"/>
      <c r="R1344" s="175"/>
      <c r="S1344" s="175"/>
    </row>
    <row r="1345" spans="2:19" ht="15" customHeight="1" x14ac:dyDescent="0.2">
      <c r="B1345" s="176" t="s">
        <v>255</v>
      </c>
      <c r="C1345" s="177" t="s">
        <v>407</v>
      </c>
      <c r="D1345" s="167">
        <v>37114</v>
      </c>
      <c r="E1345" s="166" t="str">
        <f t="shared" si="34"/>
        <v>S19</v>
      </c>
      <c r="F1345" s="166"/>
      <c r="G1345" s="166"/>
      <c r="H1345" s="196"/>
      <c r="I1345" s="175"/>
      <c r="J1345" s="175"/>
      <c r="K1345" s="175"/>
      <c r="L1345" s="175"/>
      <c r="M1345" s="175"/>
      <c r="Q1345" s="175"/>
      <c r="R1345" s="175"/>
      <c r="S1345" s="175"/>
    </row>
    <row r="1346" spans="2:19" ht="15" customHeight="1" x14ac:dyDescent="0.2">
      <c r="B1346" s="176" t="s">
        <v>1562</v>
      </c>
      <c r="C1346" s="177" t="s">
        <v>780</v>
      </c>
      <c r="D1346" s="167">
        <v>38505</v>
      </c>
      <c r="E1346" s="166" t="str">
        <f t="shared" si="34"/>
        <v>S15</v>
      </c>
      <c r="F1346" s="166"/>
      <c r="G1346" s="166"/>
      <c r="H1346" s="196"/>
      <c r="I1346" s="175"/>
      <c r="J1346" s="175"/>
      <c r="K1346" s="175"/>
      <c r="L1346" s="175"/>
      <c r="M1346" s="175"/>
      <c r="Q1346" s="175"/>
      <c r="R1346" s="175"/>
      <c r="S1346" s="175"/>
    </row>
    <row r="1347" spans="2:19" ht="15" customHeight="1" x14ac:dyDescent="0.2">
      <c r="B1347" s="176" t="s">
        <v>360</v>
      </c>
      <c r="C1347" s="177" t="s">
        <v>134</v>
      </c>
      <c r="D1347" s="167">
        <v>36226</v>
      </c>
      <c r="E1347" s="166" t="str">
        <f t="shared" si="34"/>
        <v>Adulto</v>
      </c>
      <c r="F1347" s="166"/>
      <c r="G1347" s="166"/>
      <c r="H1347" s="196"/>
      <c r="I1347" s="175"/>
      <c r="J1347" s="175"/>
      <c r="K1347" s="175"/>
      <c r="L1347" s="175"/>
      <c r="M1347" s="175"/>
      <c r="Q1347" s="175"/>
      <c r="R1347" s="175"/>
      <c r="S1347" s="175"/>
    </row>
    <row r="1348" spans="2:19" ht="15" customHeight="1" x14ac:dyDescent="0.2">
      <c r="B1348" s="176" t="s">
        <v>1561</v>
      </c>
      <c r="C1348" s="177" t="s">
        <v>958</v>
      </c>
      <c r="D1348" s="167">
        <v>38896</v>
      </c>
      <c r="E1348" s="166" t="str">
        <f t="shared" si="34"/>
        <v>S15</v>
      </c>
      <c r="F1348" s="166"/>
      <c r="G1348" s="166"/>
      <c r="H1348" s="196"/>
      <c r="I1348" s="175"/>
      <c r="J1348" s="175"/>
      <c r="K1348" s="175"/>
      <c r="L1348" s="175"/>
      <c r="M1348" s="175"/>
      <c r="Q1348" s="175"/>
      <c r="R1348" s="175"/>
      <c r="S1348" s="175"/>
    </row>
    <row r="1349" spans="2:19" ht="15" customHeight="1" x14ac:dyDescent="0.2">
      <c r="B1349" s="176" t="s">
        <v>998</v>
      </c>
      <c r="C1349" s="177" t="s">
        <v>134</v>
      </c>
      <c r="D1349" s="167"/>
      <c r="E1349" s="166" t="str">
        <f t="shared" si="34"/>
        <v/>
      </c>
      <c r="F1349" s="166"/>
      <c r="G1349" s="166"/>
      <c r="H1349" s="196"/>
      <c r="I1349" s="175"/>
      <c r="J1349" s="175"/>
      <c r="K1349" s="175"/>
      <c r="L1349" s="175"/>
      <c r="M1349" s="175"/>
      <c r="Q1349" s="175"/>
      <c r="R1349" s="175"/>
      <c r="S1349" s="175"/>
    </row>
    <row r="1350" spans="2:19" ht="15" customHeight="1" x14ac:dyDescent="0.2">
      <c r="B1350" s="176" t="s">
        <v>1459</v>
      </c>
      <c r="C1350" s="177" t="s">
        <v>780</v>
      </c>
      <c r="D1350" s="167">
        <v>40371</v>
      </c>
      <c r="E1350" s="166" t="str">
        <f t="shared" si="34"/>
        <v>S11</v>
      </c>
      <c r="F1350" s="166"/>
      <c r="G1350" s="166"/>
      <c r="H1350" s="196"/>
      <c r="I1350" s="175"/>
      <c r="J1350" s="175"/>
      <c r="K1350" s="175"/>
      <c r="L1350" s="175"/>
      <c r="M1350" s="175"/>
      <c r="Q1350" s="175"/>
      <c r="R1350" s="175"/>
      <c r="S1350" s="175"/>
    </row>
    <row r="1351" spans="2:19" ht="15" customHeight="1" x14ac:dyDescent="0.2">
      <c r="B1351" s="176" t="s">
        <v>1454</v>
      </c>
      <c r="C1351" s="177" t="s">
        <v>868</v>
      </c>
      <c r="D1351" s="167">
        <v>39494</v>
      </c>
      <c r="E1351" s="166" t="str">
        <f t="shared" si="34"/>
        <v>S13</v>
      </c>
      <c r="F1351" s="166"/>
      <c r="G1351" s="166"/>
      <c r="H1351" s="196"/>
      <c r="I1351" s="175"/>
      <c r="J1351" s="175"/>
      <c r="K1351" s="175"/>
      <c r="L1351" s="175"/>
      <c r="M1351" s="175"/>
      <c r="Q1351" s="175"/>
      <c r="R1351" s="175"/>
      <c r="S1351" s="175"/>
    </row>
    <row r="1352" spans="2:19" ht="15" customHeight="1" x14ac:dyDescent="0.2">
      <c r="B1352" s="176" t="s">
        <v>1520</v>
      </c>
      <c r="C1352" s="177" t="s">
        <v>868</v>
      </c>
      <c r="D1352" s="167">
        <v>35923</v>
      </c>
      <c r="E1352" s="166" t="str">
        <f t="shared" si="34"/>
        <v>Adulto</v>
      </c>
      <c r="F1352" s="166"/>
      <c r="G1352" s="166"/>
      <c r="H1352" s="196"/>
      <c r="I1352" s="175"/>
      <c r="J1352" s="175"/>
      <c r="K1352" s="175"/>
      <c r="L1352" s="175"/>
      <c r="M1352" s="175"/>
      <c r="Q1352" s="175"/>
      <c r="R1352" s="175"/>
      <c r="S1352" s="175"/>
    </row>
    <row r="1353" spans="2:19" ht="15" customHeight="1" x14ac:dyDescent="0.2">
      <c r="B1353" s="176" t="s">
        <v>408</v>
      </c>
      <c r="C1353" s="177" t="s">
        <v>136</v>
      </c>
      <c r="D1353" s="167">
        <v>36253</v>
      </c>
      <c r="E1353" s="166" t="str">
        <f t="shared" si="34"/>
        <v>Adulto</v>
      </c>
      <c r="F1353" s="166"/>
      <c r="G1353" s="166"/>
      <c r="H1353" s="196"/>
      <c r="I1353" s="175"/>
      <c r="J1353" s="175"/>
      <c r="K1353" s="175"/>
      <c r="L1353" s="175"/>
      <c r="M1353" s="175"/>
      <c r="Q1353" s="175"/>
      <c r="R1353" s="175"/>
      <c r="S1353" s="175"/>
    </row>
    <row r="1354" spans="2:19" ht="15" customHeight="1" x14ac:dyDescent="0.2">
      <c r="B1354" s="176" t="s">
        <v>166</v>
      </c>
      <c r="C1354" s="177" t="s">
        <v>134</v>
      </c>
      <c r="D1354" s="167">
        <v>25119</v>
      </c>
      <c r="E1354" s="166" t="str">
        <f t="shared" si="34"/>
        <v>50+</v>
      </c>
      <c r="F1354" s="166"/>
      <c r="G1354" s="166"/>
      <c r="H1354" s="196"/>
      <c r="I1354" s="175"/>
      <c r="J1354" s="175"/>
      <c r="K1354" s="175"/>
      <c r="L1354" s="175"/>
      <c r="M1354" s="175"/>
      <c r="Q1354" s="175"/>
      <c r="R1354" s="175"/>
      <c r="S1354" s="175"/>
    </row>
    <row r="1355" spans="2:19" ht="15" customHeight="1" x14ac:dyDescent="0.2">
      <c r="B1355" s="176" t="s">
        <v>553</v>
      </c>
      <c r="C1355" s="177" t="s">
        <v>407</v>
      </c>
      <c r="D1355" s="167">
        <v>37725</v>
      </c>
      <c r="E1355" s="166" t="str">
        <f t="shared" si="34"/>
        <v>S17</v>
      </c>
      <c r="F1355" s="166" t="s">
        <v>644</v>
      </c>
      <c r="G1355" s="166" t="s">
        <v>1269</v>
      </c>
      <c r="H1355" s="196">
        <v>10249944901</v>
      </c>
      <c r="I1355" s="175"/>
      <c r="J1355" s="175"/>
      <c r="K1355" s="175"/>
      <c r="L1355" s="175"/>
      <c r="M1355" s="175"/>
      <c r="Q1355" s="175"/>
      <c r="R1355" s="175"/>
      <c r="S1355" s="175"/>
    </row>
    <row r="1356" spans="2:19" ht="15" customHeight="1" x14ac:dyDescent="0.2">
      <c r="B1356" s="176" t="s">
        <v>436</v>
      </c>
      <c r="C1356" s="177" t="s">
        <v>335</v>
      </c>
      <c r="D1356" s="167">
        <v>37169</v>
      </c>
      <c r="E1356" s="166" t="str">
        <f t="shared" si="34"/>
        <v>S19</v>
      </c>
      <c r="F1356" s="166"/>
      <c r="G1356" s="166"/>
      <c r="H1356" s="196"/>
      <c r="I1356" s="175"/>
      <c r="J1356" s="175"/>
      <c r="K1356" s="175"/>
      <c r="L1356" s="175"/>
      <c r="M1356" s="175"/>
      <c r="Q1356" s="175"/>
      <c r="R1356" s="175"/>
      <c r="S1356" s="175"/>
    </row>
    <row r="1357" spans="2:19" ht="15" customHeight="1" x14ac:dyDescent="0.2">
      <c r="B1357" s="176" t="s">
        <v>1717</v>
      </c>
      <c r="C1357" s="177" t="s">
        <v>774</v>
      </c>
      <c r="D1357" s="167">
        <v>26063</v>
      </c>
      <c r="E1357" s="166" t="str">
        <f t="shared" si="34"/>
        <v>42+</v>
      </c>
      <c r="F1357" s="166"/>
      <c r="G1357" s="166"/>
      <c r="H1357" s="196"/>
      <c r="I1357" s="175"/>
      <c r="J1357" s="175"/>
      <c r="K1357" s="175"/>
      <c r="L1357" s="175"/>
      <c r="M1357" s="175"/>
      <c r="Q1357" s="175"/>
      <c r="R1357" s="175"/>
      <c r="S1357" s="175"/>
    </row>
    <row r="1358" spans="2:19" ht="15" customHeight="1" x14ac:dyDescent="0.2">
      <c r="B1358" s="176" t="s">
        <v>871</v>
      </c>
      <c r="C1358" s="177" t="s">
        <v>774</v>
      </c>
      <c r="D1358" s="167">
        <v>27964</v>
      </c>
      <c r="E1358" s="166" t="str">
        <f t="shared" si="34"/>
        <v>42+</v>
      </c>
      <c r="F1358" s="166"/>
      <c r="G1358" s="166"/>
      <c r="H1358" s="196"/>
      <c r="I1358" s="175"/>
      <c r="J1358" s="175"/>
      <c r="K1358" s="175"/>
      <c r="L1358" s="175"/>
      <c r="M1358" s="175"/>
      <c r="Q1358" s="175"/>
      <c r="R1358" s="175"/>
      <c r="S1358" s="175"/>
    </row>
    <row r="1359" spans="2:19" ht="15" customHeight="1" x14ac:dyDescent="0.2">
      <c r="B1359" s="176" t="s">
        <v>265</v>
      </c>
      <c r="C1359" s="177" t="s">
        <v>68</v>
      </c>
      <c r="D1359" s="167">
        <v>37907</v>
      </c>
      <c r="E1359" s="166" t="str">
        <f t="shared" si="34"/>
        <v>S17</v>
      </c>
      <c r="F1359" s="166"/>
      <c r="G1359" s="166"/>
      <c r="H1359" s="196"/>
      <c r="I1359" s="175"/>
      <c r="J1359" s="175"/>
      <c r="K1359" s="175"/>
      <c r="L1359" s="175"/>
      <c r="M1359" s="175"/>
      <c r="Q1359" s="175"/>
      <c r="R1359" s="175"/>
      <c r="S1359" s="175"/>
    </row>
    <row r="1360" spans="2:19" ht="15" customHeight="1" x14ac:dyDescent="0.2">
      <c r="B1360" s="176" t="s">
        <v>247</v>
      </c>
      <c r="C1360" s="177" t="s">
        <v>54</v>
      </c>
      <c r="D1360" s="167"/>
      <c r="E1360" s="166" t="str">
        <f t="shared" si="34"/>
        <v/>
      </c>
      <c r="F1360" s="166"/>
      <c r="G1360" s="166"/>
      <c r="H1360" s="196"/>
      <c r="I1360" s="175"/>
      <c r="J1360" s="175"/>
      <c r="K1360" s="175"/>
      <c r="L1360" s="175"/>
      <c r="M1360" s="175"/>
      <c r="Q1360" s="175"/>
      <c r="R1360" s="175"/>
      <c r="S1360" s="175"/>
    </row>
    <row r="1361" spans="2:19" ht="15" customHeight="1" x14ac:dyDescent="0.2">
      <c r="B1361" s="176" t="s">
        <v>955</v>
      </c>
      <c r="C1361" s="177" t="s">
        <v>868</v>
      </c>
      <c r="D1361" s="167">
        <v>37940</v>
      </c>
      <c r="E1361" s="166" t="str">
        <f t="shared" si="34"/>
        <v>S17</v>
      </c>
      <c r="F1361" s="166" t="s">
        <v>644</v>
      </c>
      <c r="G1361" s="166"/>
      <c r="H1361" s="196">
        <v>11481424955</v>
      </c>
      <c r="I1361" s="175"/>
      <c r="J1361" s="175"/>
      <c r="K1361" s="175"/>
      <c r="L1361" s="175"/>
      <c r="M1361" s="175"/>
      <c r="Q1361" s="175"/>
      <c r="R1361" s="175"/>
      <c r="S1361" s="175"/>
    </row>
    <row r="1362" spans="2:19" ht="15" customHeight="1" x14ac:dyDescent="0.2">
      <c r="B1362" s="176" t="s">
        <v>522</v>
      </c>
      <c r="C1362" s="177" t="s">
        <v>68</v>
      </c>
      <c r="D1362" s="167">
        <v>39199</v>
      </c>
      <c r="E1362" s="166" t="str">
        <f t="shared" si="34"/>
        <v>S13</v>
      </c>
      <c r="F1362" s="166"/>
      <c r="G1362" s="166"/>
      <c r="H1362" s="196"/>
      <c r="I1362" s="175"/>
      <c r="J1362" s="175"/>
      <c r="K1362" s="175"/>
      <c r="L1362" s="175"/>
      <c r="M1362" s="175"/>
      <c r="Q1362" s="175"/>
      <c r="R1362" s="175"/>
      <c r="S1362" s="175"/>
    </row>
    <row r="1363" spans="2:19" ht="15" customHeight="1" x14ac:dyDescent="0.2">
      <c r="B1363" s="176" t="s">
        <v>426</v>
      </c>
      <c r="C1363" s="177" t="s">
        <v>136</v>
      </c>
      <c r="D1363" s="167"/>
      <c r="E1363" s="166" t="str">
        <f t="shared" si="34"/>
        <v/>
      </c>
      <c r="F1363" s="166"/>
      <c r="G1363" s="166"/>
      <c r="H1363" s="196"/>
      <c r="I1363" s="175"/>
      <c r="J1363" s="175"/>
      <c r="K1363" s="175"/>
      <c r="L1363" s="175"/>
      <c r="M1363" s="175"/>
      <c r="Q1363" s="175"/>
      <c r="R1363" s="175"/>
      <c r="S1363" s="175"/>
    </row>
    <row r="1364" spans="2:19" ht="15" customHeight="1" x14ac:dyDescent="0.2">
      <c r="B1364" s="176" t="s">
        <v>426</v>
      </c>
      <c r="C1364" s="177" t="s">
        <v>780</v>
      </c>
      <c r="D1364" s="167">
        <v>33561</v>
      </c>
      <c r="E1364" s="166" t="str">
        <f t="shared" si="34"/>
        <v>Adulto</v>
      </c>
      <c r="F1364" s="166"/>
      <c r="G1364" s="166"/>
      <c r="H1364" s="196"/>
      <c r="I1364" s="175"/>
      <c r="J1364" s="175"/>
      <c r="K1364" s="175"/>
      <c r="L1364" s="175"/>
      <c r="M1364" s="175"/>
      <c r="Q1364" s="175"/>
      <c r="R1364" s="175"/>
      <c r="S1364" s="175"/>
    </row>
    <row r="1365" spans="2:19" ht="15" customHeight="1" x14ac:dyDescent="0.2">
      <c r="B1365" s="176" t="s">
        <v>1718</v>
      </c>
      <c r="C1365" s="177" t="s">
        <v>774</v>
      </c>
      <c r="D1365" s="167">
        <v>25867</v>
      </c>
      <c r="E1365" s="166" t="str">
        <f t="shared" si="34"/>
        <v>42+</v>
      </c>
      <c r="F1365" s="166"/>
      <c r="G1365" s="166"/>
      <c r="H1365" s="196"/>
      <c r="I1365" s="175"/>
      <c r="J1365" s="175"/>
      <c r="K1365" s="175"/>
      <c r="L1365" s="175"/>
      <c r="M1365" s="175"/>
      <c r="Q1365" s="175"/>
      <c r="R1365" s="175"/>
      <c r="S1365" s="175"/>
    </row>
    <row r="1366" spans="2:19" ht="15" customHeight="1" x14ac:dyDescent="0.2">
      <c r="B1366" s="176" t="s">
        <v>204</v>
      </c>
      <c r="C1366" s="177" t="s">
        <v>774</v>
      </c>
      <c r="D1366" s="167">
        <v>37771</v>
      </c>
      <c r="E1366" s="166" t="str">
        <f t="shared" si="34"/>
        <v>S17</v>
      </c>
      <c r="F1366" s="166"/>
      <c r="G1366" s="166"/>
      <c r="H1366" s="196"/>
      <c r="I1366" s="175"/>
      <c r="J1366" s="175"/>
      <c r="K1366" s="175"/>
      <c r="L1366" s="175"/>
      <c r="M1366" s="175"/>
      <c r="Q1366" s="175"/>
      <c r="R1366" s="175"/>
      <c r="S1366" s="175"/>
    </row>
    <row r="1367" spans="2:19" ht="15" customHeight="1" x14ac:dyDescent="0.2">
      <c r="B1367" s="176" t="s">
        <v>1423</v>
      </c>
      <c r="C1367" s="177" t="s">
        <v>68</v>
      </c>
      <c r="D1367" s="167">
        <v>39179</v>
      </c>
      <c r="E1367" s="166" t="str">
        <f t="shared" si="34"/>
        <v>S13</v>
      </c>
      <c r="F1367" s="166"/>
      <c r="G1367" s="166"/>
      <c r="H1367" s="196"/>
      <c r="I1367" s="175"/>
      <c r="J1367" s="175"/>
      <c r="K1367" s="175"/>
      <c r="L1367" s="175"/>
      <c r="M1367" s="175"/>
      <c r="Q1367" s="175"/>
      <c r="R1367" s="175"/>
      <c r="S1367" s="175"/>
    </row>
    <row r="1368" spans="2:19" ht="15" customHeight="1" x14ac:dyDescent="0.2">
      <c r="B1368" s="176" t="s">
        <v>558</v>
      </c>
      <c r="C1368" s="177" t="s">
        <v>143</v>
      </c>
      <c r="D1368" s="167"/>
      <c r="E1368" s="166" t="str">
        <f t="shared" si="34"/>
        <v/>
      </c>
      <c r="F1368" s="166"/>
      <c r="G1368" s="166"/>
      <c r="H1368" s="196"/>
      <c r="I1368" s="175"/>
      <c r="J1368" s="175"/>
      <c r="K1368" s="175"/>
      <c r="L1368" s="175"/>
      <c r="M1368" s="175"/>
      <c r="Q1368" s="175"/>
      <c r="R1368" s="175"/>
      <c r="S1368" s="175"/>
    </row>
    <row r="1369" spans="2:19" ht="15" customHeight="1" x14ac:dyDescent="0.2">
      <c r="B1369" s="176" t="s">
        <v>890</v>
      </c>
      <c r="C1369" s="177" t="s">
        <v>143</v>
      </c>
      <c r="D1369" s="167">
        <v>31467</v>
      </c>
      <c r="E1369" s="166" t="str">
        <f t="shared" si="34"/>
        <v>Adulto</v>
      </c>
      <c r="F1369" s="166"/>
      <c r="G1369" s="166"/>
      <c r="H1369" s="196"/>
      <c r="I1369" s="175"/>
      <c r="J1369" s="175"/>
      <c r="K1369" s="175"/>
      <c r="L1369" s="175"/>
      <c r="M1369" s="175"/>
      <c r="Q1369" s="175"/>
      <c r="R1369" s="175"/>
      <c r="S1369" s="175"/>
    </row>
    <row r="1370" spans="2:19" ht="15" customHeight="1" x14ac:dyDescent="0.2">
      <c r="B1370" s="176" t="s">
        <v>460</v>
      </c>
      <c r="C1370" s="177" t="s">
        <v>369</v>
      </c>
      <c r="D1370" s="167">
        <v>38200</v>
      </c>
      <c r="E1370" s="166" t="str">
        <f t="shared" si="34"/>
        <v>S17</v>
      </c>
      <c r="F1370" s="166"/>
      <c r="G1370" s="166"/>
      <c r="H1370" s="196"/>
      <c r="I1370" s="175"/>
      <c r="J1370" s="175"/>
      <c r="K1370" s="175"/>
      <c r="L1370" s="175"/>
      <c r="M1370" s="175"/>
      <c r="Q1370" s="175"/>
      <c r="R1370" s="175"/>
      <c r="S1370" s="175"/>
    </row>
    <row r="1371" spans="2:19" ht="15" customHeight="1" x14ac:dyDescent="0.2">
      <c r="B1371" s="176" t="s">
        <v>222</v>
      </c>
      <c r="C1371" s="177" t="s">
        <v>68</v>
      </c>
      <c r="D1371" s="167">
        <v>37300</v>
      </c>
      <c r="E1371" s="166" t="str">
        <f t="shared" si="34"/>
        <v>S19</v>
      </c>
      <c r="F1371" s="166" t="s">
        <v>644</v>
      </c>
      <c r="G1371" s="166"/>
      <c r="H1371" s="196"/>
      <c r="I1371" s="175"/>
      <c r="J1371" s="175"/>
      <c r="K1371" s="175"/>
      <c r="L1371" s="175"/>
      <c r="M1371" s="175"/>
      <c r="Q1371" s="175"/>
      <c r="R1371" s="175"/>
      <c r="S1371" s="175"/>
    </row>
    <row r="1372" spans="2:19" ht="15" customHeight="1" x14ac:dyDescent="0.2">
      <c r="B1372" s="176" t="s">
        <v>1592</v>
      </c>
      <c r="C1372" s="177" t="s">
        <v>55</v>
      </c>
      <c r="D1372" s="167">
        <v>39626</v>
      </c>
      <c r="E1372" s="166" t="str">
        <f t="shared" si="34"/>
        <v>S13</v>
      </c>
      <c r="F1372" s="166"/>
      <c r="G1372" s="166"/>
      <c r="H1372" s="196"/>
      <c r="I1372" s="175"/>
      <c r="J1372" s="175"/>
      <c r="K1372" s="175"/>
      <c r="L1372" s="175"/>
      <c r="M1372" s="175"/>
      <c r="Q1372" s="175"/>
      <c r="R1372" s="175"/>
      <c r="S1372" s="175"/>
    </row>
    <row r="1373" spans="2:19" ht="15" customHeight="1" x14ac:dyDescent="0.2">
      <c r="B1373" s="176" t="s">
        <v>861</v>
      </c>
      <c r="C1373" s="177" t="s">
        <v>389</v>
      </c>
      <c r="D1373" s="167">
        <v>38456</v>
      </c>
      <c r="E1373" s="166" t="str">
        <f t="shared" si="34"/>
        <v>S15</v>
      </c>
      <c r="F1373" s="166"/>
      <c r="G1373" s="166"/>
      <c r="H1373" s="196"/>
      <c r="I1373" s="175"/>
      <c r="J1373" s="175"/>
      <c r="K1373" s="175"/>
      <c r="L1373" s="175"/>
      <c r="M1373" s="175"/>
      <c r="Q1373" s="175"/>
      <c r="R1373" s="175"/>
      <c r="S1373" s="175"/>
    </row>
    <row r="1374" spans="2:19" ht="15" customHeight="1" x14ac:dyDescent="0.2">
      <c r="B1374" s="176" t="s">
        <v>1600</v>
      </c>
      <c r="C1374" s="177" t="s">
        <v>68</v>
      </c>
      <c r="D1374" s="167">
        <v>39083</v>
      </c>
      <c r="E1374" s="166" t="str">
        <f t="shared" si="34"/>
        <v>S13</v>
      </c>
      <c r="F1374" s="166"/>
      <c r="G1374" s="166"/>
      <c r="H1374" s="196"/>
      <c r="I1374" s="175"/>
      <c r="J1374" s="175"/>
      <c r="K1374" s="175"/>
      <c r="L1374" s="175"/>
      <c r="M1374" s="175"/>
      <c r="Q1374" s="175"/>
      <c r="R1374" s="175"/>
      <c r="S1374" s="175"/>
    </row>
    <row r="1375" spans="2:19" ht="15" customHeight="1" x14ac:dyDescent="0.2">
      <c r="B1375" s="176" t="s">
        <v>1730</v>
      </c>
      <c r="C1375" s="177" t="s">
        <v>54</v>
      </c>
      <c r="D1375" s="167">
        <v>25310</v>
      </c>
      <c r="E1375" s="166" t="str">
        <f t="shared" si="34"/>
        <v>50+</v>
      </c>
      <c r="F1375" s="166"/>
      <c r="G1375" s="166"/>
      <c r="H1375" s="196"/>
      <c r="I1375" s="175"/>
      <c r="J1375" s="175"/>
      <c r="K1375" s="175"/>
      <c r="L1375" s="175"/>
      <c r="M1375" s="175"/>
      <c r="Q1375" s="175"/>
      <c r="R1375" s="175"/>
      <c r="S1375" s="175"/>
    </row>
    <row r="1376" spans="2:19" ht="15" customHeight="1" x14ac:dyDescent="0.2">
      <c r="B1376" s="176" t="s">
        <v>457</v>
      </c>
      <c r="C1376" s="177" t="s">
        <v>68</v>
      </c>
      <c r="D1376" s="167">
        <v>37791</v>
      </c>
      <c r="E1376" s="166" t="str">
        <f t="shared" si="34"/>
        <v>S17</v>
      </c>
      <c r="F1376" s="166"/>
      <c r="G1376" s="166"/>
      <c r="H1376" s="196"/>
      <c r="I1376" s="175"/>
      <c r="J1376" s="175"/>
      <c r="K1376" s="175"/>
      <c r="L1376" s="175"/>
      <c r="M1376" s="175"/>
      <c r="Q1376" s="175"/>
      <c r="R1376" s="175"/>
      <c r="S1376" s="175"/>
    </row>
    <row r="1377" spans="2:19" ht="15" customHeight="1" x14ac:dyDescent="0.2">
      <c r="B1377" s="176" t="s">
        <v>910</v>
      </c>
      <c r="C1377" s="177" t="s">
        <v>958</v>
      </c>
      <c r="D1377" s="167">
        <v>38536</v>
      </c>
      <c r="E1377" s="166" t="str">
        <f t="shared" si="34"/>
        <v>S15</v>
      </c>
      <c r="F1377" s="166" t="s">
        <v>644</v>
      </c>
      <c r="G1377" s="166"/>
      <c r="H1377" s="196">
        <v>12906589942</v>
      </c>
      <c r="I1377" s="175"/>
      <c r="J1377" s="175"/>
      <c r="K1377" s="175"/>
      <c r="L1377" s="175"/>
      <c r="M1377" s="175"/>
      <c r="Q1377" s="175"/>
      <c r="R1377" s="175"/>
      <c r="S1377" s="175"/>
    </row>
    <row r="1378" spans="2:19" ht="15" customHeight="1" x14ac:dyDescent="0.2">
      <c r="B1378" s="176" t="s">
        <v>911</v>
      </c>
      <c r="C1378" s="177" t="s">
        <v>389</v>
      </c>
      <c r="D1378" s="167">
        <v>39576</v>
      </c>
      <c r="E1378" s="166" t="str">
        <f t="shared" si="34"/>
        <v>S13</v>
      </c>
      <c r="F1378" s="166" t="s">
        <v>644</v>
      </c>
      <c r="G1378" s="166"/>
      <c r="H1378" s="196">
        <v>9725565916</v>
      </c>
      <c r="I1378" s="175"/>
      <c r="J1378" s="175"/>
      <c r="K1378" s="175"/>
      <c r="L1378" s="175"/>
      <c r="M1378" s="175"/>
      <c r="Q1378" s="175"/>
      <c r="R1378" s="175"/>
      <c r="S1378" s="175"/>
    </row>
    <row r="1379" spans="2:19" ht="15" customHeight="1" x14ac:dyDescent="0.2">
      <c r="B1379" s="176" t="s">
        <v>1424</v>
      </c>
      <c r="C1379" s="177" t="s">
        <v>868</v>
      </c>
      <c r="D1379" s="167">
        <v>39127</v>
      </c>
      <c r="E1379" s="166" t="str">
        <f t="shared" si="34"/>
        <v>S13</v>
      </c>
      <c r="F1379" s="166"/>
      <c r="G1379" s="166"/>
      <c r="H1379" s="196"/>
      <c r="I1379" s="175"/>
      <c r="J1379" s="175"/>
      <c r="K1379" s="175"/>
      <c r="L1379" s="175"/>
      <c r="M1379" s="175"/>
      <c r="Q1379" s="175"/>
      <c r="R1379" s="175"/>
      <c r="S1379" s="175"/>
    </row>
    <row r="1380" spans="2:19" ht="15" customHeight="1" x14ac:dyDescent="0.2">
      <c r="B1380" s="176" t="s">
        <v>151</v>
      </c>
      <c r="C1380" s="177" t="s">
        <v>148</v>
      </c>
      <c r="D1380" s="167"/>
      <c r="E1380" s="166" t="str">
        <f t="shared" si="34"/>
        <v/>
      </c>
      <c r="F1380" s="166"/>
      <c r="G1380" s="166"/>
      <c r="H1380" s="196"/>
      <c r="I1380" s="175"/>
      <c r="J1380" s="175"/>
      <c r="K1380" s="175"/>
      <c r="L1380" s="175"/>
      <c r="M1380" s="175"/>
      <c r="Q1380" s="175"/>
      <c r="R1380" s="175"/>
      <c r="S1380" s="175"/>
    </row>
    <row r="1381" spans="2:19" ht="15" customHeight="1" x14ac:dyDescent="0.2">
      <c r="B1381" s="176" t="s">
        <v>1572</v>
      </c>
      <c r="C1381" s="177" t="s">
        <v>55</v>
      </c>
      <c r="D1381" s="167">
        <v>38933</v>
      </c>
      <c r="E1381" s="166" t="str">
        <f t="shared" si="34"/>
        <v>S15</v>
      </c>
      <c r="F1381" s="166"/>
      <c r="G1381" s="166"/>
      <c r="H1381" s="196"/>
      <c r="I1381" s="175"/>
      <c r="J1381" s="175"/>
      <c r="K1381" s="175"/>
      <c r="L1381" s="175"/>
      <c r="M1381" s="175"/>
      <c r="Q1381" s="175"/>
      <c r="R1381" s="175"/>
      <c r="S1381" s="175"/>
    </row>
    <row r="1382" spans="2:19" ht="15" customHeight="1" x14ac:dyDescent="0.2">
      <c r="B1382" s="176" t="s">
        <v>965</v>
      </c>
      <c r="C1382" s="177" t="s">
        <v>369</v>
      </c>
      <c r="D1382" s="167">
        <v>38416</v>
      </c>
      <c r="E1382" s="166" t="str">
        <f t="shared" ref="E1382:E1392" si="35">IFERROR(VLOOKUP(YEAR($D1382),$J:$K,2,FALSE),"")</f>
        <v>S15</v>
      </c>
      <c r="F1382" s="166" t="s">
        <v>644</v>
      </c>
      <c r="G1382" s="166"/>
      <c r="H1382" s="196"/>
      <c r="I1382" s="175"/>
      <c r="J1382" s="175"/>
      <c r="K1382" s="175"/>
      <c r="L1382" s="175"/>
      <c r="M1382" s="175"/>
      <c r="Q1382" s="175"/>
      <c r="R1382" s="175"/>
      <c r="S1382" s="175"/>
    </row>
    <row r="1383" spans="2:19" ht="15" customHeight="1" x14ac:dyDescent="0.2">
      <c r="B1383" s="176" t="s">
        <v>1442</v>
      </c>
      <c r="C1383" s="177" t="s">
        <v>68</v>
      </c>
      <c r="D1383" s="167">
        <v>39405</v>
      </c>
      <c r="E1383" s="166" t="str">
        <f t="shared" si="35"/>
        <v>S13</v>
      </c>
      <c r="F1383" s="166"/>
      <c r="G1383" s="166"/>
      <c r="H1383" s="196"/>
      <c r="I1383" s="175"/>
      <c r="J1383" s="175"/>
      <c r="K1383" s="175"/>
      <c r="L1383" s="175"/>
      <c r="M1383" s="175"/>
      <c r="Q1383" s="175"/>
      <c r="R1383" s="175"/>
      <c r="S1383" s="175"/>
    </row>
    <row r="1384" spans="2:19" ht="15" customHeight="1" x14ac:dyDescent="0.2">
      <c r="B1384" s="176" t="s">
        <v>534</v>
      </c>
      <c r="C1384" s="177" t="s">
        <v>68</v>
      </c>
      <c r="D1384" s="167"/>
      <c r="E1384" s="166" t="str">
        <f t="shared" si="35"/>
        <v/>
      </c>
      <c r="F1384" s="166"/>
      <c r="G1384" s="166"/>
      <c r="H1384" s="196"/>
      <c r="I1384" s="175"/>
      <c r="J1384" s="175"/>
      <c r="K1384" s="175"/>
      <c r="L1384" s="175"/>
      <c r="M1384" s="175"/>
      <c r="Q1384" s="175"/>
      <c r="R1384" s="175"/>
      <c r="S1384" s="175"/>
    </row>
    <row r="1385" spans="2:19" ht="15" customHeight="1" x14ac:dyDescent="0.2">
      <c r="B1385" s="176" t="s">
        <v>1076</v>
      </c>
      <c r="C1385" s="177" t="s">
        <v>868</v>
      </c>
      <c r="D1385" s="167"/>
      <c r="E1385" s="166" t="str">
        <f t="shared" si="35"/>
        <v/>
      </c>
      <c r="F1385" s="166"/>
      <c r="G1385" s="166"/>
      <c r="H1385" s="196"/>
      <c r="I1385" s="175"/>
      <c r="J1385" s="175"/>
      <c r="K1385" s="175"/>
      <c r="L1385" s="175"/>
      <c r="M1385" s="175"/>
      <c r="Q1385" s="175"/>
      <c r="R1385" s="175"/>
      <c r="S1385" s="175"/>
    </row>
    <row r="1386" spans="2:19" ht="15" customHeight="1" x14ac:dyDescent="0.2">
      <c r="B1386" s="176" t="s">
        <v>1603</v>
      </c>
      <c r="C1386" s="177" t="s">
        <v>868</v>
      </c>
      <c r="D1386" s="167"/>
      <c r="E1386" s="166" t="str">
        <f t="shared" si="35"/>
        <v/>
      </c>
      <c r="F1386" s="166"/>
      <c r="G1386" s="166"/>
      <c r="H1386" s="196"/>
      <c r="I1386" s="175"/>
      <c r="J1386" s="175"/>
      <c r="K1386" s="175"/>
      <c r="L1386" s="175"/>
      <c r="M1386" s="175"/>
      <c r="Q1386" s="175"/>
      <c r="R1386" s="175"/>
      <c r="S1386" s="175"/>
    </row>
    <row r="1387" spans="2:19" ht="15" customHeight="1" x14ac:dyDescent="0.2">
      <c r="B1387" s="176" t="s">
        <v>891</v>
      </c>
      <c r="C1387" s="177" t="s">
        <v>774</v>
      </c>
      <c r="D1387" s="167">
        <v>36797</v>
      </c>
      <c r="E1387" s="166" t="str">
        <f t="shared" si="35"/>
        <v>Adulto</v>
      </c>
      <c r="F1387" s="166"/>
      <c r="G1387" s="166"/>
      <c r="H1387" s="196"/>
      <c r="I1387" s="175"/>
      <c r="J1387" s="175"/>
      <c r="K1387" s="175"/>
      <c r="L1387" s="175"/>
      <c r="M1387" s="175"/>
      <c r="Q1387" s="175"/>
      <c r="R1387" s="175"/>
      <c r="S1387" s="175"/>
    </row>
    <row r="1388" spans="2:19" ht="15" customHeight="1" x14ac:dyDescent="0.2">
      <c r="B1388" s="176" t="s">
        <v>1552</v>
      </c>
      <c r="C1388" s="177" t="s">
        <v>774</v>
      </c>
      <c r="D1388" s="167">
        <v>38440</v>
      </c>
      <c r="E1388" s="166" t="str">
        <f t="shared" si="35"/>
        <v>S15</v>
      </c>
      <c r="F1388" s="166"/>
      <c r="G1388" s="166"/>
      <c r="H1388" s="196"/>
      <c r="I1388" s="175"/>
      <c r="J1388" s="175"/>
      <c r="K1388" s="175"/>
      <c r="L1388" s="175"/>
      <c r="M1388" s="175"/>
      <c r="Q1388" s="175"/>
      <c r="R1388" s="175"/>
      <c r="S1388" s="175"/>
    </row>
    <row r="1389" spans="2:19" ht="15" customHeight="1" x14ac:dyDescent="0.2">
      <c r="B1389" s="176" t="s">
        <v>1431</v>
      </c>
      <c r="C1389" s="177" t="s">
        <v>780</v>
      </c>
      <c r="D1389" s="167">
        <v>39322</v>
      </c>
      <c r="E1389" s="166" t="str">
        <f t="shared" si="35"/>
        <v>S13</v>
      </c>
      <c r="F1389" s="166"/>
      <c r="G1389" s="166"/>
      <c r="H1389" s="196"/>
      <c r="I1389" s="175"/>
      <c r="J1389" s="175"/>
      <c r="K1389" s="175"/>
      <c r="L1389" s="175"/>
      <c r="M1389" s="175"/>
      <c r="Q1389" s="175"/>
      <c r="R1389" s="175"/>
      <c r="S1389" s="175"/>
    </row>
    <row r="1390" spans="2:19" ht="15" customHeight="1" x14ac:dyDescent="0.2">
      <c r="B1390" s="176" t="s">
        <v>347</v>
      </c>
      <c r="C1390" s="177" t="s">
        <v>148</v>
      </c>
      <c r="D1390" s="167">
        <v>37088</v>
      </c>
      <c r="E1390" s="166" t="str">
        <f t="shared" si="35"/>
        <v>S19</v>
      </c>
      <c r="F1390" s="166"/>
      <c r="G1390" s="166"/>
      <c r="H1390" s="196"/>
      <c r="I1390" s="175"/>
      <c r="J1390" s="175"/>
      <c r="K1390" s="175"/>
      <c r="L1390" s="175"/>
      <c r="M1390" s="175"/>
      <c r="Q1390" s="175"/>
      <c r="R1390" s="175"/>
      <c r="S1390" s="175"/>
    </row>
    <row r="1391" spans="2:19" ht="15" customHeight="1" x14ac:dyDescent="0.2">
      <c r="B1391" s="176" t="s">
        <v>168</v>
      </c>
      <c r="C1391" s="177" t="s">
        <v>54</v>
      </c>
      <c r="D1391" s="167">
        <v>36180</v>
      </c>
      <c r="E1391" s="166" t="str">
        <f t="shared" si="35"/>
        <v>Adulto</v>
      </c>
      <c r="F1391" s="166"/>
      <c r="G1391" s="166"/>
      <c r="H1391" s="196"/>
      <c r="I1391" s="175"/>
      <c r="J1391" s="175"/>
      <c r="K1391" s="175"/>
      <c r="L1391" s="175"/>
      <c r="M1391" s="175"/>
      <c r="Q1391" s="175"/>
      <c r="R1391" s="175"/>
      <c r="S1391" s="175"/>
    </row>
    <row r="1392" spans="2:19" ht="15" customHeight="1" x14ac:dyDescent="0.2">
      <c r="B1392" s="176" t="s">
        <v>107</v>
      </c>
      <c r="C1392" s="177" t="s">
        <v>54</v>
      </c>
      <c r="D1392" s="167">
        <v>34719</v>
      </c>
      <c r="E1392" s="166" t="str">
        <f t="shared" si="35"/>
        <v>Adulto</v>
      </c>
      <c r="F1392" s="166" t="s">
        <v>644</v>
      </c>
      <c r="G1392" s="166"/>
      <c r="H1392" s="196"/>
      <c r="I1392" s="175"/>
      <c r="J1392" s="175"/>
      <c r="K1392" s="175"/>
      <c r="L1392" s="175"/>
      <c r="M1392" s="175"/>
      <c r="Q1392" s="175"/>
      <c r="R1392" s="175"/>
      <c r="S1392" s="175"/>
    </row>
  </sheetData>
  <autoFilter ref="B2:H1392">
    <sortState ref="B3:H1391">
      <sortCondition ref="B3"/>
    </sortState>
  </autoFilter>
  <sortState ref="B3:G1031">
    <sortCondition ref="C3:C1031"/>
    <sortCondition ref="B3:B103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2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77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70" t="s">
        <v>171</v>
      </c>
      <c r="E10" s="2" t="s">
        <v>550</v>
      </c>
      <c r="F10" s="145" t="str">
        <f>IFERROR(VLOOKUP(D10,BD!$B:$D,2,FALSE),"")</f>
        <v>ASSVP</v>
      </c>
      <c r="G10" s="145" t="str">
        <f>IFERROR(VLOOKUP(E10,BD!$B:$D,2,FALSE),"")</f>
        <v>ASSVP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1600</v>
      </c>
      <c r="I10" s="147">
        <f t="shared" ref="I10:I37" si="0">COUNT(J10:V10)-COUNTIF(J10:V10,"=0")</f>
        <v>1</v>
      </c>
      <c r="J10" s="33"/>
      <c r="K10" s="33"/>
      <c r="L10" s="33"/>
      <c r="M10" s="33">
        <v>1600</v>
      </c>
      <c r="N10" s="33"/>
      <c r="O10" s="33"/>
      <c r="P10" s="33"/>
      <c r="Q10" s="33"/>
      <c r="R10" s="33"/>
      <c r="S10" s="33"/>
      <c r="T10" s="33"/>
      <c r="U10" s="33"/>
      <c r="V10" s="141"/>
    </row>
    <row r="11" spans="2:22" ht="12" x14ac:dyDescent="0.2">
      <c r="B11" s="27"/>
      <c r="C11" s="203"/>
      <c r="D11" s="70" t="s">
        <v>453</v>
      </c>
      <c r="E11" s="2" t="s">
        <v>140</v>
      </c>
      <c r="F11" s="145" t="str">
        <f>IFERROR(VLOOKUP(D11,BD!$B:$D,2,FALSE),"")</f>
        <v>AABT</v>
      </c>
      <c r="G11" s="145" t="str">
        <f>IFERROR(VLOOKUP(E11,BD!$B:$D,2,FALSE),"")</f>
        <v>ASSVP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1600</v>
      </c>
      <c r="I11" s="147">
        <f t="shared" si="0"/>
        <v>1</v>
      </c>
      <c r="J11" s="33"/>
      <c r="K11" s="33"/>
      <c r="L11" s="33"/>
      <c r="M11" s="33"/>
      <c r="N11" s="33"/>
      <c r="O11" s="33"/>
      <c r="P11" s="33">
        <v>1600</v>
      </c>
      <c r="Q11" s="33"/>
      <c r="R11" s="33"/>
      <c r="S11" s="33"/>
      <c r="T11" s="33"/>
      <c r="U11" s="33"/>
      <c r="V11" s="141"/>
    </row>
    <row r="12" spans="2:22" ht="12" x14ac:dyDescent="0.2">
      <c r="B12" s="27"/>
      <c r="C12" s="203"/>
      <c r="D12" s="2" t="s">
        <v>282</v>
      </c>
      <c r="E12" s="2" t="s">
        <v>140</v>
      </c>
      <c r="F12" s="145" t="str">
        <f>IFERROR(VLOOKUP(D12,BD!$B:$D,2,FALSE),"")</f>
        <v>PIAMARTA</v>
      </c>
      <c r="G12" s="145" t="str">
        <f>IFERROR(VLOOKUP(E12,BD!$B:$D,2,FALSE),"")</f>
        <v>ASSVP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1600</v>
      </c>
      <c r="I12" s="147">
        <f t="shared" si="0"/>
        <v>1</v>
      </c>
      <c r="J12" s="33"/>
      <c r="K12" s="33"/>
      <c r="L12" s="33"/>
      <c r="M12" s="33"/>
      <c r="N12" s="33"/>
      <c r="O12" s="33"/>
      <c r="P12" s="33"/>
      <c r="Q12" s="33">
        <v>1600</v>
      </c>
      <c r="R12" s="33"/>
      <c r="S12" s="33"/>
      <c r="T12" s="33"/>
      <c r="U12" s="33"/>
      <c r="V12" s="141"/>
    </row>
    <row r="13" spans="2:22" ht="12" x14ac:dyDescent="0.2">
      <c r="B13" s="27"/>
      <c r="C13" s="203"/>
      <c r="D13" s="105" t="s">
        <v>394</v>
      </c>
      <c r="E13" s="70" t="s">
        <v>140</v>
      </c>
      <c r="F13" s="145" t="str">
        <f>IFERROR(VLOOKUP(D13,BD!$B:$D,2,FALSE),"")</f>
        <v>SMCC</v>
      </c>
      <c r="G13" s="145" t="str">
        <f>IFERROR(VLOOKUP(E13,BD!$B:$D,2,FALSE),"")</f>
        <v>ASSVP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1600</v>
      </c>
      <c r="I13" s="147">
        <f t="shared" si="0"/>
        <v>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>
        <v>1600</v>
      </c>
      <c r="V13" s="141"/>
    </row>
    <row r="14" spans="2:22" ht="12" x14ac:dyDescent="0.2">
      <c r="B14" s="27"/>
      <c r="C14" s="203"/>
      <c r="D14" s="2"/>
      <c r="E14" s="2"/>
      <c r="F14" s="145" t="str">
        <f>IFERROR(VLOOKUP(D14,BD!$B:$D,2,FALSE),"")</f>
        <v/>
      </c>
      <c r="G14" s="145" t="str">
        <f>IFERROR(VLOOKUP(E14,BD!$B:$D,2,FALSE),"")</f>
        <v/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0</v>
      </c>
      <c r="I14" s="147">
        <f t="shared" si="0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41"/>
    </row>
    <row r="15" spans="2:22" ht="12" x14ac:dyDescent="0.2">
      <c r="B15" s="27"/>
      <c r="C15" s="198"/>
      <c r="D15" s="123"/>
      <c r="E15" s="2"/>
      <c r="F15" s="145" t="str">
        <f>IFERROR(VLOOKUP(D15,BD!$B:$D,2,FALSE),"")</f>
        <v/>
      </c>
      <c r="G15" s="145" t="str">
        <f>IFERROR(VLOOKUP(E15,BD!$B:$D,2,FALSE),"")</f>
        <v/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0</v>
      </c>
      <c r="I15" s="147">
        <f t="shared" si="0"/>
        <v>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41"/>
    </row>
    <row r="16" spans="2:22" ht="12" x14ac:dyDescent="0.2">
      <c r="B16" s="27"/>
      <c r="C16" s="198"/>
      <c r="D16" s="70"/>
      <c r="E16" s="2"/>
      <c r="F16" s="145" t="str">
        <f>IFERROR(VLOOKUP(D16,BD!$B:$D,2,FALSE),"")</f>
        <v/>
      </c>
      <c r="G16" s="145" t="str">
        <f>IFERROR(VLOOKUP(E16,BD!$B:$D,2,FALSE),"")</f>
        <v/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0</v>
      </c>
      <c r="I16" s="147">
        <f t="shared" si="0"/>
        <v>0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41"/>
    </row>
    <row r="17" spans="2:22" ht="12" x14ac:dyDescent="0.2">
      <c r="B17" s="27"/>
      <c r="C17" s="182"/>
      <c r="D17" s="128"/>
      <c r="E17" s="2"/>
      <c r="F17" s="145" t="str">
        <f>IFERROR(VLOOKUP(D17,BD!$B:$D,2,FALSE),"")</f>
        <v/>
      </c>
      <c r="G17" s="145" t="str">
        <f>IFERROR(VLOOKUP(E17,BD!$B:$D,2,FALSE),"")</f>
        <v/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0</v>
      </c>
      <c r="I17" s="147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41"/>
    </row>
    <row r="18" spans="2:22" ht="12" x14ac:dyDescent="0.2">
      <c r="B18" s="27"/>
      <c r="C18" s="182"/>
      <c r="D18" s="105"/>
      <c r="E18" s="2"/>
      <c r="F18" s="145" t="str">
        <f>IFERROR(VLOOKUP(D18,BD!$B:$D,2,FALSE),"")</f>
        <v/>
      </c>
      <c r="G18" s="145" t="str">
        <f>IFERROR(VLOOKUP(E18,BD!$B:$D,2,FALSE),"")</f>
        <v/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0</v>
      </c>
      <c r="I18" s="147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137"/>
      <c r="D19" s="2"/>
      <c r="E19" s="2"/>
      <c r="F19" s="145" t="str">
        <f>IFERROR(VLOOKUP(D19,BD!$B:$D,2,FALSE),"")</f>
        <v/>
      </c>
      <c r="G19" s="145" t="str">
        <f>IFERROR(VLOOKUP(E19,BD!$B:$D,2,FALSE),"")</f>
        <v/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0</v>
      </c>
      <c r="I19" s="147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137"/>
      <c r="D20" s="2"/>
      <c r="E20" s="2"/>
      <c r="F20" s="145" t="str">
        <f>IFERROR(VLOOKUP(D20,BD!$B:$D,2,FALSE),"")</f>
        <v/>
      </c>
      <c r="G20" s="145" t="str">
        <f>IFERROR(VLOOKUP(E20,BD!$B:$D,2,FALSE),"")</f>
        <v/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0</v>
      </c>
      <c r="I20" s="147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137"/>
      <c r="D21" s="123"/>
      <c r="E21" s="132"/>
      <c r="F21" s="145" t="str">
        <f>IFERROR(VLOOKUP(D21,BD!$B:$D,2,FALSE),"")</f>
        <v/>
      </c>
      <c r="G21" s="145" t="str">
        <f>IFERROR(VLOOKUP(E21,BD!$B:$D,2,FALSE),"")</f>
        <v/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0</v>
      </c>
      <c r="I21" s="147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41"/>
    </row>
    <row r="22" spans="2:22" ht="12" x14ac:dyDescent="0.2">
      <c r="B22" s="27"/>
      <c r="C22" s="137"/>
      <c r="D22" s="123"/>
      <c r="E22" s="132"/>
      <c r="F22" s="145" t="str">
        <f>IFERROR(VLOOKUP(D22,BD!$B:$D,2,FALSE),"")</f>
        <v/>
      </c>
      <c r="G22" s="145" t="str">
        <f>IFERROR(VLOOKUP(E22,BD!$B:$D,2,FALSE),"")</f>
        <v/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0</v>
      </c>
      <c r="I22" s="147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137"/>
      <c r="D23" s="2"/>
      <c r="E23" s="2"/>
      <c r="F23" s="145" t="str">
        <f>IFERROR(VLOOKUP(D23,BD!$B:$D,2,FALSE),"")</f>
        <v/>
      </c>
      <c r="G23" s="145" t="str">
        <f>IFERROR(VLOOKUP(E23,BD!$B:$D,2,FALSE),"")</f>
        <v/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0</v>
      </c>
      <c r="I23" s="147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137"/>
      <c r="D24" s="123"/>
      <c r="E24" s="132"/>
      <c r="F24" s="145" t="str">
        <f>IFERROR(VLOOKUP(D24,BD!$B:$D,2,FALSE),"")</f>
        <v/>
      </c>
      <c r="G24" s="145" t="str">
        <f>IFERROR(VLOOKUP(E24,BD!$B:$D,2,FALSE),"")</f>
        <v/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0</v>
      </c>
      <c r="I24" s="147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137"/>
      <c r="D25" s="2"/>
      <c r="E25" s="2"/>
      <c r="F25" s="145" t="str">
        <f>IFERROR(VLOOKUP(D25,BD!$B:$D,2,FALSE),"")</f>
        <v/>
      </c>
      <c r="G25" s="145" t="str">
        <f>IFERROR(VLOOKUP(E25,BD!$B:$D,2,FALSE),"")</f>
        <v/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0</v>
      </c>
      <c r="I25" s="147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137"/>
      <c r="D26" s="123"/>
      <c r="E26" s="132"/>
      <c r="F26" s="145" t="str">
        <f>IFERROR(VLOOKUP(D26,BD!$B:$D,2,FALSE),"")</f>
        <v/>
      </c>
      <c r="G26" s="145" t="str">
        <f>IFERROR(VLOOKUP(E26,BD!$B:$D,2,FALSE),"")</f>
        <v/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0</v>
      </c>
      <c r="I26" s="147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137"/>
      <c r="D27" s="2"/>
      <c r="E27" s="2"/>
      <c r="F27" s="145" t="str">
        <f>IFERROR(VLOOKUP(D27,BD!$B:$D,2,FALSE),"")</f>
        <v/>
      </c>
      <c r="G27" s="145" t="str">
        <f>IFERROR(VLOOKUP(E27,BD!$B:$D,2,FALSE),"")</f>
        <v/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0</v>
      </c>
      <c r="I27" s="147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137"/>
      <c r="D28" s="123"/>
      <c r="E28" s="132"/>
      <c r="F28" s="145" t="str">
        <f>IFERROR(VLOOKUP(D28,BD!$B:$D,2,FALSE),"")</f>
        <v/>
      </c>
      <c r="G28" s="145" t="str">
        <f>IFERROR(VLOOKUP(E28,BD!$B:$D,2,FALSE),"")</f>
        <v/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0</v>
      </c>
      <c r="I28" s="147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137"/>
      <c r="D29" s="2"/>
      <c r="E29" s="2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137"/>
      <c r="D30" s="123"/>
      <c r="E30" s="132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137"/>
      <c r="D31" s="2"/>
      <c r="E31" s="2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137"/>
      <c r="D32" s="123"/>
      <c r="E32" s="13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137"/>
      <c r="D33" s="2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37"/>
      <c r="D34" s="123"/>
      <c r="E34" s="13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7"/>
      <c r="D35" s="2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37"/>
      <c r="D36" s="123"/>
      <c r="E36" s="132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37"/>
      <c r="D37" s="2"/>
      <c r="E37" s="2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6" customHeight="1" x14ac:dyDescent="0.2">
      <c r="B38" s="32"/>
      <c r="C38" s="14"/>
      <c r="D38" s="14"/>
      <c r="E38" s="14"/>
      <c r="F38" s="96"/>
      <c r="G38" s="96"/>
      <c r="H38" s="24"/>
      <c r="I38" s="4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41"/>
    </row>
    <row r="39" spans="2:22" ht="12" x14ac:dyDescent="0.2">
      <c r="B39" s="27"/>
      <c r="C39" s="192"/>
      <c r="D39" s="123" t="s">
        <v>346</v>
      </c>
      <c r="E39" s="105" t="s">
        <v>331</v>
      </c>
      <c r="F39" s="145" t="str">
        <f>IFERROR(VLOOKUP(D39,BD!$B:$D,2,FALSE),"")</f>
        <v>ACENB</v>
      </c>
      <c r="G39" s="145" t="str">
        <f>IFERROR(VLOOKUP(E39,BD!$B:$D,2,FALSE),"")</f>
        <v>ZARDO</v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0</v>
      </c>
      <c r="I39" s="147">
        <f>COUNT(J39:V39)-COUNTIF(J39:V39,"=0")</f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ht="12" x14ac:dyDescent="0.2">
      <c r="B40" s="27"/>
      <c r="C40" s="214"/>
      <c r="D40" s="2" t="s">
        <v>96</v>
      </c>
      <c r="E40" s="2" t="s">
        <v>695</v>
      </c>
      <c r="F40" s="145" t="str">
        <f>IFERROR(VLOOKUP(D40,BD!$B:$D,2,FALSE),"")</f>
        <v>BME</v>
      </c>
      <c r="G40" s="145" t="str">
        <f>IFERROR(VLOOKUP(E40,BD!$B:$D,2,FALSE),"")</f>
        <v>SMCC</v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0</v>
      </c>
      <c r="I40" s="147">
        <f>COUNT(J40:V40)-COUNTIF(J40:V40,"=0")</f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141"/>
    </row>
    <row r="41" spans="2:22" x14ac:dyDescent="0.2">
      <c r="B41" s="31"/>
      <c r="C41" s="17"/>
      <c r="D41" s="17"/>
      <c r="E41" s="17"/>
      <c r="F41" s="95"/>
      <c r="G41" s="95"/>
      <c r="H41" s="18"/>
      <c r="I41" s="18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41"/>
    </row>
    <row r="42" spans="2:22" s="21" customFormat="1" x14ac:dyDescent="0.2">
      <c r="B42" s="28"/>
      <c r="C42" s="19"/>
      <c r="D42" s="20"/>
      <c r="E42" s="20" t="str">
        <f>SM!$D$38</f>
        <v>CONTAGEM DE SEMANAS</v>
      </c>
      <c r="F42" s="95"/>
      <c r="G42" s="95"/>
      <c r="H42" s="18"/>
      <c r="I42" s="18"/>
      <c r="J42" s="102">
        <f>SM!H$38</f>
        <v>50</v>
      </c>
      <c r="K42" s="102">
        <f>SM!I$38</f>
        <v>49</v>
      </c>
      <c r="L42" s="102">
        <f>SM!J$38</f>
        <v>35</v>
      </c>
      <c r="M42" s="102">
        <f>SM!K$38</f>
        <v>30</v>
      </c>
      <c r="N42" s="102">
        <f>SM!L$38</f>
        <v>28</v>
      </c>
      <c r="O42" s="102">
        <f>SM!M$38</f>
        <v>26</v>
      </c>
      <c r="P42" s="102">
        <f>SM!N$38</f>
        <v>22</v>
      </c>
      <c r="Q42" s="102">
        <f>SM!O$38</f>
        <v>11</v>
      </c>
      <c r="R42" s="102">
        <f>SM!P$38</f>
        <v>4</v>
      </c>
      <c r="S42" s="102">
        <f>SM!Q$38</f>
        <v>4</v>
      </c>
      <c r="T42" s="102">
        <f>SM!R$38</f>
        <v>4</v>
      </c>
      <c r="U42" s="102">
        <f>SM!S$38</f>
        <v>1</v>
      </c>
      <c r="V42" s="142"/>
    </row>
  </sheetData>
  <sheetProtection selectLockedCells="1" selectUnlockedCells="1"/>
  <sortState ref="D10:U37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4"/>
  <sheetViews>
    <sheetView showGridLines="0" zoomScale="90" zoomScaleNormal="90" zoomScaleSheetLayoutView="100" workbookViewId="0">
      <selection activeCell="E14" sqref="E14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78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430</v>
      </c>
      <c r="E10" s="70" t="s">
        <v>287</v>
      </c>
      <c r="F10" s="145" t="str">
        <f>IFERROR(VLOOKUP(D10,BD!$B:$D,2,FALSE),"")</f>
        <v>SMCC</v>
      </c>
      <c r="G10" s="145" t="str">
        <f>IFERROR(VLOOKUP(E10,BD!$B:$D,2,FALSE),"")</f>
        <v>ZARDO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3760</v>
      </c>
      <c r="I10" s="147">
        <f t="shared" ref="I10:I36" si="0">COUNT(J10:V10)-COUNTIF(J10:V10,"=0")</f>
        <v>3</v>
      </c>
      <c r="J10" s="33"/>
      <c r="K10" s="33"/>
      <c r="L10" s="33">
        <v>560</v>
      </c>
      <c r="M10" s="33">
        <v>1600</v>
      </c>
      <c r="N10" s="33"/>
      <c r="O10" s="33"/>
      <c r="P10" s="33">
        <v>1600</v>
      </c>
      <c r="Q10" s="33"/>
      <c r="R10" s="33"/>
      <c r="S10" s="33"/>
      <c r="T10" s="33"/>
      <c r="U10" s="33"/>
      <c r="V10" s="141"/>
    </row>
    <row r="11" spans="2:22" ht="12" x14ac:dyDescent="0.2">
      <c r="B11" s="27"/>
      <c r="C11" s="214">
        <v>2</v>
      </c>
      <c r="D11" s="2" t="s">
        <v>91</v>
      </c>
      <c r="E11" s="2" t="s">
        <v>287</v>
      </c>
      <c r="F11" s="145" t="str">
        <f>IFERROR(VLOOKUP(D11,BD!$B:$D,2,FALSE),"")</f>
        <v>ZARDO</v>
      </c>
      <c r="G11" s="145" t="str">
        <f>IFERROR(VLOOKUP(E11,BD!$B:$D,2,FALSE),"")</f>
        <v>ZARDO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2960</v>
      </c>
      <c r="I11" s="147">
        <f t="shared" si="0"/>
        <v>2</v>
      </c>
      <c r="J11" s="33"/>
      <c r="K11" s="33"/>
      <c r="L11" s="33"/>
      <c r="M11" s="33"/>
      <c r="N11" s="33"/>
      <c r="O11" s="33"/>
      <c r="P11" s="33"/>
      <c r="Q11" s="33">
        <v>1360</v>
      </c>
      <c r="R11" s="33"/>
      <c r="S11" s="33"/>
      <c r="T11" s="33"/>
      <c r="U11" s="33">
        <v>1600</v>
      </c>
      <c r="V11" s="141"/>
    </row>
    <row r="12" spans="2:22" ht="12" x14ac:dyDescent="0.2">
      <c r="B12" s="27"/>
      <c r="C12" s="236">
        <v>3</v>
      </c>
      <c r="D12" s="105" t="s">
        <v>735</v>
      </c>
      <c r="E12" s="70" t="s">
        <v>733</v>
      </c>
      <c r="F12" s="145" t="str">
        <f>IFERROR(VLOOKUP(D12,BD!$B:$D,2,FALSE),"")</f>
        <v>CC</v>
      </c>
      <c r="G12" s="145" t="str">
        <f>IFERROR(VLOOKUP(E12,BD!$B:$D,2,FALSE),"")</f>
        <v>CC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2880</v>
      </c>
      <c r="I12" s="147">
        <f t="shared" si="0"/>
        <v>3</v>
      </c>
      <c r="J12" s="33"/>
      <c r="K12" s="33"/>
      <c r="L12" s="33"/>
      <c r="M12" s="33">
        <v>1120</v>
      </c>
      <c r="N12" s="33"/>
      <c r="O12" s="33"/>
      <c r="P12" s="33"/>
      <c r="Q12" s="33">
        <v>880</v>
      </c>
      <c r="R12" s="33"/>
      <c r="S12" s="33"/>
      <c r="T12" s="33"/>
      <c r="U12" s="33">
        <v>880</v>
      </c>
      <c r="V12" s="141"/>
    </row>
    <row r="13" spans="2:22" ht="12" x14ac:dyDescent="0.2">
      <c r="B13" s="27"/>
      <c r="C13" s="236">
        <v>4</v>
      </c>
      <c r="D13" s="105" t="s">
        <v>232</v>
      </c>
      <c r="E13" s="2" t="s">
        <v>737</v>
      </c>
      <c r="F13" s="145" t="str">
        <f>IFERROR(VLOOKUP(D13,BD!$B:$D,2,FALSE),"")</f>
        <v>ASERP</v>
      </c>
      <c r="G13" s="145" t="str">
        <f>IFERROR(VLOOKUP(E13,BD!$B:$D,2,FALSE),"")</f>
        <v>ASERP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2560</v>
      </c>
      <c r="I13" s="147">
        <f t="shared" si="0"/>
        <v>3</v>
      </c>
      <c r="J13" s="33"/>
      <c r="K13" s="33"/>
      <c r="L13" s="33"/>
      <c r="M13" s="33"/>
      <c r="N13" s="33">
        <v>800</v>
      </c>
      <c r="O13" s="33"/>
      <c r="P13" s="33"/>
      <c r="Q13" s="33">
        <v>880</v>
      </c>
      <c r="R13" s="33"/>
      <c r="S13" s="33"/>
      <c r="T13" s="33"/>
      <c r="U13" s="33">
        <v>880</v>
      </c>
      <c r="V13" s="141"/>
    </row>
    <row r="14" spans="2:22" ht="12" x14ac:dyDescent="0.2">
      <c r="B14" s="27"/>
      <c r="C14" s="236">
        <v>5</v>
      </c>
      <c r="D14" s="70" t="s">
        <v>138</v>
      </c>
      <c r="E14" s="2" t="s">
        <v>724</v>
      </c>
      <c r="F14" s="145" t="str">
        <f>IFERROR(VLOOKUP(D14,BD!$B:$D,2,FALSE),"")</f>
        <v>ASSVP</v>
      </c>
      <c r="G14" s="145" t="str">
        <f>IFERROR(VLOOKUP(E14,BD!$B:$D,2,FALSE),"")</f>
        <v>ASSVP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1600</v>
      </c>
      <c r="I14" s="147">
        <f t="shared" si="0"/>
        <v>1</v>
      </c>
      <c r="J14" s="33"/>
      <c r="K14" s="33"/>
      <c r="L14" s="33"/>
      <c r="M14" s="33"/>
      <c r="N14" s="33"/>
      <c r="O14" s="33"/>
      <c r="P14" s="33"/>
      <c r="Q14" s="33">
        <v>1600</v>
      </c>
      <c r="R14" s="33"/>
      <c r="S14" s="33"/>
      <c r="T14" s="33"/>
      <c r="U14" s="33"/>
      <c r="V14" s="141"/>
    </row>
    <row r="15" spans="2:22" ht="12" x14ac:dyDescent="0.2">
      <c r="B15" s="27"/>
      <c r="C15" s="236">
        <v>6</v>
      </c>
      <c r="D15" s="2" t="s">
        <v>138</v>
      </c>
      <c r="E15" s="2" t="s">
        <v>140</v>
      </c>
      <c r="F15" s="145" t="str">
        <f>IFERROR(VLOOKUP(D15,BD!$B:$D,2,FALSE),"")</f>
        <v>ASSVP</v>
      </c>
      <c r="G15" s="145" t="str">
        <f>IFERROR(VLOOKUP(E15,BD!$B:$D,2,FALSE),"")</f>
        <v>ASSVP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1360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1360</v>
      </c>
      <c r="V15" s="141"/>
    </row>
    <row r="16" spans="2:22" ht="12" x14ac:dyDescent="0.2">
      <c r="B16" s="27"/>
      <c r="C16" s="236">
        <v>7</v>
      </c>
      <c r="D16" s="105" t="s">
        <v>554</v>
      </c>
      <c r="E16" s="70" t="s">
        <v>171</v>
      </c>
      <c r="F16" s="145" t="str">
        <f>IFERROR(VLOOKUP(D16,BD!$B:$D,2,FALSE),"")</f>
        <v>ASSVP</v>
      </c>
      <c r="G16" s="145" t="str">
        <f>IFERROR(VLOOKUP(E16,BD!$B:$D,2,FALSE),"")</f>
        <v>ASSVP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1120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>
        <v>1120</v>
      </c>
      <c r="V16" s="141"/>
    </row>
    <row r="17" spans="2:22" ht="12" x14ac:dyDescent="0.2">
      <c r="B17" s="27"/>
      <c r="C17" s="236"/>
      <c r="D17" s="70" t="s">
        <v>185</v>
      </c>
      <c r="E17" s="2" t="s">
        <v>938</v>
      </c>
      <c r="F17" s="145" t="str">
        <f>IFERROR(VLOOKUP(D17,BD!$B:$D,2,FALSE),"")</f>
        <v>ABCFI</v>
      </c>
      <c r="G17" s="145" t="str">
        <f>IFERROR(VLOOKUP(E17,BD!$B:$D,2,FALSE),"")</f>
        <v>ABCFI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1120</v>
      </c>
      <c r="I17" s="147">
        <f t="shared" si="0"/>
        <v>1</v>
      </c>
      <c r="J17" s="33"/>
      <c r="K17" s="33"/>
      <c r="L17" s="33"/>
      <c r="M17" s="33">
        <v>1120</v>
      </c>
      <c r="N17" s="33"/>
      <c r="O17" s="33"/>
      <c r="P17" s="33"/>
      <c r="Q17" s="33"/>
      <c r="R17" s="33"/>
      <c r="S17" s="33"/>
      <c r="T17" s="33"/>
      <c r="U17" s="33"/>
      <c r="V17" s="141"/>
    </row>
    <row r="18" spans="2:22" ht="12" x14ac:dyDescent="0.2">
      <c r="B18" s="27"/>
      <c r="C18" s="236"/>
      <c r="D18" s="105" t="s">
        <v>905</v>
      </c>
      <c r="E18" s="2" t="s">
        <v>1501</v>
      </c>
      <c r="F18" s="145" t="str">
        <f>IFERROR(VLOOKUP(D18,BD!$B:$D,2,FALSE),"")</f>
        <v>ABCFI</v>
      </c>
      <c r="G18" s="145" t="str">
        <f>IFERROR(VLOOKUP(E18,BD!$B:$D,2,FALSE),"")</f>
        <v>ABCFI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1120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/>
      <c r="Q18" s="33">
        <v>1120</v>
      </c>
      <c r="R18" s="33"/>
      <c r="S18" s="33"/>
      <c r="T18" s="33"/>
      <c r="U18" s="33"/>
      <c r="V18" s="141"/>
    </row>
    <row r="19" spans="2:22" ht="12" x14ac:dyDescent="0.2">
      <c r="B19" s="27"/>
      <c r="C19" s="236"/>
      <c r="D19" s="105" t="s">
        <v>187</v>
      </c>
      <c r="E19" s="70" t="s">
        <v>453</v>
      </c>
      <c r="F19" s="145" t="str">
        <f>IFERROR(VLOOKUP(D19,BD!$B:$D,2,FALSE),"")</f>
        <v>ABCFI</v>
      </c>
      <c r="G19" s="145" t="str">
        <f>IFERROR(VLOOKUP(E19,BD!$B:$D,2,FALSE),"")</f>
        <v>AABT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1120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>
        <v>1120</v>
      </c>
      <c r="Q19" s="33"/>
      <c r="R19" s="33"/>
      <c r="S19" s="33"/>
      <c r="T19" s="33"/>
      <c r="U19" s="33"/>
      <c r="V19" s="141"/>
    </row>
    <row r="20" spans="2:22" ht="12" x14ac:dyDescent="0.2">
      <c r="B20" s="27"/>
      <c r="C20" s="236"/>
      <c r="D20" s="105" t="s">
        <v>696</v>
      </c>
      <c r="E20" s="2" t="s">
        <v>400</v>
      </c>
      <c r="F20" s="145" t="str">
        <f>IFERROR(VLOOKUP(D20,BD!$B:$D,2,FALSE),"")</f>
        <v>SMCC</v>
      </c>
      <c r="G20" s="145" t="str">
        <f>IFERROR(VLOOKUP(E20,BD!$B:$D,2,FALSE),"")</f>
        <v>SMCC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1120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>
        <v>1120</v>
      </c>
      <c r="Q20" s="33"/>
      <c r="R20" s="33"/>
      <c r="S20" s="33"/>
      <c r="T20" s="33"/>
      <c r="U20" s="33"/>
      <c r="V20" s="141"/>
    </row>
    <row r="21" spans="2:22" ht="12" x14ac:dyDescent="0.2">
      <c r="B21" s="27"/>
      <c r="C21" s="236">
        <v>12</v>
      </c>
      <c r="D21" s="105" t="s">
        <v>76</v>
      </c>
      <c r="E21" s="70" t="s">
        <v>733</v>
      </c>
      <c r="F21" s="145" t="str">
        <f>IFERROR(VLOOKUP(D21,BD!$B:$D,2,FALSE),"")</f>
        <v>BME</v>
      </c>
      <c r="G21" s="145" t="str">
        <f>IFERROR(VLOOKUP(E21,BD!$B:$D,2,FALSE),"")</f>
        <v>CC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1000</v>
      </c>
      <c r="I21" s="147">
        <f t="shared" si="0"/>
        <v>2</v>
      </c>
      <c r="J21" s="33"/>
      <c r="K21" s="33"/>
      <c r="L21" s="33">
        <v>440</v>
      </c>
      <c r="M21" s="33"/>
      <c r="N21" s="33"/>
      <c r="O21" s="33"/>
      <c r="P21" s="33"/>
      <c r="Q21" s="33"/>
      <c r="R21" s="33"/>
      <c r="S21" s="33"/>
      <c r="T21" s="33">
        <v>560</v>
      </c>
      <c r="U21" s="33"/>
      <c r="V21" s="141"/>
    </row>
    <row r="22" spans="2:22" ht="12" x14ac:dyDescent="0.2">
      <c r="B22" s="27"/>
      <c r="C22" s="236">
        <v>13</v>
      </c>
      <c r="D22" s="105" t="s">
        <v>905</v>
      </c>
      <c r="E22" s="2" t="s">
        <v>284</v>
      </c>
      <c r="F22" s="145" t="str">
        <f>IFERROR(VLOOKUP(D22,BD!$B:$D,2,FALSE),"")</f>
        <v>ABCFI</v>
      </c>
      <c r="G22" s="145" t="str">
        <f>IFERROR(VLOOKUP(E22,BD!$B:$D,2,FALSE),"")</f>
        <v>ABCFI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880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>
        <v>880</v>
      </c>
      <c r="V22" s="141"/>
    </row>
    <row r="23" spans="2:22" ht="12" x14ac:dyDescent="0.2">
      <c r="B23" s="27"/>
      <c r="C23" s="236"/>
      <c r="D23" s="105" t="s">
        <v>76</v>
      </c>
      <c r="E23" s="70" t="s">
        <v>153</v>
      </c>
      <c r="F23" s="145" t="str">
        <f>IFERROR(VLOOKUP(D23,BD!$B:$D,2,FALSE),"")</f>
        <v>BME</v>
      </c>
      <c r="G23" s="145" t="str">
        <f>IFERROR(VLOOKUP(E23,BD!$B:$D,2,FALSE),"")</f>
        <v>BME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/>
      <c r="Q23" s="33">
        <v>880</v>
      </c>
      <c r="R23" s="33"/>
      <c r="S23" s="33"/>
      <c r="T23" s="33"/>
      <c r="U23" s="33"/>
      <c r="V23" s="141"/>
    </row>
    <row r="24" spans="2:22" ht="12" x14ac:dyDescent="0.2">
      <c r="B24" s="27"/>
      <c r="C24" s="236"/>
      <c r="D24" s="105" t="s">
        <v>126</v>
      </c>
      <c r="E24" s="70" t="s">
        <v>938</v>
      </c>
      <c r="F24" s="145" t="str">
        <f>IFERROR(VLOOKUP(D24,BD!$B:$D,2,FALSE),"")</f>
        <v>ZARDO</v>
      </c>
      <c r="G24" s="145" t="str">
        <f>IFERROR(VLOOKUP(E24,BD!$B:$D,2,FALSE),"")</f>
        <v>ABCFI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880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>
        <v>880</v>
      </c>
      <c r="V24" s="141"/>
    </row>
    <row r="25" spans="2:22" ht="12" x14ac:dyDescent="0.2">
      <c r="B25" s="27"/>
      <c r="C25" s="236"/>
      <c r="D25" s="2" t="s">
        <v>91</v>
      </c>
      <c r="E25" s="70" t="s">
        <v>256</v>
      </c>
      <c r="F25" s="145" t="str">
        <f>IFERROR(VLOOKUP(D25,BD!$B:$D,2,FALSE),"")</f>
        <v>ZARDO</v>
      </c>
      <c r="G25" s="145" t="str">
        <f>IFERROR(VLOOKUP(E25,BD!$B:$D,2,FALSE),"")</f>
        <v>ASSVP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880</v>
      </c>
      <c r="I25" s="147">
        <f t="shared" si="0"/>
        <v>1</v>
      </c>
      <c r="J25" s="33"/>
      <c r="K25" s="33"/>
      <c r="L25" s="33"/>
      <c r="M25" s="33"/>
      <c r="N25" s="33"/>
      <c r="O25" s="33"/>
      <c r="P25" s="33">
        <v>880</v>
      </c>
      <c r="Q25" s="33"/>
      <c r="R25" s="33"/>
      <c r="S25" s="33"/>
      <c r="T25" s="33"/>
      <c r="U25" s="33"/>
      <c r="V25" s="141"/>
    </row>
    <row r="26" spans="2:22" ht="12" x14ac:dyDescent="0.2">
      <c r="B26" s="27"/>
      <c r="C26" s="236">
        <v>17</v>
      </c>
      <c r="D26" s="2" t="s">
        <v>225</v>
      </c>
      <c r="E26" s="2" t="s">
        <v>639</v>
      </c>
      <c r="F26" s="145" t="str">
        <f>IFERROR(VLOOKUP(D26,BD!$B:$D,2,FALSE),"")</f>
        <v>ASERP</v>
      </c>
      <c r="G26" s="145" t="str">
        <f>IFERROR(VLOOKUP(E26,BD!$B:$D,2,FALSE),"")</f>
        <v>ASERP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800</v>
      </c>
      <c r="I26" s="147">
        <f t="shared" si="0"/>
        <v>1</v>
      </c>
      <c r="J26" s="33"/>
      <c r="K26" s="33">
        <v>800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36"/>
      <c r="D27" s="2" t="s">
        <v>430</v>
      </c>
      <c r="E27" s="70" t="s">
        <v>199</v>
      </c>
      <c r="F27" s="145" t="str">
        <f>IFERROR(VLOOKUP(D27,BD!$B:$D,2,FALSE),"")</f>
        <v>SMCC</v>
      </c>
      <c r="G27" s="145" t="str">
        <f>IFERROR(VLOOKUP(E27,BD!$B:$D,2,FALSE),"")</f>
        <v>SMCC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800</v>
      </c>
      <c r="I27" s="147">
        <f t="shared" si="0"/>
        <v>1</v>
      </c>
      <c r="J27" s="33">
        <v>800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236"/>
      <c r="D28" s="105" t="s">
        <v>696</v>
      </c>
      <c r="E28" s="2" t="s">
        <v>323</v>
      </c>
      <c r="F28" s="145" t="str">
        <f>IFERROR(VLOOKUP(D28,BD!$B:$D,2,FALSE),"")</f>
        <v>SMCC</v>
      </c>
      <c r="G28" s="145" t="str">
        <f>IFERROR(VLOOKUP(E28,BD!$B:$D,2,FALSE),"")</f>
        <v>SMCC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800</v>
      </c>
      <c r="I28" s="147">
        <f t="shared" si="0"/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>
        <v>800</v>
      </c>
      <c r="U28" s="33"/>
      <c r="V28" s="141"/>
    </row>
    <row r="29" spans="2:22" ht="12" x14ac:dyDescent="0.2">
      <c r="B29" s="27"/>
      <c r="C29" s="236">
        <v>20</v>
      </c>
      <c r="D29" s="2" t="s">
        <v>95</v>
      </c>
      <c r="E29" s="2" t="s">
        <v>164</v>
      </c>
      <c r="F29" s="145" t="str">
        <f>IFERROR(VLOOKUP(D29,BD!$B:$D,2,FALSE),"")</f>
        <v>ILECE</v>
      </c>
      <c r="G29" s="145" t="str">
        <f>IFERROR(VLOOKUP(E29,BD!$B:$D,2,FALSE),"")</f>
        <v>ILECE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680</v>
      </c>
      <c r="I29" s="147">
        <f t="shared" si="0"/>
        <v>1</v>
      </c>
      <c r="J29" s="33"/>
      <c r="K29" s="33"/>
      <c r="L29" s="33"/>
      <c r="M29" s="33"/>
      <c r="N29" s="33">
        <v>680</v>
      </c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36"/>
      <c r="D30" s="105" t="s">
        <v>696</v>
      </c>
      <c r="E30" s="70" t="s">
        <v>659</v>
      </c>
      <c r="F30" s="145" t="str">
        <f>IFERROR(VLOOKUP(D30,BD!$B:$D,2,FALSE),"")</f>
        <v>SMCC</v>
      </c>
      <c r="G30" s="145" t="str">
        <f>IFERROR(VLOOKUP(E30,BD!$B:$D,2,FALSE),"")</f>
        <v>SMCC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680</v>
      </c>
      <c r="I30" s="147">
        <f t="shared" si="0"/>
        <v>1</v>
      </c>
      <c r="J30" s="33">
        <v>680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36"/>
      <c r="D31" s="105" t="s">
        <v>91</v>
      </c>
      <c r="E31" s="2" t="s">
        <v>804</v>
      </c>
      <c r="F31" s="145" t="str">
        <f>IFERROR(VLOOKUP(D31,BD!$B:$D,2,FALSE),"")</f>
        <v>ZARDO</v>
      </c>
      <c r="G31" s="145" t="str">
        <f>IFERROR(VLOOKUP(E31,BD!$B:$D,2,FALSE),"")</f>
        <v>ZARDO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680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>
        <v>680</v>
      </c>
      <c r="U31" s="33"/>
      <c r="V31" s="141"/>
    </row>
    <row r="32" spans="2:22" ht="12" x14ac:dyDescent="0.2">
      <c r="B32" s="27"/>
      <c r="C32" s="236">
        <v>23</v>
      </c>
      <c r="D32" s="105" t="s">
        <v>76</v>
      </c>
      <c r="E32" s="70" t="s">
        <v>652</v>
      </c>
      <c r="F32" s="145" t="str">
        <f>IFERROR(VLOOKUP(D32,BD!$B:$D,2,FALSE),"")</f>
        <v>BME</v>
      </c>
      <c r="G32" s="145" t="str">
        <f>IFERROR(VLOOKUP(E32,BD!$B:$D,2,FALSE),"")</f>
        <v>BME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560</v>
      </c>
      <c r="I32" s="147">
        <f t="shared" si="0"/>
        <v>1</v>
      </c>
      <c r="J32" s="33">
        <v>560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36"/>
      <c r="D33" s="105" t="s">
        <v>126</v>
      </c>
      <c r="E33" s="2" t="s">
        <v>804</v>
      </c>
      <c r="F33" s="145" t="str">
        <f>IFERROR(VLOOKUP(D33,BD!$B:$D,2,FALSE),"")</f>
        <v>ZARDO</v>
      </c>
      <c r="G33" s="145" t="str">
        <f>IFERROR(VLOOKUP(E33,BD!$B:$D,2,FALSE),"")</f>
        <v>ZARDO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560</v>
      </c>
      <c r="I33" s="147">
        <f t="shared" si="0"/>
        <v>1</v>
      </c>
      <c r="J33" s="33"/>
      <c r="K33" s="33"/>
      <c r="L33" s="33">
        <v>560</v>
      </c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37"/>
      <c r="D34" s="105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7"/>
      <c r="D35" s="105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"/>
      <c r="D36" s="2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6" customHeight="1" x14ac:dyDescent="0.2">
      <c r="B37" s="32"/>
      <c r="C37" s="14"/>
      <c r="D37" s="14"/>
      <c r="E37" s="14"/>
      <c r="F37" s="96"/>
      <c r="G37" s="96"/>
      <c r="H37" s="24"/>
      <c r="I37" s="4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41"/>
    </row>
    <row r="38" spans="2:22" ht="12" x14ac:dyDescent="0.2">
      <c r="B38" s="27"/>
      <c r="C38" s="192"/>
      <c r="D38" s="70" t="s">
        <v>102</v>
      </c>
      <c r="E38" s="70" t="s">
        <v>659</v>
      </c>
      <c r="F38" s="145" t="str">
        <f>IFERROR(VLOOKUP(D38,BD!$B:$D,2,FALSE),"")</f>
        <v>SMCC</v>
      </c>
      <c r="G38" s="145" t="str">
        <f>IFERROR(VLOOKUP(E38,BD!$B:$D,2,FALSE),"")</f>
        <v>SMCC</v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3520</v>
      </c>
      <c r="I38" s="147">
        <f>COUNT(J38:V38)-COUNTIF(J38:V38,"=0")</f>
        <v>3</v>
      </c>
      <c r="J38" s="33"/>
      <c r="K38" s="33"/>
      <c r="L38" s="33">
        <v>800</v>
      </c>
      <c r="M38" s="33">
        <v>1360</v>
      </c>
      <c r="N38" s="33"/>
      <c r="O38" s="33"/>
      <c r="P38" s="33">
        <v>1360</v>
      </c>
      <c r="Q38" s="33"/>
      <c r="R38" s="33"/>
      <c r="S38" s="33"/>
      <c r="T38" s="33"/>
      <c r="U38" s="33"/>
      <c r="V38" s="141"/>
    </row>
    <row r="39" spans="2:22" ht="12" x14ac:dyDescent="0.2">
      <c r="B39" s="27"/>
      <c r="C39" s="192"/>
      <c r="D39" s="105" t="s">
        <v>696</v>
      </c>
      <c r="E39" s="2" t="s">
        <v>894</v>
      </c>
      <c r="F39" s="145" t="str">
        <f>IFERROR(VLOOKUP(D39,BD!$B:$D,2,FALSE),"")</f>
        <v>SMCC</v>
      </c>
      <c r="G39" s="145" t="str">
        <f>IFERROR(VLOOKUP(E39,BD!$B:$D,2,FALSE),"")</f>
        <v>SMCC</v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680</v>
      </c>
      <c r="I39" s="147">
        <f>COUNT(J39:V39)-COUNTIF(J39:V39,"=0")</f>
        <v>1</v>
      </c>
      <c r="J39" s="33"/>
      <c r="K39" s="33"/>
      <c r="L39" s="33">
        <v>680</v>
      </c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ht="12" x14ac:dyDescent="0.2">
      <c r="B40" s="27"/>
      <c r="C40" s="203"/>
      <c r="D40" s="105"/>
      <c r="E40" s="70"/>
      <c r="F40" s="145" t="str">
        <f>IFERROR(VLOOKUP(D40,BD!$B:$D,2,FALSE),"")</f>
        <v/>
      </c>
      <c r="G40" s="145" t="str">
        <f>IFERROR(VLOOKUP(E40,BD!$B:$D,2,FALSE),"")</f>
        <v/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0</v>
      </c>
      <c r="I40" s="147">
        <f>COUNT(J40:V40)-COUNTIF(J40:V40,"=0")</f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141"/>
    </row>
    <row r="41" spans="2:22" ht="12" x14ac:dyDescent="0.2">
      <c r="B41" s="27"/>
      <c r="C41" s="214"/>
      <c r="D41" s="105"/>
      <c r="E41" s="70"/>
      <c r="F41" s="145" t="str">
        <f>IFERROR(VLOOKUP(D41,BD!$B:$D,2,FALSE),"")</f>
        <v/>
      </c>
      <c r="G41" s="145" t="str">
        <f>IFERROR(VLOOKUP(E41,BD!$B:$D,2,FALSE),"")</f>
        <v/>
      </c>
      <c r="H41" s="146">
        <f>IF(COUNT(J41:V41)&gt;=5,SUM(LARGE(J41:V41,{1,2,3,4,5})),IF(COUNT(J41:V41)=4,SUM(LARGE(J41:V41,{1,2,3,4})),IF(COUNT(J41:V41)=3,SUM(LARGE(J41:V41,{1,2,3})),IF(COUNT(J41:V41)=2,SUM(LARGE(J41:V41,{1,2})),IF(COUNT(J41:V41)=1,SUM(LARGE(J41:V41,{1})),0)))))</f>
        <v>0</v>
      </c>
      <c r="I41" s="147">
        <f>COUNT(J41:V41)-COUNTIF(J41:V41,"=0")</f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41"/>
    </row>
    <row r="42" spans="2:22" ht="12" x14ac:dyDescent="0.2">
      <c r="B42" s="27"/>
      <c r="C42" s="214"/>
      <c r="D42" s="105"/>
      <c r="E42" s="2"/>
      <c r="F42" s="145" t="str">
        <f>IFERROR(VLOOKUP(D42,BD!$B:$D,2,FALSE),"")</f>
        <v/>
      </c>
      <c r="G42" s="145" t="str">
        <f>IFERROR(VLOOKUP(E42,BD!$B:$D,2,FALSE),"")</f>
        <v/>
      </c>
      <c r="H42" s="146">
        <f>IF(COUNT(J42:V42)&gt;=5,SUM(LARGE(J42:V42,{1,2,3,4,5})),IF(COUNT(J42:V42)=4,SUM(LARGE(J42:V42,{1,2,3,4})),IF(COUNT(J42:V42)=3,SUM(LARGE(J42:V42,{1,2,3})),IF(COUNT(J42:V42)=2,SUM(LARGE(J42:V42,{1,2})),IF(COUNT(J42:V42)=1,SUM(LARGE(J42:V42,{1})),0)))))</f>
        <v>0</v>
      </c>
      <c r="I42" s="147">
        <f>COUNT(J42:V42)-COUNTIF(J42:V42,"=0")</f>
        <v>0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141"/>
    </row>
    <row r="43" spans="2:22" x14ac:dyDescent="0.2">
      <c r="B43" s="31"/>
      <c r="C43" s="17"/>
      <c r="D43" s="17"/>
      <c r="E43" s="17"/>
      <c r="F43" s="95"/>
      <c r="G43" s="95"/>
      <c r="H43" s="18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41"/>
    </row>
    <row r="44" spans="2:22" s="21" customFormat="1" x14ac:dyDescent="0.2">
      <c r="B44" s="28"/>
      <c r="C44" s="19"/>
      <c r="D44" s="20"/>
      <c r="E44" s="20" t="str">
        <f>SM!$D$38</f>
        <v>CONTAGEM DE SEMANAS</v>
      </c>
      <c r="F44" s="95"/>
      <c r="G44" s="95"/>
      <c r="H44" s="18"/>
      <c r="I44" s="18"/>
      <c r="J44" s="102">
        <f>SM!H$38</f>
        <v>50</v>
      </c>
      <c r="K44" s="102">
        <f>SM!I$38</f>
        <v>49</v>
      </c>
      <c r="L44" s="102">
        <f>SM!J$38</f>
        <v>35</v>
      </c>
      <c r="M44" s="102">
        <f>SM!K$38</f>
        <v>30</v>
      </c>
      <c r="N44" s="102">
        <f>SM!L$38</f>
        <v>28</v>
      </c>
      <c r="O44" s="102">
        <f>SM!M$38</f>
        <v>26</v>
      </c>
      <c r="P44" s="102">
        <f>SM!N$38</f>
        <v>22</v>
      </c>
      <c r="Q44" s="102">
        <f>SM!O$38</f>
        <v>11</v>
      </c>
      <c r="R44" s="102">
        <f>SM!P$38</f>
        <v>4</v>
      </c>
      <c r="S44" s="102">
        <f>SM!Q$38</f>
        <v>4</v>
      </c>
      <c r="T44" s="102">
        <f>SM!R$38</f>
        <v>4</v>
      </c>
      <c r="U44" s="102">
        <f>SM!S$38</f>
        <v>1</v>
      </c>
      <c r="V44" s="142"/>
    </row>
  </sheetData>
  <sheetProtection selectLockedCells="1" selectUnlockedCells="1"/>
  <sortState ref="D10:U36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4"/>
  <sheetViews>
    <sheetView showGridLines="0" topLeftCell="A10" zoomScaleNormal="100" zoomScaleSheetLayoutView="100" workbookViewId="0">
      <selection activeCell="C29" sqref="C29:S29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80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>
        <f>SM!D7</f>
        <v>0</v>
      </c>
      <c r="E7" s="289">
        <f>SM!E7</f>
        <v>0</v>
      </c>
      <c r="F7" s="285">
        <f>SM!F7</f>
        <v>0</v>
      </c>
      <c r="G7" s="283">
        <f>SM!G7</f>
        <v>0</v>
      </c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>
        <f>SM!D8</f>
        <v>0</v>
      </c>
      <c r="E8" s="289">
        <f>SM!E8</f>
        <v>0</v>
      </c>
      <c r="F8" s="285">
        <f>SM!F8</f>
        <v>0</v>
      </c>
      <c r="G8" s="283">
        <f>SM!G8</f>
        <v>0</v>
      </c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272">
        <v>1</v>
      </c>
      <c r="D10" s="280" t="s">
        <v>137</v>
      </c>
      <c r="E10" s="274" t="str">
        <f>IFERROR(VLOOKUP(D10,BD!$B:$D,2,FALSE),"")</f>
        <v>BME</v>
      </c>
      <c r="F10" s="275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4800</v>
      </c>
      <c r="G10" s="276">
        <f t="shared" ref="G10:G36" si="0">COUNT(H10:T10)-COUNTIF(H10:T10,"=0")</f>
        <v>7</v>
      </c>
      <c r="H10" s="278">
        <v>800</v>
      </c>
      <c r="I10" s="278"/>
      <c r="J10" s="278">
        <v>560</v>
      </c>
      <c r="K10" s="278">
        <v>1120</v>
      </c>
      <c r="L10" s="278"/>
      <c r="M10" s="278"/>
      <c r="N10" s="278">
        <v>1120</v>
      </c>
      <c r="O10" s="278">
        <v>1120</v>
      </c>
      <c r="P10" s="278"/>
      <c r="Q10" s="278"/>
      <c r="R10" s="278">
        <v>440</v>
      </c>
      <c r="S10" s="278">
        <v>640</v>
      </c>
      <c r="T10" s="141"/>
    </row>
    <row r="11" spans="2:20" ht="12" x14ac:dyDescent="0.2">
      <c r="B11" s="27"/>
      <c r="C11" s="203">
        <v>2</v>
      </c>
      <c r="D11" s="2" t="s">
        <v>149</v>
      </c>
      <c r="E11" s="145" t="str">
        <f>IFERROR(VLOOKUP(D11,BD!$B:$D,2,FALSE),"")</f>
        <v>CSJ/NAMBA TRAINING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4400</v>
      </c>
      <c r="G11" s="147">
        <f t="shared" si="0"/>
        <v>6</v>
      </c>
      <c r="H11" s="109"/>
      <c r="I11" s="109">
        <v>680</v>
      </c>
      <c r="J11" s="109"/>
      <c r="K11" s="109"/>
      <c r="L11" s="109">
        <v>680</v>
      </c>
      <c r="M11" s="109"/>
      <c r="N11" s="109">
        <v>1120</v>
      </c>
      <c r="O11" s="109">
        <v>640</v>
      </c>
      <c r="P11" s="109">
        <v>800</v>
      </c>
      <c r="Q11" s="109"/>
      <c r="R11" s="109"/>
      <c r="S11" s="109">
        <v>1120</v>
      </c>
      <c r="T11" s="141"/>
    </row>
    <row r="12" spans="2:20" ht="12" x14ac:dyDescent="0.2">
      <c r="B12" s="27"/>
      <c r="C12" s="236">
        <v>3</v>
      </c>
      <c r="D12" s="2" t="s">
        <v>418</v>
      </c>
      <c r="E12" s="145" t="str">
        <f>IFERROR(VLOOKUP(D12,BD!$B:$D,2,FALSE),"")</f>
        <v>ABCFI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3680</v>
      </c>
      <c r="G12" s="147">
        <f t="shared" si="0"/>
        <v>4</v>
      </c>
      <c r="H12" s="109"/>
      <c r="I12" s="109"/>
      <c r="J12" s="109"/>
      <c r="K12" s="109">
        <v>640</v>
      </c>
      <c r="L12" s="109"/>
      <c r="M12" s="109">
        <v>560</v>
      </c>
      <c r="N12" s="109">
        <v>1360</v>
      </c>
      <c r="O12" s="109">
        <v>1120</v>
      </c>
      <c r="P12" s="109"/>
      <c r="Q12" s="109"/>
      <c r="R12" s="109"/>
      <c r="S12" s="109"/>
      <c r="T12" s="141"/>
    </row>
    <row r="13" spans="2:20" ht="12" x14ac:dyDescent="0.2">
      <c r="B13" s="27"/>
      <c r="C13" s="236">
        <v>4</v>
      </c>
      <c r="D13" s="2" t="s">
        <v>170</v>
      </c>
      <c r="E13" s="145" t="str">
        <f>IFERROR(VLOOKUP(D13,BD!$B:$D,2,FALSE),"")</f>
        <v>ABCFI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3320</v>
      </c>
      <c r="G13" s="147">
        <f t="shared" si="0"/>
        <v>4</v>
      </c>
      <c r="H13" s="33"/>
      <c r="I13" s="33"/>
      <c r="J13" s="33"/>
      <c r="K13" s="33">
        <v>640</v>
      </c>
      <c r="L13" s="109"/>
      <c r="M13" s="109">
        <v>680</v>
      </c>
      <c r="N13" s="109">
        <v>640</v>
      </c>
      <c r="O13" s="109">
        <v>1360</v>
      </c>
      <c r="P13" s="109"/>
      <c r="Q13" s="109"/>
      <c r="R13" s="109"/>
      <c r="S13" s="109"/>
      <c r="T13" s="141"/>
    </row>
    <row r="14" spans="2:20" ht="12" x14ac:dyDescent="0.2">
      <c r="B14" s="27"/>
      <c r="C14" s="236">
        <v>5</v>
      </c>
      <c r="D14" s="2" t="s">
        <v>687</v>
      </c>
      <c r="E14" s="145" t="str">
        <f>IFERROR(VLOOKUP(D14,BD!$B:$D,2,FALSE),"")</f>
        <v>SMCC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3240</v>
      </c>
      <c r="G14" s="147">
        <f t="shared" si="0"/>
        <v>6</v>
      </c>
      <c r="H14" s="109"/>
      <c r="I14" s="109"/>
      <c r="J14" s="109">
        <v>680</v>
      </c>
      <c r="K14" s="109">
        <v>640</v>
      </c>
      <c r="L14" s="109"/>
      <c r="M14" s="109"/>
      <c r="N14" s="109">
        <v>640</v>
      </c>
      <c r="O14" s="109">
        <v>640</v>
      </c>
      <c r="P14" s="109"/>
      <c r="Q14" s="109"/>
      <c r="R14" s="109">
        <v>440</v>
      </c>
      <c r="S14" s="109">
        <v>640</v>
      </c>
      <c r="T14" s="141"/>
    </row>
    <row r="15" spans="2:20" ht="12" x14ac:dyDescent="0.2">
      <c r="B15" s="27"/>
      <c r="C15" s="236">
        <v>6</v>
      </c>
      <c r="D15" s="2" t="s">
        <v>104</v>
      </c>
      <c r="E15" s="145" t="str">
        <f>IFERROR(VLOOKUP(D15,BD!$B:$D,2,FALSE),"")</f>
        <v>BME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2960</v>
      </c>
      <c r="G15" s="147">
        <f t="shared" si="0"/>
        <v>4</v>
      </c>
      <c r="H15" s="109"/>
      <c r="I15" s="109"/>
      <c r="J15" s="109"/>
      <c r="K15" s="109"/>
      <c r="L15" s="33"/>
      <c r="M15" s="33"/>
      <c r="N15" s="33">
        <v>640</v>
      </c>
      <c r="O15" s="33">
        <v>880</v>
      </c>
      <c r="P15" s="33"/>
      <c r="Q15" s="33"/>
      <c r="R15" s="33">
        <v>800</v>
      </c>
      <c r="S15" s="33">
        <v>640</v>
      </c>
      <c r="T15" s="141"/>
    </row>
    <row r="16" spans="2:20" ht="12" x14ac:dyDescent="0.2">
      <c r="B16" s="27"/>
      <c r="C16" s="236">
        <v>7</v>
      </c>
      <c r="D16" s="70" t="s">
        <v>770</v>
      </c>
      <c r="E16" s="145" t="str">
        <f>IFERROR(VLOOKUP(D16,BD!$B:$D,2,FALSE),"")</f>
        <v>BME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2120</v>
      </c>
      <c r="G16" s="147">
        <f t="shared" si="0"/>
        <v>3</v>
      </c>
      <c r="H16" s="109"/>
      <c r="I16" s="109"/>
      <c r="J16" s="109">
        <v>560</v>
      </c>
      <c r="K16" s="109"/>
      <c r="L16" s="109"/>
      <c r="M16" s="109"/>
      <c r="N16" s="109"/>
      <c r="O16" s="109"/>
      <c r="P16" s="109"/>
      <c r="Q16" s="109"/>
      <c r="R16" s="109">
        <v>440</v>
      </c>
      <c r="S16" s="109">
        <v>1120</v>
      </c>
      <c r="T16" s="141"/>
    </row>
    <row r="17" spans="2:20" ht="12" x14ac:dyDescent="0.2">
      <c r="B17" s="27"/>
      <c r="C17" s="236">
        <v>8</v>
      </c>
      <c r="D17" s="2" t="s">
        <v>927</v>
      </c>
      <c r="E17" s="145" t="str">
        <f>IFERROR(VLOOKUP(D17,BD!$B:$D,2,FALSE),"")</f>
        <v>SEAC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1920</v>
      </c>
      <c r="G17" s="147">
        <f t="shared" si="0"/>
        <v>3</v>
      </c>
      <c r="H17" s="109"/>
      <c r="I17" s="109"/>
      <c r="J17" s="109"/>
      <c r="K17" s="109">
        <v>640</v>
      </c>
      <c r="L17" s="109"/>
      <c r="M17" s="109"/>
      <c r="N17" s="109">
        <v>640</v>
      </c>
      <c r="O17" s="109">
        <v>640</v>
      </c>
      <c r="P17" s="109"/>
      <c r="Q17" s="109"/>
      <c r="R17" s="109"/>
      <c r="S17" s="109"/>
      <c r="T17" s="141"/>
    </row>
    <row r="18" spans="2:20" s="106" customFormat="1" ht="12" x14ac:dyDescent="0.2">
      <c r="B18" s="107"/>
      <c r="C18" s="236">
        <v>9</v>
      </c>
      <c r="D18" s="2" t="s">
        <v>101</v>
      </c>
      <c r="E18" s="145" t="str">
        <f>IFERROR(VLOOKUP(D18,BD!$B:$D,2,FALSE),"")</f>
        <v>SMCC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1480</v>
      </c>
      <c r="G18" s="147">
        <f t="shared" si="0"/>
        <v>2</v>
      </c>
      <c r="H18" s="109"/>
      <c r="I18" s="109"/>
      <c r="J18" s="109">
        <v>800</v>
      </c>
      <c r="K18" s="109"/>
      <c r="L18" s="33"/>
      <c r="M18" s="33"/>
      <c r="N18" s="33"/>
      <c r="O18" s="33"/>
      <c r="P18" s="33"/>
      <c r="Q18" s="33"/>
      <c r="R18" s="33">
        <v>680</v>
      </c>
      <c r="S18" s="33"/>
      <c r="T18" s="149"/>
    </row>
    <row r="19" spans="2:20" s="106" customFormat="1" ht="12" x14ac:dyDescent="0.2">
      <c r="B19" s="107"/>
      <c r="C19" s="236">
        <v>10</v>
      </c>
      <c r="D19" s="2" t="s">
        <v>893</v>
      </c>
      <c r="E19" s="145" t="str">
        <f>IFERROR(VLOOKUP(D19,BD!$B:$D,2,FALSE),"")</f>
        <v>ILECE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1440</v>
      </c>
      <c r="G19" s="147">
        <f t="shared" si="0"/>
        <v>2</v>
      </c>
      <c r="H19" s="109"/>
      <c r="I19" s="109"/>
      <c r="J19" s="109"/>
      <c r="K19" s="109">
        <v>640</v>
      </c>
      <c r="L19" s="109">
        <v>800</v>
      </c>
      <c r="M19" s="109"/>
      <c r="N19" s="109"/>
      <c r="O19" s="109"/>
      <c r="P19" s="109"/>
      <c r="Q19" s="109"/>
      <c r="R19" s="109"/>
      <c r="S19" s="109"/>
      <c r="T19" s="149"/>
    </row>
    <row r="20" spans="2:20" ht="12" x14ac:dyDescent="0.2">
      <c r="B20" s="27"/>
      <c r="C20" s="236">
        <v>11</v>
      </c>
      <c r="D20" s="2" t="s">
        <v>110</v>
      </c>
      <c r="E20" s="145" t="str">
        <f>IFERROR(VLOOKUP(D20,BD!$B:$D,2,FALSE),"")</f>
        <v>ASSVP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1360</v>
      </c>
      <c r="G20" s="147">
        <f t="shared" si="0"/>
        <v>1</v>
      </c>
      <c r="H20" s="109"/>
      <c r="I20" s="109"/>
      <c r="J20" s="109"/>
      <c r="K20" s="109">
        <v>1360</v>
      </c>
      <c r="L20" s="33"/>
      <c r="M20" s="33"/>
      <c r="N20" s="33"/>
      <c r="O20" s="33"/>
      <c r="P20" s="33"/>
      <c r="Q20" s="33"/>
      <c r="R20" s="33"/>
      <c r="S20" s="33"/>
      <c r="T20" s="141"/>
    </row>
    <row r="21" spans="2:20" ht="12" x14ac:dyDescent="0.2">
      <c r="B21" s="27"/>
      <c r="C21" s="236">
        <v>12</v>
      </c>
      <c r="D21" s="105" t="s">
        <v>121</v>
      </c>
      <c r="E21" s="145" t="str">
        <f>IFERROR(VLOOKUP(D21,BD!$B:$D,2,FALSE),"")</f>
        <v>BME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1280</v>
      </c>
      <c r="G21" s="147">
        <f t="shared" si="0"/>
        <v>2</v>
      </c>
      <c r="H21" s="109"/>
      <c r="I21" s="109"/>
      <c r="J21" s="109"/>
      <c r="K21" s="109"/>
      <c r="L21" s="109"/>
      <c r="M21" s="109"/>
      <c r="N21" s="109"/>
      <c r="O21" s="109">
        <v>640</v>
      </c>
      <c r="P21" s="109"/>
      <c r="Q21" s="109"/>
      <c r="R21" s="109"/>
      <c r="S21" s="109">
        <v>640</v>
      </c>
      <c r="T21" s="141"/>
    </row>
    <row r="22" spans="2:20" ht="12" x14ac:dyDescent="0.2">
      <c r="B22" s="27"/>
      <c r="C22" s="236">
        <v>13</v>
      </c>
      <c r="D22" s="123" t="s">
        <v>918</v>
      </c>
      <c r="E22" s="145" t="str">
        <f>IFERROR(VLOOKUP(D22,BD!$B:$D,2,FALSE),"")</f>
        <v>ASSVP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880</v>
      </c>
      <c r="G22" s="147">
        <f t="shared" si="0"/>
        <v>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>
        <v>880</v>
      </c>
      <c r="T22" s="141"/>
    </row>
    <row r="23" spans="2:20" ht="12" x14ac:dyDescent="0.2">
      <c r="B23" s="27"/>
      <c r="C23" s="236">
        <v>14</v>
      </c>
      <c r="D23" s="2" t="s">
        <v>81</v>
      </c>
      <c r="E23" s="145" t="str">
        <f>IFERROR(VLOOKUP(D23,BD!$B:$D,2,FALSE),"")</f>
        <v>ASSVP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640</v>
      </c>
      <c r="G23" s="147">
        <f t="shared" si="0"/>
        <v>1</v>
      </c>
      <c r="H23" s="109"/>
      <c r="I23" s="109"/>
      <c r="J23" s="109"/>
      <c r="K23" s="109">
        <v>640</v>
      </c>
      <c r="L23" s="109"/>
      <c r="M23" s="109"/>
      <c r="N23" s="109"/>
      <c r="O23" s="109"/>
      <c r="P23" s="109"/>
      <c r="Q23" s="109"/>
      <c r="R23" s="109"/>
      <c r="S23" s="109"/>
      <c r="T23" s="141"/>
    </row>
    <row r="24" spans="2:20" ht="12" x14ac:dyDescent="0.2">
      <c r="B24" s="27"/>
      <c r="C24" s="271">
        <v>15</v>
      </c>
      <c r="D24" s="281" t="s">
        <v>937</v>
      </c>
      <c r="E24" s="267" t="str">
        <f>IFERROR(VLOOKUP(D24,BD!$B:$D,2,FALSE),"")</f>
        <v>ABCFI</v>
      </c>
      <c r="F24" s="268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0</v>
      </c>
      <c r="G24" s="269">
        <f t="shared" si="0"/>
        <v>0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141"/>
    </row>
    <row r="25" spans="2:20" ht="12" x14ac:dyDescent="0.2">
      <c r="B25" s="27"/>
      <c r="C25" s="271"/>
      <c r="D25" s="266" t="s">
        <v>116</v>
      </c>
      <c r="E25" s="267" t="str">
        <f>IFERROR(VLOOKUP(D25,BD!$B:$D,2,FALSE),"")</f>
        <v>ASSVP</v>
      </c>
      <c r="F25" s="268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0</v>
      </c>
      <c r="G25" s="269">
        <f t="shared" si="0"/>
        <v>0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141"/>
    </row>
    <row r="26" spans="2:20" ht="12" x14ac:dyDescent="0.2">
      <c r="B26" s="27"/>
      <c r="C26" s="239"/>
      <c r="D26" s="124" t="s">
        <v>734</v>
      </c>
      <c r="E26" s="145" t="str">
        <f>IFERROR(VLOOKUP(D26,BD!$B:$D,2,FALSE),"")</f>
        <v>CC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0</v>
      </c>
      <c r="G26" s="147">
        <f>COUNT(H26:T26)-COUNTIF(H26:T26,"=0")</f>
        <v>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41"/>
    </row>
    <row r="27" spans="2:20" ht="12" x14ac:dyDescent="0.2">
      <c r="B27" s="27"/>
      <c r="C27" s="239"/>
      <c r="D27" s="70" t="s">
        <v>566</v>
      </c>
      <c r="E27" s="145" t="str">
        <f>IFERROR(VLOOKUP(D27,BD!$B:$D,2,FALSE),"")</f>
        <v>ASSVP</v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>COUNT(H27:T27)-COUNTIF(H27:T27,"=0")</f>
        <v>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41"/>
    </row>
    <row r="28" spans="2:20" ht="12" x14ac:dyDescent="0.2">
      <c r="B28" s="27"/>
      <c r="C28" s="214"/>
      <c r="D28" s="123" t="s">
        <v>637</v>
      </c>
      <c r="E28" s="145" t="str">
        <f>IFERROR(VLOOKUP(D28,BD!$B:$D,2,FALSE),"")</f>
        <v>ASSVP</v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 t="shared" si="0"/>
        <v>0</v>
      </c>
      <c r="H28" s="33"/>
      <c r="I28" s="33"/>
      <c r="J28" s="33"/>
      <c r="K28" s="33"/>
      <c r="L28" s="109"/>
      <c r="M28" s="109"/>
      <c r="N28" s="109"/>
      <c r="O28" s="109"/>
      <c r="P28" s="109"/>
      <c r="Q28" s="109"/>
      <c r="R28" s="109"/>
      <c r="S28" s="109"/>
      <c r="T28" s="141"/>
    </row>
    <row r="29" spans="2:20" ht="12" x14ac:dyDescent="0.2">
      <c r="B29" s="27"/>
      <c r="C29" s="271"/>
      <c r="D29" s="281" t="s">
        <v>930</v>
      </c>
      <c r="E29" s="267" t="str">
        <f>IFERROR(VLOOKUP(D29,BD!$B:$D,2,FALSE),"")</f>
        <v>ACENB</v>
      </c>
      <c r="F29" s="268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269">
        <f t="shared" si="0"/>
        <v>0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141"/>
    </row>
    <row r="30" spans="2:20" ht="12" x14ac:dyDescent="0.2">
      <c r="B30" s="27"/>
      <c r="C30" s="239"/>
      <c r="D30" s="70" t="s">
        <v>551</v>
      </c>
      <c r="E30" s="145" t="str">
        <f>IFERROR(VLOOKUP(D30,BD!$B:$D,2,FALSE),"")</f>
        <v>SMCC</v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>COUNT(H30:T30)-COUNTIF(H30:T30,"=0")</f>
        <v>0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41"/>
    </row>
    <row r="31" spans="2:20" ht="12" x14ac:dyDescent="0.2">
      <c r="B31" s="27"/>
      <c r="C31" s="239"/>
      <c r="D31" s="123" t="s">
        <v>161</v>
      </c>
      <c r="E31" s="145" t="str">
        <f>IFERROR(VLOOKUP(D31,BD!$B:$D,2,FALSE),"")</f>
        <v>ABCFI</v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>COUNT(H31:T31)-COUNTIF(H31:T31,"=0")</f>
        <v>0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41"/>
    </row>
    <row r="32" spans="2:20" ht="12" x14ac:dyDescent="0.2">
      <c r="B32" s="27"/>
      <c r="C32" s="239"/>
      <c r="D32" s="70" t="s">
        <v>185</v>
      </c>
      <c r="E32" s="145" t="str">
        <f>IFERROR(VLOOKUP(D32,BD!$B:$D,2,FALSE),"")</f>
        <v>ABCFI</v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>COUNT(H32:T32)-COUNTIF(H32:T32,"=0")</f>
        <v>0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41"/>
    </row>
    <row r="33" spans="2:20" ht="12" x14ac:dyDescent="0.2">
      <c r="B33" s="27"/>
      <c r="C33" s="271"/>
      <c r="D33" s="266" t="s">
        <v>267</v>
      </c>
      <c r="E33" s="267" t="str">
        <f>IFERROR(VLOOKUP(D33,BD!$B:$D,2,FALSE),"")</f>
        <v>ZARDO</v>
      </c>
      <c r="F33" s="268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269">
        <f t="shared" si="0"/>
        <v>0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141"/>
    </row>
    <row r="34" spans="2:20" ht="12" x14ac:dyDescent="0.2">
      <c r="B34" s="27"/>
      <c r="C34" s="271"/>
      <c r="D34" s="281" t="s">
        <v>272</v>
      </c>
      <c r="E34" s="267" t="str">
        <f>IFERROR(VLOOKUP(D34,BD!$B:$D,2,FALSE),"")</f>
        <v>SMCC</v>
      </c>
      <c r="F34" s="268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269">
        <f t="shared" si="0"/>
        <v>0</v>
      </c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141"/>
    </row>
    <row r="35" spans="2:20" ht="12" x14ac:dyDescent="0.2">
      <c r="B35" s="27"/>
      <c r="C35" s="271"/>
      <c r="D35" s="282" t="s">
        <v>989</v>
      </c>
      <c r="E35" s="267" t="str">
        <f>IFERROR(VLOOKUP(D35,BD!$B:$D,2,FALSE),"")</f>
        <v>LCC</v>
      </c>
      <c r="F35" s="268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0</v>
      </c>
      <c r="G35" s="269">
        <f t="shared" si="0"/>
        <v>0</v>
      </c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141"/>
    </row>
    <row r="36" spans="2:20" ht="12" x14ac:dyDescent="0.2">
      <c r="B36" s="27"/>
      <c r="C36" s="271"/>
      <c r="D36" s="266" t="s">
        <v>181</v>
      </c>
      <c r="E36" s="267" t="str">
        <f>IFERROR(VLOOKUP(D36,BD!$B:$D,2,FALSE),"")</f>
        <v>ABCFI</v>
      </c>
      <c r="F36" s="268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269">
        <f t="shared" si="0"/>
        <v>0</v>
      </c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141"/>
    </row>
    <row r="37" spans="2:20" ht="6" customHeight="1" x14ac:dyDescent="0.2">
      <c r="B37" s="32"/>
      <c r="C37" s="14"/>
      <c r="D37" s="14"/>
      <c r="E37" s="97"/>
      <c r="F37" s="36"/>
      <c r="G37" s="4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141"/>
    </row>
    <row r="38" spans="2:20" ht="12" x14ac:dyDescent="0.2">
      <c r="B38" s="27"/>
      <c r="C38" s="108"/>
      <c r="D38" s="2" t="s">
        <v>232</v>
      </c>
      <c r="E38" s="145" t="s">
        <v>136</v>
      </c>
      <c r="F38" s="146">
        <v>800</v>
      </c>
      <c r="G38" s="147">
        <v>1</v>
      </c>
      <c r="H38" s="109"/>
      <c r="I38" s="109">
        <v>800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41"/>
    </row>
    <row r="39" spans="2:20" ht="12" x14ac:dyDescent="0.2">
      <c r="B39" s="27"/>
      <c r="C39" s="108"/>
      <c r="D39" s="2" t="s">
        <v>138</v>
      </c>
      <c r="E39" s="145" t="s">
        <v>68</v>
      </c>
      <c r="F39" s="146">
        <v>1600</v>
      </c>
      <c r="G39" s="147">
        <v>1</v>
      </c>
      <c r="H39" s="109"/>
      <c r="I39" s="109"/>
      <c r="J39" s="109"/>
      <c r="K39" s="109">
        <v>1600</v>
      </c>
      <c r="L39" s="109"/>
      <c r="M39" s="109"/>
      <c r="N39" s="109"/>
      <c r="O39" s="109"/>
      <c r="P39" s="109"/>
      <c r="Q39" s="109"/>
      <c r="R39" s="109"/>
      <c r="S39" s="109"/>
      <c r="T39" s="141"/>
    </row>
    <row r="40" spans="2:20" ht="12" x14ac:dyDescent="0.2">
      <c r="B40" s="27"/>
      <c r="C40" s="108"/>
      <c r="D40" s="2" t="s">
        <v>905</v>
      </c>
      <c r="E40" s="145" t="s">
        <v>774</v>
      </c>
      <c r="F40" s="146">
        <v>3520</v>
      </c>
      <c r="G40" s="147">
        <v>3</v>
      </c>
      <c r="H40" s="33"/>
      <c r="I40" s="33"/>
      <c r="J40" s="33"/>
      <c r="K40" s="33">
        <v>1120</v>
      </c>
      <c r="L40" s="33"/>
      <c r="M40" s="33">
        <v>800</v>
      </c>
      <c r="N40" s="33">
        <v>1600</v>
      </c>
      <c r="O40" s="33"/>
      <c r="P40" s="33"/>
      <c r="Q40" s="33"/>
      <c r="R40" s="33"/>
      <c r="S40" s="33"/>
      <c r="T40" s="141"/>
    </row>
    <row r="41" spans="2:20" ht="12" x14ac:dyDescent="0.2">
      <c r="B41" s="27"/>
      <c r="C41" s="108"/>
      <c r="D41" s="2" t="s">
        <v>554</v>
      </c>
      <c r="E41" s="145" t="str">
        <f>IFERROR(VLOOKUP(D41,BD!$B:$D,2,FALSE),"")</f>
        <v>ASSVP</v>
      </c>
      <c r="F41" s="146">
        <f>IF(COUNT(H41:T41)&gt;=5,SUM(LARGE(H41:T41,{1,2,3,4,5})),IF(COUNT(H41:T41)=4,SUM(LARGE(H41:T41,{1,2,3,4})),IF(COUNT(H41:T41)=3,SUM(LARGE(H41:T41,{1,2,3})),IF(COUNT(H41:T41)=2,SUM(LARGE(H41:T41,{1,2})),IF(COUNT(H41:T41)=1,SUM(LARGE(H41:T41,{1})),0)))))</f>
        <v>1600</v>
      </c>
      <c r="G41" s="147">
        <f>COUNT(H41:T41)-COUNTIF(H41:T41,"=0")</f>
        <v>1</v>
      </c>
      <c r="H41" s="109"/>
      <c r="I41" s="109"/>
      <c r="J41" s="109"/>
      <c r="K41" s="109"/>
      <c r="L41" s="109"/>
      <c r="M41" s="109"/>
      <c r="N41" s="109"/>
      <c r="O41" s="109">
        <v>1600</v>
      </c>
      <c r="P41" s="109"/>
      <c r="Q41" s="109"/>
      <c r="R41" s="109"/>
      <c r="S41" s="109"/>
      <c r="T41" s="141"/>
    </row>
    <row r="42" spans="2:20" ht="12" x14ac:dyDescent="0.2">
      <c r="B42" s="27"/>
      <c r="C42" s="108"/>
      <c r="D42" s="2" t="s">
        <v>89</v>
      </c>
      <c r="E42" s="145" t="str">
        <f>IFERROR(VLOOKUP(D42,BD!$B:$D,2,FALSE),"")</f>
        <v>CC</v>
      </c>
      <c r="F42" s="146">
        <f>IF(COUNT(H42:T42)&gt;=5,SUM(LARGE(H42:T42,{1,2,3,4,5})),IF(COUNT(H42:T42)=4,SUM(LARGE(H42:T42,{1,2,3,4})),IF(COUNT(H42:T42)=3,SUM(LARGE(H42:T42,{1,2,3})),IF(COUNT(H42:T42)=2,SUM(LARGE(H42:T42,{1,2})),IF(COUNT(H42:T42)=1,SUM(LARGE(H42:T42,{1})),0)))))</f>
        <v>1600</v>
      </c>
      <c r="G42" s="147">
        <f>COUNT(H42:T42)-COUNTIF(H42:T42,"=0")</f>
        <v>1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>
        <v>1600</v>
      </c>
      <c r="T42" s="141"/>
    </row>
    <row r="43" spans="2:20" x14ac:dyDescent="0.2">
      <c r="B43" s="31"/>
      <c r="C43" s="17"/>
      <c r="D43" s="17"/>
      <c r="E43" s="92"/>
      <c r="F43" s="38"/>
      <c r="G43" s="38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41"/>
    </row>
    <row r="44" spans="2:20" s="21" customFormat="1" x14ac:dyDescent="0.2">
      <c r="B44" s="28"/>
      <c r="C44" s="19"/>
      <c r="D44" s="20" t="str">
        <f>SM!D38</f>
        <v>CONTAGEM DE SEMANAS</v>
      </c>
      <c r="E44" s="95"/>
      <c r="F44" s="18"/>
      <c r="G44" s="18"/>
      <c r="H44" s="102">
        <f>SM!H$38</f>
        <v>50</v>
      </c>
      <c r="I44" s="102">
        <f>SM!I$38</f>
        <v>49</v>
      </c>
      <c r="J44" s="102">
        <f>SM!J$38</f>
        <v>35</v>
      </c>
      <c r="K44" s="102">
        <f>SM!K$38</f>
        <v>30</v>
      </c>
      <c r="L44" s="102">
        <f>SM!L$38</f>
        <v>28</v>
      </c>
      <c r="M44" s="102">
        <f>SM!M$38</f>
        <v>26</v>
      </c>
      <c r="N44" s="102">
        <f>SM!N$38</f>
        <v>22</v>
      </c>
      <c r="O44" s="102">
        <f>SM!O$38</f>
        <v>11</v>
      </c>
      <c r="P44" s="102">
        <f>SM!P$38</f>
        <v>4</v>
      </c>
      <c r="Q44" s="102">
        <f>SM!Q$38</f>
        <v>4</v>
      </c>
      <c r="R44" s="102">
        <f>SM!R$38</f>
        <v>4</v>
      </c>
      <c r="S44" s="102">
        <f>SM!S$38</f>
        <v>1</v>
      </c>
      <c r="T44" s="142"/>
    </row>
  </sheetData>
  <sheetProtection selectLockedCells="1" selectUnlockedCells="1"/>
  <sortState ref="D10:S31">
    <sortCondition descending="1" ref="F10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9"/>
  <sheetViews>
    <sheetView showGridLines="0" topLeftCell="B1" zoomScaleNormal="100" zoomScaleSheetLayoutView="100" workbookViewId="0">
      <selection activeCell="C10" sqref="C10:S1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83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>
        <f>SM!D7</f>
        <v>0</v>
      </c>
      <c r="E7" s="289">
        <f>SM!E7</f>
        <v>0</v>
      </c>
      <c r="F7" s="285">
        <f>SM!F7</f>
        <v>0</v>
      </c>
      <c r="G7" s="283">
        <f>SM!G7</f>
        <v>0</v>
      </c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>
        <f>SM!D8</f>
        <v>0</v>
      </c>
      <c r="E8" s="289">
        <f>SM!E8</f>
        <v>0</v>
      </c>
      <c r="F8" s="285">
        <f>SM!F8</f>
        <v>0</v>
      </c>
      <c r="G8" s="283">
        <f>SM!G8</f>
        <v>0</v>
      </c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272">
        <v>1</v>
      </c>
      <c r="D10" s="273" t="s">
        <v>550</v>
      </c>
      <c r="E10" s="274" t="str">
        <f>IFERROR(VLOOKUP(D10,BD!$B:$D,2,FALSE),"")</f>
        <v>ASSVP</v>
      </c>
      <c r="F10" s="275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3800</v>
      </c>
      <c r="G10" s="276">
        <f t="shared" ref="G10:G31" si="0">COUNT(H10:T10)-COUNTIF(H10:T10,"=0")</f>
        <v>4</v>
      </c>
      <c r="H10" s="278"/>
      <c r="I10" s="278"/>
      <c r="J10" s="278"/>
      <c r="K10" s="278">
        <v>880</v>
      </c>
      <c r="L10" s="278"/>
      <c r="M10" s="278"/>
      <c r="N10" s="278">
        <v>1120</v>
      </c>
      <c r="O10" s="278">
        <v>1120</v>
      </c>
      <c r="P10" s="278"/>
      <c r="Q10" s="278">
        <v>680</v>
      </c>
      <c r="R10" s="278"/>
      <c r="S10" s="278"/>
      <c r="T10" s="141"/>
    </row>
    <row r="11" spans="2:20" ht="12" x14ac:dyDescent="0.2">
      <c r="B11" s="27"/>
      <c r="C11" s="203">
        <v>2</v>
      </c>
      <c r="D11" s="70" t="s">
        <v>441</v>
      </c>
      <c r="E11" s="145" t="str">
        <f>IFERROR(VLOOKUP(D11,BD!$B:$D,2,FALSE),"")</f>
        <v>PALOTINA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3600</v>
      </c>
      <c r="G11" s="147">
        <f t="shared" si="0"/>
        <v>4</v>
      </c>
      <c r="H11" s="33"/>
      <c r="I11" s="33"/>
      <c r="J11" s="33"/>
      <c r="K11" s="33"/>
      <c r="L11" s="33"/>
      <c r="M11" s="33">
        <v>800</v>
      </c>
      <c r="N11" s="33">
        <v>880</v>
      </c>
      <c r="O11" s="33">
        <v>1120</v>
      </c>
      <c r="P11" s="33"/>
      <c r="Q11" s="33">
        <v>800</v>
      </c>
      <c r="R11" s="33"/>
      <c r="S11" s="33"/>
      <c r="T11" s="141"/>
    </row>
    <row r="12" spans="2:20" ht="12" x14ac:dyDescent="0.2">
      <c r="B12" s="27"/>
      <c r="C12" s="237">
        <v>3</v>
      </c>
      <c r="D12" s="122" t="s">
        <v>737</v>
      </c>
      <c r="E12" s="145" t="str">
        <f>IFERROR(VLOOKUP(D12,BD!$B:$D,2,FALSE),"")</f>
        <v>ASERP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3600</v>
      </c>
      <c r="G12" s="147">
        <f t="shared" si="0"/>
        <v>4</v>
      </c>
      <c r="H12" s="33"/>
      <c r="I12" s="33"/>
      <c r="J12" s="33"/>
      <c r="K12" s="33"/>
      <c r="L12" s="33">
        <v>800</v>
      </c>
      <c r="M12" s="33"/>
      <c r="N12" s="33"/>
      <c r="O12" s="33">
        <v>880</v>
      </c>
      <c r="P12" s="33">
        <v>800</v>
      </c>
      <c r="Q12" s="33"/>
      <c r="R12" s="33"/>
      <c r="S12" s="33">
        <v>1120</v>
      </c>
      <c r="T12" s="141"/>
    </row>
    <row r="13" spans="2:20" ht="12" x14ac:dyDescent="0.2">
      <c r="B13" s="27"/>
      <c r="C13" s="237">
        <v>4</v>
      </c>
      <c r="D13" s="2" t="s">
        <v>351</v>
      </c>
      <c r="E13" s="145" t="str">
        <f>IFERROR(VLOOKUP(D13,BD!$B:$D,2,FALSE),"")</f>
        <v>SMCC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3240</v>
      </c>
      <c r="G13" s="147">
        <f t="shared" si="0"/>
        <v>4</v>
      </c>
      <c r="H13" s="33">
        <v>800</v>
      </c>
      <c r="I13" s="33"/>
      <c r="J13" s="33">
        <v>680</v>
      </c>
      <c r="K13" s="33"/>
      <c r="L13" s="33"/>
      <c r="M13" s="33"/>
      <c r="N13" s="33">
        <v>880</v>
      </c>
      <c r="O13" s="33">
        <v>880</v>
      </c>
      <c r="P13" s="33"/>
      <c r="Q13" s="33"/>
      <c r="R13" s="33"/>
      <c r="S13" s="33"/>
      <c r="T13" s="141"/>
    </row>
    <row r="14" spans="2:20" ht="12" x14ac:dyDescent="0.2">
      <c r="B14" s="27"/>
      <c r="C14" s="237">
        <v>5</v>
      </c>
      <c r="D14" s="2" t="s">
        <v>386</v>
      </c>
      <c r="E14" s="145" t="str">
        <f>IFERROR(VLOOKUP(D14,BD!$B:$D,2,FALSE),"")</f>
        <v>ASSVP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2480</v>
      </c>
      <c r="G14" s="147">
        <f t="shared" si="0"/>
        <v>2</v>
      </c>
      <c r="H14" s="33"/>
      <c r="I14" s="33"/>
      <c r="J14" s="33"/>
      <c r="K14" s="33"/>
      <c r="L14" s="33"/>
      <c r="M14" s="33"/>
      <c r="N14" s="33">
        <v>1120</v>
      </c>
      <c r="O14" s="33">
        <v>1360</v>
      </c>
      <c r="P14" s="33"/>
      <c r="Q14" s="33"/>
      <c r="R14" s="33"/>
      <c r="S14" s="33"/>
      <c r="T14" s="141"/>
    </row>
    <row r="15" spans="2:20" ht="12" x14ac:dyDescent="0.2">
      <c r="B15" s="27"/>
      <c r="C15" s="237">
        <v>6</v>
      </c>
      <c r="D15" s="2" t="s">
        <v>153</v>
      </c>
      <c r="E15" s="145" t="str">
        <f>IFERROR(VLOOKUP(D15,BD!$B:$D,2,FALSE),"")</f>
        <v>BME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2240</v>
      </c>
      <c r="G15" s="147">
        <f t="shared" si="0"/>
        <v>3</v>
      </c>
      <c r="H15" s="109"/>
      <c r="I15" s="109"/>
      <c r="J15" s="109"/>
      <c r="K15" s="109"/>
      <c r="L15" s="33">
        <v>680</v>
      </c>
      <c r="M15" s="33"/>
      <c r="N15" s="33"/>
      <c r="O15" s="33">
        <v>880</v>
      </c>
      <c r="P15" s="33">
        <v>680</v>
      </c>
      <c r="Q15" s="33"/>
      <c r="R15" s="33"/>
      <c r="S15" s="33"/>
      <c r="T15" s="141"/>
    </row>
    <row r="16" spans="2:20" ht="12" x14ac:dyDescent="0.2">
      <c r="B16" s="27"/>
      <c r="C16" s="237">
        <v>7</v>
      </c>
      <c r="D16" s="2" t="s">
        <v>914</v>
      </c>
      <c r="E16" s="145" t="str">
        <f>IFERROR(VLOOKUP(D16,BD!$B:$D,2,FALSE),"")</f>
        <v>ABB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1760</v>
      </c>
      <c r="G16" s="147">
        <f t="shared" si="0"/>
        <v>2</v>
      </c>
      <c r="H16" s="33"/>
      <c r="I16" s="33"/>
      <c r="J16" s="33"/>
      <c r="K16" s="33">
        <v>880</v>
      </c>
      <c r="L16" s="33"/>
      <c r="M16" s="33"/>
      <c r="N16" s="33">
        <v>880</v>
      </c>
      <c r="O16" s="33"/>
      <c r="P16" s="33"/>
      <c r="Q16" s="33"/>
      <c r="R16" s="33"/>
      <c r="S16" s="33"/>
      <c r="T16" s="141"/>
    </row>
    <row r="17" spans="2:20" ht="12" x14ac:dyDescent="0.2">
      <c r="B17" s="27"/>
      <c r="C17" s="237">
        <v>8</v>
      </c>
      <c r="D17" s="2" t="s">
        <v>724</v>
      </c>
      <c r="E17" s="145" t="str">
        <f>IFERROR(VLOOKUP(D17,BD!$B:$D,2,FALSE),"")</f>
        <v>ASSVP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1600</v>
      </c>
      <c r="G17" s="147">
        <f t="shared" si="0"/>
        <v>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1600</v>
      </c>
      <c r="T17" s="141"/>
    </row>
    <row r="18" spans="2:20" ht="12" x14ac:dyDescent="0.2">
      <c r="B18" s="27"/>
      <c r="C18" s="237">
        <v>9</v>
      </c>
      <c r="D18" s="70" t="s">
        <v>659</v>
      </c>
      <c r="E18" s="145" t="str">
        <f>IFERROR(VLOOKUP(D18,BD!$B:$D,2,FALSE),"")</f>
        <v>SMCC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1360</v>
      </c>
      <c r="G18" s="147">
        <f t="shared" si="0"/>
        <v>1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>
        <v>1360</v>
      </c>
      <c r="T18" s="141"/>
    </row>
    <row r="19" spans="2:20" ht="12" x14ac:dyDescent="0.2">
      <c r="B19" s="27"/>
      <c r="C19" s="237">
        <v>10</v>
      </c>
      <c r="D19" s="70" t="s">
        <v>740</v>
      </c>
      <c r="E19" s="145" t="str">
        <f>IFERROR(VLOOKUP(D19,BD!$B:$D,2,FALSE),"")</f>
        <v>AMBP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880</v>
      </c>
      <c r="G19" s="147">
        <f t="shared" si="0"/>
        <v>1</v>
      </c>
      <c r="H19" s="33"/>
      <c r="I19" s="33"/>
      <c r="J19" s="33"/>
      <c r="K19" s="33"/>
      <c r="L19" s="33"/>
      <c r="M19" s="33"/>
      <c r="N19" s="33"/>
      <c r="O19" s="33">
        <v>880</v>
      </c>
      <c r="P19" s="33"/>
      <c r="Q19" s="33"/>
      <c r="R19" s="33"/>
      <c r="S19" s="33"/>
      <c r="T19" s="141"/>
    </row>
    <row r="20" spans="2:20" ht="12" x14ac:dyDescent="0.2">
      <c r="B20" s="27"/>
      <c r="C20" s="271">
        <v>11</v>
      </c>
      <c r="D20" s="266" t="s">
        <v>723</v>
      </c>
      <c r="E20" s="267" t="str">
        <f>IFERROR(VLOOKUP(D20,BD!$B:$D,2,FALSE),"")</f>
        <v>ASSVP</v>
      </c>
      <c r="F20" s="268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0</v>
      </c>
      <c r="G20" s="269">
        <f t="shared" si="0"/>
        <v>0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141"/>
    </row>
    <row r="21" spans="2:20" ht="12" x14ac:dyDescent="0.2">
      <c r="B21" s="27"/>
      <c r="C21" s="271"/>
      <c r="D21" s="266" t="s">
        <v>229</v>
      </c>
      <c r="E21" s="267" t="str">
        <f>IFERROR(VLOOKUP(D21,BD!$B:$D,2,FALSE),"")</f>
        <v>ATACAR</v>
      </c>
      <c r="F21" s="268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0</v>
      </c>
      <c r="G21" s="269">
        <f t="shared" si="0"/>
        <v>0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141"/>
    </row>
    <row r="22" spans="2:20" ht="12" x14ac:dyDescent="0.2">
      <c r="B22" s="27"/>
      <c r="C22" s="108"/>
      <c r="D22" s="70" t="s">
        <v>74</v>
      </c>
      <c r="E22" s="145" t="str">
        <f>IFERROR(VLOOKUP(D22,BD!$B:$D,2,FALSE),"")</f>
        <v>ASSVP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0</v>
      </c>
      <c r="G22" s="147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41"/>
    </row>
    <row r="23" spans="2:20" ht="12" x14ac:dyDescent="0.2">
      <c r="B23" s="27"/>
      <c r="C23" s="271"/>
      <c r="D23" s="266" t="s">
        <v>344</v>
      </c>
      <c r="E23" s="267" t="str">
        <f>IFERROR(VLOOKUP(D23,BD!$B:$D,2,FALSE),"")</f>
        <v>ABCFI</v>
      </c>
      <c r="F23" s="268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0</v>
      </c>
      <c r="G23" s="269">
        <f t="shared" si="0"/>
        <v>0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141"/>
    </row>
    <row r="24" spans="2:20" ht="12" x14ac:dyDescent="0.2">
      <c r="B24" s="27"/>
      <c r="C24" s="239"/>
      <c r="D24" s="70" t="s">
        <v>547</v>
      </c>
      <c r="E24" s="145" t="str">
        <f>IFERROR(VLOOKUP(D24,BD!$B:$D,2,FALSE),"")</f>
        <v>ABB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0</v>
      </c>
      <c r="G24" s="147">
        <f>COUNT(H24:T24)-COUNTIF(H24:T24,"=0")</f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41"/>
    </row>
    <row r="25" spans="2:20" ht="12" x14ac:dyDescent="0.2">
      <c r="B25" s="27"/>
      <c r="C25" s="271"/>
      <c r="D25" s="266" t="s">
        <v>226</v>
      </c>
      <c r="E25" s="267" t="str">
        <f>IFERROR(VLOOKUP(D25,BD!$B:$D,2,FALSE),"")</f>
        <v>AABT</v>
      </c>
      <c r="F25" s="268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0</v>
      </c>
      <c r="G25" s="269">
        <f t="shared" si="0"/>
        <v>0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141"/>
    </row>
    <row r="26" spans="2:20" ht="12" x14ac:dyDescent="0.2">
      <c r="B26" s="27"/>
      <c r="C26" s="271"/>
      <c r="D26" s="266" t="s">
        <v>228</v>
      </c>
      <c r="E26" s="267" t="str">
        <f>IFERROR(VLOOKUP(D26,BD!$B:$D,2,FALSE),"")</f>
        <v>ZARDO</v>
      </c>
      <c r="F26" s="268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0</v>
      </c>
      <c r="G26" s="269">
        <f t="shared" si="0"/>
        <v>0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141"/>
    </row>
    <row r="27" spans="2:20" ht="12" x14ac:dyDescent="0.2">
      <c r="B27" s="27"/>
      <c r="C27" s="108"/>
      <c r="D27" s="2" t="s">
        <v>1501</v>
      </c>
      <c r="E27" s="145" t="str">
        <f>IFERROR(VLOOKUP(D27,BD!$B:$D,2,FALSE),"")</f>
        <v>ABCFI</v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108"/>
      <c r="D28" s="70" t="s">
        <v>733</v>
      </c>
      <c r="E28" s="145" t="str">
        <f>IFERROR(VLOOKUP(D28,BD!$B:$D,2,FALSE),"")</f>
        <v>CC</v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>COUNT(H28:T28)-COUNTIF(H28:T28,"=0")</f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41"/>
    </row>
    <row r="29" spans="2:20" ht="12" x14ac:dyDescent="0.2">
      <c r="B29" s="27"/>
      <c r="C29" s="271"/>
      <c r="D29" s="266" t="s">
        <v>652</v>
      </c>
      <c r="E29" s="267" t="str">
        <f>IFERROR(VLOOKUP(D29,BD!$B:$D,2,FALSE),"")</f>
        <v>BME</v>
      </c>
      <c r="F29" s="268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269">
        <f t="shared" si="0"/>
        <v>0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141"/>
    </row>
    <row r="30" spans="2:20" ht="12" x14ac:dyDescent="0.2">
      <c r="B30" s="27"/>
      <c r="C30" s="108"/>
      <c r="D30" s="70" t="s">
        <v>1112</v>
      </c>
      <c r="E30" s="145" t="str">
        <f>IFERROR(VLOOKUP(D30,BD!$B:$D,2,FALSE),"")</f>
        <v>ABCFI</v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>COUNT(H30:T30)-COUNTIF(H30:T30,"=0")</f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271"/>
      <c r="D31" s="266" t="s">
        <v>135</v>
      </c>
      <c r="E31" s="267" t="str">
        <f>IFERROR(VLOOKUP(D31,BD!$B:$D,2,FALSE),"")</f>
        <v>BME</v>
      </c>
      <c r="F31" s="268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269">
        <f t="shared" si="0"/>
        <v>0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141"/>
    </row>
    <row r="32" spans="2:20" ht="6" customHeight="1" x14ac:dyDescent="0.2">
      <c r="B32" s="32"/>
      <c r="C32" s="14"/>
      <c r="D32" s="14"/>
      <c r="E32" s="97"/>
      <c r="F32" s="36"/>
      <c r="G32" s="4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41"/>
    </row>
    <row r="33" spans="2:20" ht="12" x14ac:dyDescent="0.2">
      <c r="B33" s="27"/>
      <c r="C33" s="108"/>
      <c r="D33" s="70" t="s">
        <v>140</v>
      </c>
      <c r="E33" s="145" t="str">
        <f>IFERROR(VLOOKUP(D33,BD!$B:$D,2,FALSE),"")</f>
        <v>ASSVP</v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1600</v>
      </c>
      <c r="G33" s="147">
        <f>COUNT(H33:T33)-COUNTIF(H33:T33,"=0")</f>
        <v>1</v>
      </c>
      <c r="H33" s="33"/>
      <c r="I33" s="33"/>
      <c r="J33" s="33"/>
      <c r="K33" s="33">
        <v>1600</v>
      </c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108"/>
      <c r="D34" s="2" t="s">
        <v>710</v>
      </c>
      <c r="E34" s="145" t="str">
        <f>IFERROR(VLOOKUP(D34,BD!$B:$D,2,FALSE),"")</f>
        <v>ZARDO</v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3040</v>
      </c>
      <c r="G34" s="147">
        <f>COUNT(H34:T34)-COUNTIF(H34:T34,"=0")</f>
        <v>3</v>
      </c>
      <c r="H34" s="33"/>
      <c r="I34" s="33"/>
      <c r="J34" s="33">
        <v>560</v>
      </c>
      <c r="K34" s="33">
        <v>880</v>
      </c>
      <c r="L34" s="33"/>
      <c r="M34" s="33"/>
      <c r="N34" s="33">
        <v>1600</v>
      </c>
      <c r="O34" s="33"/>
      <c r="P34" s="33"/>
      <c r="Q34" s="33"/>
      <c r="R34" s="33"/>
      <c r="S34" s="33"/>
      <c r="T34" s="141"/>
    </row>
    <row r="35" spans="2:20" ht="12" x14ac:dyDescent="0.2">
      <c r="B35" s="27"/>
      <c r="C35" s="108"/>
      <c r="D35" s="2" t="s">
        <v>287</v>
      </c>
      <c r="E35" s="145" t="str">
        <f>IFERROR(VLOOKUP(D35,BD!$B:$D,2,FALSE),"")</f>
        <v>ZARDO</v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5120</v>
      </c>
      <c r="G35" s="147">
        <f>COUNT(H35:T35)-COUNTIF(H35:T35,"=0")</f>
        <v>4</v>
      </c>
      <c r="H35" s="33"/>
      <c r="I35" s="33"/>
      <c r="J35" s="33">
        <v>800</v>
      </c>
      <c r="K35" s="33">
        <v>1360</v>
      </c>
      <c r="L35" s="33"/>
      <c r="M35" s="33"/>
      <c r="N35" s="33">
        <v>1360</v>
      </c>
      <c r="O35" s="33">
        <v>1600</v>
      </c>
      <c r="P35" s="33"/>
      <c r="Q35" s="33"/>
      <c r="R35" s="33"/>
      <c r="S35" s="33"/>
      <c r="T35" s="141"/>
    </row>
    <row r="36" spans="2:20" ht="12" x14ac:dyDescent="0.2">
      <c r="B36" s="27"/>
      <c r="C36" s="108"/>
      <c r="D36" s="2"/>
      <c r="E36" s="145" t="str">
        <f>IFERROR(VLOOKUP(D36,BD!$B:$D,2,FALSE),"")</f>
        <v/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147">
        <f>COUNT(H36:T36)-COUNTIF(H36:T36,"=0")</f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108"/>
      <c r="D37" s="2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>COUNT(H37:T37)-COUNTIF(H37:T37,"=0")</f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x14ac:dyDescent="0.2">
      <c r="B38" s="31"/>
      <c r="C38" s="17"/>
      <c r="D38" s="17"/>
      <c r="E38" s="92"/>
      <c r="F38" s="38"/>
      <c r="G38" s="38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41"/>
    </row>
    <row r="39" spans="2:20" s="21" customFormat="1" x14ac:dyDescent="0.2">
      <c r="B39" s="28"/>
      <c r="C39" s="19"/>
      <c r="D39" s="20" t="str">
        <f>SM!D38</f>
        <v>CONTAGEM DE SEMANAS</v>
      </c>
      <c r="E39" s="95"/>
      <c r="F39" s="18"/>
      <c r="G39" s="18"/>
      <c r="H39" s="102">
        <f>SM!H$38</f>
        <v>50</v>
      </c>
      <c r="I39" s="102">
        <f>SM!I$38</f>
        <v>49</v>
      </c>
      <c r="J39" s="102">
        <f>SM!J$38</f>
        <v>35</v>
      </c>
      <c r="K39" s="102">
        <f>SM!K$38</f>
        <v>30</v>
      </c>
      <c r="L39" s="102">
        <f>SM!L$38</f>
        <v>28</v>
      </c>
      <c r="M39" s="102">
        <f>SM!M$38</f>
        <v>26</v>
      </c>
      <c r="N39" s="102">
        <f>SM!N$38</f>
        <v>22</v>
      </c>
      <c r="O39" s="102">
        <f>SM!O$38</f>
        <v>11</v>
      </c>
      <c r="P39" s="102">
        <f>SM!P$38</f>
        <v>4</v>
      </c>
      <c r="Q39" s="102">
        <f>SM!Q$38</f>
        <v>4</v>
      </c>
      <c r="R39" s="102">
        <f>SM!R$38</f>
        <v>4</v>
      </c>
      <c r="S39" s="102">
        <f>SM!S$38</f>
        <v>1</v>
      </c>
      <c r="T39" s="142"/>
    </row>
  </sheetData>
  <sheetProtection selectLockedCells="1" selectUnlockedCells="1"/>
  <sortState ref="D10:S28">
    <sortCondition descending="1" ref="F10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showGridLines="0" topLeftCell="A9" zoomScale="90" zoomScaleNormal="90" zoomScaleSheetLayoutView="100" workbookViewId="0">
      <selection activeCell="D38" sqref="D38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37.85546875" style="4" bestFit="1" customWidth="1"/>
    <col min="5" max="5" width="45.42578125" style="4" customWidth="1"/>
    <col min="6" max="6" width="12.28515625" style="93" customWidth="1"/>
    <col min="7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84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92">
        <v>1</v>
      </c>
      <c r="D10" s="2" t="s">
        <v>418</v>
      </c>
      <c r="E10" s="70" t="s">
        <v>784</v>
      </c>
      <c r="F10" s="145" t="str">
        <f>IFERROR(VLOOKUP(D10,BD!$B:$D,2,FALSE),"")</f>
        <v>ABCFI</v>
      </c>
      <c r="G10" s="145" t="str">
        <f>IFERROR(VLOOKUP(E10,BD!$B:$D,2,FALSE),"")</f>
        <v>ABCFI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4320</v>
      </c>
      <c r="I10" s="147">
        <f t="shared" ref="I10:I35" si="0">COUNT(J10:V10)-COUNTIF(J10:V10,"=0")</f>
        <v>3</v>
      </c>
      <c r="J10" s="33"/>
      <c r="K10" s="33"/>
      <c r="L10" s="33"/>
      <c r="M10" s="33">
        <v>1600</v>
      </c>
      <c r="N10" s="33"/>
      <c r="O10" s="33"/>
      <c r="P10" s="33">
        <v>1360</v>
      </c>
      <c r="Q10" s="33">
        <v>1360</v>
      </c>
      <c r="R10" s="33"/>
      <c r="S10" s="33"/>
      <c r="T10" s="33"/>
      <c r="U10" s="33"/>
      <c r="V10" s="141"/>
    </row>
    <row r="11" spans="2:22" ht="12" x14ac:dyDescent="0.2">
      <c r="B11" s="27"/>
      <c r="C11" s="137">
        <v>2</v>
      </c>
      <c r="D11" s="2" t="s">
        <v>927</v>
      </c>
      <c r="E11" s="70" t="s">
        <v>928</v>
      </c>
      <c r="F11" s="145" t="str">
        <f>IFERROR(VLOOKUP(D11,BD!$B:$D,2,FALSE),"")</f>
        <v>SEAC</v>
      </c>
      <c r="G11" s="145" t="str">
        <f>IFERROR(VLOOKUP(E11,BD!$B:$D,2,FALSE),"")</f>
        <v>SEAC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2000</v>
      </c>
      <c r="I11" s="147">
        <f t="shared" si="0"/>
        <v>2</v>
      </c>
      <c r="J11" s="33"/>
      <c r="K11" s="33"/>
      <c r="L11" s="33"/>
      <c r="M11" s="33">
        <v>1120</v>
      </c>
      <c r="N11" s="33"/>
      <c r="O11" s="33"/>
      <c r="P11" s="33"/>
      <c r="Q11" s="33">
        <v>880</v>
      </c>
      <c r="R11" s="33"/>
      <c r="S11" s="33"/>
      <c r="T11" s="33"/>
      <c r="U11" s="33"/>
      <c r="V11" s="141"/>
    </row>
    <row r="12" spans="2:22" ht="12" x14ac:dyDescent="0.2">
      <c r="B12" s="27"/>
      <c r="C12" s="238">
        <v>3</v>
      </c>
      <c r="D12" s="70" t="s">
        <v>770</v>
      </c>
      <c r="E12" s="70" t="s">
        <v>104</v>
      </c>
      <c r="F12" s="145" t="str">
        <f>IFERROR(VLOOKUP(D12,BD!$B:$D,2,FALSE),"")</f>
        <v>BME</v>
      </c>
      <c r="G12" s="145" t="str">
        <f>IFERROR(VLOOKUP(E12,BD!$B:$D,2,FALSE),"")</f>
        <v>BME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1800</v>
      </c>
      <c r="I12" s="147">
        <f t="shared" si="0"/>
        <v>2</v>
      </c>
      <c r="J12" s="33"/>
      <c r="K12" s="33"/>
      <c r="L12" s="33">
        <v>680</v>
      </c>
      <c r="M12" s="33"/>
      <c r="N12" s="33"/>
      <c r="O12" s="33"/>
      <c r="P12" s="33"/>
      <c r="Q12" s="33"/>
      <c r="R12" s="33"/>
      <c r="S12" s="33"/>
      <c r="T12" s="33"/>
      <c r="U12" s="33">
        <v>1120</v>
      </c>
      <c r="V12" s="141"/>
    </row>
    <row r="13" spans="2:22" ht="12" x14ac:dyDescent="0.2">
      <c r="B13" s="27"/>
      <c r="C13" s="238">
        <v>4</v>
      </c>
      <c r="D13" s="70" t="s">
        <v>149</v>
      </c>
      <c r="E13" s="2" t="s">
        <v>902</v>
      </c>
      <c r="F13" s="145" t="str">
        <f>IFERROR(VLOOKUP(D13,BD!$B:$D,2,FALSE),"")</f>
        <v>CSJ/NAMBA TRAINING</v>
      </c>
      <c r="G13" s="145" t="str">
        <f>IFERROR(VLOOKUP(E13,BD!$B:$D,2,FALSE),"")</f>
        <v>LCC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1600</v>
      </c>
      <c r="I13" s="147">
        <f t="shared" si="0"/>
        <v>2</v>
      </c>
      <c r="J13" s="33"/>
      <c r="K13" s="33"/>
      <c r="L13" s="33"/>
      <c r="M13" s="33"/>
      <c r="N13" s="33">
        <v>800</v>
      </c>
      <c r="O13" s="33"/>
      <c r="P13" s="33"/>
      <c r="Q13" s="33"/>
      <c r="R13" s="33">
        <v>800</v>
      </c>
      <c r="S13" s="33"/>
      <c r="T13" s="33"/>
      <c r="U13" s="33"/>
      <c r="V13" s="141"/>
    </row>
    <row r="14" spans="2:22" ht="12" x14ac:dyDescent="0.2">
      <c r="B14" s="27"/>
      <c r="C14" s="238"/>
      <c r="D14" s="70" t="s">
        <v>101</v>
      </c>
      <c r="E14" s="2" t="s">
        <v>687</v>
      </c>
      <c r="F14" s="145" t="str">
        <f>IFERROR(VLOOKUP(D14,BD!$B:$D,2,FALSE),"")</f>
        <v>SMCC</v>
      </c>
      <c r="G14" s="145" t="str">
        <f>IFERROR(VLOOKUP(E14,BD!$B:$D,2,FALSE),"")</f>
        <v>SMCC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1600</v>
      </c>
      <c r="I14" s="147">
        <f t="shared" si="0"/>
        <v>2</v>
      </c>
      <c r="J14" s="33"/>
      <c r="K14" s="33"/>
      <c r="L14" s="33">
        <v>800</v>
      </c>
      <c r="M14" s="33"/>
      <c r="N14" s="33"/>
      <c r="O14" s="33"/>
      <c r="P14" s="33"/>
      <c r="Q14" s="33"/>
      <c r="R14" s="33"/>
      <c r="S14" s="33"/>
      <c r="T14" s="33">
        <v>800</v>
      </c>
      <c r="U14" s="33"/>
      <c r="V14" s="141"/>
    </row>
    <row r="15" spans="2:22" ht="12" x14ac:dyDescent="0.2">
      <c r="B15" s="27"/>
      <c r="C15" s="238">
        <v>6</v>
      </c>
      <c r="D15" s="2" t="s">
        <v>893</v>
      </c>
      <c r="E15" s="2" t="s">
        <v>905</v>
      </c>
      <c r="F15" s="145" t="str">
        <f>IFERROR(VLOOKUP(D15,BD!$B:$D,2,FALSE),"")</f>
        <v>ILECE</v>
      </c>
      <c r="G15" s="145" t="str">
        <f>IFERROR(VLOOKUP(E15,BD!$B:$D,2,FALSE),"")</f>
        <v>ABCFI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1360</v>
      </c>
      <c r="I15" s="147">
        <f t="shared" si="0"/>
        <v>1</v>
      </c>
      <c r="J15" s="33"/>
      <c r="K15" s="33"/>
      <c r="L15" s="33"/>
      <c r="M15" s="33">
        <v>1360</v>
      </c>
      <c r="N15" s="33"/>
      <c r="O15" s="33"/>
      <c r="P15" s="33"/>
      <c r="Q15" s="33"/>
      <c r="R15" s="33"/>
      <c r="S15" s="33"/>
      <c r="T15" s="33"/>
      <c r="U15" s="33"/>
      <c r="V15" s="141"/>
    </row>
    <row r="16" spans="2:22" ht="12" x14ac:dyDescent="0.2">
      <c r="B16" s="27"/>
      <c r="C16" s="238"/>
      <c r="D16" s="124" t="s">
        <v>62</v>
      </c>
      <c r="E16" s="2" t="s">
        <v>121</v>
      </c>
      <c r="F16" s="145" t="str">
        <f>IFERROR(VLOOKUP(D16,BD!$B:$D,2,FALSE),"")</f>
        <v>ACENB</v>
      </c>
      <c r="G16" s="145" t="str">
        <f>IFERROR(VLOOKUP(E16,BD!$B:$D,2,FALSE),"")</f>
        <v>BME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1360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>
        <v>1360</v>
      </c>
      <c r="V16" s="141"/>
    </row>
    <row r="17" spans="2:22" ht="12" x14ac:dyDescent="0.2">
      <c r="B17" s="27"/>
      <c r="C17" s="238">
        <v>8</v>
      </c>
      <c r="D17" s="70" t="s">
        <v>149</v>
      </c>
      <c r="E17" s="70" t="s">
        <v>62</v>
      </c>
      <c r="F17" s="145" t="str">
        <f>IFERROR(VLOOKUP(D17,BD!$B:$D,2,FALSE),"")</f>
        <v>CSJ/NAMBA TRAINING</v>
      </c>
      <c r="G17" s="145" t="str">
        <f>IFERROR(VLOOKUP(E17,BD!$B:$D,2,FALSE),"")</f>
        <v>ACENB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1120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>
        <v>1120</v>
      </c>
      <c r="Q17" s="33"/>
      <c r="R17" s="33"/>
      <c r="S17" s="33"/>
      <c r="T17" s="33"/>
      <c r="U17" s="33"/>
      <c r="V17" s="141"/>
    </row>
    <row r="18" spans="2:22" ht="12" x14ac:dyDescent="0.2">
      <c r="B18" s="27"/>
      <c r="C18" s="238"/>
      <c r="D18" s="2" t="s">
        <v>149</v>
      </c>
      <c r="E18" s="70" t="s">
        <v>601</v>
      </c>
      <c r="F18" s="145" t="str">
        <f>IFERROR(VLOOKUP(D18,BD!$B:$D,2,FALSE),"")</f>
        <v>CSJ/NAMBA TRAINING</v>
      </c>
      <c r="G18" s="145" t="str">
        <f>IFERROR(VLOOKUP(E18,BD!$B:$D,2,FALSE),"")</f>
        <v>CSJ/NAMBA TRAINING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1120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>
        <v>1120</v>
      </c>
      <c r="V18" s="141"/>
    </row>
    <row r="19" spans="2:22" ht="12" x14ac:dyDescent="0.2">
      <c r="B19" s="27"/>
      <c r="C19" s="238"/>
      <c r="D19" s="70" t="s">
        <v>121</v>
      </c>
      <c r="E19" s="2" t="s">
        <v>104</v>
      </c>
      <c r="F19" s="145" t="str">
        <f>IFERROR(VLOOKUP(D19,BD!$B:$D,2,FALSE),"")</f>
        <v>BME</v>
      </c>
      <c r="G19" s="145" t="str">
        <f>IFERROR(VLOOKUP(E19,BD!$B:$D,2,FALSE),"")</f>
        <v>BME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1120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>
        <v>1120</v>
      </c>
      <c r="R19" s="33"/>
      <c r="S19" s="33"/>
      <c r="T19" s="33"/>
      <c r="U19" s="33"/>
      <c r="V19" s="141"/>
    </row>
    <row r="20" spans="2:22" ht="12" x14ac:dyDescent="0.2">
      <c r="B20" s="27"/>
      <c r="C20" s="238">
        <v>11</v>
      </c>
      <c r="D20" s="70" t="s">
        <v>566</v>
      </c>
      <c r="E20" s="2" t="s">
        <v>918</v>
      </c>
      <c r="F20" s="145" t="str">
        <f>IFERROR(VLOOKUP(D20,BD!$B:$D,2,FALSE),"")</f>
        <v>ASSVP</v>
      </c>
      <c r="G20" s="145" t="str">
        <f>IFERROR(VLOOKUP(E20,BD!$B:$D,2,FALSE),"")</f>
        <v>ASSVP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880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>
        <v>880</v>
      </c>
      <c r="R20" s="33"/>
      <c r="S20" s="33"/>
      <c r="T20" s="33"/>
      <c r="U20" s="33"/>
      <c r="V20" s="141"/>
    </row>
    <row r="21" spans="2:22" ht="12" x14ac:dyDescent="0.2">
      <c r="B21" s="27"/>
      <c r="C21" s="238"/>
      <c r="D21" s="70" t="s">
        <v>650</v>
      </c>
      <c r="E21" s="105" t="s">
        <v>104</v>
      </c>
      <c r="F21" s="145" t="str">
        <f>IFERROR(VLOOKUP(D21,BD!$B:$D,2,FALSE),"")</f>
        <v>BME</v>
      </c>
      <c r="G21" s="145" t="str">
        <f>IFERROR(VLOOKUP(E21,BD!$B:$D,2,FALSE),"")</f>
        <v>BME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880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>
        <v>880</v>
      </c>
      <c r="Q21" s="33"/>
      <c r="R21" s="33"/>
      <c r="S21" s="33"/>
      <c r="T21" s="33"/>
      <c r="U21" s="33"/>
      <c r="V21" s="141"/>
    </row>
    <row r="22" spans="2:22" ht="12" x14ac:dyDescent="0.2">
      <c r="B22" s="27"/>
      <c r="C22" s="238"/>
      <c r="D22" s="105" t="s">
        <v>687</v>
      </c>
      <c r="E22" s="2" t="s">
        <v>186</v>
      </c>
      <c r="F22" s="145" t="str">
        <f>IFERROR(VLOOKUP(D22,BD!$B:$D,2,FALSE),"")</f>
        <v>SMCC</v>
      </c>
      <c r="G22" s="145" t="str">
        <f>IFERROR(VLOOKUP(E22,BD!$B:$D,2,FALSE),"")</f>
        <v>SMCC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880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>
        <v>880</v>
      </c>
      <c r="Q22" s="33"/>
      <c r="R22" s="33"/>
      <c r="S22" s="33"/>
      <c r="T22" s="33"/>
      <c r="U22" s="33"/>
      <c r="V22" s="141"/>
    </row>
    <row r="23" spans="2:22" ht="12" x14ac:dyDescent="0.2">
      <c r="B23" s="27"/>
      <c r="C23" s="238">
        <v>14</v>
      </c>
      <c r="D23" s="2" t="s">
        <v>149</v>
      </c>
      <c r="E23" s="2" t="s">
        <v>278</v>
      </c>
      <c r="F23" s="145" t="str">
        <f>IFERROR(VLOOKUP(D23,BD!$B:$D,2,FALSE),"")</f>
        <v>CSJ/NAMBA TRAINING</v>
      </c>
      <c r="G23" s="145" t="str">
        <f>IFERROR(VLOOKUP(E23,BD!$B:$D,2,FALSE),"")</f>
        <v>CSJ/NAMBA TRAINING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800</v>
      </c>
      <c r="I23" s="147">
        <f t="shared" si="0"/>
        <v>1</v>
      </c>
      <c r="J23" s="33"/>
      <c r="K23" s="33">
        <v>800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38">
        <v>15</v>
      </c>
      <c r="D24" s="2" t="s">
        <v>893</v>
      </c>
      <c r="E24" s="70" t="s">
        <v>152</v>
      </c>
      <c r="F24" s="145" t="str">
        <f>IFERROR(VLOOKUP(D24,BD!$B:$D,2,FALSE),"")</f>
        <v>ILECE</v>
      </c>
      <c r="G24" s="145" t="str">
        <f>IFERROR(VLOOKUP(E24,BD!$B:$D,2,FALSE),"")</f>
        <v>BME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680</v>
      </c>
      <c r="I24" s="147">
        <f t="shared" si="0"/>
        <v>1</v>
      </c>
      <c r="J24" s="33"/>
      <c r="K24" s="33"/>
      <c r="L24" s="33"/>
      <c r="M24" s="33"/>
      <c r="N24" s="33">
        <v>680</v>
      </c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38"/>
      <c r="D25" s="70" t="s">
        <v>182</v>
      </c>
      <c r="E25" s="2" t="s">
        <v>418</v>
      </c>
      <c r="F25" s="145" t="str">
        <f>IFERROR(VLOOKUP(D25,BD!$B:$D,2,FALSE),"")</f>
        <v>ABCFI</v>
      </c>
      <c r="G25" s="145" t="str">
        <f>IFERROR(VLOOKUP(E25,BD!$B:$D,2,FALSE),"")</f>
        <v>ABCFI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680</v>
      </c>
      <c r="I25" s="147">
        <f t="shared" si="0"/>
        <v>1</v>
      </c>
      <c r="J25" s="33"/>
      <c r="K25" s="33"/>
      <c r="L25" s="33"/>
      <c r="M25" s="33"/>
      <c r="N25" s="33"/>
      <c r="O25" s="33">
        <v>680</v>
      </c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194"/>
      <c r="D26" s="70"/>
      <c r="E26" s="70"/>
      <c r="F26" s="145" t="str">
        <f>IFERROR(VLOOKUP(D26,BD!$B:$D,2,FALSE),"")</f>
        <v/>
      </c>
      <c r="G26" s="145" t="str">
        <f>IFERROR(VLOOKUP(E26,BD!$B:$D,2,FALSE),"")</f>
        <v/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0</v>
      </c>
      <c r="I26" s="147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194"/>
      <c r="D27" s="70"/>
      <c r="E27" s="2"/>
      <c r="F27" s="145" t="str">
        <f>IFERROR(VLOOKUP(D27,BD!$B:$D,2,FALSE),"")</f>
        <v/>
      </c>
      <c r="G27" s="145" t="str">
        <f>IFERROR(VLOOKUP(E27,BD!$B:$D,2,FALSE),"")</f>
        <v/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0</v>
      </c>
      <c r="I27" s="147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194"/>
      <c r="D28" s="2"/>
      <c r="E28" s="70"/>
      <c r="F28" s="145" t="str">
        <f>IFERROR(VLOOKUP(D28,BD!$B:$D,2,FALSE),"")</f>
        <v/>
      </c>
      <c r="G28" s="145" t="str">
        <f>IFERROR(VLOOKUP(E28,BD!$B:$D,2,FALSE),"")</f>
        <v/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0</v>
      </c>
      <c r="I28" s="147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194"/>
      <c r="D29" s="70"/>
      <c r="E29" s="2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194"/>
      <c r="D30" s="70"/>
      <c r="E30" s="2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194"/>
      <c r="D31" s="70"/>
      <c r="E31" s="2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194"/>
      <c r="D32" s="70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137"/>
      <c r="D33" s="70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37"/>
      <c r="D34" s="70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7"/>
      <c r="D35" s="70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6" customHeight="1" x14ac:dyDescent="0.2">
      <c r="B36" s="32"/>
      <c r="C36" s="14"/>
      <c r="D36" s="14"/>
      <c r="E36" s="14"/>
      <c r="F36" s="96"/>
      <c r="G36" s="96"/>
      <c r="H36" s="24"/>
      <c r="I36" s="4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41"/>
    </row>
    <row r="37" spans="2:22" ht="12" x14ac:dyDescent="0.2">
      <c r="B37" s="27"/>
      <c r="C37" s="1"/>
      <c r="D37" s="70" t="s">
        <v>1238</v>
      </c>
      <c r="E37" s="113" t="s">
        <v>905</v>
      </c>
      <c r="F37" s="145" t="str">
        <f>IFERROR(VLOOKUP(D37,BD!$B:$D,2,FALSE),"")</f>
        <v>ABCFI</v>
      </c>
      <c r="G37" s="145" t="str">
        <f>IFERROR(VLOOKUP(E37,BD!$B:$D,2,FALSE),"")</f>
        <v>ABCFI</v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1600</v>
      </c>
      <c r="I37" s="147">
        <f>COUNT(J37:V37)-COUNTIF(J37:V37,"=0")</f>
        <v>1</v>
      </c>
      <c r="J37" s="33"/>
      <c r="K37" s="33"/>
      <c r="L37" s="33"/>
      <c r="M37" s="33"/>
      <c r="N37" s="33"/>
      <c r="O37" s="33"/>
      <c r="P37" s="33">
        <v>1600</v>
      </c>
      <c r="Q37" s="33"/>
      <c r="R37" s="33"/>
      <c r="S37" s="33"/>
      <c r="T37" s="33"/>
      <c r="U37" s="33"/>
      <c r="V37" s="141"/>
    </row>
    <row r="38" spans="2:22" ht="12" x14ac:dyDescent="0.2">
      <c r="B38" s="27"/>
      <c r="C38" s="1"/>
      <c r="D38" s="70" t="s">
        <v>391</v>
      </c>
      <c r="E38" s="2" t="s">
        <v>554</v>
      </c>
      <c r="F38" s="145" t="str">
        <f>IFERROR(VLOOKUP(D38,BD!$B:$D,2,FALSE),"")</f>
        <v>ASSVP</v>
      </c>
      <c r="G38" s="145" t="str">
        <f>IFERROR(VLOOKUP(E38,BD!$B:$D,2,FALSE),"")</f>
        <v>ASSVP</v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1600</v>
      </c>
      <c r="I38" s="147">
        <f>COUNT(J38:V38)-COUNTIF(J38:V38,"=0")</f>
        <v>1</v>
      </c>
      <c r="J38" s="33"/>
      <c r="K38" s="33"/>
      <c r="L38" s="33"/>
      <c r="M38" s="33"/>
      <c r="N38" s="33"/>
      <c r="O38" s="33"/>
      <c r="P38" s="33"/>
      <c r="Q38" s="33">
        <v>1600</v>
      </c>
      <c r="R38" s="33"/>
      <c r="S38" s="33"/>
      <c r="T38" s="33"/>
      <c r="U38" s="33"/>
      <c r="V38" s="141"/>
    </row>
    <row r="39" spans="2:22" ht="12" x14ac:dyDescent="0.2">
      <c r="B39" s="27"/>
      <c r="C39" s="137"/>
      <c r="D39" s="70" t="s">
        <v>185</v>
      </c>
      <c r="E39" s="2" t="s">
        <v>187</v>
      </c>
      <c r="F39" s="145" t="str">
        <f>IFERROR(VLOOKUP(D39,BD!$B:$D,2,FALSE),"")</f>
        <v>ABCFI</v>
      </c>
      <c r="G39" s="145" t="str">
        <f>IFERROR(VLOOKUP(E39,BD!$B:$D,2,FALSE),"")</f>
        <v>ABCFI</v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1600</v>
      </c>
      <c r="I39" s="147">
        <f>COUNT(J39:V39)-COUNTIF(J39:V39,"=0")</f>
        <v>1</v>
      </c>
      <c r="J39" s="33"/>
      <c r="K39" s="33">
        <v>1600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ht="12" x14ac:dyDescent="0.2">
      <c r="B40" s="27"/>
      <c r="C40" s="215"/>
      <c r="D40" s="2" t="s">
        <v>905</v>
      </c>
      <c r="E40" s="2" t="s">
        <v>170</v>
      </c>
      <c r="F40" s="145" t="str">
        <f>IFERROR(VLOOKUP(D40,BD!$B:$D,2,FALSE),"")</f>
        <v>ABCFI</v>
      </c>
      <c r="G40" s="145" t="str">
        <f>IFERROR(VLOOKUP(E40,BD!$B:$D,2,FALSE),"")</f>
        <v>ABCFI</v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800</v>
      </c>
      <c r="I40" s="147">
        <f>COUNT(J40:V40)-COUNTIF(J40:V40,"=0")</f>
        <v>1</v>
      </c>
      <c r="J40" s="33"/>
      <c r="K40" s="33"/>
      <c r="L40" s="33"/>
      <c r="M40" s="33"/>
      <c r="N40" s="33"/>
      <c r="O40" s="33">
        <v>800</v>
      </c>
      <c r="P40" s="33"/>
      <c r="Q40" s="33"/>
      <c r="R40" s="33"/>
      <c r="S40" s="33"/>
      <c r="T40" s="33"/>
      <c r="U40" s="33"/>
      <c r="V40" s="141"/>
    </row>
    <row r="41" spans="2:22" ht="12" x14ac:dyDescent="0.2">
      <c r="B41" s="27"/>
      <c r="C41" s="169"/>
      <c r="D41" s="70"/>
      <c r="E41" s="2"/>
      <c r="F41" s="145"/>
      <c r="G41" s="145" t="str">
        <f>IFERROR(VLOOKUP(E41,BD!$B:$D,2,FALSE),"")</f>
        <v/>
      </c>
      <c r="H41" s="146">
        <f>IF(COUNT(J41:V41)&gt;=5,SUM(LARGE(J41:V41,{1,2,3,4,5})),IF(COUNT(J41:V41)=4,SUM(LARGE(J41:V41,{1,2,3,4})),IF(COUNT(J41:V41)=3,SUM(LARGE(J41:V41,{1,2,3})),IF(COUNT(J41:V41)=2,SUM(LARGE(J41:V41,{1,2})),IF(COUNT(J41:V41)=1,SUM(LARGE(J41:V41,{1})),0)))))</f>
        <v>0</v>
      </c>
      <c r="I41" s="147">
        <f>COUNT(J41:V41)-COUNTIF(J41:V41,"=0")</f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41"/>
    </row>
    <row r="42" spans="2:22" x14ac:dyDescent="0.2">
      <c r="B42" s="31"/>
      <c r="C42" s="17"/>
      <c r="D42" s="17"/>
      <c r="E42" s="17"/>
      <c r="F42" s="95"/>
      <c r="G42" s="95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41"/>
    </row>
    <row r="43" spans="2:22" s="21" customFormat="1" x14ac:dyDescent="0.2">
      <c r="B43" s="28"/>
      <c r="C43" s="19"/>
      <c r="D43" s="20"/>
      <c r="E43" s="20" t="str">
        <f>SM!$D$38</f>
        <v>CONTAGEM DE SEMANAS</v>
      </c>
      <c r="F43" s="95"/>
      <c r="G43" s="95"/>
      <c r="H43" s="18"/>
      <c r="I43" s="18"/>
      <c r="J43" s="102">
        <f>SM!H$38</f>
        <v>50</v>
      </c>
      <c r="K43" s="102">
        <f>SM!I$38</f>
        <v>49</v>
      </c>
      <c r="L43" s="102">
        <f>SM!J$38</f>
        <v>35</v>
      </c>
      <c r="M43" s="102">
        <f>SM!K$38</f>
        <v>30</v>
      </c>
      <c r="N43" s="102">
        <f>SM!L$38</f>
        <v>28</v>
      </c>
      <c r="O43" s="102">
        <f>SM!M$38</f>
        <v>26</v>
      </c>
      <c r="P43" s="102">
        <f>SM!N$38</f>
        <v>22</v>
      </c>
      <c r="Q43" s="102">
        <f>SM!O$38</f>
        <v>11</v>
      </c>
      <c r="R43" s="102">
        <f>SM!P$38</f>
        <v>4</v>
      </c>
      <c r="S43" s="102">
        <f>SM!Q$38</f>
        <v>4</v>
      </c>
      <c r="T43" s="102">
        <f>SM!R$38</f>
        <v>4</v>
      </c>
      <c r="U43" s="102">
        <f>SM!S$38</f>
        <v>1</v>
      </c>
      <c r="V43" s="142"/>
    </row>
  </sheetData>
  <sheetProtection selectLockedCells="1" selectUnlockedCells="1"/>
  <sortState ref="D10:U35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showGridLines="0" zoomScale="90" zoomScaleNormal="90" zoomScaleSheetLayoutView="100" workbookViewId="0">
      <selection activeCell="S17" sqref="S17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85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92">
        <v>1</v>
      </c>
      <c r="D10" s="2" t="s">
        <v>386</v>
      </c>
      <c r="E10" s="2" t="s">
        <v>724</v>
      </c>
      <c r="F10" s="145" t="str">
        <f>IFERROR(VLOOKUP(D10,BD!$B:$D,2,FALSE),"")</f>
        <v>ASSVP</v>
      </c>
      <c r="G10" s="145" t="str">
        <f>IFERROR(VLOOKUP(E10,BD!$B:$D,2,FALSE),"")</f>
        <v>ASSVP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2960</v>
      </c>
      <c r="I10" s="147">
        <f t="shared" ref="I10:I38" si="0">COUNT(J10:V10)-COUNTIF(J10:V10,"=0")</f>
        <v>2</v>
      </c>
      <c r="J10" s="33"/>
      <c r="K10" s="33"/>
      <c r="L10" s="33"/>
      <c r="M10" s="33"/>
      <c r="N10" s="33"/>
      <c r="O10" s="33"/>
      <c r="P10" s="33">
        <v>1360</v>
      </c>
      <c r="Q10" s="33">
        <v>1600</v>
      </c>
      <c r="R10" s="33"/>
      <c r="S10" s="33"/>
      <c r="T10" s="33"/>
      <c r="U10" s="33"/>
      <c r="V10" s="141"/>
    </row>
    <row r="11" spans="2:22" ht="12" x14ac:dyDescent="0.2">
      <c r="B11" s="27"/>
      <c r="C11" s="1"/>
      <c r="D11" s="2" t="s">
        <v>441</v>
      </c>
      <c r="E11" s="2" t="s">
        <v>202</v>
      </c>
      <c r="F11" s="145" t="str">
        <f>IFERROR(VLOOKUP(D11,BD!$B:$D,2,FALSE),"")</f>
        <v>PALOTINA</v>
      </c>
      <c r="G11" s="145" t="str">
        <f>IFERROR(VLOOKUP(E11,BD!$B:$D,2,FALSE),"")</f>
        <v>PALOTINA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2960</v>
      </c>
      <c r="I11" s="147">
        <f t="shared" si="0"/>
        <v>2</v>
      </c>
      <c r="J11" s="33"/>
      <c r="K11" s="33"/>
      <c r="L11" s="33"/>
      <c r="M11" s="33"/>
      <c r="N11" s="33"/>
      <c r="O11" s="33"/>
      <c r="P11" s="33">
        <v>1600</v>
      </c>
      <c r="Q11" s="33">
        <v>1360</v>
      </c>
      <c r="R11" s="33"/>
      <c r="S11" s="33"/>
      <c r="T11" s="33"/>
      <c r="U11" s="33"/>
      <c r="V11" s="141"/>
    </row>
    <row r="12" spans="2:22" ht="12" x14ac:dyDescent="0.2">
      <c r="B12" s="27"/>
      <c r="C12" s="238">
        <v>3</v>
      </c>
      <c r="D12" s="2" t="s">
        <v>1502</v>
      </c>
      <c r="E12" s="2" t="s">
        <v>652</v>
      </c>
      <c r="F12" s="145" t="str">
        <f>IFERROR(VLOOKUP(D12,BD!$B:$D,2,FALSE),"")</f>
        <v>BME</v>
      </c>
      <c r="G12" s="145" t="str">
        <f>IFERROR(VLOOKUP(E12,BD!$B:$D,2,FALSE),"")</f>
        <v>BME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1680</v>
      </c>
      <c r="I12" s="147">
        <f t="shared" si="0"/>
        <v>2</v>
      </c>
      <c r="J12" s="33"/>
      <c r="K12" s="33"/>
      <c r="L12" s="33"/>
      <c r="M12" s="33"/>
      <c r="N12" s="33"/>
      <c r="O12" s="33"/>
      <c r="P12" s="33"/>
      <c r="Q12" s="33">
        <v>880</v>
      </c>
      <c r="R12" s="33"/>
      <c r="S12" s="33"/>
      <c r="T12" s="33">
        <v>800</v>
      </c>
      <c r="U12" s="33"/>
      <c r="V12" s="141"/>
    </row>
    <row r="13" spans="2:22" ht="12" x14ac:dyDescent="0.2">
      <c r="B13" s="27"/>
      <c r="C13" s="238"/>
      <c r="D13" s="122" t="s">
        <v>737</v>
      </c>
      <c r="E13" s="70" t="s">
        <v>639</v>
      </c>
      <c r="F13" s="145" t="str">
        <f>IFERROR(VLOOKUP(D13,BD!$B:$D,2,FALSE),"")</f>
        <v>ASERP</v>
      </c>
      <c r="G13" s="145" t="str">
        <f>IFERROR(VLOOKUP(E13,BD!$B:$D,2,FALSE),"")</f>
        <v>ASERP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1680</v>
      </c>
      <c r="I13" s="147">
        <f t="shared" si="0"/>
        <v>2</v>
      </c>
      <c r="J13" s="33"/>
      <c r="K13" s="33"/>
      <c r="L13" s="33"/>
      <c r="M13" s="33"/>
      <c r="N13" s="33">
        <v>800</v>
      </c>
      <c r="O13" s="33"/>
      <c r="P13" s="33"/>
      <c r="Q13" s="33">
        <v>880</v>
      </c>
      <c r="R13" s="33"/>
      <c r="S13" s="33"/>
      <c r="T13" s="33"/>
      <c r="U13" s="33"/>
      <c r="V13" s="141"/>
    </row>
    <row r="14" spans="2:22" ht="12" x14ac:dyDescent="0.2">
      <c r="B14" s="27"/>
      <c r="C14" s="238">
        <v>5</v>
      </c>
      <c r="D14" s="2" t="s">
        <v>547</v>
      </c>
      <c r="E14" s="2" t="s">
        <v>914</v>
      </c>
      <c r="F14" s="145" t="str">
        <f>IFERROR(VLOOKUP(D14,BD!$B:$D,2,FALSE),"")</f>
        <v>ABB</v>
      </c>
      <c r="G14" s="145" t="str">
        <f>IFERROR(VLOOKUP(E14,BD!$B:$D,2,FALSE),"")</f>
        <v>ABB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1120</v>
      </c>
      <c r="I14" s="147">
        <f t="shared" si="0"/>
        <v>1</v>
      </c>
      <c r="J14" s="33"/>
      <c r="K14" s="33"/>
      <c r="L14" s="33"/>
      <c r="M14" s="33"/>
      <c r="N14" s="33"/>
      <c r="O14" s="33"/>
      <c r="P14" s="33">
        <v>1120</v>
      </c>
      <c r="Q14" s="33"/>
      <c r="R14" s="33"/>
      <c r="S14" s="33"/>
      <c r="T14" s="33"/>
      <c r="U14" s="33"/>
      <c r="V14" s="141"/>
    </row>
    <row r="15" spans="2:22" ht="12" x14ac:dyDescent="0.2">
      <c r="B15" s="27"/>
      <c r="C15" s="238">
        <v>6</v>
      </c>
      <c r="D15" s="129" t="s">
        <v>153</v>
      </c>
      <c r="E15" s="2" t="s">
        <v>1501</v>
      </c>
      <c r="F15" s="145" t="str">
        <f>IFERROR(VLOOKUP(D15,BD!$B:$D,2,FALSE),"")</f>
        <v>BME</v>
      </c>
      <c r="G15" s="145" t="str">
        <f>IFERROR(VLOOKUP(E15,BD!$B:$D,2,FALSE),"")</f>
        <v>ABCFI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880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/>
      <c r="Q15" s="33">
        <v>880</v>
      </c>
      <c r="R15" s="33"/>
      <c r="S15" s="33"/>
      <c r="T15" s="33"/>
      <c r="U15" s="33"/>
      <c r="V15" s="141"/>
    </row>
    <row r="16" spans="2:22" ht="12" x14ac:dyDescent="0.2">
      <c r="B16" s="27"/>
      <c r="C16" s="238">
        <v>7</v>
      </c>
      <c r="D16" s="2" t="s">
        <v>1503</v>
      </c>
      <c r="E16" s="2" t="s">
        <v>737</v>
      </c>
      <c r="F16" s="145" t="str">
        <f>IFERROR(VLOOKUP(D16,BD!$B:$D,2,FALSE),"")</f>
        <v>ASERP</v>
      </c>
      <c r="G16" s="145" t="str">
        <f>IFERROR(VLOOKUP(E16,BD!$B:$D,2,FALSE),"")</f>
        <v>ASERP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800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/>
      <c r="R16" s="33">
        <v>800</v>
      </c>
      <c r="S16" s="33"/>
      <c r="T16" s="33"/>
      <c r="U16" s="33"/>
      <c r="V16" s="141"/>
    </row>
    <row r="17" spans="2:22" ht="12" x14ac:dyDescent="0.2">
      <c r="B17" s="27"/>
      <c r="C17" s="238">
        <v>8</v>
      </c>
      <c r="D17" s="129" t="s">
        <v>153</v>
      </c>
      <c r="E17" s="2" t="s">
        <v>281</v>
      </c>
      <c r="F17" s="145" t="str">
        <f>IFERROR(VLOOKUP(D17,BD!$B:$D,2,FALSE),"")</f>
        <v>BME</v>
      </c>
      <c r="G17" s="145" t="str">
        <f>IFERROR(VLOOKUP(E17,BD!$B:$D,2,FALSE),"")</f>
        <v>CSJ/NAMBA TRAINING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680</v>
      </c>
      <c r="I17" s="147">
        <f t="shared" si="0"/>
        <v>1</v>
      </c>
      <c r="J17" s="33"/>
      <c r="K17" s="33"/>
      <c r="L17" s="33"/>
      <c r="M17" s="33"/>
      <c r="N17" s="33">
        <v>680</v>
      </c>
      <c r="O17" s="33"/>
      <c r="P17" s="33"/>
      <c r="Q17" s="33"/>
      <c r="R17" s="33"/>
      <c r="S17" s="33"/>
      <c r="T17" s="33"/>
      <c r="U17" s="33"/>
      <c r="V17" s="141"/>
    </row>
    <row r="18" spans="2:22" ht="12" x14ac:dyDescent="0.2">
      <c r="B18" s="27"/>
      <c r="C18" s="1"/>
      <c r="D18" s="123"/>
      <c r="E18" s="2"/>
      <c r="F18" s="145" t="str">
        <f>IFERROR(VLOOKUP(D18,BD!$B:$D,2,FALSE),"")</f>
        <v/>
      </c>
      <c r="G18" s="145" t="str">
        <f>IFERROR(VLOOKUP(E18,BD!$B:$D,2,FALSE),"")</f>
        <v/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0</v>
      </c>
      <c r="I18" s="147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137"/>
      <c r="D19" s="70"/>
      <c r="E19" s="70"/>
      <c r="F19" s="145" t="str">
        <f>IFERROR(VLOOKUP(D19,BD!$B:$D,2,FALSE),"")</f>
        <v/>
      </c>
      <c r="G19" s="145" t="str">
        <f>IFERROR(VLOOKUP(E19,BD!$B:$D,2,FALSE),"")</f>
        <v/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0</v>
      </c>
      <c r="I19" s="147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137"/>
      <c r="D20" s="70"/>
      <c r="E20" s="2"/>
      <c r="F20" s="145" t="str">
        <f>IFERROR(VLOOKUP(D20,BD!$B:$D,2,FALSE),"")</f>
        <v/>
      </c>
      <c r="G20" s="145" t="str">
        <f>IFERROR(VLOOKUP(E20,BD!$B:$D,2,FALSE),"")</f>
        <v/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0</v>
      </c>
      <c r="I20" s="147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137"/>
      <c r="D21" s="2"/>
      <c r="E21" s="70"/>
      <c r="F21" s="145" t="str">
        <f>IFERROR(VLOOKUP(D21,BD!$B:$D,2,FALSE),"")</f>
        <v/>
      </c>
      <c r="G21" s="145" t="str">
        <f>IFERROR(VLOOKUP(E21,BD!$B:$D,2,FALSE),"")</f>
        <v/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0</v>
      </c>
      <c r="I21" s="147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41"/>
    </row>
    <row r="22" spans="2:22" ht="12" x14ac:dyDescent="0.2">
      <c r="B22" s="27"/>
      <c r="C22" s="137"/>
      <c r="D22" s="70"/>
      <c r="E22" s="2"/>
      <c r="F22" s="145" t="str">
        <f>IFERROR(VLOOKUP(D22,BD!$B:$D,2,FALSE),"")</f>
        <v/>
      </c>
      <c r="G22" s="145" t="str">
        <f>IFERROR(VLOOKUP(E22,BD!$B:$D,2,FALSE),"")</f>
        <v/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0</v>
      </c>
      <c r="I22" s="147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137"/>
      <c r="D23" s="2"/>
      <c r="E23" s="70"/>
      <c r="F23" s="145" t="str">
        <f>IFERROR(VLOOKUP(D23,BD!$B:$D,2,FALSE),"")</f>
        <v/>
      </c>
      <c r="G23" s="145" t="str">
        <f>IFERROR(VLOOKUP(E23,BD!$B:$D,2,FALSE),"")</f>
        <v/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0</v>
      </c>
      <c r="I23" s="147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137"/>
      <c r="D24" s="2"/>
      <c r="E24" s="2"/>
      <c r="F24" s="145" t="str">
        <f>IFERROR(VLOOKUP(D24,BD!$B:$D,2,FALSE),"")</f>
        <v/>
      </c>
      <c r="G24" s="145" t="str">
        <f>IFERROR(VLOOKUP(E24,BD!$B:$D,2,FALSE),"")</f>
        <v/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0</v>
      </c>
      <c r="I24" s="147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137"/>
      <c r="D25" s="2"/>
      <c r="E25" s="70"/>
      <c r="F25" s="145" t="str">
        <f>IFERROR(VLOOKUP(D25,BD!$B:$D,2,FALSE),"")</f>
        <v/>
      </c>
      <c r="G25" s="145" t="str">
        <f>IFERROR(VLOOKUP(E25,BD!$B:$D,2,FALSE),"")</f>
        <v/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0</v>
      </c>
      <c r="I25" s="147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137"/>
      <c r="D26" s="2"/>
      <c r="E26" s="70"/>
      <c r="F26" s="145" t="str">
        <f>IFERROR(VLOOKUP(D26,BD!$B:$D,2,FALSE),"")</f>
        <v/>
      </c>
      <c r="G26" s="145" t="str">
        <f>IFERROR(VLOOKUP(E26,BD!$B:$D,2,FALSE),"")</f>
        <v/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0</v>
      </c>
      <c r="I26" s="147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137"/>
      <c r="D27" s="2"/>
      <c r="E27" s="70"/>
      <c r="F27" s="145" t="str">
        <f>IFERROR(VLOOKUP(D27,BD!$B:$D,2,FALSE),"")</f>
        <v/>
      </c>
      <c r="G27" s="145" t="str">
        <f>IFERROR(VLOOKUP(E27,BD!$B:$D,2,FALSE),"")</f>
        <v/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0</v>
      </c>
      <c r="I27" s="147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137"/>
      <c r="D28" s="2"/>
      <c r="E28" s="70"/>
      <c r="F28" s="145" t="str">
        <f>IFERROR(VLOOKUP(D28,BD!$B:$D,2,FALSE),"")</f>
        <v/>
      </c>
      <c r="G28" s="145" t="str">
        <f>IFERROR(VLOOKUP(E28,BD!$B:$D,2,FALSE),"")</f>
        <v/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0</v>
      </c>
      <c r="I28" s="147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137"/>
      <c r="D29" s="2"/>
      <c r="E29" s="70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137"/>
      <c r="D30" s="2"/>
      <c r="E30" s="70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137"/>
      <c r="D31" s="2"/>
      <c r="E31" s="70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137"/>
      <c r="D32" s="2"/>
      <c r="E32" s="70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137"/>
      <c r="D33" s="2"/>
      <c r="E33" s="70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37"/>
      <c r="D34" s="2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7"/>
      <c r="D35" s="2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37"/>
      <c r="D36" s="2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37"/>
      <c r="D37" s="2"/>
      <c r="E37" s="70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"/>
      <c r="D38" s="2"/>
      <c r="E38" s="70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6" customHeight="1" x14ac:dyDescent="0.2">
      <c r="B39" s="32"/>
      <c r="C39" s="14"/>
      <c r="D39" s="14"/>
      <c r="E39" s="14"/>
      <c r="F39" s="96"/>
      <c r="G39" s="96"/>
      <c r="H39" s="24"/>
      <c r="I39" s="4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41"/>
    </row>
    <row r="40" spans="2:22" ht="12" x14ac:dyDescent="0.2">
      <c r="B40" s="27"/>
      <c r="C40" s="1"/>
      <c r="D40" s="70" t="s">
        <v>140</v>
      </c>
      <c r="E40" s="70" t="s">
        <v>74</v>
      </c>
      <c r="F40" s="145" t="str">
        <f>IFERROR(VLOOKUP(D40,BD!$B:$D,2,FALSE),"")</f>
        <v>ASSVP</v>
      </c>
      <c r="G40" s="145" t="str">
        <f>IFERROR(VLOOKUP(E40,BD!$B:$D,2,FALSE),"")</f>
        <v>ASSVP</v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1600</v>
      </c>
      <c r="I40" s="147">
        <f>COUNT(J40:V40)-COUNTIF(J40:V40,"=0")</f>
        <v>1</v>
      </c>
      <c r="J40" s="33"/>
      <c r="K40" s="33"/>
      <c r="L40" s="33"/>
      <c r="M40" s="33">
        <v>1600</v>
      </c>
      <c r="N40" s="33"/>
      <c r="O40" s="33"/>
      <c r="P40" s="33"/>
      <c r="Q40" s="33"/>
      <c r="R40" s="33"/>
      <c r="S40" s="33"/>
      <c r="T40" s="33"/>
      <c r="U40" s="33"/>
      <c r="V40" s="141"/>
    </row>
    <row r="41" spans="2:22" ht="12" x14ac:dyDescent="0.2">
      <c r="B41" s="27"/>
      <c r="C41" s="1"/>
      <c r="D41" s="70"/>
      <c r="E41" s="2"/>
      <c r="F41" s="145" t="str">
        <f>IFERROR(VLOOKUP(D41,BD!$B:$D,2,FALSE),"")</f>
        <v/>
      </c>
      <c r="G41" s="145" t="str">
        <f>IFERROR(VLOOKUP(E41,BD!$B:$D,2,FALSE),"")</f>
        <v/>
      </c>
      <c r="H41" s="146">
        <f>IF(COUNT(J41:V41)&gt;=5,SUM(LARGE(J41:V41,{1,2,3,4,5})),IF(COUNT(J41:V41)=4,SUM(LARGE(J41:V41,{1,2,3,4})),IF(COUNT(J41:V41)=3,SUM(LARGE(J41:V41,{1,2,3})),IF(COUNT(J41:V41)=2,SUM(LARGE(J41:V41,{1,2})),IF(COUNT(J41:V41)=1,SUM(LARGE(J41:V41,{1})),0)))))</f>
        <v>0</v>
      </c>
      <c r="I41" s="147">
        <f>COUNT(J41:V41)-COUNTIF(J41:V41,"=0")</f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41"/>
    </row>
    <row r="42" spans="2:22" x14ac:dyDescent="0.2">
      <c r="B42" s="31"/>
      <c r="C42" s="17"/>
      <c r="D42" s="17"/>
      <c r="E42" s="17"/>
      <c r="F42" s="95"/>
      <c r="G42" s="95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41"/>
    </row>
    <row r="43" spans="2:22" s="21" customFormat="1" x14ac:dyDescent="0.2">
      <c r="B43" s="28"/>
      <c r="C43" s="19"/>
      <c r="D43" s="20"/>
      <c r="E43" s="20" t="str">
        <f>SM!$D$38</f>
        <v>CONTAGEM DE SEMANAS</v>
      </c>
      <c r="F43" s="95"/>
      <c r="G43" s="95"/>
      <c r="H43" s="18"/>
      <c r="I43" s="18"/>
      <c r="J43" s="102">
        <f>SM!H$38</f>
        <v>50</v>
      </c>
      <c r="K43" s="102">
        <f>SM!I$38</f>
        <v>49</v>
      </c>
      <c r="L43" s="102">
        <f>SM!J$38</f>
        <v>35</v>
      </c>
      <c r="M43" s="102">
        <f>SM!K$38</f>
        <v>30</v>
      </c>
      <c r="N43" s="102">
        <f>SM!L$38</f>
        <v>28</v>
      </c>
      <c r="O43" s="102">
        <f>SM!M$38</f>
        <v>26</v>
      </c>
      <c r="P43" s="102">
        <f>SM!N$38</f>
        <v>22</v>
      </c>
      <c r="Q43" s="102">
        <f>SM!O$38</f>
        <v>11</v>
      </c>
      <c r="R43" s="102">
        <f>SM!P$38</f>
        <v>4</v>
      </c>
      <c r="S43" s="102">
        <f>SM!Q$38</f>
        <v>4</v>
      </c>
      <c r="T43" s="102">
        <f>SM!R$38</f>
        <v>4</v>
      </c>
      <c r="U43" s="102">
        <f>SM!S$38</f>
        <v>1</v>
      </c>
      <c r="V43" s="142"/>
    </row>
  </sheetData>
  <sheetProtection selectLockedCells="1" selectUnlockedCells="1"/>
  <sortState ref="D10:U38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showGridLines="0" zoomScale="90" zoomScaleNormal="90" zoomScaleSheetLayoutView="100" workbookViewId="0">
      <selection activeCell="G18" sqref="G18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86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92">
        <v>1</v>
      </c>
      <c r="D10" s="70" t="s">
        <v>137</v>
      </c>
      <c r="E10" s="2" t="s">
        <v>652</v>
      </c>
      <c r="F10" s="145" t="str">
        <f>IFERROR(VLOOKUP(D10,BD!$B:$D,2,FALSE),"")</f>
        <v>BME</v>
      </c>
      <c r="G10" s="145" t="str">
        <f>IFERROR(VLOOKUP(E10,BD!$B:$D,2,FALSE),"")</f>
        <v>BME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4080</v>
      </c>
      <c r="I10" s="147">
        <f t="shared" ref="I10:I34" si="0">COUNT(J10:V10)-COUNTIF(J10:V10,"=0")</f>
        <v>3</v>
      </c>
      <c r="J10" s="33"/>
      <c r="K10" s="33"/>
      <c r="L10" s="33"/>
      <c r="M10" s="33">
        <v>1360</v>
      </c>
      <c r="N10" s="33"/>
      <c r="O10" s="33"/>
      <c r="P10" s="33">
        <v>1360</v>
      </c>
      <c r="Q10" s="33"/>
      <c r="R10" s="33"/>
      <c r="S10" s="33"/>
      <c r="T10" s="33"/>
      <c r="U10" s="33">
        <v>1360</v>
      </c>
      <c r="V10" s="141"/>
    </row>
    <row r="11" spans="2:22" ht="12" x14ac:dyDescent="0.2">
      <c r="B11" s="27"/>
      <c r="C11" s="208">
        <v>2</v>
      </c>
      <c r="D11" s="2" t="s">
        <v>913</v>
      </c>
      <c r="E11" s="2" t="s">
        <v>914</v>
      </c>
      <c r="F11" s="145" t="str">
        <f>IFERROR(VLOOKUP(D11,BD!$B:$D,2,FALSE),"")</f>
        <v>ABB</v>
      </c>
      <c r="G11" s="145" t="str">
        <f>IFERROR(VLOOKUP(E11,BD!$B:$D,2,FALSE),"")</f>
        <v>ABB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2720</v>
      </c>
      <c r="I11" s="147">
        <f t="shared" si="0"/>
        <v>2</v>
      </c>
      <c r="J11" s="33"/>
      <c r="K11" s="33"/>
      <c r="L11" s="33"/>
      <c r="M11" s="33">
        <v>1120</v>
      </c>
      <c r="N11" s="33"/>
      <c r="O11" s="33"/>
      <c r="P11" s="33">
        <v>1600</v>
      </c>
      <c r="Q11" s="33"/>
      <c r="R11" s="33"/>
      <c r="S11" s="33"/>
      <c r="T11" s="33"/>
      <c r="U11" s="33"/>
      <c r="V11" s="141"/>
    </row>
    <row r="12" spans="2:22" ht="12" x14ac:dyDescent="0.2">
      <c r="B12" s="27"/>
      <c r="C12" s="238">
        <v>3</v>
      </c>
      <c r="D12" s="70" t="s">
        <v>391</v>
      </c>
      <c r="E12" s="2" t="s">
        <v>386</v>
      </c>
      <c r="F12" s="145" t="str">
        <f>IFERROR(VLOOKUP(D12,BD!$B:$D,2,FALSE),"")</f>
        <v>ASSVP</v>
      </c>
      <c r="G12" s="145" t="str">
        <f>IFERROR(VLOOKUP(E12,BD!$B:$D,2,FALSE),"")</f>
        <v>ASSVP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1920</v>
      </c>
      <c r="I12" s="147">
        <f t="shared" si="0"/>
        <v>2</v>
      </c>
      <c r="J12" s="33"/>
      <c r="K12" s="33"/>
      <c r="L12" s="33"/>
      <c r="M12" s="33"/>
      <c r="N12" s="33"/>
      <c r="O12" s="33"/>
      <c r="P12" s="33"/>
      <c r="Q12" s="33">
        <v>1120</v>
      </c>
      <c r="R12" s="33"/>
      <c r="S12" s="33">
        <v>800</v>
      </c>
      <c r="T12" s="33"/>
      <c r="U12" s="33"/>
      <c r="V12" s="141"/>
    </row>
    <row r="13" spans="2:22" ht="12" x14ac:dyDescent="0.2">
      <c r="B13" s="27"/>
      <c r="C13" s="238">
        <v>4</v>
      </c>
      <c r="D13" s="70" t="s">
        <v>137</v>
      </c>
      <c r="E13" s="70" t="s">
        <v>351</v>
      </c>
      <c r="F13" s="145" t="str">
        <f>IFERROR(VLOOKUP(D13,BD!$B:$D,2,FALSE),"")</f>
        <v>BME</v>
      </c>
      <c r="G13" s="145" t="str">
        <f>IFERROR(VLOOKUP(E13,BD!$B:$D,2,FALSE),"")</f>
        <v>SMCC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1600</v>
      </c>
      <c r="I13" s="147">
        <f t="shared" si="0"/>
        <v>1</v>
      </c>
      <c r="J13" s="33"/>
      <c r="K13" s="33"/>
      <c r="L13" s="33"/>
      <c r="M13" s="33"/>
      <c r="N13" s="33"/>
      <c r="O13" s="33"/>
      <c r="P13" s="33"/>
      <c r="Q13" s="33">
        <v>1600</v>
      </c>
      <c r="R13" s="33"/>
      <c r="S13" s="33"/>
      <c r="T13" s="33"/>
      <c r="U13" s="33"/>
      <c r="V13" s="141"/>
    </row>
    <row r="14" spans="2:22" ht="12" x14ac:dyDescent="0.2">
      <c r="B14" s="27"/>
      <c r="C14" s="238">
        <v>5</v>
      </c>
      <c r="D14" s="2" t="s">
        <v>152</v>
      </c>
      <c r="E14" s="2" t="s">
        <v>153</v>
      </c>
      <c r="F14" s="145" t="str">
        <f>IFERROR(VLOOKUP(D14,BD!$B:$D,2,FALSE),"")</f>
        <v>BME</v>
      </c>
      <c r="G14" s="145" t="str">
        <f>IFERROR(VLOOKUP(E14,BD!$B:$D,2,FALSE),"")</f>
        <v>BME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1480</v>
      </c>
      <c r="I14" s="147">
        <f t="shared" si="0"/>
        <v>2</v>
      </c>
      <c r="J14" s="33"/>
      <c r="K14" s="33"/>
      <c r="L14" s="33"/>
      <c r="M14" s="33"/>
      <c r="N14" s="33">
        <v>680</v>
      </c>
      <c r="O14" s="33"/>
      <c r="P14" s="33"/>
      <c r="Q14" s="33"/>
      <c r="R14" s="33">
        <v>800</v>
      </c>
      <c r="S14" s="33"/>
      <c r="T14" s="33"/>
      <c r="U14" s="33"/>
      <c r="V14" s="141"/>
    </row>
    <row r="15" spans="2:22" ht="12" x14ac:dyDescent="0.2">
      <c r="B15" s="27"/>
      <c r="C15" s="238">
        <v>6</v>
      </c>
      <c r="D15" s="2" t="s">
        <v>104</v>
      </c>
      <c r="E15" s="129" t="s">
        <v>652</v>
      </c>
      <c r="F15" s="145" t="str">
        <f>IFERROR(VLOOKUP(D15,BD!$B:$D,2,FALSE),"")</f>
        <v>BME</v>
      </c>
      <c r="G15" s="145" t="str">
        <f>IFERROR(VLOOKUP(E15,BD!$B:$D,2,FALSE),"")</f>
        <v>BME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1360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/>
      <c r="Q15" s="33">
        <v>1360</v>
      </c>
      <c r="R15" s="33"/>
      <c r="S15" s="33"/>
      <c r="T15" s="33"/>
      <c r="U15" s="33"/>
      <c r="V15" s="141"/>
    </row>
    <row r="16" spans="2:22" ht="12" x14ac:dyDescent="0.2">
      <c r="B16" s="27"/>
      <c r="C16" s="238"/>
      <c r="D16" s="123" t="s">
        <v>253</v>
      </c>
      <c r="E16" s="2" t="s">
        <v>652</v>
      </c>
      <c r="F16" s="145" t="str">
        <f>IFERROR(VLOOKUP(D16,BD!$B:$D,2,FALSE),"")</f>
        <v>BME</v>
      </c>
      <c r="G16" s="145" t="str">
        <f>IFERROR(VLOOKUP(E16,BD!$B:$D,2,FALSE),"")</f>
        <v>BME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1360</v>
      </c>
      <c r="I16" s="147">
        <f t="shared" si="0"/>
        <v>2</v>
      </c>
      <c r="J16" s="33"/>
      <c r="K16" s="33"/>
      <c r="L16" s="33">
        <v>800</v>
      </c>
      <c r="M16" s="33"/>
      <c r="N16" s="33"/>
      <c r="O16" s="33"/>
      <c r="P16" s="33"/>
      <c r="Q16" s="33"/>
      <c r="R16" s="33"/>
      <c r="S16" s="33"/>
      <c r="T16" s="33">
        <v>560</v>
      </c>
      <c r="U16" s="33"/>
      <c r="V16" s="141"/>
    </row>
    <row r="17" spans="2:22" ht="12" x14ac:dyDescent="0.2">
      <c r="B17" s="27"/>
      <c r="C17" s="238">
        <v>8</v>
      </c>
      <c r="D17" s="2" t="s">
        <v>564</v>
      </c>
      <c r="E17" s="2" t="s">
        <v>740</v>
      </c>
      <c r="F17" s="145" t="str">
        <f>IFERROR(VLOOKUP(D17,BD!$B:$D,2,FALSE),"")</f>
        <v>AMBP</v>
      </c>
      <c r="G17" s="145" t="str">
        <f>IFERROR(VLOOKUP(E17,BD!$B:$D,2,FALSE),"")</f>
        <v>AMBP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1120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/>
      <c r="Q17" s="33">
        <v>1120</v>
      </c>
      <c r="R17" s="33"/>
      <c r="S17" s="33"/>
      <c r="T17" s="33"/>
      <c r="U17" s="33"/>
      <c r="V17" s="141"/>
    </row>
    <row r="18" spans="2:22" ht="12" x14ac:dyDescent="0.2">
      <c r="B18" s="27"/>
      <c r="C18" s="238">
        <v>9</v>
      </c>
      <c r="D18" s="122" t="s">
        <v>149</v>
      </c>
      <c r="E18" s="105" t="s">
        <v>281</v>
      </c>
      <c r="F18" s="145" t="str">
        <f>IFERROR(VLOOKUP(D18,BD!$B:$D,2,FALSE),"")</f>
        <v>CSJ/NAMBA TRAINING</v>
      </c>
      <c r="G18" s="145" t="str">
        <f>IFERROR(VLOOKUP(E18,BD!$B:$D,2,FALSE),"")</f>
        <v>CSJ/NAMBA TRAINING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800</v>
      </c>
      <c r="I18" s="147">
        <f t="shared" si="0"/>
        <v>1</v>
      </c>
      <c r="J18" s="33"/>
      <c r="K18" s="33"/>
      <c r="L18" s="33"/>
      <c r="M18" s="33"/>
      <c r="N18" s="33">
        <v>800</v>
      </c>
      <c r="O18" s="33"/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238"/>
      <c r="D19" s="2" t="s">
        <v>101</v>
      </c>
      <c r="E19" s="2" t="s">
        <v>695</v>
      </c>
      <c r="F19" s="145" t="str">
        <f>IFERROR(VLOOKUP(D19,BD!$B:$D,2,FALSE),"")</f>
        <v>SMCC</v>
      </c>
      <c r="G19" s="145" t="str">
        <f>IFERROR(VLOOKUP(E19,BD!$B:$D,2,FALSE),"")</f>
        <v>SMCC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800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800</v>
      </c>
      <c r="U19" s="33"/>
      <c r="V19" s="141"/>
    </row>
    <row r="20" spans="2:22" ht="12" x14ac:dyDescent="0.2">
      <c r="B20" s="27"/>
      <c r="C20" s="238"/>
      <c r="D20" s="2" t="s">
        <v>309</v>
      </c>
      <c r="E20" s="70" t="s">
        <v>441</v>
      </c>
      <c r="F20" s="145" t="str">
        <f>IFERROR(VLOOKUP(D20,BD!$B:$D,2,FALSE),"")</f>
        <v>PALOTINA</v>
      </c>
      <c r="G20" s="145" t="str">
        <f>IFERROR(VLOOKUP(E20,BD!$B:$D,2,FALSE),"")</f>
        <v>PALOTINA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800</v>
      </c>
      <c r="I20" s="147">
        <f t="shared" si="0"/>
        <v>1</v>
      </c>
      <c r="J20" s="33"/>
      <c r="K20" s="33"/>
      <c r="L20" s="33"/>
      <c r="M20" s="33"/>
      <c r="N20" s="33"/>
      <c r="O20" s="33">
        <v>800</v>
      </c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238"/>
      <c r="D21" s="2" t="s">
        <v>367</v>
      </c>
      <c r="E21" s="70" t="s">
        <v>351</v>
      </c>
      <c r="F21" s="145" t="str">
        <f>IFERROR(VLOOKUP(D21,BD!$B:$D,2,FALSE),"")</f>
        <v>SMCC</v>
      </c>
      <c r="G21" s="145" t="str">
        <f>IFERROR(VLOOKUP(E21,BD!$B:$D,2,FALSE),"")</f>
        <v>SMCC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800</v>
      </c>
      <c r="I21" s="147">
        <f t="shared" si="0"/>
        <v>1</v>
      </c>
      <c r="J21" s="33">
        <v>800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41"/>
    </row>
    <row r="22" spans="2:22" ht="12" x14ac:dyDescent="0.2">
      <c r="B22" s="27"/>
      <c r="C22" s="238">
        <v>13</v>
      </c>
      <c r="D22" s="70" t="s">
        <v>982</v>
      </c>
      <c r="E22" s="2" t="s">
        <v>550</v>
      </c>
      <c r="F22" s="145" t="str">
        <f>IFERROR(VLOOKUP(D22,BD!$B:$D,2,FALSE),"")</f>
        <v/>
      </c>
      <c r="G22" s="145" t="str">
        <f>IFERROR(VLOOKUP(E22,BD!$B:$D,2,FALSE),"")</f>
        <v>ASSVP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680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/>
      <c r="R22" s="33"/>
      <c r="S22" s="33">
        <v>680</v>
      </c>
      <c r="T22" s="33"/>
      <c r="U22" s="33"/>
      <c r="V22" s="141"/>
    </row>
    <row r="23" spans="2:22" ht="12" x14ac:dyDescent="0.2">
      <c r="B23" s="27"/>
      <c r="C23" s="238"/>
      <c r="D23" s="70" t="s">
        <v>149</v>
      </c>
      <c r="E23" s="2" t="s">
        <v>1504</v>
      </c>
      <c r="F23" s="145" t="str">
        <f>IFERROR(VLOOKUP(D23,BD!$B:$D,2,FALSE),"")</f>
        <v>CSJ/NAMBA TRAINING</v>
      </c>
      <c r="G23" s="145" t="str">
        <f>IFERROR(VLOOKUP(E23,BD!$B:$D,2,FALSE),"")</f>
        <v>CSJ/NAMBA TRAINING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680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/>
      <c r="Q23" s="33"/>
      <c r="R23" s="33">
        <v>680</v>
      </c>
      <c r="S23" s="33"/>
      <c r="T23" s="33"/>
      <c r="U23" s="33"/>
      <c r="V23" s="141"/>
    </row>
    <row r="24" spans="2:22" ht="12" x14ac:dyDescent="0.2">
      <c r="B24" s="27"/>
      <c r="C24" s="238"/>
      <c r="D24" s="2" t="s">
        <v>104</v>
      </c>
      <c r="E24" s="2" t="s">
        <v>864</v>
      </c>
      <c r="F24" s="145" t="str">
        <f>IFERROR(VLOOKUP(D24,BD!$B:$D,2,FALSE),"")</f>
        <v>BME</v>
      </c>
      <c r="G24" s="145" t="str">
        <f>IFERROR(VLOOKUP(E24,BD!$B:$D,2,FALSE),"")</f>
        <v/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680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v>680</v>
      </c>
      <c r="U24" s="33"/>
      <c r="V24" s="141"/>
    </row>
    <row r="25" spans="2:22" ht="12" x14ac:dyDescent="0.2">
      <c r="B25" s="27"/>
      <c r="C25" s="238">
        <v>16</v>
      </c>
      <c r="D25" s="70" t="s">
        <v>986</v>
      </c>
      <c r="E25" s="2" t="s">
        <v>737</v>
      </c>
      <c r="F25" s="145" t="str">
        <f>IFERROR(VLOOKUP(D25,BD!$B:$D,2,FALSE),"")</f>
        <v>ASERP</v>
      </c>
      <c r="G25" s="145" t="str">
        <f>IFERROR(VLOOKUP(E25,BD!$B:$D,2,FALSE),"")</f>
        <v>ASERP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560</v>
      </c>
      <c r="I25" s="147">
        <f t="shared" si="0"/>
        <v>1</v>
      </c>
      <c r="J25" s="33"/>
      <c r="K25" s="33"/>
      <c r="L25" s="33"/>
      <c r="M25" s="33"/>
      <c r="N25" s="33"/>
      <c r="O25" s="33"/>
      <c r="P25" s="33"/>
      <c r="Q25" s="33"/>
      <c r="R25" s="33">
        <v>560</v>
      </c>
      <c r="S25" s="33"/>
      <c r="T25" s="33"/>
      <c r="U25" s="33"/>
      <c r="V25" s="141"/>
    </row>
    <row r="26" spans="2:22" ht="12" x14ac:dyDescent="0.2">
      <c r="B26" s="27"/>
      <c r="C26" s="1"/>
      <c r="D26" s="2"/>
      <c r="E26" s="2"/>
      <c r="F26" s="145" t="str">
        <f>IFERROR(VLOOKUP(D26,BD!$B:$D,2,FALSE),"")</f>
        <v/>
      </c>
      <c r="G26" s="145" t="str">
        <f>IFERROR(VLOOKUP(E26,BD!$B:$D,2,FALSE),"")</f>
        <v/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0</v>
      </c>
      <c r="I26" s="147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1"/>
      <c r="D27" s="2"/>
      <c r="E27" s="2"/>
      <c r="F27" s="145" t="str">
        <f>IFERROR(VLOOKUP(D27,BD!$B:$D,2,FALSE),"")</f>
        <v/>
      </c>
      <c r="G27" s="145" t="str">
        <f>IFERROR(VLOOKUP(E27,BD!$B:$D,2,FALSE),"")</f>
        <v/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0</v>
      </c>
      <c r="I27" s="147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1"/>
      <c r="D28" s="70"/>
      <c r="E28" s="2"/>
      <c r="F28" s="145" t="str">
        <f>IFERROR(VLOOKUP(D28,BD!$B:$D,2,FALSE),"")</f>
        <v/>
      </c>
      <c r="G28" s="145" t="str">
        <f>IFERROR(VLOOKUP(E28,BD!$B:$D,2,FALSE),"")</f>
        <v/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0</v>
      </c>
      <c r="I28" s="147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1"/>
      <c r="D29" s="2"/>
      <c r="E29" s="2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137"/>
      <c r="D30" s="113"/>
      <c r="E30" s="2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137"/>
      <c r="D31" s="105"/>
      <c r="E31" s="2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137"/>
      <c r="D32" s="2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137"/>
      <c r="D33" s="2"/>
      <c r="E33" s="70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"/>
      <c r="D34" s="2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6" customHeight="1" x14ac:dyDescent="0.2">
      <c r="B35" s="32"/>
      <c r="C35" s="14"/>
      <c r="D35" s="14"/>
      <c r="E35" s="14"/>
      <c r="F35" s="96"/>
      <c r="G35" s="96"/>
      <c r="H35" s="24"/>
      <c r="I35" s="4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41"/>
    </row>
    <row r="36" spans="2:22" ht="12" x14ac:dyDescent="0.2">
      <c r="B36" s="27"/>
      <c r="C36" s="1"/>
      <c r="D36" s="2" t="s">
        <v>89</v>
      </c>
      <c r="E36" s="2" t="s">
        <v>919</v>
      </c>
      <c r="F36" s="145" t="str">
        <f>IFERROR(VLOOKUP(D36,BD!$B:$D,2,FALSE),"")</f>
        <v>CC</v>
      </c>
      <c r="G36" s="145" t="str">
        <f>IFERROR(VLOOKUP(E36,BD!$B:$D,2,FALSE),"")</f>
        <v>CC</v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1600</v>
      </c>
      <c r="I36" s="147">
        <f t="shared" ref="I36:I41" si="1">COUNT(J36:V36)-COUNTIF(J36:V36,"=0")</f>
        <v>1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>
        <v>1600</v>
      </c>
      <c r="V36" s="141"/>
    </row>
    <row r="37" spans="2:22" ht="12" x14ac:dyDescent="0.2">
      <c r="B37" s="27"/>
      <c r="C37" s="203"/>
      <c r="D37" s="2" t="s">
        <v>138</v>
      </c>
      <c r="E37" s="70" t="s">
        <v>140</v>
      </c>
      <c r="F37" s="145" t="str">
        <f>IFERROR(VLOOKUP(D37,BD!$B:$D,2,FALSE),"")</f>
        <v>ASSVP</v>
      </c>
      <c r="G37" s="145" t="str">
        <f>IFERROR(VLOOKUP(E37,BD!$B:$D,2,FALSE),"")</f>
        <v>ASSVP</v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1600</v>
      </c>
      <c r="I37" s="147">
        <f t="shared" si="1"/>
        <v>1</v>
      </c>
      <c r="J37" s="33"/>
      <c r="K37" s="33"/>
      <c r="L37" s="33"/>
      <c r="M37" s="33">
        <v>1600</v>
      </c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37"/>
      <c r="D38" s="2" t="s">
        <v>232</v>
      </c>
      <c r="E38" s="2" t="s">
        <v>737</v>
      </c>
      <c r="F38" s="145" t="str">
        <f>IFERROR(VLOOKUP(D38,BD!$B:$D,2,FALSE),"")</f>
        <v>ASERP</v>
      </c>
      <c r="G38" s="145" t="str">
        <f>IFERROR(VLOOKUP(E38,BD!$B:$D,2,FALSE),"")</f>
        <v>ASERP</v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800</v>
      </c>
      <c r="I38" s="147">
        <f t="shared" si="1"/>
        <v>1</v>
      </c>
      <c r="J38" s="33"/>
      <c r="K38" s="33">
        <v>800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215"/>
      <c r="D39" s="2"/>
      <c r="E39" s="2"/>
      <c r="F39" s="145" t="str">
        <f>IFERROR(VLOOKUP(D39,BD!$B:$D,2,FALSE),"")</f>
        <v/>
      </c>
      <c r="G39" s="145" t="str">
        <f>IFERROR(VLOOKUP(E39,BD!$B:$D,2,FALSE),"")</f>
        <v/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0</v>
      </c>
      <c r="I39" s="147">
        <f t="shared" si="1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ht="12" x14ac:dyDescent="0.2">
      <c r="B40" s="27"/>
      <c r="C40" s="215"/>
      <c r="D40" s="2"/>
      <c r="E40" s="70"/>
      <c r="F40" s="145" t="str">
        <f>IFERROR(VLOOKUP(D40,BD!$B:$D,2,FALSE),"")</f>
        <v/>
      </c>
      <c r="G40" s="145" t="str">
        <f>IFERROR(VLOOKUP(E40,BD!$B:$D,2,FALSE),"")</f>
        <v/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0</v>
      </c>
      <c r="I40" s="147">
        <f t="shared" si="1"/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141"/>
    </row>
    <row r="41" spans="2:22" ht="12" x14ac:dyDescent="0.2">
      <c r="B41" s="27"/>
      <c r="C41" s="169"/>
      <c r="D41" s="2"/>
      <c r="E41" s="2"/>
      <c r="F41" s="145" t="str">
        <f>IFERROR(VLOOKUP(D41,BD!$B:$D,2,FALSE),"")</f>
        <v/>
      </c>
      <c r="G41" s="145" t="str">
        <f>IFERROR(VLOOKUP(E41,BD!$B:$D,2,FALSE),"")</f>
        <v/>
      </c>
      <c r="H41" s="146">
        <f>IF(COUNT(J41:V41)&gt;=5,SUM(LARGE(J41:V41,{1,2,3,4,5})),IF(COUNT(J41:V41)=4,SUM(LARGE(J41:V41,{1,2,3,4})),IF(COUNT(J41:V41)=3,SUM(LARGE(J41:V41,{1,2,3})),IF(COUNT(J41:V41)=2,SUM(LARGE(J41:V41,{1,2})),IF(COUNT(J41:V41)=1,SUM(LARGE(J41:V41,{1})),0)))))</f>
        <v>0</v>
      </c>
      <c r="I41" s="147">
        <f t="shared" si="1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41"/>
    </row>
    <row r="42" spans="2:22" x14ac:dyDescent="0.2">
      <c r="B42" s="31"/>
      <c r="C42" s="17"/>
      <c r="D42" s="17"/>
      <c r="E42" s="17"/>
      <c r="F42" s="95"/>
      <c r="G42" s="95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41"/>
    </row>
    <row r="43" spans="2:22" s="21" customFormat="1" x14ac:dyDescent="0.2">
      <c r="B43" s="28"/>
      <c r="C43" s="19"/>
      <c r="D43" s="20"/>
      <c r="E43" s="20" t="str">
        <f>SM!$D$38</f>
        <v>CONTAGEM DE SEMANAS</v>
      </c>
      <c r="F43" s="95"/>
      <c r="G43" s="95"/>
      <c r="H43" s="18"/>
      <c r="I43" s="18"/>
      <c r="J43" s="102">
        <f>SM!H$38</f>
        <v>50</v>
      </c>
      <c r="K43" s="102">
        <f>SM!I$38</f>
        <v>49</v>
      </c>
      <c r="L43" s="102">
        <f>SM!J$38</f>
        <v>35</v>
      </c>
      <c r="M43" s="102">
        <f>SM!K$38</f>
        <v>30</v>
      </c>
      <c r="N43" s="102">
        <f>SM!L$38</f>
        <v>28</v>
      </c>
      <c r="O43" s="102">
        <f>SM!M$38</f>
        <v>26</v>
      </c>
      <c r="P43" s="102">
        <f>SM!N$38</f>
        <v>22</v>
      </c>
      <c r="Q43" s="102">
        <f>SM!O$38</f>
        <v>11</v>
      </c>
      <c r="R43" s="102">
        <f>SM!P$38</f>
        <v>4</v>
      </c>
      <c r="S43" s="102">
        <f>SM!Q$38</f>
        <v>4</v>
      </c>
      <c r="T43" s="102">
        <f>SM!R$38</f>
        <v>4</v>
      </c>
      <c r="U43" s="102">
        <f>SM!S$38</f>
        <v>1</v>
      </c>
      <c r="V43" s="142"/>
    </row>
  </sheetData>
  <sheetProtection selectLockedCells="1" selectUnlockedCells="1"/>
  <sortState ref="D10:U34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4"/>
  <sheetViews>
    <sheetView showGridLines="0" zoomScaleNormal="100" zoomScaleSheetLayoutView="100" workbookViewId="0">
      <selection activeCell="C10" sqref="C10:S1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1" spans="2:20" x14ac:dyDescent="0.2">
      <c r="D1" s="103" t="s">
        <v>93</v>
      </c>
    </row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87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>
        <f>SM!D7</f>
        <v>0</v>
      </c>
      <c r="E7" s="289">
        <f>SM!E7</f>
        <v>0</v>
      </c>
      <c r="F7" s="285">
        <f>SM!F7</f>
        <v>0</v>
      </c>
      <c r="G7" s="283">
        <f>SM!G7</f>
        <v>0</v>
      </c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>
        <f>SM!D8</f>
        <v>0</v>
      </c>
      <c r="E8" s="289">
        <f>SM!E8</f>
        <v>0</v>
      </c>
      <c r="F8" s="285">
        <f>SM!F8</f>
        <v>0</v>
      </c>
      <c r="G8" s="283">
        <f>SM!G8</f>
        <v>0</v>
      </c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272">
        <v>1</v>
      </c>
      <c r="D10" s="280" t="s">
        <v>928</v>
      </c>
      <c r="E10" s="274" t="str">
        <f>IFERROR(VLOOKUP(D10,BD!$B:$D,2,FALSE),"")</f>
        <v>SEAC</v>
      </c>
      <c r="F10" s="275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3600</v>
      </c>
      <c r="G10" s="276">
        <f t="shared" ref="G10:G41" si="0">COUNT(H10:T10)-COUNTIF(H10:T10,"=0")</f>
        <v>5</v>
      </c>
      <c r="H10" s="278"/>
      <c r="I10" s="278"/>
      <c r="J10" s="278"/>
      <c r="K10" s="278">
        <v>880</v>
      </c>
      <c r="L10" s="278"/>
      <c r="M10" s="278"/>
      <c r="N10" s="278">
        <v>880</v>
      </c>
      <c r="O10" s="278">
        <v>400</v>
      </c>
      <c r="P10" s="278"/>
      <c r="Q10" s="278">
        <v>560</v>
      </c>
      <c r="R10" s="278"/>
      <c r="S10" s="278">
        <v>880</v>
      </c>
      <c r="T10" s="141"/>
    </row>
    <row r="11" spans="2:20" ht="12" x14ac:dyDescent="0.2">
      <c r="B11" s="27"/>
      <c r="C11" s="239">
        <v>2</v>
      </c>
      <c r="D11" s="70" t="s">
        <v>1173</v>
      </c>
      <c r="E11" s="145" t="str">
        <f>IFERROR(VLOOKUP(D11,BD!$B:$D,2,FALSE),"")</f>
        <v>ZARDO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3520</v>
      </c>
      <c r="G11" s="147">
        <f t="shared" si="0"/>
        <v>4</v>
      </c>
      <c r="H11" s="33"/>
      <c r="I11" s="33"/>
      <c r="J11" s="33"/>
      <c r="K11" s="33">
        <v>400</v>
      </c>
      <c r="L11" s="33"/>
      <c r="M11" s="33"/>
      <c r="N11" s="33">
        <v>880</v>
      </c>
      <c r="O11" s="33">
        <v>1120</v>
      </c>
      <c r="P11" s="33"/>
      <c r="Q11" s="33"/>
      <c r="R11" s="33"/>
      <c r="S11" s="33">
        <v>1120</v>
      </c>
      <c r="T11" s="141"/>
    </row>
    <row r="12" spans="2:20" ht="12" x14ac:dyDescent="0.2">
      <c r="B12" s="27"/>
      <c r="C12" s="239">
        <v>3</v>
      </c>
      <c r="D12" s="70" t="s">
        <v>784</v>
      </c>
      <c r="E12" s="145" t="str">
        <f>IFERROR(VLOOKUP(D12,BD!$B:$D,2,FALSE),"")</f>
        <v>ABCFI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3120</v>
      </c>
      <c r="G12" s="147">
        <f t="shared" si="0"/>
        <v>3</v>
      </c>
      <c r="H12" s="33"/>
      <c r="I12" s="33"/>
      <c r="J12" s="33"/>
      <c r="K12" s="33">
        <v>1120</v>
      </c>
      <c r="L12" s="33"/>
      <c r="M12" s="33"/>
      <c r="N12" s="33">
        <v>880</v>
      </c>
      <c r="O12" s="33">
        <v>1120</v>
      </c>
      <c r="P12" s="33"/>
      <c r="Q12" s="33"/>
      <c r="R12" s="33"/>
      <c r="S12" s="33"/>
      <c r="T12" s="141"/>
    </row>
    <row r="13" spans="2:20" ht="12" x14ac:dyDescent="0.2">
      <c r="B13" s="27"/>
      <c r="C13" s="239">
        <v>4</v>
      </c>
      <c r="D13" s="123" t="s">
        <v>565</v>
      </c>
      <c r="E13" s="145" t="str">
        <f>IFERROR(VLOOKUP(D13,BD!$B:$D,2,FALSE),"")</f>
        <v>AMBP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2960</v>
      </c>
      <c r="G13" s="147">
        <f t="shared" si="0"/>
        <v>6</v>
      </c>
      <c r="H13" s="33"/>
      <c r="I13" s="33">
        <v>800</v>
      </c>
      <c r="J13" s="33"/>
      <c r="K13" s="33">
        <v>400</v>
      </c>
      <c r="L13" s="33">
        <v>800</v>
      </c>
      <c r="M13" s="33"/>
      <c r="N13" s="33">
        <v>400</v>
      </c>
      <c r="O13" s="33">
        <v>400</v>
      </c>
      <c r="P13" s="33">
        <v>560</v>
      </c>
      <c r="Q13" s="33"/>
      <c r="R13" s="33"/>
      <c r="S13" s="33"/>
      <c r="T13" s="141"/>
    </row>
    <row r="14" spans="2:20" ht="12" x14ac:dyDescent="0.2">
      <c r="B14" s="27"/>
      <c r="C14" s="239">
        <v>5</v>
      </c>
      <c r="D14" s="70" t="s">
        <v>564</v>
      </c>
      <c r="E14" s="145" t="str">
        <f>IFERROR(VLOOKUP(D14,BD!$B:$D,2,FALSE),"")</f>
        <v>AMBP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2760</v>
      </c>
      <c r="G14" s="147">
        <f t="shared" si="0"/>
        <v>7</v>
      </c>
      <c r="H14" s="33"/>
      <c r="I14" s="33">
        <v>320</v>
      </c>
      <c r="J14" s="33"/>
      <c r="K14" s="33">
        <v>400</v>
      </c>
      <c r="L14" s="33">
        <v>680</v>
      </c>
      <c r="M14" s="33"/>
      <c r="N14" s="33">
        <v>880</v>
      </c>
      <c r="O14" s="33">
        <v>400</v>
      </c>
      <c r="P14" s="33">
        <v>200</v>
      </c>
      <c r="Q14" s="33"/>
      <c r="R14" s="33"/>
      <c r="S14" s="33">
        <v>400</v>
      </c>
      <c r="T14" s="141"/>
    </row>
    <row r="15" spans="2:20" ht="12" x14ac:dyDescent="0.2">
      <c r="B15" s="27"/>
      <c r="C15" s="239">
        <v>6</v>
      </c>
      <c r="D15" s="2" t="s">
        <v>152</v>
      </c>
      <c r="E15" s="145" t="str">
        <f>IFERROR(VLOOKUP(D15,BD!$B:$D,2,FALSE),"")</f>
        <v>BME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2560</v>
      </c>
      <c r="G15" s="147">
        <f t="shared" si="0"/>
        <v>4</v>
      </c>
      <c r="H15" s="33"/>
      <c r="I15" s="33">
        <v>680</v>
      </c>
      <c r="J15" s="33"/>
      <c r="K15" s="33"/>
      <c r="L15" s="33">
        <v>560</v>
      </c>
      <c r="M15" s="33"/>
      <c r="N15" s="33"/>
      <c r="O15" s="33">
        <v>640</v>
      </c>
      <c r="P15" s="33">
        <v>680</v>
      </c>
      <c r="Q15" s="33"/>
      <c r="R15" s="33"/>
      <c r="S15" s="33"/>
      <c r="T15" s="141"/>
    </row>
    <row r="16" spans="2:20" ht="12" x14ac:dyDescent="0.2">
      <c r="B16" s="27"/>
      <c r="C16" s="239">
        <v>7</v>
      </c>
      <c r="D16" s="105" t="s">
        <v>982</v>
      </c>
      <c r="E16" s="145" t="str">
        <f>IFERROR(VLOOKUP(D16,BD!$B:$D,2,FALSE),"")</f>
        <v/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2400</v>
      </c>
      <c r="G16" s="147">
        <f t="shared" si="0"/>
        <v>6</v>
      </c>
      <c r="H16" s="33"/>
      <c r="I16" s="33"/>
      <c r="J16" s="33"/>
      <c r="K16" s="33">
        <v>400</v>
      </c>
      <c r="L16" s="33"/>
      <c r="M16" s="33">
        <v>320</v>
      </c>
      <c r="N16" s="33">
        <v>640</v>
      </c>
      <c r="O16" s="33">
        <v>400</v>
      </c>
      <c r="P16" s="33"/>
      <c r="Q16" s="33">
        <v>320</v>
      </c>
      <c r="R16" s="33"/>
      <c r="S16" s="33">
        <v>640</v>
      </c>
      <c r="T16" s="141"/>
    </row>
    <row r="17" spans="2:20" ht="12" x14ac:dyDescent="0.2">
      <c r="B17" s="27"/>
      <c r="C17" s="239">
        <v>8</v>
      </c>
      <c r="D17" s="2" t="s">
        <v>107</v>
      </c>
      <c r="E17" s="145" t="str">
        <f>IFERROR(VLOOKUP(D17,BD!$B:$D,2,FALSE),"")</f>
        <v>BME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2320</v>
      </c>
      <c r="G17" s="147">
        <f t="shared" si="0"/>
        <v>7</v>
      </c>
      <c r="H17" s="33">
        <v>440</v>
      </c>
      <c r="I17" s="33"/>
      <c r="J17" s="33">
        <v>320</v>
      </c>
      <c r="K17" s="33">
        <v>400</v>
      </c>
      <c r="L17" s="33"/>
      <c r="M17" s="33"/>
      <c r="N17" s="33">
        <v>400</v>
      </c>
      <c r="O17" s="33">
        <v>400</v>
      </c>
      <c r="P17" s="33"/>
      <c r="Q17" s="33"/>
      <c r="R17" s="33">
        <v>680</v>
      </c>
      <c r="S17" s="33">
        <v>400</v>
      </c>
      <c r="T17" s="141"/>
    </row>
    <row r="18" spans="2:20" ht="12" x14ac:dyDescent="0.2">
      <c r="B18" s="27"/>
      <c r="C18" s="239">
        <v>9</v>
      </c>
      <c r="D18" s="125" t="s">
        <v>348</v>
      </c>
      <c r="E18" s="145" t="str">
        <f>IFERROR(VLOOKUP(D18,BD!$B:$D,2,FALSE),"")</f>
        <v>BME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2240</v>
      </c>
      <c r="G18" s="147">
        <f t="shared" si="0"/>
        <v>3</v>
      </c>
      <c r="H18" s="33">
        <v>800</v>
      </c>
      <c r="I18" s="33"/>
      <c r="J18" s="33">
        <v>800</v>
      </c>
      <c r="K18" s="33"/>
      <c r="L18" s="33"/>
      <c r="M18" s="33"/>
      <c r="N18" s="33"/>
      <c r="O18" s="33"/>
      <c r="P18" s="33"/>
      <c r="Q18" s="33"/>
      <c r="R18" s="33"/>
      <c r="S18" s="33">
        <v>640</v>
      </c>
      <c r="T18" s="141"/>
    </row>
    <row r="19" spans="2:20" ht="12" x14ac:dyDescent="0.2">
      <c r="B19" s="27"/>
      <c r="C19" s="239">
        <v>10</v>
      </c>
      <c r="D19" s="128" t="s">
        <v>649</v>
      </c>
      <c r="E19" s="145" t="str">
        <f>IFERROR(VLOOKUP(D19,BD!$B:$D,2,FALSE),"")</f>
        <v>CC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2000</v>
      </c>
      <c r="G19" s="147">
        <f t="shared" si="0"/>
        <v>2</v>
      </c>
      <c r="H19" s="33"/>
      <c r="I19" s="33"/>
      <c r="J19" s="33"/>
      <c r="K19" s="33"/>
      <c r="L19" s="33"/>
      <c r="M19" s="33"/>
      <c r="N19" s="33">
        <v>1120</v>
      </c>
      <c r="O19" s="33">
        <v>880</v>
      </c>
      <c r="P19" s="33"/>
      <c r="Q19" s="33"/>
      <c r="R19" s="33"/>
      <c r="S19" s="33"/>
      <c r="T19" s="141"/>
    </row>
    <row r="20" spans="2:20" ht="12" x14ac:dyDescent="0.2">
      <c r="B20" s="27"/>
      <c r="C20" s="239">
        <v>11</v>
      </c>
      <c r="D20" s="70" t="s">
        <v>738</v>
      </c>
      <c r="E20" s="145" t="str">
        <f>IFERROR(VLOOKUP(D20,BD!$B:$D,2,FALSE),"")</f>
        <v>ASERP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1920</v>
      </c>
      <c r="G20" s="147">
        <f t="shared" si="0"/>
        <v>4</v>
      </c>
      <c r="H20" s="33"/>
      <c r="I20" s="33"/>
      <c r="J20" s="33"/>
      <c r="K20" s="33"/>
      <c r="L20" s="33">
        <v>440</v>
      </c>
      <c r="M20" s="33"/>
      <c r="N20" s="33">
        <v>400</v>
      </c>
      <c r="O20" s="33">
        <v>880</v>
      </c>
      <c r="P20" s="33">
        <v>200</v>
      </c>
      <c r="Q20" s="33"/>
      <c r="R20" s="33"/>
      <c r="S20" s="33"/>
      <c r="T20" s="141"/>
    </row>
    <row r="21" spans="2:20" ht="12" x14ac:dyDescent="0.2">
      <c r="B21" s="27"/>
      <c r="C21" s="239">
        <v>12</v>
      </c>
      <c r="D21" s="124" t="s">
        <v>1238</v>
      </c>
      <c r="E21" s="145" t="str">
        <f>IFERROR(VLOOKUP(D21,BD!$B:$D,2,FALSE),"")</f>
        <v>ABCFI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1840</v>
      </c>
      <c r="G21" s="147">
        <f t="shared" si="0"/>
        <v>3</v>
      </c>
      <c r="H21" s="33"/>
      <c r="I21" s="33"/>
      <c r="J21" s="33"/>
      <c r="K21" s="33">
        <v>880</v>
      </c>
      <c r="L21" s="33"/>
      <c r="M21" s="33">
        <v>560</v>
      </c>
      <c r="N21" s="33">
        <v>400</v>
      </c>
      <c r="O21" s="33"/>
      <c r="P21" s="33"/>
      <c r="Q21" s="33"/>
      <c r="R21" s="33"/>
      <c r="S21" s="33"/>
      <c r="T21" s="141"/>
    </row>
    <row r="22" spans="2:20" ht="12" x14ac:dyDescent="0.2">
      <c r="B22" s="27"/>
      <c r="C22" s="239">
        <v>13</v>
      </c>
      <c r="D22" s="126" t="s">
        <v>360</v>
      </c>
      <c r="E22" s="145" t="str">
        <f>IFERROR(VLOOKUP(D22,BD!$B:$D,2,FALSE),"")</f>
        <v>ZARDO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1760</v>
      </c>
      <c r="G22" s="147">
        <f t="shared" si="0"/>
        <v>3</v>
      </c>
      <c r="H22" s="33">
        <v>680</v>
      </c>
      <c r="I22" s="33"/>
      <c r="J22" s="33"/>
      <c r="K22" s="33">
        <v>640</v>
      </c>
      <c r="L22" s="33"/>
      <c r="M22" s="33"/>
      <c r="N22" s="33"/>
      <c r="O22" s="33"/>
      <c r="P22" s="33"/>
      <c r="Q22" s="33"/>
      <c r="R22" s="33">
        <v>440</v>
      </c>
      <c r="S22" s="33"/>
      <c r="T22" s="141"/>
    </row>
    <row r="23" spans="2:20" ht="12" x14ac:dyDescent="0.2">
      <c r="B23" s="27"/>
      <c r="C23" s="239">
        <v>14</v>
      </c>
      <c r="D23" s="124" t="s">
        <v>155</v>
      </c>
      <c r="E23" s="145" t="str">
        <f>IFERROR(VLOOKUP(D23,BD!$B:$D,2,FALSE),"")</f>
        <v>BME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1680</v>
      </c>
      <c r="G23" s="147">
        <f t="shared" si="0"/>
        <v>2</v>
      </c>
      <c r="H23" s="33"/>
      <c r="I23" s="33"/>
      <c r="J23" s="33"/>
      <c r="K23" s="33"/>
      <c r="L23" s="33"/>
      <c r="M23" s="33"/>
      <c r="N23" s="33"/>
      <c r="O23" s="33">
        <v>880</v>
      </c>
      <c r="P23" s="33">
        <v>800</v>
      </c>
      <c r="Q23" s="33"/>
      <c r="R23" s="33"/>
      <c r="S23" s="33"/>
      <c r="T23" s="141"/>
    </row>
    <row r="24" spans="2:20" ht="12" x14ac:dyDescent="0.2">
      <c r="B24" s="27"/>
      <c r="C24" s="239">
        <v>15</v>
      </c>
      <c r="D24" s="241" t="s">
        <v>434</v>
      </c>
      <c r="E24" s="145" t="str">
        <f>IFERROR(VLOOKUP(D24,BD!$B:$D,2,FALSE),"")</f>
        <v>PALOTINA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1600</v>
      </c>
      <c r="G24" s="147">
        <f t="shared" si="0"/>
        <v>3</v>
      </c>
      <c r="H24" s="33"/>
      <c r="I24" s="33"/>
      <c r="J24" s="33"/>
      <c r="K24" s="33">
        <v>880</v>
      </c>
      <c r="L24" s="33"/>
      <c r="M24" s="33">
        <v>320</v>
      </c>
      <c r="N24" s="33">
        <v>400</v>
      </c>
      <c r="O24" s="33"/>
      <c r="P24" s="33"/>
      <c r="Q24" s="33"/>
      <c r="R24" s="33"/>
      <c r="S24" s="33"/>
      <c r="T24" s="141"/>
    </row>
    <row r="25" spans="2:20" ht="12" x14ac:dyDescent="0.2">
      <c r="B25" s="27"/>
      <c r="C25" s="239"/>
      <c r="D25" s="70" t="s">
        <v>945</v>
      </c>
      <c r="E25" s="145" t="str">
        <f>IFERROR(VLOOKUP(D25,BD!$B:$D,2,FALSE),"")</f>
        <v>SMEL/MCR</v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1600</v>
      </c>
      <c r="G25" s="147">
        <f t="shared" si="0"/>
        <v>3</v>
      </c>
      <c r="H25" s="33"/>
      <c r="I25" s="33"/>
      <c r="J25" s="33"/>
      <c r="K25" s="33">
        <v>400</v>
      </c>
      <c r="L25" s="33"/>
      <c r="M25" s="33">
        <v>800</v>
      </c>
      <c r="N25" s="33">
        <v>400</v>
      </c>
      <c r="O25" s="33"/>
      <c r="P25" s="33"/>
      <c r="Q25" s="33"/>
      <c r="R25" s="33"/>
      <c r="S25" s="33"/>
      <c r="T25" s="141"/>
    </row>
    <row r="26" spans="2:20" ht="12" x14ac:dyDescent="0.2">
      <c r="B26" s="27"/>
      <c r="C26" s="239">
        <v>17</v>
      </c>
      <c r="D26" s="70" t="s">
        <v>782</v>
      </c>
      <c r="E26" s="145" t="str">
        <f>IFERROR(VLOOKUP(D26,BD!$B:$D,2,FALSE),"")</f>
        <v>AMBP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1560</v>
      </c>
      <c r="G26" s="147">
        <f t="shared" si="0"/>
        <v>4</v>
      </c>
      <c r="H26" s="33"/>
      <c r="I26" s="33">
        <v>440</v>
      </c>
      <c r="J26" s="33"/>
      <c r="K26" s="33">
        <v>400</v>
      </c>
      <c r="L26" s="33">
        <v>320</v>
      </c>
      <c r="M26" s="33"/>
      <c r="N26" s="33"/>
      <c r="O26" s="33">
        <v>400</v>
      </c>
      <c r="P26" s="33"/>
      <c r="Q26" s="33"/>
      <c r="R26" s="33"/>
      <c r="S26" s="33"/>
      <c r="T26" s="141"/>
    </row>
    <row r="27" spans="2:20" ht="12" x14ac:dyDescent="0.2">
      <c r="B27" s="27"/>
      <c r="C27" s="239"/>
      <c r="D27" s="126" t="s">
        <v>866</v>
      </c>
      <c r="E27" s="145" t="str">
        <f>IFERROR(VLOOKUP(D27,BD!$B:$D,2,FALSE),"")</f>
        <v>AMBP</v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1560</v>
      </c>
      <c r="G27" s="147">
        <f t="shared" si="0"/>
        <v>4</v>
      </c>
      <c r="H27" s="33"/>
      <c r="I27" s="33"/>
      <c r="J27" s="33"/>
      <c r="K27" s="33">
        <v>400</v>
      </c>
      <c r="L27" s="33">
        <v>320</v>
      </c>
      <c r="M27" s="33"/>
      <c r="N27" s="33"/>
      <c r="O27" s="33">
        <v>400</v>
      </c>
      <c r="P27" s="33">
        <v>440</v>
      </c>
      <c r="Q27" s="33"/>
      <c r="R27" s="33"/>
      <c r="S27" s="33"/>
      <c r="T27" s="141"/>
    </row>
    <row r="28" spans="2:20" ht="12" x14ac:dyDescent="0.2">
      <c r="B28" s="27"/>
      <c r="C28" s="239">
        <v>19</v>
      </c>
      <c r="D28" s="123" t="s">
        <v>290</v>
      </c>
      <c r="E28" s="145" t="str">
        <f>IFERROR(VLOOKUP(D28,BD!$B:$D,2,FALSE),"")</f>
        <v>ZARDO</v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1520</v>
      </c>
      <c r="G28" s="147">
        <f t="shared" si="0"/>
        <v>2</v>
      </c>
      <c r="H28" s="33"/>
      <c r="I28" s="33"/>
      <c r="J28" s="33"/>
      <c r="K28" s="33"/>
      <c r="L28" s="33"/>
      <c r="M28" s="33"/>
      <c r="N28" s="33"/>
      <c r="O28" s="33">
        <v>400</v>
      </c>
      <c r="P28" s="33"/>
      <c r="Q28" s="33"/>
      <c r="R28" s="33"/>
      <c r="S28" s="33">
        <v>1120</v>
      </c>
      <c r="T28" s="141"/>
    </row>
    <row r="29" spans="2:20" ht="12" x14ac:dyDescent="0.2">
      <c r="B29" s="27"/>
      <c r="C29" s="239"/>
      <c r="D29" s="128" t="s">
        <v>913</v>
      </c>
      <c r="E29" s="145" t="str">
        <f>IFERROR(VLOOKUP(D29,BD!$B:$D,2,FALSE),"")</f>
        <v>ABB</v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1520</v>
      </c>
      <c r="G29" s="147">
        <f t="shared" si="0"/>
        <v>2</v>
      </c>
      <c r="H29" s="33"/>
      <c r="I29" s="33"/>
      <c r="J29" s="33"/>
      <c r="K29" s="33">
        <v>400</v>
      </c>
      <c r="L29" s="33"/>
      <c r="M29" s="33"/>
      <c r="N29" s="33">
        <v>1120</v>
      </c>
      <c r="O29" s="33"/>
      <c r="P29" s="33"/>
      <c r="Q29" s="33"/>
      <c r="R29" s="33"/>
      <c r="S29" s="33"/>
      <c r="T29" s="141"/>
    </row>
    <row r="30" spans="2:20" ht="12" x14ac:dyDescent="0.2">
      <c r="B30" s="27"/>
      <c r="C30" s="239">
        <v>21</v>
      </c>
      <c r="D30" s="123" t="s">
        <v>1359</v>
      </c>
      <c r="E30" s="145" t="str">
        <f>IFERROR(VLOOKUP(D30,BD!$B:$D,2,FALSE),"")</f>
        <v>CSJ/NAMBA TRAINING</v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1400</v>
      </c>
      <c r="G30" s="147">
        <f t="shared" si="0"/>
        <v>4</v>
      </c>
      <c r="H30" s="33"/>
      <c r="I30" s="33"/>
      <c r="J30" s="33"/>
      <c r="K30" s="33"/>
      <c r="L30" s="33"/>
      <c r="M30" s="33"/>
      <c r="N30" s="33">
        <v>400</v>
      </c>
      <c r="O30" s="33">
        <v>400</v>
      </c>
      <c r="P30" s="33">
        <v>200</v>
      </c>
      <c r="Q30" s="33"/>
      <c r="R30" s="33"/>
      <c r="S30" s="33">
        <v>400</v>
      </c>
      <c r="T30" s="141"/>
    </row>
    <row r="31" spans="2:20" ht="12" x14ac:dyDescent="0.2">
      <c r="B31" s="27"/>
      <c r="C31" s="239">
        <v>22</v>
      </c>
      <c r="D31" s="126" t="s">
        <v>160</v>
      </c>
      <c r="E31" s="145" t="str">
        <f>IFERROR(VLOOKUP(D31,BD!$B:$D,2,FALSE),"")</f>
        <v>ACENB</v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1280</v>
      </c>
      <c r="G31" s="147">
        <f t="shared" si="0"/>
        <v>2</v>
      </c>
      <c r="H31" s="33"/>
      <c r="I31" s="33"/>
      <c r="J31" s="33"/>
      <c r="K31" s="33">
        <v>400</v>
      </c>
      <c r="L31" s="33"/>
      <c r="M31" s="33"/>
      <c r="N31" s="33"/>
      <c r="O31" s="33"/>
      <c r="P31" s="33"/>
      <c r="Q31" s="33"/>
      <c r="R31" s="33"/>
      <c r="S31" s="33">
        <v>880</v>
      </c>
      <c r="T31" s="141"/>
    </row>
    <row r="32" spans="2:20" ht="12" x14ac:dyDescent="0.2">
      <c r="B32" s="27"/>
      <c r="C32" s="239">
        <v>23</v>
      </c>
      <c r="D32" s="70" t="s">
        <v>240</v>
      </c>
      <c r="E32" s="145" t="str">
        <f>IFERROR(VLOOKUP(D32,BD!$B:$D,2,FALSE),"")</f>
        <v>BME</v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1160</v>
      </c>
      <c r="G32" s="147">
        <f t="shared" si="0"/>
        <v>3</v>
      </c>
      <c r="H32" s="33">
        <v>440</v>
      </c>
      <c r="I32" s="33"/>
      <c r="J32" s="33">
        <v>320</v>
      </c>
      <c r="K32" s="33"/>
      <c r="L32" s="33"/>
      <c r="M32" s="33"/>
      <c r="N32" s="33"/>
      <c r="O32" s="33"/>
      <c r="P32" s="33"/>
      <c r="Q32" s="33"/>
      <c r="R32" s="33"/>
      <c r="S32" s="33">
        <v>400</v>
      </c>
      <c r="T32" s="141"/>
    </row>
    <row r="33" spans="2:20" ht="12" x14ac:dyDescent="0.2">
      <c r="B33" s="27"/>
      <c r="C33" s="239"/>
      <c r="D33" s="123" t="s">
        <v>253</v>
      </c>
      <c r="E33" s="145" t="str">
        <f>IFERROR(VLOOKUP(D33,BD!$B:$D,2,FALSE),"")</f>
        <v>BME</v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1160</v>
      </c>
      <c r="G33" s="147">
        <f t="shared" si="0"/>
        <v>3</v>
      </c>
      <c r="H33" s="33"/>
      <c r="I33" s="33"/>
      <c r="J33" s="33">
        <v>320</v>
      </c>
      <c r="K33" s="33"/>
      <c r="L33" s="33"/>
      <c r="M33" s="33"/>
      <c r="N33" s="33"/>
      <c r="O33" s="33"/>
      <c r="P33" s="33"/>
      <c r="Q33" s="33"/>
      <c r="R33" s="33">
        <v>440</v>
      </c>
      <c r="S33" s="33">
        <v>400</v>
      </c>
      <c r="T33" s="141"/>
    </row>
    <row r="34" spans="2:20" ht="12" x14ac:dyDescent="0.2">
      <c r="B34" s="27"/>
      <c r="C34" s="239">
        <v>25</v>
      </c>
      <c r="D34" s="123" t="s">
        <v>435</v>
      </c>
      <c r="E34" s="145" t="str">
        <f>IFERROR(VLOOKUP(D34,BD!$B:$D,2,FALSE),"")</f>
        <v>ASERP</v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1120</v>
      </c>
      <c r="G34" s="147">
        <f t="shared" si="0"/>
        <v>2</v>
      </c>
      <c r="H34" s="33"/>
      <c r="I34" s="33">
        <v>560</v>
      </c>
      <c r="J34" s="33"/>
      <c r="K34" s="33"/>
      <c r="L34" s="33">
        <v>560</v>
      </c>
      <c r="M34" s="33"/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239">
        <v>26</v>
      </c>
      <c r="D35" s="123" t="s">
        <v>1113</v>
      </c>
      <c r="E35" s="145" t="str">
        <f>IFERROR(VLOOKUP(D35,BD!$B:$D,2,FALSE),"")</f>
        <v>ABCFI</v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1040</v>
      </c>
      <c r="G35" s="147">
        <f t="shared" si="0"/>
        <v>2</v>
      </c>
      <c r="H35" s="33"/>
      <c r="I35" s="33"/>
      <c r="J35" s="33"/>
      <c r="K35" s="33">
        <v>640</v>
      </c>
      <c r="L35" s="33"/>
      <c r="M35" s="33"/>
      <c r="N35" s="33"/>
      <c r="O35" s="33"/>
      <c r="P35" s="33"/>
      <c r="Q35" s="33"/>
      <c r="R35" s="33"/>
      <c r="S35" s="33">
        <v>400</v>
      </c>
      <c r="T35" s="141"/>
    </row>
    <row r="36" spans="2:20" ht="12" x14ac:dyDescent="0.2">
      <c r="B36" s="27"/>
      <c r="C36" s="239">
        <v>27</v>
      </c>
      <c r="D36" s="2" t="s">
        <v>1379</v>
      </c>
      <c r="E36" s="145" t="str">
        <f>IFERROR(VLOOKUP(D36,BD!$B:$D,2,FALSE),"")</f>
        <v>ASSVP</v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960</v>
      </c>
      <c r="G36" s="147">
        <f t="shared" si="0"/>
        <v>2</v>
      </c>
      <c r="H36" s="33"/>
      <c r="I36" s="33"/>
      <c r="J36" s="33"/>
      <c r="K36" s="33"/>
      <c r="L36" s="33"/>
      <c r="M36" s="33"/>
      <c r="N36" s="33"/>
      <c r="O36" s="33"/>
      <c r="P36" s="33"/>
      <c r="Q36" s="33">
        <v>320</v>
      </c>
      <c r="R36" s="33"/>
      <c r="S36" s="33">
        <v>640</v>
      </c>
      <c r="T36" s="141"/>
    </row>
    <row r="37" spans="2:20" ht="12" x14ac:dyDescent="0.2">
      <c r="B37" s="27"/>
      <c r="C37" s="239"/>
      <c r="D37" s="2" t="s">
        <v>865</v>
      </c>
      <c r="E37" s="145" t="str">
        <f>IFERROR(VLOOKUP(D37,BD!$B:$D,2,FALSE),"")</f>
        <v>AMBP</v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960</v>
      </c>
      <c r="G37" s="147">
        <f t="shared" si="0"/>
        <v>3</v>
      </c>
      <c r="H37" s="33"/>
      <c r="I37" s="33">
        <v>320</v>
      </c>
      <c r="J37" s="33"/>
      <c r="K37" s="33"/>
      <c r="L37" s="33">
        <v>440</v>
      </c>
      <c r="M37" s="33"/>
      <c r="N37" s="33"/>
      <c r="O37" s="33"/>
      <c r="P37" s="33">
        <v>200</v>
      </c>
      <c r="Q37" s="33"/>
      <c r="R37" s="33"/>
      <c r="S37" s="33"/>
      <c r="T37" s="141"/>
    </row>
    <row r="38" spans="2:20" ht="12" x14ac:dyDescent="0.2">
      <c r="B38" s="27"/>
      <c r="C38" s="239">
        <v>29</v>
      </c>
      <c r="D38" s="70" t="s">
        <v>1506</v>
      </c>
      <c r="E38" s="145" t="str">
        <f>IFERROR(VLOOKUP(D38,BD!$B:$D,2,FALSE),"")</f>
        <v>AMBP</v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920</v>
      </c>
      <c r="G38" s="147">
        <f t="shared" si="0"/>
        <v>3</v>
      </c>
      <c r="H38" s="33"/>
      <c r="I38" s="33"/>
      <c r="J38" s="33"/>
      <c r="K38" s="33"/>
      <c r="L38" s="33">
        <v>320</v>
      </c>
      <c r="M38" s="33"/>
      <c r="N38" s="33"/>
      <c r="O38" s="33">
        <v>400</v>
      </c>
      <c r="P38" s="33">
        <v>200</v>
      </c>
      <c r="Q38" s="33"/>
      <c r="R38" s="33"/>
      <c r="S38" s="33"/>
      <c r="T38" s="141"/>
    </row>
    <row r="39" spans="2:20" ht="12" x14ac:dyDescent="0.2">
      <c r="B39" s="27"/>
      <c r="C39" s="239">
        <v>30</v>
      </c>
      <c r="D39" s="123" t="s">
        <v>119</v>
      </c>
      <c r="E39" s="145" t="str">
        <f>IFERROR(VLOOKUP(D39,BD!$B:$D,2,FALSE),"")</f>
        <v>ASSVP</v>
      </c>
      <c r="F39" s="146">
        <f>IF(COUNT(H39:T39)&gt;=5,SUM(LARGE(H39:T39,{1,2,3,4,5})),IF(COUNT(H39:T39)=4,SUM(LARGE(H39:T39,{1,2,3,4})),IF(COUNT(H39:T39)=3,SUM(LARGE(H39:T39,{1,2,3})),IF(COUNT(H39:T39)=2,SUM(LARGE(H39:T39,{1,2})),IF(COUNT(H39:T39)=1,SUM(LARGE(H39:T39,{1})),0)))))</f>
        <v>880</v>
      </c>
      <c r="G39" s="147">
        <f t="shared" si="0"/>
        <v>1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>
        <v>880</v>
      </c>
      <c r="T39" s="141"/>
    </row>
    <row r="40" spans="2:20" ht="12" x14ac:dyDescent="0.2">
      <c r="B40" s="27"/>
      <c r="C40" s="239"/>
      <c r="D40" s="2" t="s">
        <v>1500</v>
      </c>
      <c r="E40" s="145" t="str">
        <f>IFERROR(VLOOKUP(D40,BD!$B:$D,2,FALSE),"")</f>
        <v>ABCFI</v>
      </c>
      <c r="F40" s="146">
        <f>IF(COUNT(H40:T40)&gt;=5,SUM(LARGE(H40:T40,{1,2,3,4,5})),IF(COUNT(H40:T40)=4,SUM(LARGE(H40:T40,{1,2,3,4})),IF(COUNT(H40:T40)=3,SUM(LARGE(H40:T40,{1,2,3})),IF(COUNT(H40:T40)=2,SUM(LARGE(H40:T40,{1,2})),IF(COUNT(H40:T40)=1,SUM(LARGE(H40:T40,{1})),0)))))</f>
        <v>880</v>
      </c>
      <c r="G40" s="147">
        <f t="shared" si="0"/>
        <v>1</v>
      </c>
      <c r="H40" s="33"/>
      <c r="I40" s="33"/>
      <c r="J40" s="33"/>
      <c r="K40" s="33"/>
      <c r="L40" s="33"/>
      <c r="M40" s="33"/>
      <c r="N40" s="33"/>
      <c r="O40" s="33">
        <v>880</v>
      </c>
      <c r="P40" s="33"/>
      <c r="Q40" s="33"/>
      <c r="R40" s="33"/>
      <c r="S40" s="33"/>
      <c r="T40" s="141"/>
    </row>
    <row r="41" spans="2:20" ht="12" x14ac:dyDescent="0.2">
      <c r="B41" s="27"/>
      <c r="C41" s="239"/>
      <c r="D41" s="125" t="s">
        <v>1515</v>
      </c>
      <c r="E41" s="145" t="str">
        <f>IFERROR(VLOOKUP(D41,BD!$B:$D,2,FALSE),"")</f>
        <v>CC</v>
      </c>
      <c r="F41" s="146">
        <f>IF(COUNT(H41:T41)&gt;=5,SUM(LARGE(H41:T41,{1,2,3,4,5})),IF(COUNT(H41:T41)=4,SUM(LARGE(H41:T41,{1,2,3,4})),IF(COUNT(H41:T41)=3,SUM(LARGE(H41:T41,{1,2,3})),IF(COUNT(H41:T41)=2,SUM(LARGE(H41:T41,{1,2})),IF(COUNT(H41:T41)=1,SUM(LARGE(H41:T41,{1})),0)))))</f>
        <v>880</v>
      </c>
      <c r="G41" s="147">
        <f t="shared" si="0"/>
        <v>1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v>880</v>
      </c>
      <c r="T41" s="141"/>
    </row>
    <row r="42" spans="2:20" ht="12" x14ac:dyDescent="0.2">
      <c r="B42" s="27"/>
      <c r="C42" s="239">
        <v>33</v>
      </c>
      <c r="D42" s="125" t="s">
        <v>986</v>
      </c>
      <c r="E42" s="145" t="str">
        <f>IFERROR(VLOOKUP(D42,BD!$B:$D,2,FALSE),"")</f>
        <v>ASERP</v>
      </c>
      <c r="F42" s="146">
        <f>IF(COUNT(H42:T42)&gt;=5,SUM(LARGE(H42:T42,{1,2,3,4,5})),IF(COUNT(H42:T42)=4,SUM(LARGE(H42:T42,{1,2,3,4})),IF(COUNT(H42:T42)=3,SUM(LARGE(H42:T42,{1,2,3})),IF(COUNT(H42:T42)=2,SUM(LARGE(H42:T42,{1,2})),IF(COUNT(H42:T42)=1,SUM(LARGE(H42:T42,{1})),0)))))</f>
        <v>840</v>
      </c>
      <c r="G42" s="147">
        <f t="shared" ref="G42:G73" si="1">COUNT(H42:T42)-COUNTIF(H42:T42,"=0")</f>
        <v>3</v>
      </c>
      <c r="H42" s="33"/>
      <c r="I42" s="33">
        <v>320</v>
      </c>
      <c r="J42" s="33"/>
      <c r="K42" s="33"/>
      <c r="L42" s="33">
        <v>320</v>
      </c>
      <c r="M42" s="33"/>
      <c r="N42" s="33"/>
      <c r="O42" s="33"/>
      <c r="P42" s="33">
        <v>200</v>
      </c>
      <c r="Q42" s="33"/>
      <c r="R42" s="33"/>
      <c r="S42" s="33"/>
      <c r="T42" s="141"/>
    </row>
    <row r="43" spans="2:20" ht="12" x14ac:dyDescent="0.2">
      <c r="B43" s="27"/>
      <c r="C43" s="239">
        <v>34</v>
      </c>
      <c r="D43" s="2" t="s">
        <v>1507</v>
      </c>
      <c r="E43" s="145" t="str">
        <f>IFERROR(VLOOKUP(D43,BD!$B:$D,2,FALSE),"")</f>
        <v>ABCFI</v>
      </c>
      <c r="F43" s="146">
        <f>IF(COUNT(H43:T43)&gt;=5,SUM(LARGE(H43:T43,{1,2,3,4,5})),IF(COUNT(H43:T43)=4,SUM(LARGE(H43:T43,{1,2,3,4})),IF(COUNT(H43:T43)=3,SUM(LARGE(H43:T43,{1,2,3})),IF(COUNT(H43:T43)=2,SUM(LARGE(H43:T43,{1,2})),IF(COUNT(H43:T43)=1,SUM(LARGE(H43:T43,{1})),0)))))</f>
        <v>800</v>
      </c>
      <c r="G43" s="147">
        <f t="shared" si="1"/>
        <v>2</v>
      </c>
      <c r="H43" s="33"/>
      <c r="I43" s="33"/>
      <c r="J43" s="33"/>
      <c r="K43" s="33"/>
      <c r="L43" s="33"/>
      <c r="M43" s="33"/>
      <c r="N43" s="33"/>
      <c r="O43" s="33">
        <v>400</v>
      </c>
      <c r="P43" s="33"/>
      <c r="Q43" s="33"/>
      <c r="R43" s="33"/>
      <c r="S43" s="33">
        <v>400</v>
      </c>
      <c r="T43" s="141"/>
    </row>
    <row r="44" spans="2:20" ht="12" x14ac:dyDescent="0.2">
      <c r="B44" s="27"/>
      <c r="C44" s="239"/>
      <c r="D44" s="123" t="s">
        <v>62</v>
      </c>
      <c r="E44" s="145" t="str">
        <f>IFERROR(VLOOKUP(D44,BD!$B:$D,2,FALSE),"")</f>
        <v>ACENB</v>
      </c>
      <c r="F44" s="146">
        <f>IF(COUNT(H44:T44)&gt;=5,SUM(LARGE(H44:T44,{1,2,3,4,5})),IF(COUNT(H44:T44)=4,SUM(LARGE(H44:T44,{1,2,3,4})),IF(COUNT(H44:T44)=3,SUM(LARGE(H44:T44,{1,2,3})),IF(COUNT(H44:T44)=2,SUM(LARGE(H44:T44,{1,2})),IF(COUNT(H44:T44)=1,SUM(LARGE(H44:T44,{1})),0)))))</f>
        <v>800</v>
      </c>
      <c r="G44" s="147">
        <f t="shared" si="1"/>
        <v>2</v>
      </c>
      <c r="H44" s="33"/>
      <c r="I44" s="33"/>
      <c r="J44" s="33"/>
      <c r="K44" s="33"/>
      <c r="L44" s="33"/>
      <c r="M44" s="33"/>
      <c r="N44" s="33">
        <v>400</v>
      </c>
      <c r="O44" s="33"/>
      <c r="P44" s="33"/>
      <c r="Q44" s="33"/>
      <c r="R44" s="33"/>
      <c r="S44" s="33">
        <v>400</v>
      </c>
      <c r="T44" s="141"/>
    </row>
    <row r="45" spans="2:20" ht="12" x14ac:dyDescent="0.2">
      <c r="B45" s="27"/>
      <c r="C45" s="239"/>
      <c r="D45" s="122" t="s">
        <v>897</v>
      </c>
      <c r="E45" s="145" t="str">
        <f>IFERROR(VLOOKUP(D45,BD!$B:$D,2,FALSE),"")</f>
        <v>BME</v>
      </c>
      <c r="F45" s="146">
        <f>IF(COUNT(H45:T45)&gt;=5,SUM(LARGE(H45:T45,{1,2,3,4,5})),IF(COUNT(H45:T45)=4,SUM(LARGE(H45:T45,{1,2,3,4})),IF(COUNT(H45:T45)=3,SUM(LARGE(H45:T45,{1,2,3})),IF(COUNT(H45:T45)=2,SUM(LARGE(H45:T45,{1,2})),IF(COUNT(H45:T45)=1,SUM(LARGE(H45:T45,{1})),0)))))</f>
        <v>800</v>
      </c>
      <c r="G45" s="147">
        <f t="shared" si="1"/>
        <v>1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>
        <v>800</v>
      </c>
      <c r="S45" s="33"/>
      <c r="T45" s="141"/>
    </row>
    <row r="46" spans="2:20" ht="12" x14ac:dyDescent="0.2">
      <c r="B46" s="27"/>
      <c r="C46" s="239"/>
      <c r="D46" s="2" t="s">
        <v>1114</v>
      </c>
      <c r="E46" s="145" t="str">
        <f>IFERROR(VLOOKUP(D46,BD!$B:$D,2,FALSE),"")</f>
        <v>SEAC</v>
      </c>
      <c r="F46" s="146">
        <f>IF(COUNT(H46:T46)&gt;=5,SUM(LARGE(H46:T46,{1,2,3,4,5})),IF(COUNT(H46:T46)=4,SUM(LARGE(H46:T46,{1,2,3,4})),IF(COUNT(H46:T46)=3,SUM(LARGE(H46:T46,{1,2,3})),IF(COUNT(H46:T46)=2,SUM(LARGE(H46:T46,{1,2})),IF(COUNT(H46:T46)=1,SUM(LARGE(H46:T46,{1})),0)))))</f>
        <v>800</v>
      </c>
      <c r="G46" s="147">
        <f t="shared" si="1"/>
        <v>2</v>
      </c>
      <c r="H46" s="33"/>
      <c r="I46" s="33"/>
      <c r="J46" s="33"/>
      <c r="K46" s="33">
        <v>400</v>
      </c>
      <c r="L46" s="33"/>
      <c r="M46" s="33"/>
      <c r="N46" s="33">
        <v>400</v>
      </c>
      <c r="O46" s="33"/>
      <c r="P46" s="33"/>
      <c r="Q46" s="33"/>
      <c r="R46" s="33"/>
      <c r="S46" s="33"/>
      <c r="T46" s="141"/>
    </row>
    <row r="47" spans="2:20" ht="12" x14ac:dyDescent="0.2">
      <c r="B47" s="27"/>
      <c r="C47" s="239">
        <v>38</v>
      </c>
      <c r="D47" s="123" t="s">
        <v>270</v>
      </c>
      <c r="E47" s="145" t="str">
        <f>IFERROR(VLOOKUP(D47,BD!$B:$D,2,FALSE),"")</f>
        <v>ASSVP</v>
      </c>
      <c r="F47" s="146">
        <f>IF(COUNT(H47:T47)&gt;=5,SUM(LARGE(H47:T47,{1,2,3,4,5})),IF(COUNT(H47:T47)=4,SUM(LARGE(H47:T47,{1,2,3,4})),IF(COUNT(H47:T47)=3,SUM(LARGE(H47:T47,{1,2,3})),IF(COUNT(H47:T47)=2,SUM(LARGE(H47:T47,{1,2})),IF(COUNT(H47:T47)=1,SUM(LARGE(H47:T47,{1})),0)))))</f>
        <v>720</v>
      </c>
      <c r="G47" s="147">
        <f t="shared" si="1"/>
        <v>2</v>
      </c>
      <c r="H47" s="33"/>
      <c r="I47" s="33"/>
      <c r="J47" s="33"/>
      <c r="K47" s="33"/>
      <c r="L47" s="33"/>
      <c r="M47" s="33"/>
      <c r="N47" s="33"/>
      <c r="O47" s="33"/>
      <c r="P47" s="33"/>
      <c r="Q47" s="33">
        <v>320</v>
      </c>
      <c r="R47" s="33"/>
      <c r="S47" s="33">
        <v>400</v>
      </c>
      <c r="T47" s="141"/>
    </row>
    <row r="48" spans="2:20" ht="12" x14ac:dyDescent="0.2">
      <c r="B48" s="27"/>
      <c r="C48" s="239">
        <v>39</v>
      </c>
      <c r="D48" s="121" t="s">
        <v>680</v>
      </c>
      <c r="E48" s="145" t="str">
        <f>IFERROR(VLOOKUP(D48,BD!$B:$D,2,FALSE),"")</f>
        <v>PIAMARTA</v>
      </c>
      <c r="F48" s="146">
        <f>IF(COUNT(H48:T48)&gt;=5,SUM(LARGE(H48:T48,{1,2,3,4,5})),IF(COUNT(H48:T48)=4,SUM(LARGE(H48:T48,{1,2,3,4})),IF(COUNT(H48:T48)=3,SUM(LARGE(H48:T48,{1,2,3})),IF(COUNT(H48:T48)=2,SUM(LARGE(H48:T48,{1,2})),IF(COUNT(H48:T48)=1,SUM(LARGE(H48:T48,{1})),0)))))</f>
        <v>680</v>
      </c>
      <c r="G48" s="147">
        <f t="shared" si="1"/>
        <v>1</v>
      </c>
      <c r="H48" s="33"/>
      <c r="I48" s="33"/>
      <c r="J48" s="33"/>
      <c r="K48" s="33"/>
      <c r="L48" s="33"/>
      <c r="M48" s="33"/>
      <c r="N48" s="33"/>
      <c r="O48" s="33"/>
      <c r="P48" s="33"/>
      <c r="Q48" s="33">
        <v>680</v>
      </c>
      <c r="R48" s="33"/>
      <c r="S48" s="33"/>
      <c r="T48" s="141"/>
    </row>
    <row r="49" spans="2:20" ht="12" x14ac:dyDescent="0.2">
      <c r="B49" s="27"/>
      <c r="C49" s="239">
        <v>40</v>
      </c>
      <c r="D49" s="123" t="s">
        <v>391</v>
      </c>
      <c r="E49" s="145" t="str">
        <f>IFERROR(VLOOKUP(D49,BD!$B:$D,2,FALSE),"")</f>
        <v>ASSVP</v>
      </c>
      <c r="F49" s="146">
        <f>IF(COUNT(H49:T49)&gt;=5,SUM(LARGE(H49:T49,{1,2,3,4,5})),IF(COUNT(H49:T49)=4,SUM(LARGE(H49:T49,{1,2,3,4})),IF(COUNT(H49:T49)=3,SUM(LARGE(H49:T49,{1,2,3})),IF(COUNT(H49:T49)=2,SUM(LARGE(H49:T49,{1,2})),IF(COUNT(H49:T49)=1,SUM(LARGE(H49:T49,{1})),0)))))</f>
        <v>640</v>
      </c>
      <c r="G49" s="147">
        <f t="shared" si="1"/>
        <v>1</v>
      </c>
      <c r="H49" s="33"/>
      <c r="I49" s="33"/>
      <c r="J49" s="33"/>
      <c r="K49" s="33"/>
      <c r="L49" s="33"/>
      <c r="M49" s="33"/>
      <c r="N49" s="33">
        <v>640</v>
      </c>
      <c r="O49" s="33"/>
      <c r="P49" s="33"/>
      <c r="Q49" s="33"/>
      <c r="R49" s="33"/>
      <c r="S49" s="33"/>
      <c r="T49" s="141"/>
    </row>
    <row r="50" spans="2:20" ht="12" x14ac:dyDescent="0.2">
      <c r="B50" s="27"/>
      <c r="C50" s="239"/>
      <c r="D50" s="70" t="s">
        <v>1382</v>
      </c>
      <c r="E50" s="145" t="str">
        <f>IFERROR(VLOOKUP(D50,BD!$B:$D,2,FALSE),"")</f>
        <v>ASSVP</v>
      </c>
      <c r="F50" s="146">
        <f>IF(COUNT(H50:T50)&gt;=5,SUM(LARGE(H50:T50,{1,2,3,4,5})),IF(COUNT(H50:T50)=4,SUM(LARGE(H50:T50,{1,2,3,4})),IF(COUNT(H50:T50)=3,SUM(LARGE(H50:T50,{1,2,3})),IF(COUNT(H50:T50)=2,SUM(LARGE(H50:T50,{1,2})),IF(COUNT(H50:T50)=1,SUM(LARGE(H50:T50,{1})),0)))))</f>
        <v>640</v>
      </c>
      <c r="G50" s="147">
        <f t="shared" si="1"/>
        <v>1</v>
      </c>
      <c r="H50" s="33"/>
      <c r="I50" s="33"/>
      <c r="J50" s="33"/>
      <c r="K50" s="33"/>
      <c r="L50" s="33"/>
      <c r="M50" s="33"/>
      <c r="N50" s="33"/>
      <c r="O50" s="33">
        <v>640</v>
      </c>
      <c r="P50" s="33"/>
      <c r="Q50" s="33"/>
      <c r="R50" s="33"/>
      <c r="S50" s="33"/>
      <c r="T50" s="141"/>
    </row>
    <row r="51" spans="2:20" ht="12" x14ac:dyDescent="0.2">
      <c r="B51" s="27"/>
      <c r="C51" s="239">
        <v>42</v>
      </c>
      <c r="D51" s="122" t="s">
        <v>1508</v>
      </c>
      <c r="E51" s="145" t="str">
        <f>IFERROR(VLOOKUP(D51,BD!$B:$D,2,FALSE),"")</f>
        <v/>
      </c>
      <c r="F51" s="146">
        <f>IF(COUNT(H51:T51)&gt;=5,SUM(LARGE(H51:T51,{1,2,3,4,5})),IF(COUNT(H51:T51)=4,SUM(LARGE(H51:T51,{1,2,3,4})),IF(COUNT(H51:T51)=3,SUM(LARGE(H51:T51,{1,2,3})),IF(COUNT(H51:T51)=2,SUM(LARGE(H51:T51,{1,2})),IF(COUNT(H51:T51)=1,SUM(LARGE(H51:T51,{1})),0)))))</f>
        <v>600</v>
      </c>
      <c r="G51" s="147">
        <f t="shared" si="1"/>
        <v>2</v>
      </c>
      <c r="H51" s="33"/>
      <c r="I51" s="33"/>
      <c r="J51" s="33"/>
      <c r="K51" s="33"/>
      <c r="L51" s="33"/>
      <c r="M51" s="33"/>
      <c r="N51" s="33"/>
      <c r="O51" s="33">
        <v>400</v>
      </c>
      <c r="P51" s="33">
        <v>200</v>
      </c>
      <c r="Q51" s="33"/>
      <c r="R51" s="33"/>
      <c r="S51" s="33"/>
      <c r="T51" s="141"/>
    </row>
    <row r="52" spans="2:20" ht="12" x14ac:dyDescent="0.2">
      <c r="B52" s="27"/>
      <c r="C52" s="239">
        <v>43</v>
      </c>
      <c r="D52" s="123" t="s">
        <v>467</v>
      </c>
      <c r="E52" s="145" t="str">
        <f>IFERROR(VLOOKUP(D52,BD!$B:$D,2,FALSE),"")</f>
        <v>ABCFI</v>
      </c>
      <c r="F52" s="146">
        <f>IF(COUNT(H52:T52)&gt;=5,SUM(LARGE(H52:T52,{1,2,3,4,5})),IF(COUNT(H52:T52)=4,SUM(LARGE(H52:T52,{1,2,3,4})),IF(COUNT(H52:T52)=3,SUM(LARGE(H52:T52,{1,2,3})),IF(COUNT(H52:T52)=2,SUM(LARGE(H52:T52,{1,2})),IF(COUNT(H52:T52)=1,SUM(LARGE(H52:T52,{1})),0)))))</f>
        <v>560</v>
      </c>
      <c r="G52" s="147">
        <f t="shared" si="1"/>
        <v>1</v>
      </c>
      <c r="H52" s="33"/>
      <c r="I52" s="33"/>
      <c r="J52" s="33"/>
      <c r="K52" s="33"/>
      <c r="L52" s="33"/>
      <c r="M52" s="33">
        <v>560</v>
      </c>
      <c r="N52" s="33"/>
      <c r="O52" s="33"/>
      <c r="P52" s="33"/>
      <c r="Q52" s="33"/>
      <c r="R52" s="33"/>
      <c r="S52" s="33"/>
      <c r="T52" s="141"/>
    </row>
    <row r="53" spans="2:20" ht="12" x14ac:dyDescent="0.2">
      <c r="B53" s="27"/>
      <c r="C53" s="239"/>
      <c r="D53" s="125" t="s">
        <v>278</v>
      </c>
      <c r="E53" s="145" t="str">
        <f>IFERROR(VLOOKUP(D53,BD!$B:$D,2,FALSE),"")</f>
        <v>CSJ/NAMBA TRAINING</v>
      </c>
      <c r="F53" s="146">
        <f>IF(COUNT(H53:T53)&gt;=5,SUM(LARGE(H53:T53,{1,2,3,4,5})),IF(COUNT(H53:T53)=4,SUM(LARGE(H53:T53,{1,2,3,4})),IF(COUNT(H53:T53)=3,SUM(LARGE(H53:T53,{1,2,3})),IF(COUNT(H53:T53)=2,SUM(LARGE(H53:T53,{1,2})),IF(COUNT(H53:T53)=1,SUM(LARGE(H53:T53,{1})),0)))))</f>
        <v>560</v>
      </c>
      <c r="G53" s="147">
        <f t="shared" si="1"/>
        <v>1</v>
      </c>
      <c r="H53" s="33"/>
      <c r="I53" s="33">
        <v>560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41"/>
    </row>
    <row r="54" spans="2:20" ht="12" x14ac:dyDescent="0.2">
      <c r="B54" s="27"/>
      <c r="C54" s="239"/>
      <c r="D54" s="70" t="s">
        <v>754</v>
      </c>
      <c r="E54" s="145" t="str">
        <f>IFERROR(VLOOKUP(D54,BD!$B:$D,2,FALSE),"")</f>
        <v>ATACAR</v>
      </c>
      <c r="F54" s="146">
        <f>IF(COUNT(H54:T54)&gt;=5,SUM(LARGE(H54:T54,{1,2,3,4,5})),IF(COUNT(H54:T54)=4,SUM(LARGE(H54:T54,{1,2,3,4})),IF(COUNT(H54:T54)=3,SUM(LARGE(H54:T54,{1,2,3})),IF(COUNT(H54:T54)=2,SUM(LARGE(H54:T54,{1,2})),IF(COUNT(H54:T54)=1,SUM(LARGE(H54:T54,{1})),0)))))</f>
        <v>560</v>
      </c>
      <c r="G54" s="147">
        <f t="shared" si="1"/>
        <v>1</v>
      </c>
      <c r="H54" s="33"/>
      <c r="I54" s="33"/>
      <c r="J54" s="33"/>
      <c r="K54" s="33"/>
      <c r="L54" s="33"/>
      <c r="M54" s="33"/>
      <c r="N54" s="33"/>
      <c r="O54" s="33"/>
      <c r="P54" s="33"/>
      <c r="Q54" s="33">
        <v>560</v>
      </c>
      <c r="R54" s="33"/>
      <c r="S54" s="33"/>
      <c r="T54" s="141"/>
    </row>
    <row r="55" spans="2:20" ht="12" x14ac:dyDescent="0.2">
      <c r="B55" s="27"/>
      <c r="C55" s="239"/>
      <c r="D55" s="123" t="s">
        <v>648</v>
      </c>
      <c r="E55" s="145" t="str">
        <f>IFERROR(VLOOKUP(D55,BD!$B:$D,2,FALSE),"")</f>
        <v>BME</v>
      </c>
      <c r="F55" s="146">
        <f>IF(COUNT(H55:T55)&gt;=5,SUM(LARGE(H55:T55,{1,2,3,4,5})),IF(COUNT(H55:T55)=4,SUM(LARGE(H55:T55,{1,2,3,4})),IF(COUNT(H55:T55)=3,SUM(LARGE(H55:T55,{1,2,3})),IF(COUNT(H55:T55)=2,SUM(LARGE(H55:T55,{1,2})),IF(COUNT(H55:T55)=1,SUM(LARGE(H55:T55,{1})),0)))))</f>
        <v>560</v>
      </c>
      <c r="G55" s="147">
        <f t="shared" si="1"/>
        <v>1</v>
      </c>
      <c r="H55" s="33"/>
      <c r="I55" s="33"/>
      <c r="J55" s="33">
        <v>560</v>
      </c>
      <c r="K55" s="33"/>
      <c r="L55" s="33"/>
      <c r="M55" s="33"/>
      <c r="N55" s="33"/>
      <c r="O55" s="33"/>
      <c r="P55" s="33"/>
      <c r="Q55" s="33"/>
      <c r="R55" s="33"/>
      <c r="S55" s="33"/>
      <c r="T55" s="141"/>
    </row>
    <row r="56" spans="2:20" ht="12" x14ac:dyDescent="0.2">
      <c r="B56" s="27"/>
      <c r="C56" s="239">
        <v>47</v>
      </c>
      <c r="D56" s="123" t="s">
        <v>902</v>
      </c>
      <c r="E56" s="145" t="str">
        <f>IFERROR(VLOOKUP(D56,BD!$B:$D,2,FALSE),"")</f>
        <v>LCC</v>
      </c>
      <c r="F56" s="146">
        <f>IF(COUNT(H56:T56)&gt;=5,SUM(LARGE(H56:T56,{1,2,3,4,5})),IF(COUNT(H56:T56)=4,SUM(LARGE(H56:T56,{1,2,3,4})),IF(COUNT(H56:T56)=3,SUM(LARGE(H56:T56,{1,2,3})),IF(COUNT(H56:T56)=2,SUM(LARGE(H56:T56,{1,2})),IF(COUNT(H56:T56)=1,SUM(LARGE(H56:T56,{1})),0)))))</f>
        <v>520</v>
      </c>
      <c r="G56" s="147">
        <f t="shared" si="1"/>
        <v>2</v>
      </c>
      <c r="H56" s="33"/>
      <c r="I56" s="33">
        <v>320</v>
      </c>
      <c r="J56" s="33"/>
      <c r="K56" s="33"/>
      <c r="L56" s="33"/>
      <c r="M56" s="33"/>
      <c r="N56" s="33"/>
      <c r="O56" s="33"/>
      <c r="P56" s="33">
        <v>200</v>
      </c>
      <c r="Q56" s="33"/>
      <c r="R56" s="33"/>
      <c r="S56" s="33"/>
      <c r="T56" s="141"/>
    </row>
    <row r="57" spans="2:20" ht="12" x14ac:dyDescent="0.2">
      <c r="B57" s="27"/>
      <c r="C57" s="239">
        <v>48</v>
      </c>
      <c r="D57" s="121" t="s">
        <v>92</v>
      </c>
      <c r="E57" s="145" t="str">
        <f>IFERROR(VLOOKUP(D57,BD!$B:$D,2,FALSE),"")</f>
        <v>BME</v>
      </c>
      <c r="F57" s="146">
        <f>IF(COUNT(H57:T57)&gt;=5,SUM(LARGE(H57:T57,{1,2,3,4,5})),IF(COUNT(H57:T57)=4,SUM(LARGE(H57:T57,{1,2,3,4})),IF(COUNT(H57:T57)=3,SUM(LARGE(H57:T57,{1,2,3})),IF(COUNT(H57:T57)=2,SUM(LARGE(H57:T57,{1,2})),IF(COUNT(H57:T57)=1,SUM(LARGE(H57:T57,{1})),0)))))</f>
        <v>440</v>
      </c>
      <c r="G57" s="147">
        <f t="shared" si="1"/>
        <v>1</v>
      </c>
      <c r="H57" s="33">
        <v>440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41"/>
    </row>
    <row r="58" spans="2:20" ht="12" x14ac:dyDescent="0.2">
      <c r="B58" s="27"/>
      <c r="C58" s="239"/>
      <c r="D58" s="2" t="s">
        <v>711</v>
      </c>
      <c r="E58" s="145" t="str">
        <f>IFERROR(VLOOKUP(D58,BD!$B:$D,2,FALSE),"")</f>
        <v>ZARDO</v>
      </c>
      <c r="F58" s="146">
        <f>IF(COUNT(H58:T58)&gt;=5,SUM(LARGE(H58:T58,{1,2,3,4,5})),IF(COUNT(H58:T58)=4,SUM(LARGE(H58:T58,{1,2,3,4})),IF(COUNT(H58:T58)=3,SUM(LARGE(H58:T58,{1,2,3})),IF(COUNT(H58:T58)=2,SUM(LARGE(H58:T58,{1,2})),IF(COUNT(H58:T58)=1,SUM(LARGE(H58:T58,{1})),0)))))</f>
        <v>440</v>
      </c>
      <c r="G58" s="147">
        <f t="shared" si="1"/>
        <v>1</v>
      </c>
      <c r="H58" s="33"/>
      <c r="I58" s="33"/>
      <c r="J58" s="33">
        <v>440</v>
      </c>
      <c r="K58" s="33"/>
      <c r="L58" s="33"/>
      <c r="M58" s="33"/>
      <c r="N58" s="33"/>
      <c r="O58" s="33"/>
      <c r="P58" s="33"/>
      <c r="Q58" s="33"/>
      <c r="R58" s="33"/>
      <c r="S58" s="33"/>
      <c r="T58" s="141"/>
    </row>
    <row r="59" spans="2:20" ht="12" x14ac:dyDescent="0.2">
      <c r="B59" s="27"/>
      <c r="C59" s="239"/>
      <c r="D59" s="128" t="s">
        <v>1080</v>
      </c>
      <c r="E59" s="145" t="str">
        <f>IFERROR(VLOOKUP(D59,BD!$B:$D,2,FALSE),"")</f>
        <v>ILECE</v>
      </c>
      <c r="F59" s="146">
        <f>IF(COUNT(H59:T59)&gt;=5,SUM(LARGE(H59:T59,{1,2,3,4,5})),IF(COUNT(H59:T59)=4,SUM(LARGE(H59:T59,{1,2,3,4})),IF(COUNT(H59:T59)=3,SUM(LARGE(H59:T59,{1,2,3})),IF(COUNT(H59:T59)=2,SUM(LARGE(H59:T59,{1,2})),IF(COUNT(H59:T59)=1,SUM(LARGE(H59:T59,{1})),0)))))</f>
        <v>440</v>
      </c>
      <c r="G59" s="147">
        <f t="shared" si="1"/>
        <v>1</v>
      </c>
      <c r="H59" s="33"/>
      <c r="I59" s="33">
        <v>440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41"/>
    </row>
    <row r="60" spans="2:20" ht="12" x14ac:dyDescent="0.2">
      <c r="B60" s="27"/>
      <c r="C60" s="239">
        <v>51</v>
      </c>
      <c r="D60" s="105" t="s">
        <v>798</v>
      </c>
      <c r="E60" s="145" t="str">
        <f>IFERROR(VLOOKUP(D60,BD!$B:$D,2,FALSE),"")</f>
        <v>AMBP</v>
      </c>
      <c r="F60" s="146">
        <f>IF(COUNT(H60:T60)&gt;=5,SUM(LARGE(H60:T60,{1,2,3,4,5})),IF(COUNT(H60:T60)=4,SUM(LARGE(H60:T60,{1,2,3,4})),IF(COUNT(H60:T60)=3,SUM(LARGE(H60:T60,{1,2,3})),IF(COUNT(H60:T60)=2,SUM(LARGE(H60:T60,{1,2})),IF(COUNT(H60:T60)=1,SUM(LARGE(H60:T60,{1})),0)))))</f>
        <v>400</v>
      </c>
      <c r="G60" s="147">
        <f t="shared" si="1"/>
        <v>1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>
        <v>400</v>
      </c>
      <c r="T60" s="141"/>
    </row>
    <row r="61" spans="2:20" ht="12" x14ac:dyDescent="0.2">
      <c r="B61" s="27"/>
      <c r="C61" s="239"/>
      <c r="D61" s="123" t="s">
        <v>779</v>
      </c>
      <c r="E61" s="145" t="str">
        <f>IFERROR(VLOOKUP(D61,BD!$B:$D,2,FALSE),"")</f>
        <v>ASERP</v>
      </c>
      <c r="F61" s="146">
        <f>IF(COUNT(H61:T61)&gt;=5,SUM(LARGE(H61:T61,{1,2,3,4,5})),IF(COUNT(H61:T61)=4,SUM(LARGE(H61:T61,{1,2,3,4})),IF(COUNT(H61:T61)=3,SUM(LARGE(H61:T61,{1,2,3})),IF(COUNT(H61:T61)=2,SUM(LARGE(H61:T61,{1,2})),IF(COUNT(H61:T61)=1,SUM(LARGE(H61:T61,{1})),0)))))</f>
        <v>400</v>
      </c>
      <c r="G61" s="147">
        <f t="shared" si="1"/>
        <v>1</v>
      </c>
      <c r="H61" s="33"/>
      <c r="I61" s="33"/>
      <c r="J61" s="33"/>
      <c r="K61" s="33"/>
      <c r="L61" s="33"/>
      <c r="M61" s="33"/>
      <c r="N61" s="33"/>
      <c r="O61" s="33">
        <v>400</v>
      </c>
      <c r="P61" s="33"/>
      <c r="Q61" s="33"/>
      <c r="R61" s="33"/>
      <c r="S61" s="33"/>
      <c r="T61" s="141"/>
    </row>
    <row r="62" spans="2:20" ht="12" x14ac:dyDescent="0.2">
      <c r="B62" s="27"/>
      <c r="C62" s="239"/>
      <c r="D62" s="123" t="s">
        <v>1509</v>
      </c>
      <c r="E62" s="145" t="str">
        <f>IFERROR(VLOOKUP(D62,BD!$B:$D,2,FALSE),"")</f>
        <v>ASERP</v>
      </c>
      <c r="F62" s="146">
        <f>IF(COUNT(H62:T62)&gt;=5,SUM(LARGE(H62:T62,{1,2,3,4,5})),IF(COUNT(H62:T62)=4,SUM(LARGE(H62:T62,{1,2,3,4})),IF(COUNT(H62:T62)=3,SUM(LARGE(H62:T62,{1,2,3})),IF(COUNT(H62:T62)=2,SUM(LARGE(H62:T62,{1,2})),IF(COUNT(H62:T62)=1,SUM(LARGE(H62:T62,{1})),0)))))</f>
        <v>400</v>
      </c>
      <c r="G62" s="147">
        <f t="shared" si="1"/>
        <v>1</v>
      </c>
      <c r="H62" s="33"/>
      <c r="I62" s="33"/>
      <c r="J62" s="33"/>
      <c r="K62" s="33"/>
      <c r="L62" s="33"/>
      <c r="M62" s="33"/>
      <c r="N62" s="33"/>
      <c r="O62" s="33">
        <v>400</v>
      </c>
      <c r="P62" s="33"/>
      <c r="Q62" s="33"/>
      <c r="R62" s="33"/>
      <c r="S62" s="33"/>
      <c r="T62" s="141"/>
    </row>
    <row r="63" spans="2:20" ht="12" x14ac:dyDescent="0.2">
      <c r="B63" s="27"/>
      <c r="C63" s="239"/>
      <c r="D63" s="70" t="s">
        <v>922</v>
      </c>
      <c r="E63" s="145" t="str">
        <f>IFERROR(VLOOKUP(D63,BD!$B:$D,2,FALSE),"")</f>
        <v>CC</v>
      </c>
      <c r="F63" s="146">
        <f>IF(COUNT(H63:T63)&gt;=5,SUM(LARGE(H63:T63,{1,2,3,4,5})),IF(COUNT(H63:T63)=4,SUM(LARGE(H63:T63,{1,2,3,4})),IF(COUNT(H63:T63)=3,SUM(LARGE(H63:T63,{1,2,3})),IF(COUNT(H63:T63)=2,SUM(LARGE(H63:T63,{1,2})),IF(COUNT(H63:T63)=1,SUM(LARGE(H63:T63,{1})),0)))))</f>
        <v>400</v>
      </c>
      <c r="G63" s="147">
        <f t="shared" si="1"/>
        <v>1</v>
      </c>
      <c r="H63" s="33"/>
      <c r="I63" s="33"/>
      <c r="J63" s="33"/>
      <c r="K63" s="33">
        <v>400</v>
      </c>
      <c r="L63" s="33"/>
      <c r="M63" s="33"/>
      <c r="N63" s="33"/>
      <c r="O63" s="33"/>
      <c r="P63" s="33"/>
      <c r="Q63" s="33"/>
      <c r="R63" s="33"/>
      <c r="S63" s="33"/>
      <c r="T63" s="141"/>
    </row>
    <row r="64" spans="2:20" ht="12" x14ac:dyDescent="0.2">
      <c r="B64" s="27"/>
      <c r="C64" s="239"/>
      <c r="D64" s="70" t="s">
        <v>1517</v>
      </c>
      <c r="E64" s="145" t="str">
        <f>IFERROR(VLOOKUP(D64,BD!$B:$D,2,FALSE),"")</f>
        <v>ABCFI</v>
      </c>
      <c r="F64" s="146">
        <f>IF(COUNT(H64:T64)&gt;=5,SUM(LARGE(H64:T64,{1,2,3,4,5})),IF(COUNT(H64:T64)=4,SUM(LARGE(H64:T64,{1,2,3,4})),IF(COUNT(H64:T64)=3,SUM(LARGE(H64:T64,{1,2,3})),IF(COUNT(H64:T64)=2,SUM(LARGE(H64:T64,{1,2})),IF(COUNT(H64:T64)=1,SUM(LARGE(H64:T64,{1})),0)))))</f>
        <v>400</v>
      </c>
      <c r="G64" s="147">
        <f t="shared" si="1"/>
        <v>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>
        <v>400</v>
      </c>
      <c r="T64" s="141"/>
    </row>
    <row r="65" spans="2:20" ht="12" x14ac:dyDescent="0.2">
      <c r="B65" s="27"/>
      <c r="C65" s="239"/>
      <c r="D65" s="70" t="s">
        <v>1516</v>
      </c>
      <c r="E65" s="145" t="str">
        <f>IFERROR(VLOOKUP(D65,BD!$B:$D,2,FALSE),"")</f>
        <v>ZARDO</v>
      </c>
      <c r="F65" s="146">
        <f>IF(COUNT(H65:T65)&gt;=5,SUM(LARGE(H65:T65,{1,2,3,4,5})),IF(COUNT(H65:T65)=4,SUM(LARGE(H65:T65,{1,2,3,4})),IF(COUNT(H65:T65)=3,SUM(LARGE(H65:T65,{1,2,3})),IF(COUNT(H65:T65)=2,SUM(LARGE(H65:T65,{1,2})),IF(COUNT(H65:T65)=1,SUM(LARGE(H65:T65,{1})),0)))))</f>
        <v>400</v>
      </c>
      <c r="G65" s="147">
        <f t="shared" si="1"/>
        <v>1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>
        <v>400</v>
      </c>
      <c r="T65" s="141"/>
    </row>
    <row r="66" spans="2:20" ht="12" x14ac:dyDescent="0.2">
      <c r="B66" s="27"/>
      <c r="C66" s="239"/>
      <c r="D66" s="123" t="s">
        <v>1350</v>
      </c>
      <c r="E66" s="145" t="str">
        <f>IFERROR(VLOOKUP(D66,BD!$B:$D,2,FALSE),"")</f>
        <v>CSJ/NAMBA TRAINING</v>
      </c>
      <c r="F66" s="146">
        <f>IF(COUNT(H66:T66)&gt;=5,SUM(LARGE(H66:T66,{1,2,3,4,5})),IF(COUNT(H66:T66)=4,SUM(LARGE(H66:T66,{1,2,3,4})),IF(COUNT(H66:T66)=3,SUM(LARGE(H66:T66,{1,2,3})),IF(COUNT(H66:T66)=2,SUM(LARGE(H66:T66,{1,2})),IF(COUNT(H66:T66)=1,SUM(LARGE(H66:T66,{1})),0)))))</f>
        <v>400</v>
      </c>
      <c r="G66" s="147">
        <f t="shared" si="1"/>
        <v>1</v>
      </c>
      <c r="H66" s="33"/>
      <c r="I66" s="33"/>
      <c r="J66" s="33"/>
      <c r="K66" s="33"/>
      <c r="L66" s="33"/>
      <c r="M66" s="33"/>
      <c r="N66" s="33">
        <v>400</v>
      </c>
      <c r="O66" s="33"/>
      <c r="P66" s="33"/>
      <c r="Q66" s="33"/>
      <c r="R66" s="33"/>
      <c r="S66" s="33"/>
      <c r="T66" s="141"/>
    </row>
    <row r="67" spans="2:20" ht="12" x14ac:dyDescent="0.2">
      <c r="B67" s="27"/>
      <c r="C67" s="239">
        <v>58</v>
      </c>
      <c r="D67" s="123" t="s">
        <v>1081</v>
      </c>
      <c r="E67" s="145" t="str">
        <f>IFERROR(VLOOKUP(D67,BD!$B:$D,2,FALSE),"")</f>
        <v>LCC</v>
      </c>
      <c r="F67" s="146">
        <f>IF(COUNT(H67:T67)&gt;=5,SUM(LARGE(H67:T67,{1,2,3,4,5})),IF(COUNT(H67:T67)=4,SUM(LARGE(H67:T67,{1,2,3,4})),IF(COUNT(H67:T67)=3,SUM(LARGE(H67:T67,{1,2,3})),IF(COUNT(H67:T67)=2,SUM(LARGE(H67:T67,{1,2})),IF(COUNT(H67:T67)=1,SUM(LARGE(H67:T67,{1})),0)))))</f>
        <v>320</v>
      </c>
      <c r="G67" s="147">
        <f t="shared" si="1"/>
        <v>1</v>
      </c>
      <c r="H67" s="33"/>
      <c r="I67" s="33">
        <v>320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41"/>
    </row>
    <row r="68" spans="2:20" ht="12" x14ac:dyDescent="0.2">
      <c r="B68" s="27"/>
      <c r="C68" s="239"/>
      <c r="D68" s="123" t="s">
        <v>1514</v>
      </c>
      <c r="E68" s="145" t="str">
        <f>IFERROR(VLOOKUP(D68,BD!$B:$D,2,FALSE),"")</f>
        <v>ASSVP</v>
      </c>
      <c r="F68" s="146">
        <f>IF(COUNT(H68:T68)&gt;=5,SUM(LARGE(H68:T68,{1,2,3,4,5})),IF(COUNT(H68:T68)=4,SUM(LARGE(H68:T68,{1,2,3,4})),IF(COUNT(H68:T68)=3,SUM(LARGE(H68:T68,{1,2,3})),IF(COUNT(H68:T68)=2,SUM(LARGE(H68:T68,{1,2})),IF(COUNT(H68:T68)=1,SUM(LARGE(H68:T68,{1})),0)))))</f>
        <v>320</v>
      </c>
      <c r="G68" s="147">
        <f t="shared" si="1"/>
        <v>1</v>
      </c>
      <c r="H68" s="33"/>
      <c r="I68" s="33"/>
      <c r="J68" s="33"/>
      <c r="K68" s="33"/>
      <c r="L68" s="33"/>
      <c r="M68" s="33"/>
      <c r="N68" s="33"/>
      <c r="O68" s="33"/>
      <c r="P68" s="33"/>
      <c r="Q68" s="33">
        <v>320</v>
      </c>
      <c r="R68" s="33"/>
      <c r="S68" s="33"/>
      <c r="T68" s="141"/>
    </row>
    <row r="69" spans="2:20" ht="12" x14ac:dyDescent="0.2">
      <c r="B69" s="27"/>
      <c r="C69" s="239"/>
      <c r="D69" s="123" t="s">
        <v>183</v>
      </c>
      <c r="E69" s="145" t="str">
        <f>IFERROR(VLOOKUP(D69,BD!$B:$D,2,FALSE),"")</f>
        <v>ABCFI</v>
      </c>
      <c r="F69" s="146">
        <f>IF(COUNT(H69:T69)&gt;=5,SUM(LARGE(H69:T69,{1,2,3,4,5})),IF(COUNT(H69:T69)=4,SUM(LARGE(H69:T69,{1,2,3,4})),IF(COUNT(H69:T69)=3,SUM(LARGE(H69:T69,{1,2,3})),IF(COUNT(H69:T69)=2,SUM(LARGE(H69:T69,{1,2})),IF(COUNT(H69:T69)=1,SUM(LARGE(H69:T69,{1})),0)))))</f>
        <v>320</v>
      </c>
      <c r="G69" s="147">
        <f t="shared" si="1"/>
        <v>1</v>
      </c>
      <c r="H69" s="33"/>
      <c r="I69" s="33"/>
      <c r="J69" s="33"/>
      <c r="K69" s="33"/>
      <c r="L69" s="33"/>
      <c r="M69" s="33">
        <v>320</v>
      </c>
      <c r="N69" s="33"/>
      <c r="O69" s="33"/>
      <c r="P69" s="33"/>
      <c r="Q69" s="33"/>
      <c r="R69" s="33"/>
      <c r="S69" s="33"/>
      <c r="T69" s="141"/>
    </row>
    <row r="70" spans="2:20" ht="12" x14ac:dyDescent="0.2">
      <c r="B70" s="27"/>
      <c r="C70" s="239"/>
      <c r="D70" s="70" t="s">
        <v>1505</v>
      </c>
      <c r="E70" s="145" t="str">
        <f>IFERROR(VLOOKUP(D70,BD!$B:$D,2,FALSE),"")</f>
        <v>AMBP</v>
      </c>
      <c r="F70" s="146">
        <f>IF(COUNT(H70:T70)&gt;=5,SUM(LARGE(H70:T70,{1,2,3,4,5})),IF(COUNT(H70:T70)=4,SUM(LARGE(H70:T70,{1,2,3,4})),IF(COUNT(H70:T70)=3,SUM(LARGE(H70:T70,{1,2,3})),IF(COUNT(H70:T70)=2,SUM(LARGE(H70:T70,{1,2})),IF(COUNT(H70:T70)=1,SUM(LARGE(H70:T70,{1})),0)))))</f>
        <v>320</v>
      </c>
      <c r="G70" s="147">
        <f t="shared" si="1"/>
        <v>1</v>
      </c>
      <c r="H70" s="33"/>
      <c r="I70" s="33"/>
      <c r="J70" s="33"/>
      <c r="K70" s="33"/>
      <c r="L70" s="33">
        <v>320</v>
      </c>
      <c r="M70" s="33"/>
      <c r="N70" s="33"/>
      <c r="O70" s="33"/>
      <c r="P70" s="33"/>
      <c r="Q70" s="33"/>
      <c r="R70" s="33"/>
      <c r="S70" s="33"/>
      <c r="T70" s="141"/>
    </row>
    <row r="71" spans="2:20" ht="12" x14ac:dyDescent="0.2">
      <c r="B71" s="27"/>
      <c r="C71" s="239"/>
      <c r="D71" s="123" t="s">
        <v>424</v>
      </c>
      <c r="E71" s="145" t="str">
        <f>IFERROR(VLOOKUP(D71,BD!$B:$D,2,FALSE),"")</f>
        <v>ASERP</v>
      </c>
      <c r="F71" s="146">
        <f>IF(COUNT(H71:T71)&gt;=5,SUM(LARGE(H71:T71,{1,2,3,4,5})),IF(COUNT(H71:T71)=4,SUM(LARGE(H71:T71,{1,2,3,4})),IF(COUNT(H71:T71)=3,SUM(LARGE(H71:T71,{1,2,3})),IF(COUNT(H71:T71)=2,SUM(LARGE(H71:T71,{1,2})),IF(COUNT(H71:T71)=1,SUM(LARGE(H71:T71,{1})),0)))))</f>
        <v>320</v>
      </c>
      <c r="G71" s="147">
        <f t="shared" si="1"/>
        <v>1</v>
      </c>
      <c r="H71" s="33"/>
      <c r="I71" s="33"/>
      <c r="J71" s="33"/>
      <c r="K71" s="33"/>
      <c r="L71" s="33">
        <v>320</v>
      </c>
      <c r="M71" s="33"/>
      <c r="N71" s="33"/>
      <c r="O71" s="33"/>
      <c r="P71" s="33"/>
      <c r="Q71" s="33"/>
      <c r="R71" s="33"/>
      <c r="S71" s="33"/>
      <c r="T71" s="141"/>
    </row>
    <row r="72" spans="2:20" ht="12" x14ac:dyDescent="0.2">
      <c r="B72" s="27"/>
      <c r="C72" s="239"/>
      <c r="D72" s="70" t="s">
        <v>1329</v>
      </c>
      <c r="E72" s="145" t="str">
        <f>IFERROR(VLOOKUP(D72,BD!$B:$D,2,FALSE),"")</f>
        <v>ASSVP</v>
      </c>
      <c r="F72" s="146">
        <f>IF(COUNT(H72:T72)&gt;=5,SUM(LARGE(H72:T72,{1,2,3,4,5})),IF(COUNT(H72:T72)=4,SUM(LARGE(H72:T72,{1,2,3,4})),IF(COUNT(H72:T72)=3,SUM(LARGE(H72:T72,{1,2,3})),IF(COUNT(H72:T72)=2,SUM(LARGE(H72:T72,{1,2})),IF(COUNT(H72:T72)=1,SUM(LARGE(H72:T72,{1})),0)))))</f>
        <v>320</v>
      </c>
      <c r="G72" s="147">
        <f t="shared" si="1"/>
        <v>1</v>
      </c>
      <c r="H72" s="33"/>
      <c r="I72" s="33"/>
      <c r="J72" s="33"/>
      <c r="K72" s="33"/>
      <c r="L72" s="33"/>
      <c r="M72" s="33"/>
      <c r="N72" s="33"/>
      <c r="O72" s="33"/>
      <c r="P72" s="33"/>
      <c r="Q72" s="33">
        <v>320</v>
      </c>
      <c r="R72" s="33"/>
      <c r="S72" s="33"/>
      <c r="T72" s="141"/>
    </row>
    <row r="73" spans="2:20" ht="12" x14ac:dyDescent="0.2">
      <c r="B73" s="27"/>
      <c r="C73" s="239"/>
      <c r="D73" s="121" t="s">
        <v>264</v>
      </c>
      <c r="E73" s="145" t="str">
        <f>IFERROR(VLOOKUP(D73,BD!$B:$D,2,FALSE),"")</f>
        <v>ABCFI</v>
      </c>
      <c r="F73" s="146">
        <f>IF(COUNT(H73:T73)&gt;=5,SUM(LARGE(H73:T73,{1,2,3,4,5})),IF(COUNT(H73:T73)=4,SUM(LARGE(H73:T73,{1,2,3,4})),IF(COUNT(H73:T73)=3,SUM(LARGE(H73:T73,{1,2,3})),IF(COUNT(H73:T73)=2,SUM(LARGE(H73:T73,{1,2})),IF(COUNT(H73:T73)=1,SUM(LARGE(H73:T73,{1})),0)))))</f>
        <v>320</v>
      </c>
      <c r="G73" s="147">
        <f t="shared" si="1"/>
        <v>1</v>
      </c>
      <c r="H73" s="33"/>
      <c r="I73" s="33"/>
      <c r="J73" s="33"/>
      <c r="K73" s="33"/>
      <c r="L73" s="33"/>
      <c r="M73" s="33">
        <v>320</v>
      </c>
      <c r="N73" s="33"/>
      <c r="O73" s="33"/>
      <c r="P73" s="33"/>
      <c r="Q73" s="33"/>
      <c r="R73" s="33"/>
      <c r="S73" s="33"/>
      <c r="T73" s="141"/>
    </row>
    <row r="74" spans="2:20" ht="12" x14ac:dyDescent="0.2">
      <c r="B74" s="27"/>
      <c r="C74" s="239"/>
      <c r="D74" s="70" t="s">
        <v>650</v>
      </c>
      <c r="E74" s="145" t="str">
        <f>IFERROR(VLOOKUP(D74,BD!$B:$D,2,FALSE),"")</f>
        <v>BME</v>
      </c>
      <c r="F74" s="146">
        <f>IF(COUNT(H74:T74)&gt;=5,SUM(LARGE(H74:T74,{1,2,3,4,5})),IF(COUNT(H74:T74)=4,SUM(LARGE(H74:T74,{1,2,3,4})),IF(COUNT(H74:T74)=3,SUM(LARGE(H74:T74,{1,2,3})),IF(COUNT(H74:T74)=2,SUM(LARGE(H74:T74,{1,2})),IF(COUNT(H74:T74)=1,SUM(LARGE(H74:T74,{1})),0)))))</f>
        <v>320</v>
      </c>
      <c r="G74" s="147">
        <f t="shared" ref="G74:G82" si="2">COUNT(H74:T74)-COUNTIF(H74:T74,"=0")</f>
        <v>1</v>
      </c>
      <c r="H74" s="33"/>
      <c r="I74" s="33"/>
      <c r="J74" s="33">
        <v>320</v>
      </c>
      <c r="K74" s="33"/>
      <c r="L74" s="33"/>
      <c r="M74" s="33"/>
      <c r="N74" s="33"/>
      <c r="O74" s="33"/>
      <c r="P74" s="33"/>
      <c r="Q74" s="33"/>
      <c r="R74" s="33"/>
      <c r="S74" s="33"/>
      <c r="T74" s="141"/>
    </row>
    <row r="75" spans="2:20" ht="12" x14ac:dyDescent="0.2">
      <c r="B75" s="27"/>
      <c r="C75" s="239"/>
      <c r="D75" s="2" t="s">
        <v>169</v>
      </c>
      <c r="E75" s="145" t="str">
        <f>IFERROR(VLOOKUP(D75,BD!$B:$D,2,FALSE),"")</f>
        <v>ASSVP</v>
      </c>
      <c r="F75" s="146">
        <f>IF(COUNT(H75:T75)&gt;=5,SUM(LARGE(H75:T75,{1,2,3,4,5})),IF(COUNT(H75:T75)=4,SUM(LARGE(H75:T75,{1,2,3,4})),IF(COUNT(H75:T75)=3,SUM(LARGE(H75:T75,{1,2,3})),IF(COUNT(H75:T75)=2,SUM(LARGE(H75:T75,{1,2})),IF(COUNT(H75:T75)=1,SUM(LARGE(H75:T75,{1})),0)))))</f>
        <v>320</v>
      </c>
      <c r="G75" s="147">
        <f t="shared" si="2"/>
        <v>1</v>
      </c>
      <c r="H75" s="33"/>
      <c r="I75" s="33"/>
      <c r="J75" s="33"/>
      <c r="K75" s="33"/>
      <c r="L75" s="33"/>
      <c r="M75" s="33"/>
      <c r="N75" s="33"/>
      <c r="O75" s="33"/>
      <c r="P75" s="33"/>
      <c r="Q75" s="33">
        <v>320</v>
      </c>
      <c r="R75" s="33"/>
      <c r="S75" s="33"/>
      <c r="T75" s="141"/>
    </row>
    <row r="76" spans="2:20" ht="12" x14ac:dyDescent="0.2">
      <c r="B76" s="27"/>
      <c r="C76" s="239"/>
      <c r="D76" s="123" t="s">
        <v>359</v>
      </c>
      <c r="E76" s="145" t="str">
        <f>IFERROR(VLOOKUP(D76,BD!$B:$D,2,FALSE),"")</f>
        <v>ASERP</v>
      </c>
      <c r="F76" s="146">
        <f>IF(COUNT(H76:T76)&gt;=5,SUM(LARGE(H76:T76,{1,2,3,4,5})),IF(COUNT(H76:T76)=4,SUM(LARGE(H76:T76,{1,2,3,4})),IF(COUNT(H76:T76)=3,SUM(LARGE(H76:T76,{1,2,3})),IF(COUNT(H76:T76)=2,SUM(LARGE(H76:T76,{1,2})),IF(COUNT(H76:T76)=1,SUM(LARGE(H76:T76,{1})),0)))))</f>
        <v>320</v>
      </c>
      <c r="G76" s="147">
        <f t="shared" si="2"/>
        <v>1</v>
      </c>
      <c r="H76" s="33"/>
      <c r="I76" s="33">
        <v>320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41"/>
    </row>
    <row r="77" spans="2:20" ht="12" x14ac:dyDescent="0.2">
      <c r="B77" s="27"/>
      <c r="C77" s="239"/>
      <c r="D77" s="70" t="s">
        <v>250</v>
      </c>
      <c r="E77" s="145" t="str">
        <f>IFERROR(VLOOKUP(D77,BD!$B:$D,2,FALSE),"")</f>
        <v>ASERP</v>
      </c>
      <c r="F77" s="146">
        <f>IF(COUNT(H77:T77)&gt;=5,SUM(LARGE(H77:T77,{1,2,3,4,5})),IF(COUNT(H77:T77)=4,SUM(LARGE(H77:T77,{1,2,3,4})),IF(COUNT(H77:T77)=3,SUM(LARGE(H77:T77,{1,2,3})),IF(COUNT(H77:T77)=2,SUM(LARGE(H77:T77,{1,2})),IF(COUNT(H77:T77)=1,SUM(LARGE(H77:T77,{1})),0)))))</f>
        <v>320</v>
      </c>
      <c r="G77" s="147">
        <f t="shared" si="2"/>
        <v>1</v>
      </c>
      <c r="H77" s="33"/>
      <c r="I77" s="33"/>
      <c r="J77" s="33"/>
      <c r="K77" s="33"/>
      <c r="L77" s="33">
        <v>320</v>
      </c>
      <c r="M77" s="33"/>
      <c r="N77" s="33"/>
      <c r="O77" s="33"/>
      <c r="P77" s="33"/>
      <c r="Q77" s="33"/>
      <c r="R77" s="33"/>
      <c r="S77" s="33"/>
      <c r="T77" s="141"/>
    </row>
    <row r="78" spans="2:20" ht="12" x14ac:dyDescent="0.2">
      <c r="B78" s="27"/>
      <c r="C78" s="239">
        <v>69</v>
      </c>
      <c r="D78" s="123" t="s">
        <v>1512</v>
      </c>
      <c r="E78" s="145" t="str">
        <f>IFERROR(VLOOKUP(D78,BD!$B:$D,2,FALSE),"")</f>
        <v>CSJ/NAMBA TRAINING</v>
      </c>
      <c r="F78" s="146">
        <f>IF(COUNT(H78:T78)&gt;=5,SUM(LARGE(H78:T78,{1,2,3,4,5})),IF(COUNT(H78:T78)=4,SUM(LARGE(H78:T78,{1,2,3,4})),IF(COUNT(H78:T78)=3,SUM(LARGE(H78:T78,{1,2,3})),IF(COUNT(H78:T78)=2,SUM(LARGE(H78:T78,{1,2})),IF(COUNT(H78:T78)=1,SUM(LARGE(H78:T78,{1})),0)))))</f>
        <v>200</v>
      </c>
      <c r="G78" s="147">
        <f t="shared" si="2"/>
        <v>1</v>
      </c>
      <c r="H78" s="33"/>
      <c r="I78" s="33"/>
      <c r="J78" s="33"/>
      <c r="K78" s="33"/>
      <c r="L78" s="33"/>
      <c r="M78" s="33"/>
      <c r="N78" s="33"/>
      <c r="O78" s="33"/>
      <c r="P78" s="33">
        <v>200</v>
      </c>
      <c r="Q78" s="33"/>
      <c r="R78" s="33"/>
      <c r="S78" s="33"/>
      <c r="T78" s="141"/>
    </row>
    <row r="79" spans="2:20" ht="12" x14ac:dyDescent="0.2">
      <c r="B79" s="27"/>
      <c r="C79" s="239"/>
      <c r="D79" s="123" t="s">
        <v>1511</v>
      </c>
      <c r="E79" s="145" t="str">
        <f>IFERROR(VLOOKUP(D79,BD!$B:$D,2,FALSE),"")</f>
        <v>ASERP</v>
      </c>
      <c r="F79" s="146">
        <f>IF(COUNT(H79:T79)&gt;=5,SUM(LARGE(H79:T79,{1,2,3,4,5})),IF(COUNT(H79:T79)=4,SUM(LARGE(H79:T79,{1,2,3,4})),IF(COUNT(H79:T79)=3,SUM(LARGE(H79:T79,{1,2,3})),IF(COUNT(H79:T79)=2,SUM(LARGE(H79:T79,{1,2})),IF(COUNT(H79:T79)=1,SUM(LARGE(H79:T79,{1})),0)))))</f>
        <v>200</v>
      </c>
      <c r="G79" s="147">
        <f t="shared" si="2"/>
        <v>1</v>
      </c>
      <c r="H79" s="33"/>
      <c r="I79" s="33"/>
      <c r="J79" s="33"/>
      <c r="K79" s="33"/>
      <c r="L79" s="33"/>
      <c r="M79" s="33"/>
      <c r="N79" s="33"/>
      <c r="O79" s="33"/>
      <c r="P79" s="33">
        <v>200</v>
      </c>
      <c r="Q79" s="33"/>
      <c r="R79" s="33"/>
      <c r="S79" s="33"/>
      <c r="T79" s="141"/>
    </row>
    <row r="80" spans="2:20" ht="12" x14ac:dyDescent="0.2">
      <c r="B80" s="27"/>
      <c r="C80" s="239"/>
      <c r="D80" s="121" t="s">
        <v>1513</v>
      </c>
      <c r="E80" s="145" t="str">
        <f>IFERROR(VLOOKUP(D80,BD!$B:$D,2,FALSE),"")</f>
        <v>ASERP</v>
      </c>
      <c r="F80" s="146">
        <f>IF(COUNT(H80:T80)&gt;=5,SUM(LARGE(H80:T80,{1,2,3,4,5})),IF(COUNT(H80:T80)=4,SUM(LARGE(H80:T80,{1,2,3,4})),IF(COUNT(H80:T80)=3,SUM(LARGE(H80:T80,{1,2,3})),IF(COUNT(H80:T80)=2,SUM(LARGE(H80:T80,{1,2})),IF(COUNT(H80:T80)=1,SUM(LARGE(H80:T80,{1})),0)))))</f>
        <v>200</v>
      </c>
      <c r="G80" s="147">
        <f t="shared" si="2"/>
        <v>1</v>
      </c>
      <c r="H80" s="33"/>
      <c r="I80" s="33"/>
      <c r="J80" s="33"/>
      <c r="K80" s="33"/>
      <c r="L80" s="33"/>
      <c r="M80" s="33"/>
      <c r="N80" s="33"/>
      <c r="O80" s="33"/>
      <c r="P80" s="33">
        <v>200</v>
      </c>
      <c r="Q80" s="33"/>
      <c r="R80" s="33"/>
      <c r="S80" s="33"/>
      <c r="T80" s="141"/>
    </row>
    <row r="81" spans="2:20" ht="12" x14ac:dyDescent="0.2">
      <c r="B81" s="27"/>
      <c r="C81" s="239"/>
      <c r="D81" s="70" t="s">
        <v>1510</v>
      </c>
      <c r="E81" s="145" t="str">
        <f>IFERROR(VLOOKUP(D81,BD!$B:$D,2,FALSE),"")</f>
        <v>CSJ/NAMBA TRAINING</v>
      </c>
      <c r="F81" s="146">
        <f>IF(COUNT(H81:T81)&gt;=5,SUM(LARGE(H81:T81,{1,2,3,4,5})),IF(COUNT(H81:T81)=4,SUM(LARGE(H81:T81,{1,2,3,4})),IF(COUNT(H81:T81)=3,SUM(LARGE(H81:T81,{1,2,3})),IF(COUNT(H81:T81)=2,SUM(LARGE(H81:T81,{1,2})),IF(COUNT(H81:T81)=1,SUM(LARGE(H81:T81,{1})),0)))))</f>
        <v>200</v>
      </c>
      <c r="G81" s="147">
        <f t="shared" si="2"/>
        <v>1</v>
      </c>
      <c r="H81" s="33"/>
      <c r="I81" s="33"/>
      <c r="J81" s="33"/>
      <c r="K81" s="33"/>
      <c r="L81" s="33"/>
      <c r="M81" s="33"/>
      <c r="N81" s="33"/>
      <c r="O81" s="33"/>
      <c r="P81" s="33">
        <v>200</v>
      </c>
      <c r="Q81" s="33"/>
      <c r="R81" s="33"/>
      <c r="S81" s="33"/>
      <c r="T81" s="141"/>
    </row>
    <row r="82" spans="2:20" ht="12" x14ac:dyDescent="0.2">
      <c r="B82" s="27"/>
      <c r="C82" s="108"/>
      <c r="D82" s="70"/>
      <c r="E82" s="145" t="str">
        <f>IFERROR(VLOOKUP(D82,BD!$B:$D,2,FALSE),"")</f>
        <v/>
      </c>
      <c r="F82" s="146">
        <f>IF(COUNT(H82:T82)&gt;=5,SUM(LARGE(H82:T82,{1,2,3,4,5})),IF(COUNT(H82:T82)=4,SUM(LARGE(H82:T82,{1,2,3,4})),IF(COUNT(H82:T82)=3,SUM(LARGE(H82:T82,{1,2,3})),IF(COUNT(H82:T82)=2,SUM(LARGE(H82:T82,{1,2})),IF(COUNT(H82:T82)=1,SUM(LARGE(H82:T82,{1})),0)))))</f>
        <v>0</v>
      </c>
      <c r="G82" s="147">
        <f t="shared" si="2"/>
        <v>0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41"/>
    </row>
    <row r="83" spans="2:20" ht="6" customHeight="1" x14ac:dyDescent="0.2">
      <c r="B83" s="32"/>
      <c r="C83" s="14"/>
      <c r="D83" s="14"/>
      <c r="E83" s="97"/>
      <c r="F83" s="36"/>
      <c r="G83" s="41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141"/>
    </row>
    <row r="84" spans="2:20" ht="12" x14ac:dyDescent="0.2">
      <c r="B84" s="27"/>
      <c r="C84" s="108"/>
      <c r="D84" s="123" t="s">
        <v>918</v>
      </c>
      <c r="E84" s="145" t="s">
        <v>68</v>
      </c>
      <c r="F84" s="146">
        <v>1600</v>
      </c>
      <c r="G84" s="147">
        <v>1</v>
      </c>
      <c r="H84" s="33"/>
      <c r="I84" s="33"/>
      <c r="J84" s="33"/>
      <c r="K84" s="33">
        <v>1600</v>
      </c>
      <c r="L84" s="33"/>
      <c r="M84" s="33"/>
      <c r="N84" s="33"/>
      <c r="O84" s="33"/>
      <c r="P84" s="33"/>
      <c r="Q84" s="33"/>
      <c r="R84" s="33"/>
      <c r="S84" s="33"/>
      <c r="T84" s="141"/>
    </row>
    <row r="85" spans="2:20" ht="12" x14ac:dyDescent="0.2">
      <c r="B85" s="27"/>
      <c r="C85" s="108"/>
      <c r="D85" s="126" t="s">
        <v>637</v>
      </c>
      <c r="E85" s="217" t="s">
        <v>68</v>
      </c>
      <c r="F85" s="146">
        <v>1360</v>
      </c>
      <c r="G85" s="147">
        <v>1</v>
      </c>
      <c r="H85" s="33"/>
      <c r="I85" s="33"/>
      <c r="J85" s="33"/>
      <c r="K85" s="33">
        <v>1360</v>
      </c>
      <c r="L85" s="33"/>
      <c r="M85" s="33"/>
      <c r="N85" s="33"/>
      <c r="O85" s="33"/>
      <c r="P85" s="33"/>
      <c r="Q85" s="33"/>
      <c r="R85" s="33"/>
      <c r="S85" s="33"/>
      <c r="T85" s="141"/>
    </row>
    <row r="86" spans="2:20" ht="12" x14ac:dyDescent="0.2">
      <c r="B86" s="27"/>
      <c r="C86" s="108"/>
      <c r="D86" s="2" t="s">
        <v>554</v>
      </c>
      <c r="E86" s="145" t="str">
        <f>IFERROR(VLOOKUP(D86,BD!$B:$D,2,FALSE),"")</f>
        <v>ASSVP</v>
      </c>
      <c r="F86" s="146">
        <f>IF(COUNT(H86:T86)&gt;=5,SUM(LARGE(H86:T86,{1,2,3,4,5})),IF(COUNT(H86:T86)=4,SUM(LARGE(H86:T86,{1,2,3,4})),IF(COUNT(H86:T86)=3,SUM(LARGE(H86:T86,{1,2,3})),IF(COUNT(H86:T86)=2,SUM(LARGE(H86:T86,{1,2})),IF(COUNT(H86:T86)=1,SUM(LARGE(H86:T86,{1})),0)))))</f>
        <v>2720</v>
      </c>
      <c r="G86" s="147">
        <f>COUNT(H86:T86)-COUNTIF(H86:T86,"=0")</f>
        <v>2</v>
      </c>
      <c r="H86" s="33"/>
      <c r="I86" s="33"/>
      <c r="J86" s="33"/>
      <c r="K86" s="33">
        <v>1120</v>
      </c>
      <c r="L86" s="33"/>
      <c r="M86" s="33"/>
      <c r="N86" s="33">
        <v>1600</v>
      </c>
      <c r="O86" s="33"/>
      <c r="P86" s="33"/>
      <c r="Q86" s="33"/>
      <c r="R86" s="33"/>
      <c r="S86" s="33"/>
      <c r="T86" s="141"/>
    </row>
    <row r="87" spans="2:20" ht="12" x14ac:dyDescent="0.2">
      <c r="B87" s="27"/>
      <c r="C87" s="108"/>
      <c r="D87" s="70" t="s">
        <v>185</v>
      </c>
      <c r="E87" s="145" t="str">
        <f>IFERROR(VLOOKUP(D87,BD!$B:$D,2,FALSE),"")</f>
        <v>ABCFI</v>
      </c>
      <c r="F87" s="146">
        <f>IF(COUNT(H87:T87)&gt;=5,SUM(LARGE(H87:T87,{1,2,3,4,5})),IF(COUNT(H87:T87)=4,SUM(LARGE(H87:T87,{1,2,3,4})),IF(COUNT(H87:T87)=3,SUM(LARGE(H87:T87,{1,2,3})),IF(COUNT(H87:T87)=2,SUM(LARGE(H87:T87,{1,2})),IF(COUNT(H87:T87)=1,SUM(LARGE(H87:T87,{1})),0)))))</f>
        <v>2920</v>
      </c>
      <c r="G87" s="147">
        <f>COUNT(H87:T87)-COUNTIF(H87:T87,"=0")</f>
        <v>3</v>
      </c>
      <c r="H87" s="33"/>
      <c r="I87" s="33"/>
      <c r="J87" s="33"/>
      <c r="K87" s="33">
        <v>880</v>
      </c>
      <c r="L87" s="33"/>
      <c r="M87" s="33">
        <v>680</v>
      </c>
      <c r="N87" s="33">
        <v>1360</v>
      </c>
      <c r="O87" s="33"/>
      <c r="P87" s="33"/>
      <c r="Q87" s="33"/>
      <c r="R87" s="33"/>
      <c r="S87" s="33"/>
      <c r="T87" s="141"/>
    </row>
    <row r="88" spans="2:20" ht="12" x14ac:dyDescent="0.2">
      <c r="B88" s="27"/>
      <c r="C88" s="108"/>
      <c r="D88" s="70" t="s">
        <v>566</v>
      </c>
      <c r="E88" s="145" t="str">
        <f>IFERROR(VLOOKUP(D88,BD!$B:$D,2,FALSE),"")</f>
        <v>ASSVP</v>
      </c>
      <c r="F88" s="146">
        <f>IF(COUNT(H88:T88)&gt;=5,SUM(LARGE(H88:T88,{1,2,3,4,5})),IF(COUNT(H88:T88)=4,SUM(LARGE(H88:T88,{1,2,3,4})),IF(COUNT(H88:T88)=3,SUM(LARGE(H88:T88,{1,2,3})),IF(COUNT(H88:T88)=2,SUM(LARGE(H88:T88,{1,2})),IF(COUNT(H88:T88)=1,SUM(LARGE(H88:T88,{1})),0)))))</f>
        <v>2400</v>
      </c>
      <c r="G88" s="147">
        <f>COUNT(H88:T88)-COUNTIF(H88:T88,"=0")</f>
        <v>3</v>
      </c>
      <c r="H88" s="33"/>
      <c r="I88" s="33"/>
      <c r="J88" s="33"/>
      <c r="K88" s="33">
        <v>400</v>
      </c>
      <c r="L88" s="33"/>
      <c r="M88" s="33"/>
      <c r="N88" s="33">
        <v>400</v>
      </c>
      <c r="O88" s="33">
        <v>1600</v>
      </c>
      <c r="P88" s="33"/>
      <c r="Q88" s="33"/>
      <c r="R88" s="33"/>
      <c r="S88" s="33"/>
      <c r="T88" s="141"/>
    </row>
    <row r="89" spans="2:20" ht="12" x14ac:dyDescent="0.2">
      <c r="B89" s="27"/>
      <c r="C89" s="202"/>
      <c r="D89" s="123" t="s">
        <v>161</v>
      </c>
      <c r="E89" s="145" t="str">
        <f>IFERROR(VLOOKUP(D89,BD!$B:$D,2,FALSE),"")</f>
        <v>ABCFI</v>
      </c>
      <c r="F89" s="146">
        <f>IF(COUNT(H89:T89)&gt;=5,SUM(LARGE(H89:T89,{1,2,3,4,5})),IF(COUNT(H89:T89)=4,SUM(LARGE(H89:T89,{1,2,3,4})),IF(COUNT(H89:T89)=3,SUM(LARGE(H89:T89,{1,2,3})),IF(COUNT(H89:T89)=2,SUM(LARGE(H89:T89,{1,2})),IF(COUNT(H89:T89)=1,SUM(LARGE(H89:T89,{1})),0)))))</f>
        <v>1680</v>
      </c>
      <c r="G89" s="147">
        <f>COUNT(H89:T89)-COUNTIF(H89:T89,"=0")</f>
        <v>2</v>
      </c>
      <c r="H89" s="33"/>
      <c r="I89" s="33"/>
      <c r="J89" s="33"/>
      <c r="K89" s="33"/>
      <c r="L89" s="33"/>
      <c r="M89" s="33">
        <v>320</v>
      </c>
      <c r="N89" s="33"/>
      <c r="O89" s="33">
        <v>1360</v>
      </c>
      <c r="P89" s="33"/>
      <c r="Q89" s="33"/>
      <c r="R89" s="33"/>
      <c r="S89" s="33"/>
      <c r="T89" s="141"/>
    </row>
    <row r="90" spans="2:20" ht="12" x14ac:dyDescent="0.2">
      <c r="B90" s="27"/>
      <c r="C90" s="215"/>
      <c r="D90" s="124" t="s">
        <v>734</v>
      </c>
      <c r="E90" s="145" t="s">
        <v>60</v>
      </c>
      <c r="F90" s="146">
        <v>1600</v>
      </c>
      <c r="G90" s="147">
        <v>1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>
        <v>1600</v>
      </c>
      <c r="T90" s="141"/>
    </row>
    <row r="91" spans="2:20" ht="12" x14ac:dyDescent="0.2">
      <c r="B91" s="27"/>
      <c r="C91" s="215"/>
      <c r="D91" s="123" t="s">
        <v>551</v>
      </c>
      <c r="E91" s="145" t="str">
        <f>IFERROR(VLOOKUP(D91,BD!$B:$D,2,FALSE),"")</f>
        <v>SMCC</v>
      </c>
      <c r="F91" s="146">
        <f>IF(COUNT(H91:T91)&gt;=5,SUM(LARGE(H91:T91,{1,2,3,4,5})),IF(COUNT(H91:T91)=4,SUM(LARGE(H91:T91,{1,2,3,4})),IF(COUNT(H91:T91)=3,SUM(LARGE(H91:T91,{1,2,3})),IF(COUNT(H91:T91)=2,SUM(LARGE(H91:T91,{1,2})),IF(COUNT(H91:T91)=1,SUM(LARGE(H91:T91,{1})),0)))))</f>
        <v>2560</v>
      </c>
      <c r="G91" s="147">
        <f>COUNT(H91:T91)-COUNTIF(H91:T91,"=0")</f>
        <v>3</v>
      </c>
      <c r="H91" s="33"/>
      <c r="I91" s="33"/>
      <c r="J91" s="33">
        <v>560</v>
      </c>
      <c r="K91" s="33"/>
      <c r="L91" s="33"/>
      <c r="M91" s="33"/>
      <c r="N91" s="33"/>
      <c r="O91" s="33">
        <v>640</v>
      </c>
      <c r="P91" s="33"/>
      <c r="Q91" s="33"/>
      <c r="R91" s="33"/>
      <c r="S91" s="33">
        <v>1360</v>
      </c>
      <c r="T91" s="141"/>
    </row>
    <row r="92" spans="2:20" ht="12" x14ac:dyDescent="0.2">
      <c r="B92" s="27"/>
      <c r="C92" s="215"/>
      <c r="D92" s="123"/>
      <c r="E92" s="145" t="str">
        <f>IFERROR(VLOOKUP(D92,BD!$B:$D,2,FALSE),"")</f>
        <v/>
      </c>
      <c r="F92" s="146">
        <f>IF(COUNT(H92:T92)&gt;=5,SUM(LARGE(H92:T92,{1,2,3,4,5})),IF(COUNT(H92:T92)=4,SUM(LARGE(H92:T92,{1,2,3,4})),IF(COUNT(H92:T92)=3,SUM(LARGE(H92:T92,{1,2,3})),IF(COUNT(H92:T92)=2,SUM(LARGE(H92:T92,{1,2})),IF(COUNT(H92:T92)=1,SUM(LARGE(H92:T92,{1})),0)))))</f>
        <v>0</v>
      </c>
      <c r="G92" s="147">
        <f>COUNT(H92:T92)-COUNTIF(H92:T92,"=0")</f>
        <v>0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41"/>
    </row>
    <row r="93" spans="2:20" x14ac:dyDescent="0.2">
      <c r="B93" s="31"/>
      <c r="C93" s="17"/>
      <c r="D93" s="17"/>
      <c r="E93" s="92"/>
      <c r="F93" s="38"/>
      <c r="G93" s="38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141"/>
    </row>
    <row r="94" spans="2:20" s="21" customFormat="1" x14ac:dyDescent="0.2">
      <c r="B94" s="28"/>
      <c r="C94" s="19"/>
      <c r="D94" s="20" t="str">
        <f>SM!D38</f>
        <v>CONTAGEM DE SEMANAS</v>
      </c>
      <c r="E94" s="95"/>
      <c r="F94" s="18"/>
      <c r="G94" s="18"/>
      <c r="H94" s="102">
        <f>SM!H$38</f>
        <v>50</v>
      </c>
      <c r="I94" s="102">
        <f>SM!I$38</f>
        <v>49</v>
      </c>
      <c r="J94" s="102">
        <f>SM!J$38</f>
        <v>35</v>
      </c>
      <c r="K94" s="102">
        <f>SM!K$38</f>
        <v>30</v>
      </c>
      <c r="L94" s="102">
        <f>SM!L$38</f>
        <v>28</v>
      </c>
      <c r="M94" s="102">
        <f>SM!M$38</f>
        <v>26</v>
      </c>
      <c r="N94" s="102">
        <f>SM!N$38</f>
        <v>22</v>
      </c>
      <c r="O94" s="102">
        <f>SM!O$38</f>
        <v>11</v>
      </c>
      <c r="P94" s="102">
        <f>SM!P$38</f>
        <v>4</v>
      </c>
      <c r="Q94" s="102">
        <f>SM!Q$38</f>
        <v>4</v>
      </c>
      <c r="R94" s="102">
        <f>SM!R$38</f>
        <v>4</v>
      </c>
      <c r="S94" s="102">
        <f>SM!S$38</f>
        <v>1</v>
      </c>
      <c r="T94" s="142"/>
    </row>
  </sheetData>
  <sheetProtection selectLockedCells="1" selectUnlockedCells="1"/>
  <sortState ref="D10:S82">
    <sortCondition descending="1" ref="F10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rowBreaks count="1" manualBreakCount="1">
    <brk id="82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D10:D92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5"/>
  <sheetViews>
    <sheetView showGridLines="0" zoomScaleNormal="100" zoomScaleSheetLayoutView="100" workbookViewId="0">
      <selection activeCell="C10" sqref="C10:S1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1" spans="2:20" x14ac:dyDescent="0.2">
      <c r="D1" s="103" t="s">
        <v>93</v>
      </c>
    </row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353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>
        <f>SM!D7</f>
        <v>0</v>
      </c>
      <c r="E7" s="289">
        <f>SM!E7</f>
        <v>0</v>
      </c>
      <c r="F7" s="285">
        <f>SM!F7</f>
        <v>0</v>
      </c>
      <c r="G7" s="283">
        <f>SM!G7</f>
        <v>0</v>
      </c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>
        <f>SM!D8</f>
        <v>0</v>
      </c>
      <c r="E8" s="289">
        <f>SM!E8</f>
        <v>0</v>
      </c>
      <c r="F8" s="285">
        <f>SM!F8</f>
        <v>0</v>
      </c>
      <c r="G8" s="283">
        <f>SM!G8</f>
        <v>0</v>
      </c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272">
        <v>1</v>
      </c>
      <c r="D10" s="273" t="s">
        <v>804</v>
      </c>
      <c r="E10" s="274" t="str">
        <f>IFERROR(VLOOKUP(D10,BD!$B:$D,2,FALSE),"")</f>
        <v>ZARDO</v>
      </c>
      <c r="F10" s="275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4320</v>
      </c>
      <c r="G10" s="276">
        <f t="shared" ref="G10:G40" si="0">COUNT(H10:T10)-COUNTIF(H10:T10,"=0")</f>
        <v>5</v>
      </c>
      <c r="H10" s="278"/>
      <c r="I10" s="278"/>
      <c r="J10" s="278"/>
      <c r="K10" s="278">
        <v>640</v>
      </c>
      <c r="L10" s="278"/>
      <c r="M10" s="278"/>
      <c r="N10" s="278">
        <v>880</v>
      </c>
      <c r="O10" s="278">
        <v>880</v>
      </c>
      <c r="P10" s="278"/>
      <c r="Q10" s="278"/>
      <c r="R10" s="278">
        <v>800</v>
      </c>
      <c r="S10" s="278">
        <v>1120</v>
      </c>
      <c r="T10" s="141"/>
    </row>
    <row r="11" spans="2:20" ht="12" x14ac:dyDescent="0.2">
      <c r="B11" s="27"/>
      <c r="C11" s="208">
        <v>2</v>
      </c>
      <c r="D11" s="70" t="s">
        <v>1484</v>
      </c>
      <c r="E11" s="145" t="str">
        <f>IFERROR(VLOOKUP(D11,BD!$B:$D,2,FALSE),"")</f>
        <v>ZARDO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3480</v>
      </c>
      <c r="G11" s="147">
        <f t="shared" si="0"/>
        <v>5</v>
      </c>
      <c r="H11" s="33"/>
      <c r="I11" s="33"/>
      <c r="J11" s="33"/>
      <c r="K11" s="33">
        <v>640</v>
      </c>
      <c r="L11" s="33"/>
      <c r="M11" s="33"/>
      <c r="N11" s="33">
        <v>880</v>
      </c>
      <c r="O11" s="33">
        <v>640</v>
      </c>
      <c r="P11" s="33"/>
      <c r="Q11" s="33"/>
      <c r="R11" s="33">
        <v>440</v>
      </c>
      <c r="S11" s="33">
        <v>880</v>
      </c>
      <c r="T11" s="141"/>
    </row>
    <row r="12" spans="2:20" ht="12" x14ac:dyDescent="0.2">
      <c r="B12" s="27"/>
      <c r="C12" s="264">
        <v>3</v>
      </c>
      <c r="D12" s="70" t="s">
        <v>193</v>
      </c>
      <c r="E12" s="145" t="str">
        <f>IFERROR(VLOOKUP(D12,BD!$B:$D,2,FALSE),"")</f>
        <v>PALOTINA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3080</v>
      </c>
      <c r="G12" s="147">
        <f t="shared" si="0"/>
        <v>4</v>
      </c>
      <c r="H12" s="33"/>
      <c r="I12" s="33"/>
      <c r="J12" s="33"/>
      <c r="K12" s="33">
        <v>640</v>
      </c>
      <c r="L12" s="33"/>
      <c r="M12" s="33">
        <v>680</v>
      </c>
      <c r="N12" s="33">
        <v>1120</v>
      </c>
      <c r="O12" s="33">
        <v>640</v>
      </c>
      <c r="P12" s="33"/>
      <c r="Q12" s="33"/>
      <c r="R12" s="33"/>
      <c r="S12" s="33"/>
      <c r="T12" s="141"/>
    </row>
    <row r="13" spans="2:20" ht="12" x14ac:dyDescent="0.2">
      <c r="B13" s="27"/>
      <c r="C13" s="264">
        <v>4</v>
      </c>
      <c r="D13" s="70" t="s">
        <v>1502</v>
      </c>
      <c r="E13" s="145" t="str">
        <f>IFERROR(VLOOKUP(D13,BD!$B:$D,2,FALSE),"")</f>
        <v>BME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2560</v>
      </c>
      <c r="G13" s="147">
        <f t="shared" si="0"/>
        <v>3</v>
      </c>
      <c r="H13" s="33"/>
      <c r="I13" s="33"/>
      <c r="J13" s="33"/>
      <c r="K13" s="33"/>
      <c r="L13" s="33"/>
      <c r="M13" s="33"/>
      <c r="N13" s="33"/>
      <c r="O13" s="33">
        <v>880</v>
      </c>
      <c r="P13" s="33"/>
      <c r="Q13" s="33"/>
      <c r="R13" s="33">
        <v>560</v>
      </c>
      <c r="S13" s="33">
        <v>1120</v>
      </c>
      <c r="T13" s="141"/>
    </row>
    <row r="14" spans="2:20" ht="12" x14ac:dyDescent="0.2">
      <c r="B14" s="27"/>
      <c r="C14" s="264">
        <v>5</v>
      </c>
      <c r="D14" s="70" t="s">
        <v>230</v>
      </c>
      <c r="E14" s="145" t="str">
        <f>IFERROR(VLOOKUP(D14,BD!$B:$D,2,FALSE),"")</f>
        <v>BME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1880</v>
      </c>
      <c r="G14" s="147">
        <f t="shared" si="0"/>
        <v>3</v>
      </c>
      <c r="H14" s="33">
        <v>560</v>
      </c>
      <c r="I14" s="33"/>
      <c r="J14" s="33">
        <v>440</v>
      </c>
      <c r="K14" s="33"/>
      <c r="L14" s="33"/>
      <c r="M14" s="33"/>
      <c r="N14" s="33"/>
      <c r="O14" s="33"/>
      <c r="P14" s="33"/>
      <c r="Q14" s="33"/>
      <c r="R14" s="33"/>
      <c r="S14" s="33">
        <v>880</v>
      </c>
      <c r="T14" s="141"/>
    </row>
    <row r="15" spans="2:20" ht="12" x14ac:dyDescent="0.2">
      <c r="B15" s="27"/>
      <c r="C15" s="264">
        <v>6</v>
      </c>
      <c r="D15" s="70" t="s">
        <v>570</v>
      </c>
      <c r="E15" s="145" t="str">
        <f>IFERROR(VLOOKUP(D15,BD!$B:$D,2,FALSE),"")</f>
        <v>BME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1760</v>
      </c>
      <c r="G15" s="147">
        <f t="shared" si="0"/>
        <v>3</v>
      </c>
      <c r="H15" s="33"/>
      <c r="I15" s="33"/>
      <c r="J15" s="33">
        <v>440</v>
      </c>
      <c r="K15" s="33"/>
      <c r="L15" s="33"/>
      <c r="M15" s="33"/>
      <c r="N15" s="33"/>
      <c r="O15" s="33"/>
      <c r="P15" s="33"/>
      <c r="Q15" s="33"/>
      <c r="R15" s="33">
        <v>440</v>
      </c>
      <c r="S15" s="33">
        <v>880</v>
      </c>
      <c r="T15" s="141"/>
    </row>
    <row r="16" spans="2:20" ht="12" x14ac:dyDescent="0.2">
      <c r="B16" s="27"/>
      <c r="C16" s="264">
        <v>7</v>
      </c>
      <c r="D16" s="70" t="s">
        <v>1518</v>
      </c>
      <c r="E16" s="145" t="str">
        <f>IFERROR(VLOOKUP(D16,BD!$B:$D,2,FALSE),"")</f>
        <v>AMBP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1640</v>
      </c>
      <c r="G16" s="147">
        <f t="shared" si="0"/>
        <v>3</v>
      </c>
      <c r="H16" s="33"/>
      <c r="I16" s="33"/>
      <c r="J16" s="33"/>
      <c r="K16" s="33"/>
      <c r="L16" s="33">
        <v>560</v>
      </c>
      <c r="M16" s="33"/>
      <c r="N16" s="33"/>
      <c r="O16" s="33">
        <v>640</v>
      </c>
      <c r="P16" s="33">
        <v>440</v>
      </c>
      <c r="Q16" s="33"/>
      <c r="R16" s="33"/>
      <c r="S16" s="33"/>
      <c r="T16" s="141"/>
    </row>
    <row r="17" spans="2:20" ht="12" x14ac:dyDescent="0.2">
      <c r="B17" s="27"/>
      <c r="C17" s="264">
        <v>8</v>
      </c>
      <c r="D17" s="70" t="s">
        <v>1116</v>
      </c>
      <c r="E17" s="145" t="str">
        <f>IFERROR(VLOOKUP(D17,BD!$B:$D,2,FALSE),"")</f>
        <v>ABCFI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1520</v>
      </c>
      <c r="G17" s="147">
        <f t="shared" si="0"/>
        <v>2</v>
      </c>
      <c r="H17" s="33"/>
      <c r="I17" s="33"/>
      <c r="J17" s="33"/>
      <c r="K17" s="33">
        <v>640</v>
      </c>
      <c r="L17" s="33"/>
      <c r="M17" s="33"/>
      <c r="N17" s="33"/>
      <c r="O17" s="33">
        <v>880</v>
      </c>
      <c r="P17" s="33"/>
      <c r="Q17" s="33"/>
      <c r="R17" s="33"/>
      <c r="S17" s="33"/>
      <c r="T17" s="141"/>
    </row>
    <row r="18" spans="2:20" ht="12" x14ac:dyDescent="0.2">
      <c r="B18" s="27"/>
      <c r="C18" s="264"/>
      <c r="D18" s="70" t="s">
        <v>1115</v>
      </c>
      <c r="E18" s="145" t="str">
        <f>IFERROR(VLOOKUP(D18,BD!$B:$D,2,FALSE),"")</f>
        <v>ABCFI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1520</v>
      </c>
      <c r="G18" s="147">
        <f t="shared" si="0"/>
        <v>2</v>
      </c>
      <c r="H18" s="33"/>
      <c r="I18" s="33"/>
      <c r="J18" s="33"/>
      <c r="K18" s="33">
        <v>880</v>
      </c>
      <c r="L18" s="33"/>
      <c r="M18" s="33"/>
      <c r="N18" s="33"/>
      <c r="O18" s="33">
        <v>640</v>
      </c>
      <c r="P18" s="33"/>
      <c r="Q18" s="33"/>
      <c r="R18" s="33"/>
      <c r="S18" s="33"/>
      <c r="T18" s="141"/>
    </row>
    <row r="19" spans="2:20" ht="12" x14ac:dyDescent="0.2">
      <c r="B19" s="27"/>
      <c r="C19" s="264">
        <v>10</v>
      </c>
      <c r="D19" s="70" t="s">
        <v>1521</v>
      </c>
      <c r="E19" s="145" t="str">
        <f>IFERROR(VLOOKUP(D19,BD!$B:$D,2,FALSE),"")</f>
        <v>AMBP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1440</v>
      </c>
      <c r="G19" s="147">
        <f t="shared" si="0"/>
        <v>2</v>
      </c>
      <c r="H19" s="33"/>
      <c r="I19" s="33"/>
      <c r="J19" s="33"/>
      <c r="K19" s="33"/>
      <c r="L19" s="33"/>
      <c r="M19" s="33"/>
      <c r="N19" s="33"/>
      <c r="O19" s="33">
        <v>640</v>
      </c>
      <c r="P19" s="33">
        <v>800</v>
      </c>
      <c r="Q19" s="33"/>
      <c r="R19" s="33"/>
      <c r="S19" s="33"/>
      <c r="T19" s="141"/>
    </row>
    <row r="20" spans="2:20" ht="12" x14ac:dyDescent="0.2">
      <c r="B20" s="27"/>
      <c r="C20" s="264"/>
      <c r="D20" s="70" t="s">
        <v>988</v>
      </c>
      <c r="E20" s="145" t="str">
        <f>IFERROR(VLOOKUP(D20,BD!$B:$D,2,FALSE),"")</f>
        <v>ABCFI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1440</v>
      </c>
      <c r="G20" s="147">
        <f t="shared" si="0"/>
        <v>2</v>
      </c>
      <c r="H20" s="33"/>
      <c r="I20" s="33"/>
      <c r="J20" s="33"/>
      <c r="K20" s="33">
        <v>640</v>
      </c>
      <c r="L20" s="33"/>
      <c r="M20" s="33">
        <v>800</v>
      </c>
      <c r="N20" s="33"/>
      <c r="O20" s="33"/>
      <c r="P20" s="33"/>
      <c r="Q20" s="33"/>
      <c r="R20" s="33"/>
      <c r="S20" s="33"/>
      <c r="T20" s="141"/>
    </row>
    <row r="21" spans="2:20" ht="12" x14ac:dyDescent="0.2">
      <c r="B21" s="27"/>
      <c r="C21" s="264">
        <v>12</v>
      </c>
      <c r="D21" s="70" t="s">
        <v>427</v>
      </c>
      <c r="E21" s="145" t="str">
        <f>IFERROR(VLOOKUP(D21,BD!$B:$D,2,FALSE),"")</f>
        <v>BME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1360</v>
      </c>
      <c r="G21" s="147">
        <f t="shared" si="0"/>
        <v>2</v>
      </c>
      <c r="H21" s="33"/>
      <c r="I21" s="33"/>
      <c r="J21" s="33">
        <v>680</v>
      </c>
      <c r="K21" s="33"/>
      <c r="L21" s="33"/>
      <c r="M21" s="33"/>
      <c r="N21" s="33"/>
      <c r="O21" s="33"/>
      <c r="P21" s="33"/>
      <c r="Q21" s="33"/>
      <c r="R21" s="33">
        <v>680</v>
      </c>
      <c r="S21" s="33"/>
      <c r="T21" s="141"/>
    </row>
    <row r="22" spans="2:20" ht="12" x14ac:dyDescent="0.2">
      <c r="B22" s="27"/>
      <c r="C22" s="264">
        <v>13</v>
      </c>
      <c r="D22" s="70" t="s">
        <v>1519</v>
      </c>
      <c r="E22" s="145" t="str">
        <f>IFERROR(VLOOKUP(D22,BD!$B:$D,2,FALSE),"")</f>
        <v>SMEL/MCR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1120</v>
      </c>
      <c r="G22" s="147">
        <f t="shared" si="0"/>
        <v>1</v>
      </c>
      <c r="H22" s="33"/>
      <c r="I22" s="33"/>
      <c r="J22" s="33"/>
      <c r="K22" s="33"/>
      <c r="L22" s="33"/>
      <c r="M22" s="33"/>
      <c r="N22" s="33">
        <v>1120</v>
      </c>
      <c r="O22" s="33"/>
      <c r="P22" s="33"/>
      <c r="Q22" s="33"/>
      <c r="R22" s="33"/>
      <c r="S22" s="33"/>
      <c r="T22" s="141"/>
    </row>
    <row r="23" spans="2:20" ht="12" x14ac:dyDescent="0.2">
      <c r="B23" s="27"/>
      <c r="C23" s="264"/>
      <c r="D23" s="70" t="s">
        <v>875</v>
      </c>
      <c r="E23" s="145" t="str">
        <f>IFERROR(VLOOKUP(D23,BD!$B:$D,2,FALSE),"")</f>
        <v>SMEL/MCR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1120</v>
      </c>
      <c r="G23" s="147">
        <f t="shared" si="0"/>
        <v>1</v>
      </c>
      <c r="H23" s="33"/>
      <c r="I23" s="33"/>
      <c r="J23" s="33"/>
      <c r="K23" s="33"/>
      <c r="L23" s="33"/>
      <c r="M23" s="33"/>
      <c r="N23" s="33"/>
      <c r="O23" s="33">
        <v>1120</v>
      </c>
      <c r="P23" s="33"/>
      <c r="Q23" s="33"/>
      <c r="R23" s="33"/>
      <c r="S23" s="33"/>
      <c r="T23" s="141"/>
    </row>
    <row r="24" spans="2:20" ht="12" x14ac:dyDescent="0.2">
      <c r="B24" s="27"/>
      <c r="C24" s="264">
        <v>15</v>
      </c>
      <c r="D24" s="70" t="s">
        <v>453</v>
      </c>
      <c r="E24" s="145" t="str">
        <f>IFERROR(VLOOKUP(D24,BD!$B:$D,2,FALSE),"")</f>
        <v>AABT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880</v>
      </c>
      <c r="G24" s="147">
        <f t="shared" si="0"/>
        <v>1</v>
      </c>
      <c r="H24" s="33"/>
      <c r="I24" s="33"/>
      <c r="J24" s="33"/>
      <c r="K24" s="33">
        <v>880</v>
      </c>
      <c r="L24" s="33"/>
      <c r="M24" s="33"/>
      <c r="N24" s="33"/>
      <c r="O24" s="33"/>
      <c r="P24" s="33"/>
      <c r="Q24" s="33"/>
      <c r="R24" s="33"/>
      <c r="S24" s="33"/>
      <c r="T24" s="141"/>
    </row>
    <row r="25" spans="2:20" ht="12" x14ac:dyDescent="0.2">
      <c r="B25" s="27"/>
      <c r="C25" s="264"/>
      <c r="D25" s="70" t="s">
        <v>1520</v>
      </c>
      <c r="E25" s="145" t="str">
        <f>IFERROR(VLOOKUP(D25,BD!$B:$D,2,FALSE),"")</f>
        <v>SMEL/MCR</v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880</v>
      </c>
      <c r="G25" s="147">
        <f t="shared" si="0"/>
        <v>1</v>
      </c>
      <c r="H25" s="33"/>
      <c r="I25" s="33"/>
      <c r="J25" s="33"/>
      <c r="K25" s="33"/>
      <c r="L25" s="33"/>
      <c r="M25" s="33"/>
      <c r="N25" s="33">
        <v>880</v>
      </c>
      <c r="O25" s="33"/>
      <c r="P25" s="33"/>
      <c r="Q25" s="33"/>
      <c r="R25" s="33"/>
      <c r="S25" s="33"/>
      <c r="T25" s="141"/>
    </row>
    <row r="26" spans="2:20" ht="12" x14ac:dyDescent="0.2">
      <c r="B26" s="27"/>
      <c r="C26" s="264">
        <v>17</v>
      </c>
      <c r="D26" s="70" t="s">
        <v>199</v>
      </c>
      <c r="E26" s="145" t="str">
        <f>IFERROR(VLOOKUP(D26,BD!$B:$D,2,FALSE),"")</f>
        <v>SMCC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800</v>
      </c>
      <c r="G26" s="147">
        <f t="shared" si="0"/>
        <v>1</v>
      </c>
      <c r="H26" s="33">
        <v>800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264"/>
      <c r="D27" s="70" t="s">
        <v>281</v>
      </c>
      <c r="E27" s="145" t="str">
        <f>IFERROR(VLOOKUP(D27,BD!$B:$D,2,FALSE),"")</f>
        <v>CSJ/NAMBA TRAINING</v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800</v>
      </c>
      <c r="G27" s="147">
        <f t="shared" si="0"/>
        <v>1</v>
      </c>
      <c r="H27" s="33"/>
      <c r="I27" s="33"/>
      <c r="J27" s="33"/>
      <c r="K27" s="33"/>
      <c r="L27" s="33">
        <v>800</v>
      </c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264"/>
      <c r="D28" s="70" t="s">
        <v>721</v>
      </c>
      <c r="E28" s="145" t="str">
        <f>IFERROR(VLOOKUP(D28,BD!$B:$D,2,FALSE),"")</f>
        <v>ASSVP</v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800</v>
      </c>
      <c r="G28" s="147">
        <f t="shared" si="0"/>
        <v>1</v>
      </c>
      <c r="H28" s="33"/>
      <c r="I28" s="33"/>
      <c r="J28" s="33"/>
      <c r="K28" s="33"/>
      <c r="L28" s="33"/>
      <c r="M28" s="33"/>
      <c r="N28" s="33"/>
      <c r="O28" s="33"/>
      <c r="P28" s="33"/>
      <c r="Q28" s="33">
        <v>800</v>
      </c>
      <c r="R28" s="33"/>
      <c r="S28" s="33"/>
      <c r="T28" s="141"/>
    </row>
    <row r="29" spans="2:20" ht="12" x14ac:dyDescent="0.2">
      <c r="B29" s="27"/>
      <c r="C29" s="264">
        <v>20</v>
      </c>
      <c r="D29" s="2" t="s">
        <v>717</v>
      </c>
      <c r="E29" s="145" t="str">
        <f>IFERROR(VLOOKUP(D29,BD!$B:$D,2,FALSE),"")</f>
        <v>ZARDO</v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640</v>
      </c>
      <c r="G29" s="147">
        <f t="shared" si="0"/>
        <v>1</v>
      </c>
      <c r="H29" s="33"/>
      <c r="I29" s="33"/>
      <c r="J29" s="33"/>
      <c r="K29" s="33">
        <v>640</v>
      </c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264">
        <v>21</v>
      </c>
      <c r="D30" s="70" t="s">
        <v>1523</v>
      </c>
      <c r="E30" s="145" t="str">
        <f>IFERROR(VLOOKUP(D30,BD!$B:$D,2,FALSE),"")</f>
        <v>PIAMARTA</v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560</v>
      </c>
      <c r="G30" s="147">
        <f t="shared" si="0"/>
        <v>1</v>
      </c>
      <c r="H30" s="33"/>
      <c r="I30" s="33"/>
      <c r="J30" s="33"/>
      <c r="K30" s="33"/>
      <c r="L30" s="33"/>
      <c r="M30" s="33"/>
      <c r="N30" s="33"/>
      <c r="O30" s="33"/>
      <c r="P30" s="33"/>
      <c r="Q30" s="33">
        <v>560</v>
      </c>
      <c r="R30" s="33"/>
      <c r="S30" s="33"/>
      <c r="T30" s="141"/>
    </row>
    <row r="31" spans="2:20" ht="12" x14ac:dyDescent="0.2">
      <c r="B31" s="27"/>
      <c r="C31" s="264"/>
      <c r="D31" s="70" t="s">
        <v>231</v>
      </c>
      <c r="E31" s="145" t="str">
        <f>IFERROR(VLOOKUP(D31,BD!$B:$D,2,FALSE),"")</f>
        <v>LCC</v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560</v>
      </c>
      <c r="G31" s="147">
        <f t="shared" si="0"/>
        <v>1</v>
      </c>
      <c r="H31" s="33"/>
      <c r="I31" s="33">
        <v>560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264">
        <v>23</v>
      </c>
      <c r="D32" s="70" t="s">
        <v>1503</v>
      </c>
      <c r="E32" s="145" t="str">
        <f>IFERROR(VLOOKUP(D32,BD!$B:$D,2,FALSE),"")</f>
        <v>ASERP</v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440</v>
      </c>
      <c r="G32" s="147">
        <f t="shared" si="0"/>
        <v>1</v>
      </c>
      <c r="H32" s="33"/>
      <c r="I32" s="33"/>
      <c r="J32" s="33"/>
      <c r="K32" s="33"/>
      <c r="L32" s="33"/>
      <c r="M32" s="33"/>
      <c r="N32" s="33"/>
      <c r="O32" s="33"/>
      <c r="P32" s="33">
        <v>440</v>
      </c>
      <c r="Q32" s="33"/>
      <c r="R32" s="33"/>
      <c r="S32" s="33"/>
      <c r="T32" s="141"/>
    </row>
    <row r="33" spans="2:20" ht="12" x14ac:dyDescent="0.2">
      <c r="B33" s="27"/>
      <c r="C33" s="264"/>
      <c r="D33" s="2" t="s">
        <v>1522</v>
      </c>
      <c r="E33" s="145" t="str">
        <f>IFERROR(VLOOKUP(D33,BD!$B:$D,2,FALSE),"")</f>
        <v>AMBP</v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440</v>
      </c>
      <c r="G33" s="147">
        <f t="shared" si="0"/>
        <v>1</v>
      </c>
      <c r="H33" s="33"/>
      <c r="I33" s="33"/>
      <c r="J33" s="33"/>
      <c r="K33" s="33"/>
      <c r="L33" s="33"/>
      <c r="M33" s="33"/>
      <c r="N33" s="33"/>
      <c r="O33" s="33"/>
      <c r="P33" s="33">
        <v>440</v>
      </c>
      <c r="Q33" s="33"/>
      <c r="R33" s="33"/>
      <c r="S33" s="33"/>
      <c r="T33" s="141"/>
    </row>
    <row r="34" spans="2:20" ht="12" x14ac:dyDescent="0.2">
      <c r="B34" s="27"/>
      <c r="C34" s="243"/>
      <c r="D34" s="70"/>
      <c r="E34" s="145" t="str">
        <f>IFERROR(VLOOKUP(D34,BD!$B:$D,2,FALSE),"")</f>
        <v/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147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239"/>
      <c r="D35" s="70"/>
      <c r="E35" s="145" t="str">
        <f>IFERROR(VLOOKUP(D35,BD!$B:$D,2,FALSE),"")</f>
        <v/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0</v>
      </c>
      <c r="G35" s="147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108"/>
      <c r="D36" s="70"/>
      <c r="E36" s="145" t="str">
        <f>IFERROR(VLOOKUP(D36,BD!$B:$D,2,FALSE),"")</f>
        <v/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147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108"/>
      <c r="D37" s="70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ht="12" x14ac:dyDescent="0.2">
      <c r="B38" s="27"/>
      <c r="C38" s="108"/>
      <c r="D38" s="70"/>
      <c r="E38" s="145" t="str">
        <f>IFERROR(VLOOKUP(D38,BD!$B:$D,2,FALSE),"")</f>
        <v/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0</v>
      </c>
      <c r="G38" s="147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41"/>
    </row>
    <row r="39" spans="2:20" ht="12" x14ac:dyDescent="0.2">
      <c r="B39" s="27"/>
      <c r="C39" s="108"/>
      <c r="D39" s="70"/>
      <c r="E39" s="145" t="str">
        <f>IFERROR(VLOOKUP(D39,BD!$B:$D,2,FALSE),"")</f>
        <v/>
      </c>
      <c r="F39" s="146">
        <f>IF(COUNT(H39:T39)&gt;=5,SUM(LARGE(H39:T39,{1,2,3,4,5})),IF(COUNT(H39:T39)=4,SUM(LARGE(H39:T39,{1,2,3,4})),IF(COUNT(H39:T39)=3,SUM(LARGE(H39:T39,{1,2,3})),IF(COUNT(H39:T39)=2,SUM(LARGE(H39:T39,{1,2})),IF(COUNT(H39:T39)=1,SUM(LARGE(H39:T39,{1})),0)))))</f>
        <v>0</v>
      </c>
      <c r="G39" s="147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41"/>
    </row>
    <row r="40" spans="2:20" ht="12" x14ac:dyDescent="0.2">
      <c r="B40" s="27"/>
      <c r="C40" s="108"/>
      <c r="D40" s="2"/>
      <c r="E40" s="145" t="str">
        <f>IFERROR(VLOOKUP(D40,BD!$B:$D,2,FALSE),"")</f>
        <v/>
      </c>
      <c r="F40" s="146">
        <f>IF(COUNT(H40:T40)&gt;=5,SUM(LARGE(H40:T40,{1,2,3,4,5})),IF(COUNT(H40:T40)=4,SUM(LARGE(H40:T40,{1,2,3,4})),IF(COUNT(H40:T40)=3,SUM(LARGE(H40:T40,{1,2,3})),IF(COUNT(H40:T40)=2,SUM(LARGE(H40:T40,{1,2})),IF(COUNT(H40:T40)=1,SUM(LARGE(H40:T40,{1})),0)))))</f>
        <v>0</v>
      </c>
      <c r="G40" s="147">
        <f t="shared" si="0"/>
        <v>0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41"/>
    </row>
    <row r="41" spans="2:20" ht="6" customHeight="1" x14ac:dyDescent="0.2">
      <c r="B41" s="31"/>
      <c r="C41" s="17"/>
      <c r="D41" s="17"/>
      <c r="E41" s="92"/>
      <c r="F41" s="143"/>
      <c r="G41" s="14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41"/>
    </row>
    <row r="42" spans="2:20" ht="12" x14ac:dyDescent="0.2">
      <c r="B42" s="27"/>
      <c r="C42" s="108"/>
      <c r="D42" s="70" t="s">
        <v>441</v>
      </c>
      <c r="E42" s="145" t="str">
        <f>IFERROR(VLOOKUP(D42,BD!$B:$D,2,FALSE),"")</f>
        <v>PALOTINA</v>
      </c>
      <c r="F42" s="146">
        <f>IF(COUNT(H42:T42)&gt;=5,SUM(LARGE(H42:T42,{1,2,3,4,5})),IF(COUNT(H42:T42)=4,SUM(LARGE(H42:T42,{1,2,3,4})),IF(COUNT(H42:T42)=3,SUM(LARGE(H42:T42,{1,2,3})),IF(COUNT(H42:T42)=2,SUM(LARGE(H42:T42,{1,2})),IF(COUNT(H42:T42)=1,SUM(LARGE(H42:T42,{1})),0)))))</f>
        <v>1600</v>
      </c>
      <c r="G42" s="147">
        <f>COUNT(H42:T42)-COUNTIF(H42:T42,"=0")</f>
        <v>1</v>
      </c>
      <c r="H42" s="33"/>
      <c r="I42" s="33"/>
      <c r="J42" s="33"/>
      <c r="K42" s="33">
        <v>1600</v>
      </c>
      <c r="L42" s="33"/>
      <c r="M42" s="33"/>
      <c r="N42" s="33"/>
      <c r="O42" s="33"/>
      <c r="P42" s="33"/>
      <c r="Q42" s="33"/>
      <c r="R42" s="33"/>
      <c r="S42" s="33"/>
      <c r="T42" s="141"/>
    </row>
    <row r="43" spans="2:20" ht="12" x14ac:dyDescent="0.2">
      <c r="B43" s="27"/>
      <c r="C43" s="108"/>
      <c r="D43" s="70" t="s">
        <v>74</v>
      </c>
      <c r="E43" s="145" t="str">
        <f>IFERROR(VLOOKUP(D43,BD!$B:$D,2,FALSE),"")</f>
        <v>ASSVP</v>
      </c>
      <c r="F43" s="146">
        <f>IF(COUNT(H43:T43)&gt;=5,SUM(LARGE(H43:T43,{1,2,3,4,5})),IF(COUNT(H43:T43)=4,SUM(LARGE(H43:T43,{1,2,3,4})),IF(COUNT(H43:T43)=3,SUM(LARGE(H43:T43,{1,2,3})),IF(COUNT(H43:T43)=2,SUM(LARGE(H43:T43,{1,2})),IF(COUNT(H43:T43)=1,SUM(LARGE(H43:T43,{1})),0)))))</f>
        <v>1360</v>
      </c>
      <c r="G43" s="147">
        <f>COUNT(H43:T43)-COUNTIF(H43:T43,"=0")</f>
        <v>1</v>
      </c>
      <c r="H43" s="33"/>
      <c r="I43" s="33"/>
      <c r="J43" s="33"/>
      <c r="K43" s="33">
        <v>1360</v>
      </c>
      <c r="L43" s="33"/>
      <c r="M43" s="33"/>
      <c r="N43" s="33"/>
      <c r="O43" s="33"/>
      <c r="P43" s="33"/>
      <c r="Q43" s="33"/>
      <c r="R43" s="33"/>
      <c r="S43" s="33"/>
      <c r="T43" s="141"/>
    </row>
    <row r="44" spans="2:20" ht="12" x14ac:dyDescent="0.2">
      <c r="B44" s="27"/>
      <c r="C44" s="108"/>
      <c r="D44" s="70" t="s">
        <v>547</v>
      </c>
      <c r="E44" s="145" t="str">
        <f>IFERROR(VLOOKUP(D44,BD!$B:$D,2,FALSE),"")</f>
        <v>ABB</v>
      </c>
      <c r="F44" s="146">
        <f>IF(COUNT(H44:T44)&gt;=5,SUM(LARGE(H44:T44,{1,2,3,4,5})),IF(COUNT(H44:T44)=4,SUM(LARGE(H44:T44,{1,2,3,4})),IF(COUNT(H44:T44)=3,SUM(LARGE(H44:T44,{1,2,3})),IF(COUNT(H44:T44)=2,SUM(LARGE(H44:T44,{1,2})),IF(COUNT(H44:T44)=1,SUM(LARGE(H44:T44,{1})),0)))))</f>
        <v>1600</v>
      </c>
      <c r="G44" s="147">
        <f t="shared" ref="G44:G49" si="1">COUNT(H44:T44)-COUNTIF(H44:T44,"=0")</f>
        <v>1</v>
      </c>
      <c r="H44" s="33"/>
      <c r="I44" s="33"/>
      <c r="J44" s="33"/>
      <c r="K44" s="33"/>
      <c r="L44" s="33"/>
      <c r="M44" s="33"/>
      <c r="N44" s="33">
        <v>1600</v>
      </c>
      <c r="O44" s="33"/>
      <c r="P44" s="33"/>
      <c r="Q44" s="33"/>
      <c r="R44" s="33"/>
      <c r="S44" s="33"/>
      <c r="T44" s="141"/>
    </row>
    <row r="45" spans="2:20" ht="12" x14ac:dyDescent="0.2">
      <c r="B45" s="27"/>
      <c r="C45" s="108"/>
      <c r="D45" s="70" t="s">
        <v>740</v>
      </c>
      <c r="E45" s="145" t="str">
        <f>IFERROR(VLOOKUP(D45,BD!$B:$D,2,FALSE),"")</f>
        <v>AMBP</v>
      </c>
      <c r="F45" s="146">
        <f>IF(COUNT(H45:T45)&gt;=5,SUM(LARGE(H45:T45,{1,2,3,4,5})),IF(COUNT(H45:T45)=4,SUM(LARGE(H45:T45,{1,2,3,4})),IF(COUNT(H45:T45)=3,SUM(LARGE(H45:T45,{1,2,3})),IF(COUNT(H45:T45)=2,SUM(LARGE(H45:T45,{1,2})),IF(COUNT(H45:T45)=1,SUM(LARGE(H45:T45,{1})),0)))))</f>
        <v>3240</v>
      </c>
      <c r="G45" s="147">
        <f t="shared" si="1"/>
        <v>4</v>
      </c>
      <c r="H45" s="33"/>
      <c r="I45" s="33">
        <v>680</v>
      </c>
      <c r="J45" s="33"/>
      <c r="K45" s="33">
        <v>640</v>
      </c>
      <c r="L45" s="33">
        <v>560</v>
      </c>
      <c r="M45" s="33"/>
      <c r="N45" s="33">
        <v>1360</v>
      </c>
      <c r="O45" s="33"/>
      <c r="P45" s="33"/>
      <c r="Q45" s="33"/>
      <c r="R45" s="33"/>
      <c r="S45" s="33"/>
      <c r="T45" s="141"/>
    </row>
    <row r="46" spans="2:20" ht="12" x14ac:dyDescent="0.2">
      <c r="B46" s="27"/>
      <c r="C46" s="108"/>
      <c r="D46" s="70" t="s">
        <v>659</v>
      </c>
      <c r="E46" s="145" t="str">
        <f>IFERROR(VLOOKUP(D46,BD!$B:$D,2,FALSE),"")</f>
        <v>SMCC</v>
      </c>
      <c r="F46" s="146">
        <f>IF(COUNT(H46:T46)&gt;=5,SUM(LARGE(H46:T46,{1,2,3,4,5})),IF(COUNT(H46:T46)=4,SUM(LARGE(H46:T46,{1,2,3,4})),IF(COUNT(H46:T46)=3,SUM(LARGE(H46:T46,{1,2,3})),IF(COUNT(H46:T46)=2,SUM(LARGE(H46:T46,{1,2})),IF(COUNT(H46:T46)=1,SUM(LARGE(H46:T46,{1})),0)))))</f>
        <v>3080</v>
      </c>
      <c r="G46" s="147">
        <f t="shared" si="1"/>
        <v>3</v>
      </c>
      <c r="H46" s="33">
        <v>680</v>
      </c>
      <c r="I46" s="33"/>
      <c r="J46" s="33">
        <v>800</v>
      </c>
      <c r="K46" s="33"/>
      <c r="L46" s="33"/>
      <c r="M46" s="33"/>
      <c r="N46" s="33"/>
      <c r="O46" s="33">
        <v>1600</v>
      </c>
      <c r="P46" s="33"/>
      <c r="Q46" s="33"/>
      <c r="R46" s="33"/>
      <c r="S46" s="33"/>
      <c r="T46" s="141"/>
    </row>
    <row r="47" spans="2:20" ht="12" x14ac:dyDescent="0.2">
      <c r="B47" s="27"/>
      <c r="C47" s="108"/>
      <c r="D47" s="70" t="s">
        <v>724</v>
      </c>
      <c r="E47" s="145" t="str">
        <f>IFERROR(VLOOKUP(D47,BD!$B:$D,2,FALSE),"")</f>
        <v>ASSVP</v>
      </c>
      <c r="F47" s="146">
        <f>IF(COUNT(H47:T47)&gt;=5,SUM(LARGE(H47:T47,{1,2,3,4,5})),IF(COUNT(H47:T47)=4,SUM(LARGE(H47:T47,{1,2,3,4})),IF(COUNT(H47:T47)=3,SUM(LARGE(H47:T47,{1,2,3})),IF(COUNT(H47:T47)=2,SUM(LARGE(H47:T47,{1,2})),IF(COUNT(H47:T47)=1,SUM(LARGE(H47:T47,{1})),0)))))</f>
        <v>1360</v>
      </c>
      <c r="G47" s="147">
        <f t="shared" si="1"/>
        <v>1</v>
      </c>
      <c r="H47" s="33"/>
      <c r="I47" s="33"/>
      <c r="J47" s="33"/>
      <c r="K47" s="33"/>
      <c r="L47" s="33"/>
      <c r="M47" s="33"/>
      <c r="N47" s="33"/>
      <c r="O47" s="33">
        <v>1360</v>
      </c>
      <c r="P47" s="33"/>
      <c r="Q47" s="33"/>
      <c r="R47" s="33"/>
      <c r="S47" s="33"/>
      <c r="T47" s="141"/>
    </row>
    <row r="48" spans="2:20" ht="12" x14ac:dyDescent="0.2">
      <c r="B48" s="27"/>
      <c r="C48" s="108"/>
      <c r="D48" s="70" t="s">
        <v>1112</v>
      </c>
      <c r="E48" s="145" t="str">
        <f>IFERROR(VLOOKUP(D48,BD!$B:$D,2,FALSE),"")</f>
        <v>ABCFI</v>
      </c>
      <c r="F48" s="146">
        <f>IF(COUNT(H48:T48)&gt;=5,SUM(LARGE(H48:T48,{1,2,3,4,5})),IF(COUNT(H48:T48)=4,SUM(LARGE(H48:T48,{1,2,3,4})),IF(COUNT(H48:T48)=3,SUM(LARGE(H48:T48,{1,2,3})),IF(COUNT(H48:T48)=2,SUM(LARGE(H48:T48,{1,2})),IF(COUNT(H48:T48)=1,SUM(LARGE(H48:T48,{1})),0)))))</f>
        <v>2720</v>
      </c>
      <c r="G48" s="147">
        <f t="shared" si="1"/>
        <v>2</v>
      </c>
      <c r="H48" s="33"/>
      <c r="I48" s="33"/>
      <c r="J48" s="33"/>
      <c r="K48" s="33">
        <v>1120</v>
      </c>
      <c r="L48" s="33"/>
      <c r="M48" s="33"/>
      <c r="N48" s="33"/>
      <c r="O48" s="33"/>
      <c r="P48" s="33"/>
      <c r="Q48" s="33"/>
      <c r="R48" s="33"/>
      <c r="S48" s="33">
        <v>1600</v>
      </c>
      <c r="T48" s="141"/>
    </row>
    <row r="49" spans="2:20" ht="12" x14ac:dyDescent="0.2">
      <c r="B49" s="27"/>
      <c r="C49" s="202"/>
      <c r="D49" s="70" t="s">
        <v>733</v>
      </c>
      <c r="E49" s="145" t="str">
        <f>IFERROR(VLOOKUP(D49,BD!$B:$D,2,FALSE),"")</f>
        <v>CC</v>
      </c>
      <c r="F49" s="146">
        <f>IF(COUNT(H49:T49)&gt;=5,SUM(LARGE(H49:T49,{1,2,3,4,5})),IF(COUNT(H49:T49)=4,SUM(LARGE(H49:T49,{1,2,3,4})),IF(COUNT(H49:T49)=3,SUM(LARGE(H49:T49,{1,2,3})),IF(COUNT(H49:T49)=2,SUM(LARGE(H49:T49,{1,2})),IF(COUNT(H49:T49)=1,SUM(LARGE(H49:T49,{1})),0)))))</f>
        <v>4000</v>
      </c>
      <c r="G49" s="147">
        <f t="shared" si="1"/>
        <v>5</v>
      </c>
      <c r="H49" s="33"/>
      <c r="I49" s="33"/>
      <c r="J49" s="33">
        <v>440</v>
      </c>
      <c r="K49" s="33">
        <v>640</v>
      </c>
      <c r="L49" s="33"/>
      <c r="M49" s="33"/>
      <c r="N49" s="33"/>
      <c r="O49" s="33">
        <v>1120</v>
      </c>
      <c r="P49" s="33"/>
      <c r="Q49" s="33"/>
      <c r="R49" s="33">
        <v>440</v>
      </c>
      <c r="S49" s="33">
        <v>1360</v>
      </c>
      <c r="T49" s="141"/>
    </row>
    <row r="50" spans="2:20" ht="12" x14ac:dyDescent="0.2">
      <c r="B50" s="27"/>
      <c r="C50" s="202"/>
      <c r="D50" s="70"/>
      <c r="E50" s="145" t="str">
        <f>IFERROR(VLOOKUP(D50,BD!$B:$D,2,FALSE),"")</f>
        <v/>
      </c>
      <c r="F50" s="146">
        <f>IF(COUNT(H50:T50)&gt;=5,SUM(LARGE(H50:T50,{1,2,3,4,5})),IF(COUNT(H50:T50)=4,SUM(LARGE(H50:T50,{1,2,3,4})),IF(COUNT(H50:T50)=3,SUM(LARGE(H50:T50,{1,2,3})),IF(COUNT(H50:T50)=2,SUM(LARGE(H50:T50,{1,2})),IF(COUNT(H50:T50)=1,SUM(LARGE(H50:T50,{1})),0)))))</f>
        <v>0</v>
      </c>
      <c r="G50" s="147">
        <f>COUNT(H50:T50)-COUNTIF(H50:T50,"=0")</f>
        <v>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41"/>
    </row>
    <row r="51" spans="2:20" ht="12" x14ac:dyDescent="0.2">
      <c r="B51" s="27"/>
      <c r="C51" s="214"/>
      <c r="D51" s="70"/>
      <c r="E51" s="145" t="str">
        <f>IFERROR(VLOOKUP(D51,BD!$B:$D,2,FALSE),"")</f>
        <v/>
      </c>
      <c r="F51" s="146">
        <f>IF(COUNT(H51:T51)&gt;=5,SUM(LARGE(H51:T51,{1,2,3,4,5})),IF(COUNT(H51:T51)=4,SUM(LARGE(H51:T51,{1,2,3,4})),IF(COUNT(H51:T51)=3,SUM(LARGE(H51:T51,{1,2,3})),IF(COUNT(H51:T51)=2,SUM(LARGE(H51:T51,{1,2})),IF(COUNT(H51:T51)=1,SUM(LARGE(H51:T51,{1})),0)))))</f>
        <v>0</v>
      </c>
      <c r="G51" s="147">
        <f>COUNT(H51:T51)-COUNTIF(H51:T51,"=0")</f>
        <v>0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41"/>
    </row>
    <row r="52" spans="2:20" ht="12" x14ac:dyDescent="0.2">
      <c r="B52" s="27"/>
      <c r="C52" s="215"/>
      <c r="D52" s="70"/>
      <c r="E52" s="145" t="str">
        <f>IFERROR(VLOOKUP(D52,BD!$B:$D,2,FALSE),"")</f>
        <v/>
      </c>
      <c r="F52" s="146">
        <f>IF(COUNT(H52:T52)&gt;=5,SUM(LARGE(H52:T52,{1,2,3,4,5})),IF(COUNT(H52:T52)=4,SUM(LARGE(H52:T52,{1,2,3,4})),IF(COUNT(H52:T52)=3,SUM(LARGE(H52:T52,{1,2,3})),IF(COUNT(H52:T52)=2,SUM(LARGE(H52:T52,{1,2})),IF(COUNT(H52:T52)=1,SUM(LARGE(H52:T52,{1})),0)))))</f>
        <v>0</v>
      </c>
      <c r="G52" s="147">
        <f>COUNT(H52:T52)-COUNTIF(H52:T52,"=0")</f>
        <v>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41"/>
    </row>
    <row r="53" spans="2:20" ht="12" x14ac:dyDescent="0.2">
      <c r="B53" s="27"/>
      <c r="C53" s="215"/>
      <c r="D53" s="70"/>
      <c r="E53" s="145" t="str">
        <f>IFERROR(VLOOKUP(D53,BD!$B:$D,2,FALSE),"")</f>
        <v/>
      </c>
      <c r="F53" s="146">
        <f>IF(COUNT(H53:T53)&gt;=5,SUM(LARGE(H53:T53,{1,2,3,4,5})),IF(COUNT(H53:T53)=4,SUM(LARGE(H53:T53,{1,2,3,4})),IF(COUNT(H53:T53)=3,SUM(LARGE(H53:T53,{1,2,3})),IF(COUNT(H53:T53)=2,SUM(LARGE(H53:T53,{1,2})),IF(COUNT(H53:T53)=1,SUM(LARGE(H53:T53,{1})),0)))))</f>
        <v>0</v>
      </c>
      <c r="G53" s="147">
        <f>COUNT(H53:T53)-COUNTIF(H53:T53,"=0")</f>
        <v>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41"/>
    </row>
    <row r="54" spans="2:20" x14ac:dyDescent="0.2">
      <c r="B54" s="31"/>
      <c r="C54" s="17"/>
      <c r="D54" s="17"/>
      <c r="E54" s="92"/>
      <c r="F54" s="38"/>
      <c r="G54" s="38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141"/>
    </row>
    <row r="55" spans="2:20" s="21" customFormat="1" x14ac:dyDescent="0.2">
      <c r="B55" s="28"/>
      <c r="C55" s="19"/>
      <c r="D55" s="20" t="str">
        <f>SM!D38</f>
        <v>CONTAGEM DE SEMANAS</v>
      </c>
      <c r="E55" s="95"/>
      <c r="F55" s="18"/>
      <c r="G55" s="18"/>
      <c r="H55" s="102">
        <f>SM!H$38</f>
        <v>50</v>
      </c>
      <c r="I55" s="102">
        <f>SM!I$38</f>
        <v>49</v>
      </c>
      <c r="J55" s="102">
        <f>SM!J$38</f>
        <v>35</v>
      </c>
      <c r="K55" s="102">
        <f>SM!K$38</f>
        <v>30</v>
      </c>
      <c r="L55" s="102">
        <f>SM!L$38</f>
        <v>28</v>
      </c>
      <c r="M55" s="102">
        <f>SM!M$38</f>
        <v>26</v>
      </c>
      <c r="N55" s="102">
        <f>SM!N$38</f>
        <v>22</v>
      </c>
      <c r="O55" s="102">
        <f>SM!O$38</f>
        <v>11</v>
      </c>
      <c r="P55" s="102">
        <f>SM!P$38</f>
        <v>4</v>
      </c>
      <c r="Q55" s="102">
        <f>SM!Q$38</f>
        <v>4</v>
      </c>
      <c r="R55" s="102">
        <f>SM!R$38</f>
        <v>4</v>
      </c>
      <c r="S55" s="102">
        <f>SM!S$38</f>
        <v>1</v>
      </c>
      <c r="T55" s="142"/>
    </row>
  </sheetData>
  <sheetProtection selectLockedCells="1" selectUnlockedCells="1"/>
  <sortState ref="C10:S40">
    <sortCondition descending="1" ref="F10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D10:D53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80"/>
  <sheetViews>
    <sheetView showGridLines="0" zoomScale="90" zoomScaleNormal="90" zoomScaleSheetLayoutView="100" workbookViewId="0">
      <selection activeCell="N1" sqref="N1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41.28515625" style="4" bestFit="1" customWidth="1"/>
    <col min="5" max="5" width="46.85546875" style="4" bestFit="1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88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153"/>
      <c r="G5" s="153"/>
      <c r="H5" s="154"/>
      <c r="I5" s="15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92" t="s">
        <v>1</v>
      </c>
      <c r="D6" s="293" t="s">
        <v>38</v>
      </c>
      <c r="E6" s="293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50" t="str">
        <f>DM!J6</f>
        <v>2o</v>
      </c>
      <c r="K6" s="150" t="str">
        <f>DM!K6</f>
        <v>3o</v>
      </c>
      <c r="L6" s="150" t="str">
        <f>DM!L6</f>
        <v>1o</v>
      </c>
      <c r="M6" s="150" t="str">
        <f>DM!M6</f>
        <v>1o</v>
      </c>
      <c r="N6" s="150" t="str">
        <f>DM!N6</f>
        <v>1o</v>
      </c>
      <c r="O6" s="150" t="str">
        <f>DM!O6</f>
        <v>1o</v>
      </c>
      <c r="P6" s="150" t="str">
        <f>DM!P6</f>
        <v>2o</v>
      </c>
      <c r="Q6" s="150" t="str">
        <f>DM!Q6</f>
        <v>3o</v>
      </c>
      <c r="R6" s="150" t="str">
        <f>DM!R6</f>
        <v>2o</v>
      </c>
      <c r="S6" s="150" t="str">
        <f>DM!S6</f>
        <v>2o</v>
      </c>
      <c r="T6" s="150" t="str">
        <f>DM!T6</f>
        <v>2o</v>
      </c>
      <c r="U6" s="150" t="str">
        <f>DM!U6</f>
        <v>4o</v>
      </c>
      <c r="V6" s="141"/>
    </row>
    <row r="7" spans="2:22" ht="24" x14ac:dyDescent="0.2">
      <c r="B7" s="26"/>
      <c r="C7" s="292"/>
      <c r="D7" s="293"/>
      <c r="E7" s="293"/>
      <c r="F7" s="286"/>
      <c r="G7" s="286"/>
      <c r="H7" s="285">
        <f>SM!F7</f>
        <v>0</v>
      </c>
      <c r="I7" s="283">
        <f>SM!G7</f>
        <v>0</v>
      </c>
      <c r="J7" s="151" t="str">
        <f>DM!J7</f>
        <v>M-CWB</v>
      </c>
      <c r="K7" s="151" t="str">
        <f>DM!K7</f>
        <v>M-NOR</v>
      </c>
      <c r="L7" s="151" t="str">
        <f>DM!L7</f>
        <v>M-CWB</v>
      </c>
      <c r="M7" s="151" t="str">
        <f>DM!M7</f>
        <v>EST</v>
      </c>
      <c r="N7" s="151" t="str">
        <f>DM!N7</f>
        <v>M-NOR</v>
      </c>
      <c r="O7" s="151" t="str">
        <f>DM!O7</f>
        <v>M-OES</v>
      </c>
      <c r="P7" s="151" t="str">
        <f>DM!P7</f>
        <v>EST</v>
      </c>
      <c r="Q7" s="151" t="str">
        <f>DM!Q7</f>
        <v>EST</v>
      </c>
      <c r="R7" s="151" t="str">
        <f>DM!R7</f>
        <v>M-NOR</v>
      </c>
      <c r="S7" s="151" t="str">
        <f>DM!S7</f>
        <v>M-OES</v>
      </c>
      <c r="T7" s="151" t="str">
        <f>DM!T7</f>
        <v>M-CWB</v>
      </c>
      <c r="U7" s="151" t="str">
        <f>DM!U7</f>
        <v>EST</v>
      </c>
      <c r="V7" s="141"/>
    </row>
    <row r="8" spans="2:22" ht="12" x14ac:dyDescent="0.2">
      <c r="B8" s="29"/>
      <c r="C8" s="292"/>
      <c r="D8" s="293"/>
      <c r="E8" s="293"/>
      <c r="F8" s="286"/>
      <c r="G8" s="286"/>
      <c r="H8" s="285">
        <f>SM!F8</f>
        <v>0</v>
      </c>
      <c r="I8" s="283">
        <f>SM!G8</f>
        <v>0</v>
      </c>
      <c r="J8" s="152">
        <f>DM!J8</f>
        <v>43444</v>
      </c>
      <c r="K8" s="152">
        <f>DM!K8</f>
        <v>43451</v>
      </c>
      <c r="L8" s="152">
        <f>DM!L8</f>
        <v>43549</v>
      </c>
      <c r="M8" s="152">
        <f>DM!M8</f>
        <v>43583</v>
      </c>
      <c r="N8" s="152">
        <f>DM!N8</f>
        <v>43598</v>
      </c>
      <c r="O8" s="152">
        <f>DM!O8</f>
        <v>43612</v>
      </c>
      <c r="P8" s="152">
        <f>DM!P8</f>
        <v>43640</v>
      </c>
      <c r="Q8" s="152">
        <f>DM!Q8</f>
        <v>43717</v>
      </c>
      <c r="R8" s="152">
        <f>DM!R8</f>
        <v>43766</v>
      </c>
      <c r="S8" s="152">
        <f>DM!S8</f>
        <v>43766</v>
      </c>
      <c r="T8" s="152">
        <f>DM!T8</f>
        <v>43766</v>
      </c>
      <c r="U8" s="152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153"/>
      <c r="G9" s="153"/>
      <c r="H9" s="154"/>
      <c r="I9" s="15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37">
        <v>1</v>
      </c>
      <c r="D10" s="129" t="s">
        <v>564</v>
      </c>
      <c r="E10" s="70" t="s">
        <v>565</v>
      </c>
      <c r="F10" s="145" t="str">
        <f>IFERROR(VLOOKUP(D10,BD!$B:$D,2,FALSE),"")</f>
        <v>AMBP</v>
      </c>
      <c r="G10" s="145" t="str">
        <f>IFERROR(VLOOKUP(E10,BD!$B:$D,2,FALSE),"")</f>
        <v>AMBP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4480</v>
      </c>
      <c r="I10" s="147">
        <f t="shared" ref="I10:I40" si="0">COUNT(J10:V10)-COUNTIF(J10:V10,"=0")</f>
        <v>6</v>
      </c>
      <c r="J10" s="33"/>
      <c r="K10" s="33">
        <v>800</v>
      </c>
      <c r="L10" s="33"/>
      <c r="M10" s="33">
        <v>640</v>
      </c>
      <c r="N10" s="33">
        <v>800</v>
      </c>
      <c r="O10" s="33"/>
      <c r="P10" s="33">
        <v>1120</v>
      </c>
      <c r="Q10" s="33">
        <v>1120</v>
      </c>
      <c r="R10" s="33">
        <v>320</v>
      </c>
      <c r="S10" s="33"/>
      <c r="T10" s="33"/>
      <c r="U10" s="33"/>
      <c r="V10" s="141"/>
    </row>
    <row r="11" spans="2:22" ht="12" x14ac:dyDescent="0.2">
      <c r="B11" s="27"/>
      <c r="C11" s="239"/>
      <c r="D11" s="129" t="s">
        <v>290</v>
      </c>
      <c r="E11" s="129" t="s">
        <v>1173</v>
      </c>
      <c r="F11" s="145" t="str">
        <f>IFERROR(VLOOKUP(D11,BD!$B:$D,2,FALSE),"")</f>
        <v>ZARDO</v>
      </c>
      <c r="G11" s="145" t="str">
        <f>IFERROR(VLOOKUP(E11,BD!$B:$D,2,FALSE),"")</f>
        <v>ZARDO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4480</v>
      </c>
      <c r="I11" s="147">
        <f t="shared" si="0"/>
        <v>4</v>
      </c>
      <c r="J11" s="33"/>
      <c r="K11" s="33"/>
      <c r="L11" s="33"/>
      <c r="M11" s="33">
        <v>1120</v>
      </c>
      <c r="N11" s="33"/>
      <c r="O11" s="33"/>
      <c r="P11" s="33">
        <v>880</v>
      </c>
      <c r="Q11" s="33">
        <v>1360</v>
      </c>
      <c r="R11" s="33"/>
      <c r="S11" s="33"/>
      <c r="T11" s="33"/>
      <c r="U11" s="33">
        <v>1120</v>
      </c>
      <c r="V11" s="141"/>
    </row>
    <row r="12" spans="2:22" ht="12" x14ac:dyDescent="0.2">
      <c r="B12" s="27"/>
      <c r="C12" s="240">
        <v>3</v>
      </c>
      <c r="D12" s="70" t="s">
        <v>1361</v>
      </c>
      <c r="E12" s="123" t="s">
        <v>1359</v>
      </c>
      <c r="F12" s="145" t="str">
        <f>IFERROR(VLOOKUP(D12,BD!$B:$D,2,FALSE),"")</f>
        <v>CSJ/NAMBA TRAINING</v>
      </c>
      <c r="G12" s="145" t="str">
        <f>IFERROR(VLOOKUP(E12,BD!$B:$D,2,FALSE),"")</f>
        <v>CSJ/NAMBA TRAINING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3080</v>
      </c>
      <c r="I12" s="147">
        <f t="shared" si="0"/>
        <v>4</v>
      </c>
      <c r="J12" s="33"/>
      <c r="K12" s="33"/>
      <c r="L12" s="33"/>
      <c r="M12" s="33"/>
      <c r="N12" s="33"/>
      <c r="O12" s="33"/>
      <c r="P12" s="33">
        <v>640</v>
      </c>
      <c r="Q12" s="33">
        <v>1120</v>
      </c>
      <c r="R12" s="33">
        <v>680</v>
      </c>
      <c r="S12" s="33"/>
      <c r="T12" s="33"/>
      <c r="U12" s="33">
        <v>640</v>
      </c>
      <c r="V12" s="141"/>
    </row>
    <row r="13" spans="2:22" ht="12" x14ac:dyDescent="0.2">
      <c r="B13" s="27"/>
      <c r="C13" s="240">
        <v>4</v>
      </c>
      <c r="D13" s="70" t="s">
        <v>434</v>
      </c>
      <c r="E13" s="70" t="s">
        <v>374</v>
      </c>
      <c r="F13" s="145" t="str">
        <f>IFERROR(VLOOKUP(D13,BD!$B:$D,2,FALSE),"")</f>
        <v>PALOTINA</v>
      </c>
      <c r="G13" s="145" t="str">
        <f>IFERROR(VLOOKUP(E13,BD!$B:$D,2,FALSE),"")</f>
        <v>PALOTINA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2920</v>
      </c>
      <c r="I13" s="147">
        <f t="shared" si="0"/>
        <v>3</v>
      </c>
      <c r="J13" s="33"/>
      <c r="K13" s="33"/>
      <c r="L13" s="33"/>
      <c r="M13" s="33">
        <v>1600</v>
      </c>
      <c r="N13" s="33"/>
      <c r="O13" s="33">
        <v>680</v>
      </c>
      <c r="P13" s="33">
        <v>640</v>
      </c>
      <c r="Q13" s="33"/>
      <c r="R13" s="33"/>
      <c r="S13" s="33"/>
      <c r="T13" s="33"/>
      <c r="U13" s="33"/>
      <c r="V13" s="141"/>
    </row>
    <row r="14" spans="2:22" ht="12" x14ac:dyDescent="0.2">
      <c r="B14" s="27"/>
      <c r="C14" s="240">
        <v>5</v>
      </c>
      <c r="D14" s="129" t="s">
        <v>439</v>
      </c>
      <c r="E14" s="70" t="s">
        <v>913</v>
      </c>
      <c r="F14" s="145" t="str">
        <f>IFERROR(VLOOKUP(D14,BD!$B:$D,2,FALSE),"")</f>
        <v>ABB</v>
      </c>
      <c r="G14" s="145" t="str">
        <f>IFERROR(VLOOKUP(E14,BD!$B:$D,2,FALSE),"")</f>
        <v>ABB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2000</v>
      </c>
      <c r="I14" s="147">
        <f t="shared" si="0"/>
        <v>2</v>
      </c>
      <c r="J14" s="33"/>
      <c r="K14" s="33"/>
      <c r="L14" s="33"/>
      <c r="M14" s="33">
        <v>880</v>
      </c>
      <c r="N14" s="33"/>
      <c r="O14" s="33"/>
      <c r="P14" s="33">
        <v>1120</v>
      </c>
      <c r="Q14" s="33"/>
      <c r="R14" s="33"/>
      <c r="S14" s="33"/>
      <c r="T14" s="33"/>
      <c r="U14" s="33"/>
      <c r="V14" s="141"/>
    </row>
    <row r="15" spans="2:22" ht="12" x14ac:dyDescent="0.2">
      <c r="B15" s="27"/>
      <c r="C15" s="240">
        <v>6</v>
      </c>
      <c r="D15" s="70" t="s">
        <v>1529</v>
      </c>
      <c r="E15" s="70" t="s">
        <v>945</v>
      </c>
      <c r="F15" s="145" t="str">
        <f>IFERROR(VLOOKUP(D15,BD!$B:$D,2,FALSE),"")</f>
        <v>SMEL/MCR</v>
      </c>
      <c r="G15" s="145" t="str">
        <f>IFERROR(VLOOKUP(E15,BD!$B:$D,2,FALSE),"")</f>
        <v>SMEL/MCR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1840</v>
      </c>
      <c r="I15" s="147">
        <f t="shared" si="0"/>
        <v>3</v>
      </c>
      <c r="J15" s="33"/>
      <c r="K15" s="33"/>
      <c r="L15" s="33"/>
      <c r="M15" s="33">
        <v>640</v>
      </c>
      <c r="N15" s="33"/>
      <c r="O15" s="33">
        <v>560</v>
      </c>
      <c r="P15" s="33">
        <v>640</v>
      </c>
      <c r="Q15" s="33"/>
      <c r="R15" s="33"/>
      <c r="S15" s="33"/>
      <c r="T15" s="33"/>
      <c r="U15" s="33"/>
      <c r="V15" s="141"/>
    </row>
    <row r="16" spans="2:22" ht="12" x14ac:dyDescent="0.2">
      <c r="B16" s="27"/>
      <c r="C16" s="240">
        <v>7</v>
      </c>
      <c r="D16" s="129" t="s">
        <v>348</v>
      </c>
      <c r="E16" s="70" t="s">
        <v>928</v>
      </c>
      <c r="F16" s="145" t="str">
        <f>IFERROR(VLOOKUP(D16,BD!$B:$D,2,FALSE),"")</f>
        <v>BME</v>
      </c>
      <c r="G16" s="145" t="str">
        <f>IFERROR(VLOOKUP(E16,BD!$B:$D,2,FALSE),"")</f>
        <v>SEAC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1600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>
        <v>1600</v>
      </c>
      <c r="V16" s="141"/>
    </row>
    <row r="17" spans="2:22" ht="12" x14ac:dyDescent="0.2">
      <c r="B17" s="27"/>
      <c r="C17" s="240">
        <v>8</v>
      </c>
      <c r="D17" s="129" t="s">
        <v>933</v>
      </c>
      <c r="E17" s="70" t="s">
        <v>680</v>
      </c>
      <c r="F17" s="145" t="str">
        <f>IFERROR(VLOOKUP(D17,BD!$B:$D,2,FALSE),"")</f>
        <v>ABCFI</v>
      </c>
      <c r="G17" s="145" t="str">
        <f>IFERROR(VLOOKUP(E17,BD!$B:$D,2,FALSE),"")</f>
        <v>PIAMARTA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1440</v>
      </c>
      <c r="I17" s="147">
        <f t="shared" si="0"/>
        <v>2</v>
      </c>
      <c r="J17" s="33"/>
      <c r="K17" s="33"/>
      <c r="L17" s="33"/>
      <c r="M17" s="33"/>
      <c r="N17" s="33"/>
      <c r="O17" s="33"/>
      <c r="P17" s="33">
        <v>640</v>
      </c>
      <c r="Q17" s="33"/>
      <c r="R17" s="33"/>
      <c r="S17" s="33">
        <v>800</v>
      </c>
      <c r="T17" s="33"/>
      <c r="U17" s="33"/>
      <c r="V17" s="141"/>
    </row>
    <row r="18" spans="2:22" ht="12" x14ac:dyDescent="0.2">
      <c r="B18" s="27"/>
      <c r="C18" s="240">
        <v>9</v>
      </c>
      <c r="D18" s="129" t="s">
        <v>160</v>
      </c>
      <c r="E18" s="70" t="s">
        <v>186</v>
      </c>
      <c r="F18" s="145" t="str">
        <f>IFERROR(VLOOKUP(D18,BD!$B:$D,2,FALSE),"")</f>
        <v>ACENB</v>
      </c>
      <c r="G18" s="145" t="str">
        <f>IFERROR(VLOOKUP(E18,BD!$B:$D,2,FALSE),"")</f>
        <v>SMCC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1360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>
        <v>1360</v>
      </c>
      <c r="V18" s="141"/>
    </row>
    <row r="19" spans="2:22" ht="12" x14ac:dyDescent="0.2">
      <c r="B19" s="27"/>
      <c r="C19" s="240"/>
      <c r="D19" s="129" t="s">
        <v>833</v>
      </c>
      <c r="E19" s="129" t="s">
        <v>459</v>
      </c>
      <c r="F19" s="145" t="str">
        <f>IFERROR(VLOOKUP(D19,BD!$B:$D,2,FALSE),"")</f>
        <v>ASSVP</v>
      </c>
      <c r="G19" s="145" t="str">
        <f>IFERROR(VLOOKUP(E19,BD!$B:$D,2,FALSE),"")</f>
        <v>ASSVP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1360</v>
      </c>
      <c r="I19" s="147">
        <f t="shared" si="0"/>
        <v>1</v>
      </c>
      <c r="J19" s="33"/>
      <c r="K19" s="33"/>
      <c r="L19" s="33"/>
      <c r="M19" s="33">
        <v>1360</v>
      </c>
      <c r="N19" s="33"/>
      <c r="O19" s="33"/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240">
        <v>11</v>
      </c>
      <c r="D20" s="124" t="s">
        <v>1529</v>
      </c>
      <c r="E20" s="70" t="s">
        <v>844</v>
      </c>
      <c r="F20" s="145" t="str">
        <f>IFERROR(VLOOKUP(D20,BD!$B:$D,2,FALSE),"")</f>
        <v>SMEL/MCR</v>
      </c>
      <c r="G20" s="145" t="str">
        <f>IFERROR(VLOOKUP(E20,BD!$B:$D,2,FALSE),"")</f>
        <v>SMEL/MCR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1320</v>
      </c>
      <c r="I20" s="147">
        <f t="shared" si="0"/>
        <v>2</v>
      </c>
      <c r="J20" s="33"/>
      <c r="K20" s="33"/>
      <c r="L20" s="33"/>
      <c r="M20" s="33"/>
      <c r="N20" s="33"/>
      <c r="O20" s="33"/>
      <c r="P20" s="33"/>
      <c r="Q20" s="33"/>
      <c r="R20" s="33"/>
      <c r="S20" s="33">
        <v>680</v>
      </c>
      <c r="T20" s="33"/>
      <c r="U20" s="33">
        <v>640</v>
      </c>
      <c r="V20" s="141"/>
    </row>
    <row r="21" spans="2:22" ht="12" x14ac:dyDescent="0.2">
      <c r="B21" s="27"/>
      <c r="C21" s="240">
        <v>12</v>
      </c>
      <c r="D21" s="124" t="s">
        <v>786</v>
      </c>
      <c r="E21" s="70" t="s">
        <v>815</v>
      </c>
      <c r="F21" s="145" t="str">
        <f>IFERROR(VLOOKUP(D21,BD!$B:$D,2,FALSE),"")</f>
        <v>ABB</v>
      </c>
      <c r="G21" s="145" t="str">
        <f>IFERROR(VLOOKUP(E21,BD!$B:$D,2,FALSE),"")</f>
        <v>ABB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1280</v>
      </c>
      <c r="I21" s="147">
        <f t="shared" si="0"/>
        <v>2</v>
      </c>
      <c r="J21" s="33"/>
      <c r="K21" s="33"/>
      <c r="L21" s="33"/>
      <c r="M21" s="33">
        <v>640</v>
      </c>
      <c r="N21" s="33"/>
      <c r="O21" s="33"/>
      <c r="P21" s="33">
        <v>640</v>
      </c>
      <c r="Q21" s="33"/>
      <c r="R21" s="33"/>
      <c r="S21" s="33"/>
      <c r="T21" s="33"/>
      <c r="U21" s="33"/>
      <c r="V21" s="141"/>
    </row>
    <row r="22" spans="2:22" ht="12" x14ac:dyDescent="0.2">
      <c r="B22" s="27"/>
      <c r="C22" s="240">
        <v>13</v>
      </c>
      <c r="D22" s="125" t="s">
        <v>897</v>
      </c>
      <c r="E22" s="70" t="s">
        <v>107</v>
      </c>
      <c r="F22" s="145" t="str">
        <f>IFERROR(VLOOKUP(D22,BD!$B:$D,2,FALSE),"")</f>
        <v>BME</v>
      </c>
      <c r="G22" s="145" t="str">
        <f>IFERROR(VLOOKUP(E22,BD!$B:$D,2,FALSE),"")</f>
        <v>BME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1200</v>
      </c>
      <c r="I22" s="147">
        <f t="shared" si="0"/>
        <v>2</v>
      </c>
      <c r="J22" s="33">
        <v>560</v>
      </c>
      <c r="K22" s="33"/>
      <c r="L22" s="33"/>
      <c r="M22" s="33">
        <v>640</v>
      </c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40">
        <v>14</v>
      </c>
      <c r="D23" s="125" t="s">
        <v>1238</v>
      </c>
      <c r="E23" s="70" t="s">
        <v>549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1120</v>
      </c>
      <c r="I23" s="147">
        <f t="shared" si="0"/>
        <v>1</v>
      </c>
      <c r="J23" s="33"/>
      <c r="K23" s="33"/>
      <c r="L23" s="33"/>
      <c r="M23" s="33">
        <v>1120</v>
      </c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40"/>
      <c r="D24" s="129" t="s">
        <v>1517</v>
      </c>
      <c r="E24" s="129" t="s">
        <v>1530</v>
      </c>
      <c r="F24" s="145" t="str">
        <f>IFERROR(VLOOKUP(D24,BD!$B:$D,2,FALSE),"")</f>
        <v>ABCFI</v>
      </c>
      <c r="G24" s="145" t="str">
        <f>IFERROR(VLOOKUP(E24,BD!$B:$D,2,FALSE),"")</f>
        <v>ABCFI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1120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>
        <v>1120</v>
      </c>
      <c r="V24" s="141"/>
    </row>
    <row r="25" spans="2:22" ht="12" x14ac:dyDescent="0.2">
      <c r="B25" s="27"/>
      <c r="C25" s="240">
        <v>16</v>
      </c>
      <c r="D25" s="129" t="s">
        <v>898</v>
      </c>
      <c r="E25" s="70" t="s">
        <v>865</v>
      </c>
      <c r="F25" s="145" t="str">
        <f>IFERROR(VLOOKUP(D25,BD!$B:$D,2,FALSE),"")</f>
        <v>AMBP</v>
      </c>
      <c r="G25" s="145" t="str">
        <f>IFERROR(VLOOKUP(E25,BD!$B:$D,2,FALSE),"")</f>
        <v>AMBP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1000</v>
      </c>
      <c r="I25" s="147">
        <f t="shared" si="0"/>
        <v>2</v>
      </c>
      <c r="J25" s="33"/>
      <c r="K25" s="33">
        <v>560</v>
      </c>
      <c r="L25" s="33"/>
      <c r="M25" s="33"/>
      <c r="N25" s="33">
        <v>440</v>
      </c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40">
        <v>17</v>
      </c>
      <c r="D26" s="70" t="s">
        <v>1506</v>
      </c>
      <c r="E26" s="2" t="s">
        <v>1526</v>
      </c>
      <c r="F26" s="145" t="str">
        <f>IFERROR(VLOOKUP(D26,BD!$B:$D,2,FALSE),"")</f>
        <v>AMBP</v>
      </c>
      <c r="G26" s="145" t="str">
        <f>IFERROR(VLOOKUP(E26,BD!$B:$D,2,FALSE),"")</f>
        <v>AMBP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960</v>
      </c>
      <c r="I26" s="147">
        <f t="shared" si="0"/>
        <v>2</v>
      </c>
      <c r="J26" s="33"/>
      <c r="K26" s="33"/>
      <c r="L26" s="33"/>
      <c r="M26" s="33"/>
      <c r="N26" s="33"/>
      <c r="O26" s="33"/>
      <c r="P26" s="33"/>
      <c r="Q26" s="33">
        <v>640</v>
      </c>
      <c r="R26" s="33">
        <v>320</v>
      </c>
      <c r="S26" s="33"/>
      <c r="T26" s="33"/>
      <c r="U26" s="33"/>
      <c r="V26" s="141"/>
    </row>
    <row r="27" spans="2:22" ht="12" x14ac:dyDescent="0.2">
      <c r="B27" s="27"/>
      <c r="C27" s="240"/>
      <c r="D27" s="70" t="s">
        <v>782</v>
      </c>
      <c r="E27" s="125" t="s">
        <v>866</v>
      </c>
      <c r="F27" s="145" t="str">
        <f>IFERROR(VLOOKUP(D27,BD!$B:$D,2,FALSE),"")</f>
        <v>AMBP</v>
      </c>
      <c r="G27" s="145" t="str">
        <f>IFERROR(VLOOKUP(E27,BD!$B:$D,2,FALSE),"")</f>
        <v>AMBP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960</v>
      </c>
      <c r="I27" s="147">
        <f t="shared" si="0"/>
        <v>2</v>
      </c>
      <c r="J27" s="33"/>
      <c r="K27" s="33"/>
      <c r="L27" s="33"/>
      <c r="M27" s="33"/>
      <c r="N27" s="33">
        <v>320</v>
      </c>
      <c r="O27" s="33"/>
      <c r="P27" s="33"/>
      <c r="Q27" s="33">
        <v>640</v>
      </c>
      <c r="R27" s="33"/>
      <c r="S27" s="33"/>
      <c r="T27" s="33"/>
      <c r="U27" s="33"/>
      <c r="V27" s="141"/>
    </row>
    <row r="28" spans="2:22" ht="12" x14ac:dyDescent="0.2">
      <c r="B28" s="27"/>
      <c r="C28" s="240">
        <v>19</v>
      </c>
      <c r="D28" s="70" t="s">
        <v>759</v>
      </c>
      <c r="E28" s="125" t="s">
        <v>1118</v>
      </c>
      <c r="F28" s="145" t="str">
        <f>IFERROR(VLOOKUP(D28,BD!$B:$D,2,FALSE),"")</f>
        <v>ATACAR</v>
      </c>
      <c r="G28" s="145" t="str">
        <f>IFERROR(VLOOKUP(E28,BD!$B:$D,2,FALSE),"")</f>
        <v>SEAC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880</v>
      </c>
      <c r="I28" s="147">
        <f t="shared" si="0"/>
        <v>1</v>
      </c>
      <c r="J28" s="33"/>
      <c r="K28" s="33"/>
      <c r="L28" s="33"/>
      <c r="M28" s="33">
        <v>880</v>
      </c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240"/>
      <c r="D29" s="129" t="s">
        <v>650</v>
      </c>
      <c r="E29" s="70" t="s">
        <v>253</v>
      </c>
      <c r="F29" s="145" t="str">
        <f>IFERROR(VLOOKUP(D29,BD!$B:$D,2,FALSE),"")</f>
        <v>BME</v>
      </c>
      <c r="G29" s="145" t="str">
        <f>IFERROR(VLOOKUP(E29,BD!$B:$D,2,FALSE),"")</f>
        <v>BME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880</v>
      </c>
      <c r="I29" s="147">
        <f t="shared" si="0"/>
        <v>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>
        <v>880</v>
      </c>
      <c r="V29" s="141"/>
    </row>
    <row r="30" spans="2:22" ht="12" x14ac:dyDescent="0.2">
      <c r="B30" s="27"/>
      <c r="C30" s="240">
        <v>21</v>
      </c>
      <c r="D30" s="70" t="s">
        <v>1238</v>
      </c>
      <c r="E30" s="129" t="s">
        <v>933</v>
      </c>
      <c r="F30" s="145" t="str">
        <f>IFERROR(VLOOKUP(D30,BD!$B:$D,2,FALSE),"")</f>
        <v>ABCFI</v>
      </c>
      <c r="G30" s="145" t="str">
        <f>IFERROR(VLOOKUP(E30,BD!$B:$D,2,FALSE),"")</f>
        <v>ABCFI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800</v>
      </c>
      <c r="I30" s="147">
        <f t="shared" si="0"/>
        <v>1</v>
      </c>
      <c r="J30" s="33"/>
      <c r="K30" s="33"/>
      <c r="L30" s="33"/>
      <c r="M30" s="33"/>
      <c r="N30" s="33"/>
      <c r="O30" s="33">
        <v>800</v>
      </c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40"/>
      <c r="D31" s="70" t="s">
        <v>645</v>
      </c>
      <c r="E31" s="2" t="s">
        <v>253</v>
      </c>
      <c r="F31" s="145" t="str">
        <f>IFERROR(VLOOKUP(D31,BD!$B:$D,2,FALSE),"")</f>
        <v>BME</v>
      </c>
      <c r="G31" s="145" t="str">
        <f>IFERROR(VLOOKUP(E31,BD!$B:$D,2,FALSE),"")</f>
        <v>BME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800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>
        <v>800</v>
      </c>
      <c r="U31" s="33"/>
      <c r="V31" s="141"/>
    </row>
    <row r="32" spans="2:22" ht="12" x14ac:dyDescent="0.2">
      <c r="B32" s="27"/>
      <c r="C32" s="240"/>
      <c r="D32" s="241" t="s">
        <v>711</v>
      </c>
      <c r="E32" s="129" t="s">
        <v>360</v>
      </c>
      <c r="F32" s="145" t="str">
        <f>IFERROR(VLOOKUP(D32,BD!$B:$D,2,FALSE),"")</f>
        <v>ZARDO</v>
      </c>
      <c r="G32" s="145" t="str">
        <f>IFERROR(VLOOKUP(E32,BD!$B:$D,2,FALSE),"")</f>
        <v>ZARDO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800</v>
      </c>
      <c r="I32" s="147">
        <f t="shared" si="0"/>
        <v>1</v>
      </c>
      <c r="J32" s="33">
        <v>800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40"/>
      <c r="D33" s="129" t="s">
        <v>152</v>
      </c>
      <c r="E33" s="70" t="s">
        <v>155</v>
      </c>
      <c r="F33" s="145" t="str">
        <f>IFERROR(VLOOKUP(D33,BD!$B:$D,2,FALSE),"")</f>
        <v>BME</v>
      </c>
      <c r="G33" s="145" t="str">
        <f>IFERROR(VLOOKUP(E33,BD!$B:$D,2,FALSE),"")</f>
        <v>BME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800</v>
      </c>
      <c r="I33" s="147">
        <f t="shared" si="0"/>
        <v>1</v>
      </c>
      <c r="J33" s="33"/>
      <c r="K33" s="33"/>
      <c r="L33" s="33"/>
      <c r="M33" s="33"/>
      <c r="N33" s="33"/>
      <c r="O33" s="33"/>
      <c r="P33" s="33"/>
      <c r="Q33" s="33"/>
      <c r="R33" s="33">
        <v>800</v>
      </c>
      <c r="S33" s="33"/>
      <c r="T33" s="33"/>
      <c r="U33" s="33"/>
      <c r="V33" s="141"/>
    </row>
    <row r="34" spans="2:22" ht="12" x14ac:dyDescent="0.2">
      <c r="B34" s="27"/>
      <c r="C34" s="240">
        <v>25</v>
      </c>
      <c r="D34" s="129" t="s">
        <v>188</v>
      </c>
      <c r="E34" s="2" t="s">
        <v>883</v>
      </c>
      <c r="F34" s="145" t="str">
        <f>IFERROR(VLOOKUP(D34,BD!$B:$D,2,FALSE),"")</f>
        <v>ZARDO</v>
      </c>
      <c r="G34" s="145" t="str">
        <f>IFERROR(VLOOKUP(E34,BD!$B:$D,2,FALSE),"")</f>
        <v>ZARDO</v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680</v>
      </c>
      <c r="I34" s="147">
        <f t="shared" si="0"/>
        <v>1</v>
      </c>
      <c r="J34" s="33">
        <v>680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240"/>
      <c r="D35" s="129" t="s">
        <v>1081</v>
      </c>
      <c r="E35" s="70" t="s">
        <v>246</v>
      </c>
      <c r="F35" s="145" t="str">
        <f>IFERROR(VLOOKUP(D35,BD!$B:$D,2,FALSE),"")</f>
        <v>LCC</v>
      </c>
      <c r="G35" s="145" t="str">
        <f>IFERROR(VLOOKUP(E35,BD!$B:$D,2,FALSE),"")</f>
        <v>LCC</v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680</v>
      </c>
      <c r="I35" s="147">
        <f t="shared" si="0"/>
        <v>1</v>
      </c>
      <c r="J35" s="33"/>
      <c r="K35" s="33">
        <v>680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240"/>
      <c r="D36" s="2" t="s">
        <v>424</v>
      </c>
      <c r="E36" s="2" t="s">
        <v>250</v>
      </c>
      <c r="F36" s="145" t="str">
        <f>IFERROR(VLOOKUP(D36,BD!$B:$D,2,FALSE),"")</f>
        <v>ASERP</v>
      </c>
      <c r="G36" s="145" t="str">
        <f>IFERROR(VLOOKUP(E36,BD!$B:$D,2,FALSE),"")</f>
        <v>ASERP</v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680</v>
      </c>
      <c r="I36" s="147">
        <f t="shared" si="0"/>
        <v>1</v>
      </c>
      <c r="J36" s="33"/>
      <c r="K36" s="33"/>
      <c r="L36" s="33"/>
      <c r="M36" s="33"/>
      <c r="N36" s="33">
        <v>680</v>
      </c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240">
        <v>28</v>
      </c>
      <c r="D37" s="129" t="s">
        <v>798</v>
      </c>
      <c r="E37" s="129" t="s">
        <v>564</v>
      </c>
      <c r="F37" s="145" t="str">
        <f>IFERROR(VLOOKUP(D37,BD!$B:$D,2,FALSE),"")</f>
        <v>AMBP</v>
      </c>
      <c r="G37" s="145" t="str">
        <f>IFERROR(VLOOKUP(E37,BD!$B:$D,2,FALSE),"")</f>
        <v>AMBP</v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640</v>
      </c>
      <c r="I37" s="147">
        <f t="shared" si="0"/>
        <v>1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>
        <v>640</v>
      </c>
      <c r="V37" s="141"/>
    </row>
    <row r="38" spans="2:22" ht="12" x14ac:dyDescent="0.2">
      <c r="B38" s="27"/>
      <c r="C38" s="240"/>
      <c r="D38" s="70" t="s">
        <v>633</v>
      </c>
      <c r="E38" s="129" t="s">
        <v>1353</v>
      </c>
      <c r="F38" s="145" t="str">
        <f>IFERROR(VLOOKUP(D38,BD!$B:$D,2,FALSE),"")</f>
        <v>CSJ/NAMBA TRAINING</v>
      </c>
      <c r="G38" s="145" t="str">
        <f>IFERROR(VLOOKUP(E38,BD!$B:$D,2,FALSE),"")</f>
        <v>CSJ/NAMBA TRAINING</v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640</v>
      </c>
      <c r="I38" s="147">
        <f t="shared" si="0"/>
        <v>2</v>
      </c>
      <c r="J38" s="33"/>
      <c r="K38" s="33">
        <v>320</v>
      </c>
      <c r="L38" s="33"/>
      <c r="M38" s="33"/>
      <c r="N38" s="33">
        <v>320</v>
      </c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240"/>
      <c r="D39" s="129" t="s">
        <v>1113</v>
      </c>
      <c r="E39" s="2" t="s">
        <v>1472</v>
      </c>
      <c r="F39" s="145" t="str">
        <f>IFERROR(VLOOKUP(D39,BD!$B:$D,2,FALSE),"")</f>
        <v>ABCFI</v>
      </c>
      <c r="G39" s="145" t="str">
        <f>IFERROR(VLOOKUP(E39,BD!$B:$D,2,FALSE),"")</f>
        <v>ABCFI</v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640</v>
      </c>
      <c r="I39" s="147">
        <f t="shared" si="0"/>
        <v>1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640</v>
      </c>
      <c r="V39" s="141"/>
    </row>
    <row r="40" spans="2:22" ht="12" x14ac:dyDescent="0.2">
      <c r="B40" s="27"/>
      <c r="C40" s="240"/>
      <c r="D40" s="70" t="s">
        <v>1507</v>
      </c>
      <c r="E40" s="70" t="s">
        <v>1532</v>
      </c>
      <c r="F40" s="145" t="str">
        <f>IFERROR(VLOOKUP(D40,BD!$B:$D,2,FALSE),"")</f>
        <v>ABCFI</v>
      </c>
      <c r="G40" s="145" t="str">
        <f>IFERROR(VLOOKUP(E40,BD!$B:$D,2,FALSE),"")</f>
        <v>ABCFI</v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640</v>
      </c>
      <c r="I40" s="147">
        <f t="shared" si="0"/>
        <v>1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>
        <v>640</v>
      </c>
      <c r="V40" s="141"/>
    </row>
    <row r="41" spans="2:22" ht="12" x14ac:dyDescent="0.2">
      <c r="B41" s="27"/>
      <c r="C41" s="240"/>
      <c r="D41" s="129" t="s">
        <v>1525</v>
      </c>
      <c r="E41" s="70" t="s">
        <v>779</v>
      </c>
      <c r="F41" s="145" t="str">
        <f>IFERROR(VLOOKUP(D41,BD!$B:$D,2,FALSE),"")</f>
        <v>ASERP</v>
      </c>
      <c r="G41" s="145" t="str">
        <f>IFERROR(VLOOKUP(E41,BD!$B:$D,2,FALSE),"")</f>
        <v>ASERP</v>
      </c>
      <c r="H41" s="146">
        <f>IF(COUNT(J41:V41)&gt;=5,SUM(LARGE(J41:V41,{1,2,3,4,5})),IF(COUNT(J41:V41)=4,SUM(LARGE(J41:V41,{1,2,3,4})),IF(COUNT(J41:V41)=3,SUM(LARGE(J41:V41,{1,2,3})),IF(COUNT(J41:V41)=2,SUM(LARGE(J41:V41,{1,2})),IF(COUNT(J41:V41)=1,SUM(LARGE(J41:V41,{1})),0)))))</f>
        <v>640</v>
      </c>
      <c r="I41" s="147">
        <f t="shared" ref="I41:I70" si="1">COUNT(J41:V41)-COUNTIF(J41:V41,"=0")</f>
        <v>1</v>
      </c>
      <c r="J41" s="33"/>
      <c r="K41" s="33"/>
      <c r="L41" s="33"/>
      <c r="M41" s="33"/>
      <c r="N41" s="33"/>
      <c r="O41" s="33"/>
      <c r="P41" s="33"/>
      <c r="Q41" s="33">
        <v>640</v>
      </c>
      <c r="R41" s="33"/>
      <c r="S41" s="33"/>
      <c r="T41" s="33"/>
      <c r="U41" s="33"/>
      <c r="V41" s="141"/>
    </row>
    <row r="42" spans="2:22" ht="12" x14ac:dyDescent="0.2">
      <c r="B42" s="27"/>
      <c r="C42" s="240"/>
      <c r="D42" s="70" t="s">
        <v>782</v>
      </c>
      <c r="E42" s="70" t="s">
        <v>426</v>
      </c>
      <c r="F42" s="145" t="str">
        <f>IFERROR(VLOOKUP(D42,BD!$B:$D,2,FALSE),"")</f>
        <v>AMBP</v>
      </c>
      <c r="G42" s="145" t="str">
        <f>IFERROR(VLOOKUP(E42,BD!$B:$D,2,FALSE),"")</f>
        <v>ASERP</v>
      </c>
      <c r="H42" s="146">
        <f>IF(COUNT(J42:V42)&gt;=5,SUM(LARGE(J42:V42,{1,2,3,4,5})),IF(COUNT(J42:V42)=4,SUM(LARGE(J42:V42,{1,2,3,4})),IF(COUNT(J42:V42)=3,SUM(LARGE(J42:V42,{1,2,3})),IF(COUNT(J42:V42)=2,SUM(LARGE(J42:V42,{1,2})),IF(COUNT(J42:V42)=1,SUM(LARGE(J42:V42,{1})),0)))))</f>
        <v>640</v>
      </c>
      <c r="I42" s="147">
        <f t="shared" si="1"/>
        <v>1</v>
      </c>
      <c r="J42" s="33"/>
      <c r="K42" s="33"/>
      <c r="L42" s="33"/>
      <c r="M42" s="33">
        <v>640</v>
      </c>
      <c r="N42" s="33"/>
      <c r="O42" s="33"/>
      <c r="P42" s="33"/>
      <c r="Q42" s="33"/>
      <c r="R42" s="33"/>
      <c r="S42" s="33"/>
      <c r="T42" s="33"/>
      <c r="U42" s="33"/>
      <c r="V42" s="141"/>
    </row>
    <row r="43" spans="2:22" ht="12" x14ac:dyDescent="0.2">
      <c r="B43" s="27"/>
      <c r="C43" s="240"/>
      <c r="D43" s="2" t="s">
        <v>1468</v>
      </c>
      <c r="E43" s="70" t="s">
        <v>738</v>
      </c>
      <c r="F43" s="145" t="str">
        <f>IFERROR(VLOOKUP(D43,BD!$B:$D,2,FALSE),"")</f>
        <v>ASERP</v>
      </c>
      <c r="G43" s="145" t="str">
        <f>IFERROR(VLOOKUP(E43,BD!$B:$D,2,FALSE),"")</f>
        <v>ASERP</v>
      </c>
      <c r="H43" s="146">
        <f>IF(COUNT(J43:V43)&gt;=5,SUM(LARGE(J43:V43,{1,2,3,4,5})),IF(COUNT(J43:V43)=4,SUM(LARGE(J43:V43,{1,2,3,4})),IF(COUNT(J43:V43)=3,SUM(LARGE(J43:V43,{1,2,3})),IF(COUNT(J43:V43)=2,SUM(LARGE(J43:V43,{1,2})),IF(COUNT(J43:V43)=1,SUM(LARGE(J43:V43,{1})),0)))))</f>
        <v>640</v>
      </c>
      <c r="I43" s="147">
        <f t="shared" si="1"/>
        <v>1</v>
      </c>
      <c r="J43" s="33"/>
      <c r="K43" s="33"/>
      <c r="L43" s="33"/>
      <c r="M43" s="33"/>
      <c r="N43" s="33"/>
      <c r="O43" s="33"/>
      <c r="P43" s="33">
        <v>640</v>
      </c>
      <c r="Q43" s="33"/>
      <c r="R43" s="33"/>
      <c r="S43" s="33"/>
      <c r="T43" s="33"/>
      <c r="U43" s="33"/>
      <c r="V43" s="141"/>
    </row>
    <row r="44" spans="2:22" ht="12" x14ac:dyDescent="0.2">
      <c r="B44" s="27"/>
      <c r="C44" s="240"/>
      <c r="D44" s="129" t="s">
        <v>1265</v>
      </c>
      <c r="E44" s="70" t="s">
        <v>152</v>
      </c>
      <c r="F44" s="145" t="str">
        <f>IFERROR(VLOOKUP(D44,BD!$B:$D,2,FALSE),"")</f>
        <v>PALOTINA</v>
      </c>
      <c r="G44" s="145" t="str">
        <f>IFERROR(VLOOKUP(E44,BD!$B:$D,2,FALSE),"")</f>
        <v>BME</v>
      </c>
      <c r="H44" s="146">
        <f>IF(COUNT(J44:V44)&gt;=5,SUM(LARGE(J44:V44,{1,2,3,4,5})),IF(COUNT(J44:V44)=4,SUM(LARGE(J44:V44,{1,2,3,4})),IF(COUNT(J44:V44)=3,SUM(LARGE(J44:V44,{1,2,3})),IF(COUNT(J44:V44)=2,SUM(LARGE(J44:V44,{1,2})),IF(COUNT(J44:V44)=1,SUM(LARGE(J44:V44,{1})),0)))))</f>
        <v>640</v>
      </c>
      <c r="I44" s="147">
        <f t="shared" si="1"/>
        <v>1</v>
      </c>
      <c r="J44" s="33"/>
      <c r="K44" s="33"/>
      <c r="L44" s="33"/>
      <c r="M44" s="33"/>
      <c r="N44" s="33"/>
      <c r="O44" s="33"/>
      <c r="P44" s="33"/>
      <c r="Q44" s="33">
        <v>640</v>
      </c>
      <c r="R44" s="33"/>
      <c r="S44" s="33"/>
      <c r="T44" s="33"/>
      <c r="U44" s="33"/>
      <c r="V44" s="141"/>
    </row>
    <row r="45" spans="2:22" ht="12" x14ac:dyDescent="0.2">
      <c r="B45" s="27"/>
      <c r="C45" s="240"/>
      <c r="D45" s="129" t="s">
        <v>898</v>
      </c>
      <c r="E45" s="70" t="s">
        <v>866</v>
      </c>
      <c r="F45" s="145" t="str">
        <f>IFERROR(VLOOKUP(D45,BD!$B:$D,2,FALSE),"")</f>
        <v>AMBP</v>
      </c>
      <c r="G45" s="145" t="str">
        <f>IFERROR(VLOOKUP(E45,BD!$B:$D,2,FALSE),"")</f>
        <v>AMBP</v>
      </c>
      <c r="H45" s="146">
        <f>IF(COUNT(J45:V45)&gt;=5,SUM(LARGE(J45:V45,{1,2,3,4,5})),IF(COUNT(J45:V45)=4,SUM(LARGE(J45:V45,{1,2,3,4})),IF(COUNT(J45:V45)=3,SUM(LARGE(J45:V45,{1,2,3})),IF(COUNT(J45:V45)=2,SUM(LARGE(J45:V45,{1,2})),IF(COUNT(J45:V45)=1,SUM(LARGE(J45:V45,{1})),0)))))</f>
        <v>640</v>
      </c>
      <c r="I45" s="147">
        <f t="shared" si="1"/>
        <v>1</v>
      </c>
      <c r="J45" s="33"/>
      <c r="K45" s="33"/>
      <c r="L45" s="33"/>
      <c r="M45" s="33">
        <v>640</v>
      </c>
      <c r="N45" s="33"/>
      <c r="O45" s="33"/>
      <c r="P45" s="33"/>
      <c r="Q45" s="33"/>
      <c r="R45" s="33"/>
      <c r="S45" s="33"/>
      <c r="T45" s="33"/>
      <c r="U45" s="33"/>
      <c r="V45" s="141"/>
    </row>
    <row r="46" spans="2:22" ht="12" x14ac:dyDescent="0.2">
      <c r="B46" s="27"/>
      <c r="C46" s="240"/>
      <c r="D46" s="129" t="s">
        <v>822</v>
      </c>
      <c r="E46" s="2" t="s">
        <v>1119</v>
      </c>
      <c r="F46" s="145" t="str">
        <f>IFERROR(VLOOKUP(D46,BD!$B:$D,2,FALSE),"")</f>
        <v>PIAMARTA</v>
      </c>
      <c r="G46" s="145" t="str">
        <f>IFERROR(VLOOKUP(E46,BD!$B:$D,2,FALSE),"")</f>
        <v>PIAMARTA</v>
      </c>
      <c r="H46" s="146">
        <f>IF(COUNT(J46:V46)&gt;=5,SUM(LARGE(J46:V46,{1,2,3,4,5})),IF(COUNT(J46:V46)=4,SUM(LARGE(J46:V46,{1,2,3,4})),IF(COUNT(J46:V46)=3,SUM(LARGE(J46:V46,{1,2,3})),IF(COUNT(J46:V46)=2,SUM(LARGE(J46:V46,{1,2})),IF(COUNT(J46:V46)=1,SUM(LARGE(J46:V46,{1})),0)))))</f>
        <v>640</v>
      </c>
      <c r="I46" s="147">
        <f t="shared" si="1"/>
        <v>1</v>
      </c>
      <c r="J46" s="33"/>
      <c r="K46" s="33"/>
      <c r="L46" s="33"/>
      <c r="M46" s="33">
        <v>640</v>
      </c>
      <c r="N46" s="33"/>
      <c r="O46" s="33"/>
      <c r="P46" s="33"/>
      <c r="Q46" s="33"/>
      <c r="R46" s="33"/>
      <c r="S46" s="33"/>
      <c r="T46" s="33"/>
      <c r="U46" s="33"/>
      <c r="V46" s="141"/>
    </row>
    <row r="47" spans="2:22" ht="12" x14ac:dyDescent="0.2">
      <c r="B47" s="27"/>
      <c r="C47" s="240"/>
      <c r="D47" s="105" t="s">
        <v>119</v>
      </c>
      <c r="E47" s="129" t="s">
        <v>270</v>
      </c>
      <c r="F47" s="145" t="str">
        <f>IFERROR(VLOOKUP(D47,BD!$B:$D,2,FALSE),"")</f>
        <v>ASSVP</v>
      </c>
      <c r="G47" s="145" t="str">
        <f>IFERROR(VLOOKUP(E47,BD!$B:$D,2,FALSE),"")</f>
        <v>ASSVP</v>
      </c>
      <c r="H47" s="146">
        <f>IF(COUNT(J47:V47)&gt;=5,SUM(LARGE(J47:V47,{1,2,3,4,5})),IF(COUNT(J47:V47)=4,SUM(LARGE(J47:V47,{1,2,3,4})),IF(COUNT(J47:V47)=3,SUM(LARGE(J47:V47,{1,2,3})),IF(COUNT(J47:V47)=2,SUM(LARGE(J47:V47,{1,2})),IF(COUNT(J47:V47)=1,SUM(LARGE(J47:V47,{1})),0)))))</f>
        <v>640</v>
      </c>
      <c r="I47" s="147">
        <f t="shared" si="1"/>
        <v>1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>
        <v>640</v>
      </c>
      <c r="V47" s="141"/>
    </row>
    <row r="48" spans="2:22" ht="12" x14ac:dyDescent="0.2">
      <c r="B48" s="27"/>
      <c r="C48" s="240"/>
      <c r="D48" s="129" t="s">
        <v>602</v>
      </c>
      <c r="E48" s="70" t="s">
        <v>1350</v>
      </c>
      <c r="F48" s="145" t="str">
        <f>IFERROR(VLOOKUP(D48,BD!$B:$D,2,FALSE),"")</f>
        <v>CSJ/NAMBA TRAINING</v>
      </c>
      <c r="G48" s="145" t="str">
        <f>IFERROR(VLOOKUP(E48,BD!$B:$D,2,FALSE),"")</f>
        <v>CSJ/NAMBA TRAINING</v>
      </c>
      <c r="H48" s="146">
        <f>IF(COUNT(J48:V48)&gt;=5,SUM(LARGE(J48:V48,{1,2,3,4,5})),IF(COUNT(J48:V48)=4,SUM(LARGE(J48:V48,{1,2,3,4})),IF(COUNT(J48:V48)=3,SUM(LARGE(J48:V48,{1,2,3})),IF(COUNT(J48:V48)=2,SUM(LARGE(J48:V48,{1,2})),IF(COUNT(J48:V48)=1,SUM(LARGE(J48:V48,{1})),0)))))</f>
        <v>640</v>
      </c>
      <c r="I48" s="147">
        <f t="shared" si="1"/>
        <v>1</v>
      </c>
      <c r="J48" s="33"/>
      <c r="K48" s="33"/>
      <c r="L48" s="33"/>
      <c r="M48" s="33"/>
      <c r="N48" s="33"/>
      <c r="O48" s="33"/>
      <c r="P48" s="33">
        <v>640</v>
      </c>
      <c r="Q48" s="33"/>
      <c r="R48" s="33"/>
      <c r="S48" s="33"/>
      <c r="T48" s="33"/>
      <c r="U48" s="33"/>
      <c r="V48" s="141"/>
    </row>
    <row r="49" spans="2:22" ht="12" x14ac:dyDescent="0.2">
      <c r="B49" s="27"/>
      <c r="C49" s="240"/>
      <c r="D49" s="230" t="s">
        <v>1509</v>
      </c>
      <c r="E49" s="70" t="s">
        <v>738</v>
      </c>
      <c r="F49" s="145" t="str">
        <f>IFERROR(VLOOKUP(D49,BD!$B:$D,2,FALSE),"")</f>
        <v>ASERP</v>
      </c>
      <c r="G49" s="145" t="str">
        <f>IFERROR(VLOOKUP(E49,BD!$B:$D,2,FALSE),"")</f>
        <v>ASERP</v>
      </c>
      <c r="H49" s="146">
        <f>IF(COUNT(J49:V49)&gt;=5,SUM(LARGE(J49:V49,{1,2,3,4,5})),IF(COUNT(J49:V49)=4,SUM(LARGE(J49:V49,{1,2,3,4})),IF(COUNT(J49:V49)=3,SUM(LARGE(J49:V49,{1,2,3})),IF(COUNT(J49:V49)=2,SUM(LARGE(J49:V49,{1,2})),IF(COUNT(J49:V49)=1,SUM(LARGE(J49:V49,{1})),0)))))</f>
        <v>640</v>
      </c>
      <c r="I49" s="147">
        <f t="shared" si="1"/>
        <v>1</v>
      </c>
      <c r="J49" s="33"/>
      <c r="K49" s="33"/>
      <c r="L49" s="33"/>
      <c r="M49" s="33"/>
      <c r="N49" s="33"/>
      <c r="O49" s="33"/>
      <c r="P49" s="33"/>
      <c r="Q49" s="33">
        <v>640</v>
      </c>
      <c r="R49" s="33"/>
      <c r="S49" s="33"/>
      <c r="T49" s="33"/>
      <c r="U49" s="33"/>
      <c r="V49" s="141"/>
    </row>
    <row r="50" spans="2:22" ht="12" x14ac:dyDescent="0.2">
      <c r="B50" s="27"/>
      <c r="C50" s="240"/>
      <c r="D50" s="2" t="s">
        <v>1531</v>
      </c>
      <c r="E50" s="2" t="s">
        <v>1515</v>
      </c>
      <c r="F50" s="145" t="str">
        <f>IFERROR(VLOOKUP(D50,BD!$B:$D,2,FALSE),"")</f>
        <v>CC</v>
      </c>
      <c r="G50" s="145" t="str">
        <f>IFERROR(VLOOKUP(E50,BD!$B:$D,2,FALSE),"")</f>
        <v>CC</v>
      </c>
      <c r="H50" s="146">
        <f>IF(COUNT(J50:V50)&gt;=5,SUM(LARGE(J50:V50,{1,2,3,4,5})),IF(COUNT(J50:V50)=4,SUM(LARGE(J50:V50,{1,2,3,4})),IF(COUNT(J50:V50)=3,SUM(LARGE(J50:V50,{1,2,3})),IF(COUNT(J50:V50)=2,SUM(LARGE(J50:V50,{1,2})),IF(COUNT(J50:V50)=1,SUM(LARGE(J50:V50,{1})),0)))))</f>
        <v>640</v>
      </c>
      <c r="I50" s="147">
        <f t="shared" si="1"/>
        <v>1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>
        <v>640</v>
      </c>
      <c r="V50" s="141"/>
    </row>
    <row r="51" spans="2:22" ht="12" x14ac:dyDescent="0.2">
      <c r="B51" s="27"/>
      <c r="C51" s="240">
        <v>42</v>
      </c>
      <c r="D51" s="70" t="s">
        <v>1528</v>
      </c>
      <c r="E51" s="2" t="s">
        <v>362</v>
      </c>
      <c r="F51" s="145" t="str">
        <f>IFERROR(VLOOKUP(D51,BD!$B:$D,2,FALSE),"")</f>
        <v>BME</v>
      </c>
      <c r="G51" s="145" t="str">
        <f>IFERROR(VLOOKUP(E51,BD!$B:$D,2,FALSE),"")</f>
        <v>ZARDO</v>
      </c>
      <c r="H51" s="146">
        <f>IF(COUNT(J51:V51)&gt;=5,SUM(LARGE(J51:V51,{1,2,3,4,5})),IF(COUNT(J51:V51)=4,SUM(LARGE(J51:V51,{1,2,3,4})),IF(COUNT(J51:V51)=3,SUM(LARGE(J51:V51,{1,2,3})),IF(COUNT(J51:V51)=2,SUM(LARGE(J51:V51,{1,2})),IF(COUNT(J51:V51)=1,SUM(LARGE(J51:V51,{1})),0)))))</f>
        <v>560</v>
      </c>
      <c r="I51" s="147">
        <f t="shared" si="1"/>
        <v>1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>
        <v>560</v>
      </c>
      <c r="U51" s="33"/>
      <c r="V51" s="141"/>
    </row>
    <row r="52" spans="2:22" ht="12" x14ac:dyDescent="0.2">
      <c r="B52" s="27"/>
      <c r="C52" s="240"/>
      <c r="D52" s="129" t="s">
        <v>240</v>
      </c>
      <c r="E52" s="2" t="s">
        <v>647</v>
      </c>
      <c r="F52" s="145" t="str">
        <f>IFERROR(VLOOKUP(D52,BD!$B:$D,2,FALSE),"")</f>
        <v>BME</v>
      </c>
      <c r="G52" s="145" t="str">
        <f>IFERROR(VLOOKUP(E52,BD!$B:$D,2,FALSE),"")</f>
        <v>BME</v>
      </c>
      <c r="H52" s="146">
        <f>IF(COUNT(J52:V52)&gt;=5,SUM(LARGE(J52:V52,{1,2,3,4,5})),IF(COUNT(J52:V52)=4,SUM(LARGE(J52:V52,{1,2,3,4})),IF(COUNT(J52:V52)=3,SUM(LARGE(J52:V52,{1,2,3})),IF(COUNT(J52:V52)=2,SUM(LARGE(J52:V52,{1,2})),IF(COUNT(J52:V52)=1,SUM(LARGE(J52:V52,{1})),0)))))</f>
        <v>560</v>
      </c>
      <c r="I52" s="147">
        <f t="shared" si="1"/>
        <v>1</v>
      </c>
      <c r="J52" s="33">
        <v>560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141"/>
    </row>
    <row r="53" spans="2:22" ht="12" x14ac:dyDescent="0.2">
      <c r="B53" s="27"/>
      <c r="C53" s="240"/>
      <c r="D53" s="70" t="s">
        <v>183</v>
      </c>
      <c r="E53" s="105" t="s">
        <v>264</v>
      </c>
      <c r="F53" s="145" t="str">
        <f>IFERROR(VLOOKUP(D53,BD!$B:$D,2,FALSE),"")</f>
        <v>ABCFI</v>
      </c>
      <c r="G53" s="145" t="str">
        <f>IFERROR(VLOOKUP(E53,BD!$B:$D,2,FALSE),"")</f>
        <v>ABCFI</v>
      </c>
      <c r="H53" s="146">
        <f>IF(COUNT(J53:V53)&gt;=5,SUM(LARGE(J53:V53,{1,2,3,4,5})),IF(COUNT(J53:V53)=4,SUM(LARGE(J53:V53,{1,2,3,4})),IF(COUNT(J53:V53)=3,SUM(LARGE(J53:V53,{1,2,3})),IF(COUNT(J53:V53)=2,SUM(LARGE(J53:V53,{1,2})),IF(COUNT(J53:V53)=1,SUM(LARGE(J53:V53,{1})),0)))))</f>
        <v>560</v>
      </c>
      <c r="I53" s="147">
        <f t="shared" si="1"/>
        <v>1</v>
      </c>
      <c r="J53" s="33"/>
      <c r="K53" s="33"/>
      <c r="L53" s="33"/>
      <c r="M53" s="33"/>
      <c r="N53" s="33"/>
      <c r="O53" s="33">
        <v>560</v>
      </c>
      <c r="P53" s="33"/>
      <c r="Q53" s="33"/>
      <c r="R53" s="33"/>
      <c r="S53" s="33"/>
      <c r="T53" s="33"/>
      <c r="U53" s="33"/>
      <c r="V53" s="141"/>
    </row>
    <row r="54" spans="2:22" ht="12" x14ac:dyDescent="0.2">
      <c r="B54" s="27"/>
      <c r="C54" s="240"/>
      <c r="D54" s="105" t="s">
        <v>711</v>
      </c>
      <c r="E54" s="129" t="s">
        <v>290</v>
      </c>
      <c r="F54" s="145" t="str">
        <f>IFERROR(VLOOKUP(D54,BD!$B:$D,2,FALSE),"")</f>
        <v>ZARDO</v>
      </c>
      <c r="G54" s="145" t="str">
        <f>IFERROR(VLOOKUP(E54,BD!$B:$D,2,FALSE),"")</f>
        <v>ZARDO</v>
      </c>
      <c r="H54" s="146">
        <f>IF(COUNT(J54:V54)&gt;=5,SUM(LARGE(J54:V54,{1,2,3,4,5})),IF(COUNT(J54:V54)=4,SUM(LARGE(J54:V54,{1,2,3,4})),IF(COUNT(J54:V54)=3,SUM(LARGE(J54:V54,{1,2,3})),IF(COUNT(J54:V54)=2,SUM(LARGE(J54:V54,{1,2})),IF(COUNT(J54:V54)=1,SUM(LARGE(J54:V54,{1})),0)))))</f>
        <v>560</v>
      </c>
      <c r="I54" s="147">
        <f t="shared" si="1"/>
        <v>1</v>
      </c>
      <c r="J54" s="33"/>
      <c r="K54" s="33"/>
      <c r="L54" s="33">
        <v>560</v>
      </c>
      <c r="M54" s="33"/>
      <c r="N54" s="33"/>
      <c r="O54" s="33"/>
      <c r="P54" s="33"/>
      <c r="Q54" s="33"/>
      <c r="R54" s="33"/>
      <c r="S54" s="33"/>
      <c r="T54" s="33"/>
      <c r="U54" s="33"/>
      <c r="V54" s="141"/>
    </row>
    <row r="55" spans="2:22" ht="12" x14ac:dyDescent="0.2">
      <c r="B55" s="27"/>
      <c r="C55" s="240"/>
      <c r="D55" s="129" t="s">
        <v>1080</v>
      </c>
      <c r="E55" s="129" t="s">
        <v>152</v>
      </c>
      <c r="F55" s="145" t="str">
        <f>IFERROR(VLOOKUP(D55,BD!$B:$D,2,FALSE),"")</f>
        <v>ILECE</v>
      </c>
      <c r="G55" s="145" t="str">
        <f>IFERROR(VLOOKUP(E55,BD!$B:$D,2,FALSE),"")</f>
        <v>BME</v>
      </c>
      <c r="H55" s="146">
        <f>IF(COUNT(J55:V55)&gt;=5,SUM(LARGE(J55:V55,{1,2,3,4,5})),IF(COUNT(J55:V55)=4,SUM(LARGE(J55:V55,{1,2,3,4})),IF(COUNT(J55:V55)=3,SUM(LARGE(J55:V55,{1,2,3})),IF(COUNT(J55:V55)=2,SUM(LARGE(J55:V55,{1,2})),IF(COUNT(J55:V55)=1,SUM(LARGE(J55:V55,{1})),0)))))</f>
        <v>560</v>
      </c>
      <c r="I55" s="147">
        <f t="shared" si="1"/>
        <v>1</v>
      </c>
      <c r="J55" s="33"/>
      <c r="K55" s="33">
        <v>560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141"/>
    </row>
    <row r="56" spans="2:22" ht="12" x14ac:dyDescent="0.2">
      <c r="B56" s="27"/>
      <c r="C56" s="240"/>
      <c r="D56" s="2" t="s">
        <v>754</v>
      </c>
      <c r="E56" s="2" t="s">
        <v>169</v>
      </c>
      <c r="F56" s="145" t="str">
        <f>IFERROR(VLOOKUP(D56,BD!$B:$D,2,FALSE),"")</f>
        <v>ATACAR</v>
      </c>
      <c r="G56" s="145" t="str">
        <f>IFERROR(VLOOKUP(E56,BD!$B:$D,2,FALSE),"")</f>
        <v>ASSVP</v>
      </c>
      <c r="H56" s="146">
        <f>IF(COUNT(J56:V56)&gt;=5,SUM(LARGE(J56:V56,{1,2,3,4,5})),IF(COUNT(J56:V56)=4,SUM(LARGE(J56:V56,{1,2,3,4})),IF(COUNT(J56:V56)=3,SUM(LARGE(J56:V56,{1,2,3})),IF(COUNT(J56:V56)=2,SUM(LARGE(J56:V56,{1,2})),IF(COUNT(J56:V56)=1,SUM(LARGE(J56:V56,{1})),0)))))</f>
        <v>560</v>
      </c>
      <c r="I56" s="147">
        <f t="shared" si="1"/>
        <v>1</v>
      </c>
      <c r="J56" s="33"/>
      <c r="K56" s="33"/>
      <c r="L56" s="33"/>
      <c r="M56" s="33"/>
      <c r="N56" s="33"/>
      <c r="O56" s="33"/>
      <c r="P56" s="33"/>
      <c r="Q56" s="33"/>
      <c r="R56" s="33"/>
      <c r="S56" s="33">
        <v>560</v>
      </c>
      <c r="T56" s="33"/>
      <c r="U56" s="33"/>
      <c r="V56" s="141"/>
    </row>
    <row r="57" spans="2:22" ht="12" x14ac:dyDescent="0.2">
      <c r="B57" s="27"/>
      <c r="C57" s="240"/>
      <c r="D57" s="70" t="s">
        <v>738</v>
      </c>
      <c r="E57" s="129" t="s">
        <v>986</v>
      </c>
      <c r="F57" s="145" t="str">
        <f>IFERROR(VLOOKUP(D57,BD!$B:$D,2,FALSE),"")</f>
        <v>ASERP</v>
      </c>
      <c r="G57" s="145" t="str">
        <f>IFERROR(VLOOKUP(E57,BD!$B:$D,2,FALSE),"")</f>
        <v>ASERP</v>
      </c>
      <c r="H57" s="146">
        <f>IF(COUNT(J57:V57)&gt;=5,SUM(LARGE(J57:V57,{1,2,3,4,5})),IF(COUNT(J57:V57)=4,SUM(LARGE(J57:V57,{1,2,3,4})),IF(COUNT(J57:V57)=3,SUM(LARGE(J57:V57,{1,2,3})),IF(COUNT(J57:V57)=2,SUM(LARGE(J57:V57,{1,2})),IF(COUNT(J57:V57)=1,SUM(LARGE(J57:V57,{1})),0)))))</f>
        <v>560</v>
      </c>
      <c r="I57" s="147">
        <f t="shared" si="1"/>
        <v>1</v>
      </c>
      <c r="J57" s="33"/>
      <c r="K57" s="33"/>
      <c r="L57" s="33"/>
      <c r="M57" s="33"/>
      <c r="N57" s="33">
        <v>560</v>
      </c>
      <c r="O57" s="33"/>
      <c r="P57" s="33"/>
      <c r="Q57" s="33"/>
      <c r="R57" s="33"/>
      <c r="S57" s="33"/>
      <c r="T57" s="33"/>
      <c r="U57" s="33"/>
      <c r="V57" s="141"/>
    </row>
    <row r="58" spans="2:22" ht="12" x14ac:dyDescent="0.2">
      <c r="B58" s="27"/>
      <c r="C58" s="240"/>
      <c r="D58" s="70" t="s">
        <v>865</v>
      </c>
      <c r="E58" s="70" t="s">
        <v>426</v>
      </c>
      <c r="F58" s="145" t="str">
        <f>IFERROR(VLOOKUP(D58,BD!$B:$D,2,FALSE),"")</f>
        <v>AMBP</v>
      </c>
      <c r="G58" s="145" t="str">
        <f>IFERROR(VLOOKUP(E58,BD!$B:$D,2,FALSE),"")</f>
        <v>ASERP</v>
      </c>
      <c r="H58" s="146">
        <f>IF(COUNT(J58:V58)&gt;=5,SUM(LARGE(J58:V58,{1,2,3,4,5})),IF(COUNT(J58:V58)=4,SUM(LARGE(J58:V58,{1,2,3,4})),IF(COUNT(J58:V58)=3,SUM(LARGE(J58:V58,{1,2,3})),IF(COUNT(J58:V58)=2,SUM(LARGE(J58:V58,{1,2})),IF(COUNT(J58:V58)=1,SUM(LARGE(J58:V58,{1})),0)))))</f>
        <v>560</v>
      </c>
      <c r="I58" s="147">
        <f t="shared" si="1"/>
        <v>1</v>
      </c>
      <c r="J58" s="33"/>
      <c r="K58" s="33"/>
      <c r="L58" s="33"/>
      <c r="M58" s="33"/>
      <c r="N58" s="33"/>
      <c r="O58" s="33"/>
      <c r="P58" s="33"/>
      <c r="Q58" s="33"/>
      <c r="R58" s="33">
        <v>560</v>
      </c>
      <c r="S58" s="33"/>
      <c r="T58" s="33"/>
      <c r="U58" s="33"/>
      <c r="V58" s="141"/>
    </row>
    <row r="59" spans="2:22" ht="12" x14ac:dyDescent="0.2">
      <c r="B59" s="27"/>
      <c r="C59" s="240">
        <v>50</v>
      </c>
      <c r="D59" s="129" t="s">
        <v>240</v>
      </c>
      <c r="E59" s="70" t="s">
        <v>1117</v>
      </c>
      <c r="F59" s="145" t="str">
        <f>IFERROR(VLOOKUP(D59,BD!$B:$D,2,FALSE),"")</f>
        <v>BME</v>
      </c>
      <c r="G59" s="145" t="str">
        <f>IFERROR(VLOOKUP(E59,BD!$B:$D,2,FALSE),"")</f>
        <v>BME</v>
      </c>
      <c r="H59" s="146">
        <f>IF(COUNT(J59:V59)&gt;=5,SUM(LARGE(J59:V59,{1,2,3,4,5})),IF(COUNT(J59:V59)=4,SUM(LARGE(J59:V59,{1,2,3,4})),IF(COUNT(J59:V59)=3,SUM(LARGE(J59:V59,{1,2,3})),IF(COUNT(J59:V59)=2,SUM(LARGE(J59:V59,{1,2})),IF(COUNT(J59:V59)=1,SUM(LARGE(J59:V59,{1})),0)))))</f>
        <v>440</v>
      </c>
      <c r="I59" s="147">
        <f t="shared" si="1"/>
        <v>1</v>
      </c>
      <c r="J59" s="33"/>
      <c r="K59" s="33"/>
      <c r="L59" s="33">
        <v>440</v>
      </c>
      <c r="M59" s="33"/>
      <c r="N59" s="33"/>
      <c r="O59" s="33"/>
      <c r="P59" s="33"/>
      <c r="Q59" s="33"/>
      <c r="R59" s="33"/>
      <c r="S59" s="33"/>
      <c r="T59" s="33"/>
      <c r="U59" s="33"/>
      <c r="V59" s="141"/>
    </row>
    <row r="60" spans="2:22" ht="12" x14ac:dyDescent="0.2">
      <c r="B60" s="27"/>
      <c r="C60" s="240"/>
      <c r="D60" s="105" t="s">
        <v>902</v>
      </c>
      <c r="E60" s="129" t="s">
        <v>1082</v>
      </c>
      <c r="F60" s="145" t="str">
        <f>IFERROR(VLOOKUP(D60,BD!$B:$D,2,FALSE),"")</f>
        <v>LCC</v>
      </c>
      <c r="G60" s="145" t="str">
        <f>IFERROR(VLOOKUP(E60,BD!$B:$D,2,FALSE),"")</f>
        <v>LCC</v>
      </c>
      <c r="H60" s="146">
        <f>IF(COUNT(J60:V60)&gt;=5,SUM(LARGE(J60:V60,{1,2,3,4,5})),IF(COUNT(J60:V60)=4,SUM(LARGE(J60:V60,{1,2,3,4})),IF(COUNT(J60:V60)=3,SUM(LARGE(J60:V60,{1,2,3})),IF(COUNT(J60:V60)=2,SUM(LARGE(J60:V60,{1,2})),IF(COUNT(J60:V60)=1,SUM(LARGE(J60:V60,{1})),0)))))</f>
        <v>440</v>
      </c>
      <c r="I60" s="147">
        <f t="shared" si="1"/>
        <v>1</v>
      </c>
      <c r="J60" s="33"/>
      <c r="K60" s="33">
        <v>440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141"/>
    </row>
    <row r="61" spans="2:22" ht="12" x14ac:dyDescent="0.2">
      <c r="B61" s="27"/>
      <c r="C61" s="240"/>
      <c r="D61" s="129" t="s">
        <v>648</v>
      </c>
      <c r="E61" s="129" t="s">
        <v>253</v>
      </c>
      <c r="F61" s="145" t="str">
        <f>IFERROR(VLOOKUP(D61,BD!$B:$D,2,FALSE),"")</f>
        <v>BME</v>
      </c>
      <c r="G61" s="145" t="str">
        <f>IFERROR(VLOOKUP(E61,BD!$B:$D,2,FALSE),"")</f>
        <v>BME</v>
      </c>
      <c r="H61" s="146">
        <f>IF(COUNT(J61:V61)&gt;=5,SUM(LARGE(J61:V61,{1,2,3,4,5})),IF(COUNT(J61:V61)=4,SUM(LARGE(J61:V61,{1,2,3,4})),IF(COUNT(J61:V61)=3,SUM(LARGE(J61:V61,{1,2,3})),IF(COUNT(J61:V61)=2,SUM(LARGE(J61:V61,{1,2})),IF(COUNT(J61:V61)=1,SUM(LARGE(J61:V61,{1})),0)))))</f>
        <v>440</v>
      </c>
      <c r="I61" s="147">
        <f t="shared" si="1"/>
        <v>1</v>
      </c>
      <c r="J61" s="33"/>
      <c r="K61" s="33"/>
      <c r="L61" s="33">
        <v>440</v>
      </c>
      <c r="M61" s="33"/>
      <c r="N61" s="33"/>
      <c r="O61" s="33"/>
      <c r="P61" s="33"/>
      <c r="Q61" s="33"/>
      <c r="R61" s="33"/>
      <c r="S61" s="33"/>
      <c r="T61" s="33"/>
      <c r="U61" s="33"/>
      <c r="V61" s="141"/>
    </row>
    <row r="62" spans="2:22" ht="12" x14ac:dyDescent="0.2">
      <c r="B62" s="27"/>
      <c r="C62" s="240"/>
      <c r="D62" s="70" t="s">
        <v>435</v>
      </c>
      <c r="E62" s="70" t="s">
        <v>359</v>
      </c>
      <c r="F62" s="145" t="str">
        <f>IFERROR(VLOOKUP(D62,BD!$B:$D,2,FALSE),"")</f>
        <v>ASERP</v>
      </c>
      <c r="G62" s="145" t="str">
        <f>IFERROR(VLOOKUP(E62,BD!$B:$D,2,FALSE),"")</f>
        <v>ASERP</v>
      </c>
      <c r="H62" s="146">
        <f>IF(COUNT(J62:V62)&gt;=5,SUM(LARGE(J62:V62,{1,2,3,4,5})),IF(COUNT(J62:V62)=4,SUM(LARGE(J62:V62,{1,2,3,4})),IF(COUNT(J62:V62)=3,SUM(LARGE(J62:V62,{1,2,3})),IF(COUNT(J62:V62)=2,SUM(LARGE(J62:V62,{1,2})),IF(COUNT(J62:V62)=1,SUM(LARGE(J62:V62,{1})),0)))))</f>
        <v>440</v>
      </c>
      <c r="I62" s="147">
        <f t="shared" si="1"/>
        <v>1</v>
      </c>
      <c r="J62" s="33"/>
      <c r="K62" s="33">
        <v>440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141"/>
    </row>
    <row r="63" spans="2:22" ht="12" x14ac:dyDescent="0.2">
      <c r="B63" s="27"/>
      <c r="C63" s="240"/>
      <c r="D63" s="70" t="s">
        <v>1513</v>
      </c>
      <c r="E63" s="70" t="s">
        <v>986</v>
      </c>
      <c r="F63" s="145" t="str">
        <f>IFERROR(VLOOKUP(D63,BD!$B:$D,2,FALSE),"")</f>
        <v>ASERP</v>
      </c>
      <c r="G63" s="145" t="str">
        <f>IFERROR(VLOOKUP(E63,BD!$B:$D,2,FALSE),"")</f>
        <v>ASERP</v>
      </c>
      <c r="H63" s="146">
        <f>IF(COUNT(J63:V63)&gt;=5,SUM(LARGE(J63:V63,{1,2,3,4,5})),IF(COUNT(J63:V63)=4,SUM(LARGE(J63:V63,{1,2,3,4})),IF(COUNT(J63:V63)=3,SUM(LARGE(J63:V63,{1,2,3})),IF(COUNT(J63:V63)=2,SUM(LARGE(J63:V63,{1,2})),IF(COUNT(J63:V63)=1,SUM(LARGE(J63:V63,{1})),0)))))</f>
        <v>440</v>
      </c>
      <c r="I63" s="147">
        <f t="shared" si="1"/>
        <v>1</v>
      </c>
      <c r="J63" s="33"/>
      <c r="K63" s="33"/>
      <c r="L63" s="33"/>
      <c r="M63" s="33"/>
      <c r="N63" s="33"/>
      <c r="O63" s="33"/>
      <c r="P63" s="33"/>
      <c r="Q63" s="33"/>
      <c r="R63" s="33">
        <v>440</v>
      </c>
      <c r="S63" s="33"/>
      <c r="T63" s="33"/>
      <c r="U63" s="33"/>
      <c r="V63" s="141"/>
    </row>
    <row r="64" spans="2:22" ht="12" x14ac:dyDescent="0.2">
      <c r="B64" s="27"/>
      <c r="C64" s="240">
        <v>55</v>
      </c>
      <c r="D64" s="129" t="s">
        <v>798</v>
      </c>
      <c r="E64" s="105" t="s">
        <v>782</v>
      </c>
      <c r="F64" s="145" t="str">
        <f>IFERROR(VLOOKUP(D64,BD!$B:$D,2,FALSE),"")</f>
        <v>AMBP</v>
      </c>
      <c r="G64" s="145" t="str">
        <f>IFERROR(VLOOKUP(E64,BD!$B:$D,2,FALSE),"")</f>
        <v>AMBP</v>
      </c>
      <c r="H64" s="146">
        <f>IF(COUNT(J64:V64)&gt;=5,SUM(LARGE(J64:V64,{1,2,3,4,5})),IF(COUNT(J64:V64)=4,SUM(LARGE(J64:V64,{1,2,3,4})),IF(COUNT(J64:V64)=3,SUM(LARGE(J64:V64,{1,2,3})),IF(COUNT(J64:V64)=2,SUM(LARGE(J64:V64,{1,2})),IF(COUNT(J64:V64)=1,SUM(LARGE(J64:V64,{1})),0)))))</f>
        <v>320</v>
      </c>
      <c r="I64" s="147">
        <f t="shared" si="1"/>
        <v>1</v>
      </c>
      <c r="J64" s="33"/>
      <c r="K64" s="33">
        <v>320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141"/>
    </row>
    <row r="65" spans="2:22" ht="12" x14ac:dyDescent="0.2">
      <c r="B65" s="27"/>
      <c r="C65" s="240"/>
      <c r="D65" s="129" t="s">
        <v>798</v>
      </c>
      <c r="E65" s="105" t="s">
        <v>1505</v>
      </c>
      <c r="F65" s="145" t="str">
        <f>IFERROR(VLOOKUP(D65,BD!$B:$D,2,FALSE),"")</f>
        <v>AMBP</v>
      </c>
      <c r="G65" s="145" t="str">
        <f>IFERROR(VLOOKUP(E65,BD!$B:$D,2,FALSE),"")</f>
        <v>AMBP</v>
      </c>
      <c r="H65" s="146">
        <f>IF(COUNT(J65:V65)&gt;=5,SUM(LARGE(J65:V65,{1,2,3,4,5})),IF(COUNT(J65:V65)=4,SUM(LARGE(J65:V65,{1,2,3,4})),IF(COUNT(J65:V65)=3,SUM(LARGE(J65:V65,{1,2,3})),IF(COUNT(J65:V65)=2,SUM(LARGE(J65:V65,{1,2})),IF(COUNT(J65:V65)=1,SUM(LARGE(J65:V65,{1})),0)))))</f>
        <v>320</v>
      </c>
      <c r="I65" s="147">
        <f t="shared" si="1"/>
        <v>1</v>
      </c>
      <c r="J65" s="33"/>
      <c r="K65" s="33"/>
      <c r="L65" s="33"/>
      <c r="M65" s="33"/>
      <c r="N65" s="33">
        <v>320</v>
      </c>
      <c r="O65" s="33"/>
      <c r="P65" s="33"/>
      <c r="Q65" s="33"/>
      <c r="R65" s="33"/>
      <c r="S65" s="33"/>
      <c r="T65" s="33"/>
      <c r="U65" s="33"/>
      <c r="V65" s="141"/>
    </row>
    <row r="66" spans="2:22" ht="12" x14ac:dyDescent="0.2">
      <c r="B66" s="27"/>
      <c r="C66" s="240"/>
      <c r="D66" s="70" t="s">
        <v>1361</v>
      </c>
      <c r="E66" s="70" t="s">
        <v>962</v>
      </c>
      <c r="F66" s="145" t="str">
        <f>IFERROR(VLOOKUP(D66,BD!$B:$D,2,FALSE),"")</f>
        <v>CSJ/NAMBA TRAINING</v>
      </c>
      <c r="G66" s="145" t="str">
        <f>IFERROR(VLOOKUP(E66,BD!$B:$D,2,FALSE),"")</f>
        <v>CSJ/NAMBA TRAINING</v>
      </c>
      <c r="H66" s="146">
        <f>IF(COUNT(J66:V66)&gt;=5,SUM(LARGE(J66:V66,{1,2,3,4,5})),IF(COUNT(J66:V66)=4,SUM(LARGE(J66:V66,{1,2,3,4})),IF(COUNT(J66:V66)=3,SUM(LARGE(J66:V66,{1,2,3})),IF(COUNT(J66:V66)=2,SUM(LARGE(J66:V66,{1,2})),IF(COUNT(J66:V66)=1,SUM(LARGE(J66:V66,{1})),0)))))</f>
        <v>320</v>
      </c>
      <c r="I66" s="147">
        <f t="shared" si="1"/>
        <v>1</v>
      </c>
      <c r="J66" s="33"/>
      <c r="K66" s="33"/>
      <c r="L66" s="33"/>
      <c r="M66" s="33"/>
      <c r="N66" s="33">
        <v>320</v>
      </c>
      <c r="O66" s="33"/>
      <c r="P66" s="33"/>
      <c r="Q66" s="33"/>
      <c r="R66" s="33"/>
      <c r="S66" s="33"/>
      <c r="T66" s="33"/>
      <c r="U66" s="33"/>
      <c r="V66" s="141"/>
    </row>
    <row r="67" spans="2:22" ht="12" x14ac:dyDescent="0.2">
      <c r="B67" s="27"/>
      <c r="C67" s="240"/>
      <c r="D67" s="70" t="s">
        <v>1506</v>
      </c>
      <c r="E67" s="70" t="s">
        <v>308</v>
      </c>
      <c r="F67" s="145" t="str">
        <f>IFERROR(VLOOKUP(D67,BD!$B:$D,2,FALSE),"")</f>
        <v>AMBP</v>
      </c>
      <c r="G67" s="145" t="str">
        <f>IFERROR(VLOOKUP(E67,BD!$B:$D,2,FALSE),"")</f>
        <v>LCC</v>
      </c>
      <c r="H67" s="146">
        <f>IF(COUNT(J67:V67)&gt;=5,SUM(LARGE(J67:V67,{1,2,3,4,5})),IF(COUNT(J67:V67)=4,SUM(LARGE(J67:V67,{1,2,3,4})),IF(COUNT(J67:V67)=3,SUM(LARGE(J67:V67,{1,2,3})),IF(COUNT(J67:V67)=2,SUM(LARGE(J67:V67,{1,2})),IF(COUNT(J67:V67)=1,SUM(LARGE(J67:V67,{1})),0)))))</f>
        <v>320</v>
      </c>
      <c r="I67" s="147">
        <f t="shared" si="1"/>
        <v>1</v>
      </c>
      <c r="J67" s="33"/>
      <c r="K67" s="33"/>
      <c r="L67" s="33"/>
      <c r="M67" s="33"/>
      <c r="N67" s="33">
        <v>320</v>
      </c>
      <c r="O67" s="33"/>
      <c r="P67" s="33"/>
      <c r="Q67" s="33"/>
      <c r="R67" s="33"/>
      <c r="S67" s="33"/>
      <c r="T67" s="33"/>
      <c r="U67" s="33"/>
      <c r="V67" s="141"/>
    </row>
    <row r="68" spans="2:22" ht="12" x14ac:dyDescent="0.2">
      <c r="B68" s="27"/>
      <c r="C68" s="240"/>
      <c r="D68" s="129" t="s">
        <v>1512</v>
      </c>
      <c r="E68" s="70" t="s">
        <v>1510</v>
      </c>
      <c r="F68" s="145" t="str">
        <f>IFERROR(VLOOKUP(D68,BD!$B:$D,2,FALSE),"")</f>
        <v>CSJ/NAMBA TRAINING</v>
      </c>
      <c r="G68" s="145" t="str">
        <f>IFERROR(VLOOKUP(E68,BD!$B:$D,2,FALSE),"")</f>
        <v>CSJ/NAMBA TRAINING</v>
      </c>
      <c r="H68" s="146">
        <f>IF(COUNT(J68:V68)&gt;=5,SUM(LARGE(J68:V68,{1,2,3,4,5})),IF(COUNT(J68:V68)=4,SUM(LARGE(J68:V68,{1,2,3,4})),IF(COUNT(J68:V68)=3,SUM(LARGE(J68:V68,{1,2,3})),IF(COUNT(J68:V68)=2,SUM(LARGE(J68:V68,{1,2})),IF(COUNT(J68:V68)=1,SUM(LARGE(J68:V68,{1})),0)))))</f>
        <v>320</v>
      </c>
      <c r="I68" s="147">
        <f t="shared" si="1"/>
        <v>1</v>
      </c>
      <c r="J68" s="33"/>
      <c r="K68" s="33"/>
      <c r="L68" s="33"/>
      <c r="M68" s="33"/>
      <c r="N68" s="33"/>
      <c r="O68" s="33"/>
      <c r="P68" s="33"/>
      <c r="Q68" s="33"/>
      <c r="R68" s="33">
        <v>320</v>
      </c>
      <c r="S68" s="33"/>
      <c r="T68" s="33"/>
      <c r="U68" s="33"/>
      <c r="V68" s="141"/>
    </row>
    <row r="69" spans="2:22" ht="12" x14ac:dyDescent="0.2">
      <c r="B69" s="27"/>
      <c r="C69" s="240"/>
      <c r="D69" s="70" t="s">
        <v>1511</v>
      </c>
      <c r="E69" s="70" t="s">
        <v>1527</v>
      </c>
      <c r="F69" s="145" t="str">
        <f>IFERROR(VLOOKUP(D69,BD!$B:$D,2,FALSE),"")</f>
        <v>ASERP</v>
      </c>
      <c r="G69" s="145" t="str">
        <f>IFERROR(VLOOKUP(E69,BD!$B:$D,2,FALSE),"")</f>
        <v>ASERP</v>
      </c>
      <c r="H69" s="146">
        <f>IF(COUNT(J69:V69)&gt;=5,SUM(LARGE(J69:V69,{1,2,3,4,5})),IF(COUNT(J69:V69)=4,SUM(LARGE(J69:V69,{1,2,3,4})),IF(COUNT(J69:V69)=3,SUM(LARGE(J69:V69,{1,2,3})),IF(COUNT(J69:V69)=2,SUM(LARGE(J69:V69,{1,2})),IF(COUNT(J69:V69)=1,SUM(LARGE(J69:V69,{1})),0)))))</f>
        <v>320</v>
      </c>
      <c r="I69" s="147">
        <f t="shared" si="1"/>
        <v>1</v>
      </c>
      <c r="J69" s="33"/>
      <c r="K69" s="33"/>
      <c r="L69" s="33"/>
      <c r="M69" s="33"/>
      <c r="N69" s="33"/>
      <c r="O69" s="33"/>
      <c r="P69" s="33"/>
      <c r="Q69" s="33"/>
      <c r="R69" s="33">
        <v>320</v>
      </c>
      <c r="S69" s="33"/>
      <c r="T69" s="33"/>
      <c r="U69" s="33"/>
      <c r="V69" s="141"/>
    </row>
    <row r="70" spans="2:22" ht="12" x14ac:dyDescent="0.2">
      <c r="B70" s="27"/>
      <c r="C70" s="240"/>
      <c r="D70" s="70" t="s">
        <v>191</v>
      </c>
      <c r="E70" s="2" t="s">
        <v>248</v>
      </c>
      <c r="F70" s="145" t="str">
        <f>IFERROR(VLOOKUP(D70,BD!$B:$D,2,FALSE),"")</f>
        <v>ILECE</v>
      </c>
      <c r="G70" s="145" t="str">
        <f>IFERROR(VLOOKUP(E70,BD!$B:$D,2,FALSE),"")</f>
        <v>ILECE</v>
      </c>
      <c r="H70" s="146">
        <f>IF(COUNT(J70:V70)&gt;=5,SUM(LARGE(J70:V70,{1,2,3,4,5})),IF(COUNT(J70:V70)=4,SUM(LARGE(J70:V70,{1,2,3,4})),IF(COUNT(J70:V70)=3,SUM(LARGE(J70:V70,{1,2,3})),IF(COUNT(J70:V70)=2,SUM(LARGE(J70:V70,{1,2})),IF(COUNT(J70:V70)=1,SUM(LARGE(J70:V70,{1})),0)))))</f>
        <v>320</v>
      </c>
      <c r="I70" s="147">
        <f t="shared" si="1"/>
        <v>1</v>
      </c>
      <c r="J70" s="33"/>
      <c r="K70" s="33">
        <v>320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141"/>
    </row>
    <row r="71" spans="2:22" ht="6" customHeight="1" x14ac:dyDescent="0.2">
      <c r="B71" s="32"/>
      <c r="C71" s="14"/>
      <c r="D71" s="116"/>
      <c r="E71" s="117"/>
      <c r="F71" s="118"/>
      <c r="G71" s="118"/>
      <c r="H71" s="143"/>
      <c r="I71" s="144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41"/>
    </row>
    <row r="72" spans="2:22" ht="12" x14ac:dyDescent="0.2">
      <c r="B72" s="27"/>
      <c r="C72" s="137"/>
      <c r="D72" s="2" t="s">
        <v>391</v>
      </c>
      <c r="E72" s="129" t="s">
        <v>554</v>
      </c>
      <c r="F72" s="145" t="str">
        <f>IFERROR(VLOOKUP(D72,BD!$B:$D,2,FALSE),"")</f>
        <v>ASSVP</v>
      </c>
      <c r="G72" s="145" t="str">
        <f>IFERROR(VLOOKUP(E72,BD!$B:$D,2,FALSE),"")</f>
        <v>ASSVP</v>
      </c>
      <c r="H72" s="146">
        <f>IF(COUNT(J72:V72)&gt;=5,SUM(LARGE(J72:V72,{1,2,3,4,5})),IF(COUNT(J72:V72)=4,SUM(LARGE(J72:V72,{1,2,3,4})),IF(COUNT(J72:V72)=3,SUM(LARGE(J72:V72,{1,2,3})),IF(COUNT(J72:V72)=2,SUM(LARGE(J72:V72,{1,2})),IF(COUNT(J72:V72)=1,SUM(LARGE(J72:V72,{1})),0)))))</f>
        <v>1600</v>
      </c>
      <c r="I72" s="147">
        <f t="shared" ref="I72:I78" si="2">COUNT(J72:V72)-COUNTIF(J72:V72,"=0")</f>
        <v>1</v>
      </c>
      <c r="J72" s="33"/>
      <c r="K72" s="33"/>
      <c r="L72" s="33"/>
      <c r="M72" s="33"/>
      <c r="N72" s="33"/>
      <c r="O72" s="33"/>
      <c r="P72" s="33">
        <v>1600</v>
      </c>
      <c r="Q72" s="33"/>
      <c r="R72" s="33"/>
      <c r="S72" s="33"/>
      <c r="T72" s="33"/>
      <c r="U72" s="33"/>
      <c r="V72" s="141"/>
    </row>
    <row r="73" spans="2:22" ht="12" x14ac:dyDescent="0.2">
      <c r="B73" s="27"/>
      <c r="C73" s="137"/>
      <c r="D73" s="2" t="s">
        <v>566</v>
      </c>
      <c r="E73" s="2" t="s">
        <v>833</v>
      </c>
      <c r="F73" s="145" t="str">
        <f>IFERROR(VLOOKUP(D73,BD!$B:$D,2,FALSE),"")</f>
        <v>ASSVP</v>
      </c>
      <c r="G73" s="145" t="str">
        <f>IFERROR(VLOOKUP(E73,BD!$B:$D,2,FALSE),"")</f>
        <v>ASSVP</v>
      </c>
      <c r="H73" s="146">
        <f>IF(COUNT(J73:V73)&gt;=5,SUM(LARGE(J73:V73,{1,2,3,4,5})),IF(COUNT(J73:V73)=4,SUM(LARGE(J73:V73,{1,2,3,4})),IF(COUNT(J73:V73)=3,SUM(LARGE(J73:V73,{1,2,3})),IF(COUNT(J73:V73)=2,SUM(LARGE(J73:V73,{1,2})),IF(COUNT(J73:V73)=1,SUM(LARGE(J73:V73,{1})),0)))))</f>
        <v>1360</v>
      </c>
      <c r="I73" s="147">
        <f t="shared" si="2"/>
        <v>1</v>
      </c>
      <c r="J73" s="33"/>
      <c r="K73" s="33"/>
      <c r="L73" s="33"/>
      <c r="M73" s="33"/>
      <c r="N73" s="33"/>
      <c r="O73" s="33"/>
      <c r="P73" s="33">
        <v>1360</v>
      </c>
      <c r="Q73" s="33"/>
      <c r="R73" s="33"/>
      <c r="S73" s="33"/>
      <c r="T73" s="33"/>
      <c r="U73" s="33"/>
      <c r="V73" s="141"/>
    </row>
    <row r="74" spans="2:22" ht="12" x14ac:dyDescent="0.2">
      <c r="B74" s="27"/>
      <c r="C74" s="137"/>
      <c r="D74" s="70" t="s">
        <v>734</v>
      </c>
      <c r="E74" s="70" t="s">
        <v>649</v>
      </c>
      <c r="F74" s="145" t="str">
        <f>IFERROR(VLOOKUP(D74,BD!$B:$D,2,FALSE),"")</f>
        <v>CC</v>
      </c>
      <c r="G74" s="145" t="str">
        <f>IFERROR(VLOOKUP(E74,BD!$B:$D,2,FALSE),"")</f>
        <v>CC</v>
      </c>
      <c r="H74" s="146">
        <f>IF(COUNT(J74:V74)&gt;=5,SUM(LARGE(J74:V74,{1,2,3,4,5})),IF(COUNT(J74:V74)=4,SUM(LARGE(J74:V74,{1,2,3,4})),IF(COUNT(J74:V74)=3,SUM(LARGE(J74:V74,{1,2,3})),IF(COUNT(J74:V74)=2,SUM(LARGE(J74:V74,{1,2})),IF(COUNT(J74:V74)=1,SUM(LARGE(J74:V74,{1})),0)))))</f>
        <v>1600</v>
      </c>
      <c r="I74" s="147">
        <f t="shared" si="2"/>
        <v>1</v>
      </c>
      <c r="J74" s="33"/>
      <c r="K74" s="33"/>
      <c r="L74" s="33"/>
      <c r="M74" s="33"/>
      <c r="N74" s="33"/>
      <c r="O74" s="33"/>
      <c r="P74" s="33"/>
      <c r="Q74" s="33">
        <v>1600</v>
      </c>
      <c r="R74" s="33"/>
      <c r="S74" s="33"/>
      <c r="T74" s="33"/>
      <c r="U74" s="33"/>
      <c r="V74" s="141"/>
    </row>
    <row r="75" spans="2:22" ht="12" x14ac:dyDescent="0.2">
      <c r="B75" s="27"/>
      <c r="C75" s="198"/>
      <c r="D75" s="129"/>
      <c r="E75" s="129"/>
      <c r="F75" s="145" t="str">
        <f>IFERROR(VLOOKUP(D75,BD!$B:$D,2,FALSE),"")</f>
        <v/>
      </c>
      <c r="G75" s="145" t="str">
        <f>IFERROR(VLOOKUP(E75,BD!$B:$D,2,FALSE),"")</f>
        <v/>
      </c>
      <c r="H75" s="146">
        <f>IF(COUNT(J75:V75)&gt;=5,SUM(LARGE(J75:V75,{1,2,3,4,5})),IF(COUNT(J75:V75)=4,SUM(LARGE(J75:V75,{1,2,3,4})),IF(COUNT(J75:V75)=3,SUM(LARGE(J75:V75,{1,2,3})),IF(COUNT(J75:V75)=2,SUM(LARGE(J75:V75,{1,2})),IF(COUNT(J75:V75)=1,SUM(LARGE(J75:V75,{1})),0)))))</f>
        <v>0</v>
      </c>
      <c r="I75" s="147">
        <f t="shared" si="2"/>
        <v>0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141"/>
    </row>
    <row r="76" spans="2:22" ht="12" x14ac:dyDescent="0.2">
      <c r="B76" s="27"/>
      <c r="C76" s="169"/>
      <c r="D76" s="70"/>
      <c r="E76" s="2"/>
      <c r="F76" s="145" t="str">
        <f>IFERROR(VLOOKUP(D76,BD!$B:$D,2,FALSE),"")</f>
        <v/>
      </c>
      <c r="G76" s="145" t="str">
        <f>IFERROR(VLOOKUP(E76,BD!$B:$D,2,FALSE),"")</f>
        <v/>
      </c>
      <c r="H76" s="146">
        <f>IF(COUNT(J76:V76)&gt;=5,SUM(LARGE(J76:V76,{1,2,3,4,5})),IF(COUNT(J76:V76)=4,SUM(LARGE(J76:V76,{1,2,3,4})),IF(COUNT(J76:V76)=3,SUM(LARGE(J76:V76,{1,2,3})),IF(COUNT(J76:V76)=2,SUM(LARGE(J76:V76,{1,2})),IF(COUNT(J76:V76)=1,SUM(LARGE(J76:V76,{1})),0)))))</f>
        <v>0</v>
      </c>
      <c r="I76" s="147">
        <f t="shared" si="2"/>
        <v>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141"/>
    </row>
    <row r="77" spans="2:22" ht="12" x14ac:dyDescent="0.2">
      <c r="B77" s="27"/>
      <c r="C77" s="203"/>
      <c r="D77" s="129"/>
      <c r="E77" s="70"/>
      <c r="F77" s="145" t="str">
        <f>IFERROR(VLOOKUP(D77,BD!$B:$D,2,FALSE),"")</f>
        <v/>
      </c>
      <c r="G77" s="145" t="str">
        <f>IFERROR(VLOOKUP(E77,BD!$B:$D,2,FALSE),"")</f>
        <v/>
      </c>
      <c r="H77" s="146">
        <f>IF(COUNT(J77:V77)&gt;=5,SUM(LARGE(J77:V77,{1,2,3,4,5})),IF(COUNT(J77:V77)=4,SUM(LARGE(J77:V77,{1,2,3,4})),IF(COUNT(J77:V77)=3,SUM(LARGE(J77:V77,{1,2,3})),IF(COUNT(J77:V77)=2,SUM(LARGE(J77:V77,{1,2})),IF(COUNT(J77:V77)=1,SUM(LARGE(J77:V77,{1})),0)))))</f>
        <v>0</v>
      </c>
      <c r="I77" s="147">
        <f t="shared" si="2"/>
        <v>0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141"/>
    </row>
    <row r="78" spans="2:22" ht="12" x14ac:dyDescent="0.2">
      <c r="B78" s="27"/>
      <c r="C78" s="203"/>
      <c r="D78" s="129"/>
      <c r="E78" s="129"/>
      <c r="F78" s="145" t="str">
        <f>IFERROR(VLOOKUP(D78,BD!$B:$D,2,FALSE),"")</f>
        <v/>
      </c>
      <c r="G78" s="145" t="str">
        <f>IFERROR(VLOOKUP(E78,BD!$B:$D,2,FALSE),"")</f>
        <v/>
      </c>
      <c r="H78" s="146">
        <f>IF(COUNT(J78:V78)&gt;=5,SUM(LARGE(J78:V78,{1,2,3,4,5})),IF(COUNT(J78:V78)=4,SUM(LARGE(J78:V78,{1,2,3,4})),IF(COUNT(J78:V78)=3,SUM(LARGE(J78:V78,{1,2,3})),IF(COUNT(J78:V78)=2,SUM(LARGE(J78:V78,{1,2})),IF(COUNT(J78:V78)=1,SUM(LARGE(J78:V78,{1})),0)))))</f>
        <v>0</v>
      </c>
      <c r="I78" s="147">
        <f t="shared" si="2"/>
        <v>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141"/>
    </row>
    <row r="79" spans="2:22" x14ac:dyDescent="0.2">
      <c r="B79" s="31"/>
      <c r="C79" s="17"/>
      <c r="D79" s="17"/>
      <c r="E79" s="17"/>
      <c r="F79" s="95"/>
      <c r="G79" s="95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41"/>
    </row>
    <row r="80" spans="2:22" s="21" customFormat="1" x14ac:dyDescent="0.2">
      <c r="B80" s="28"/>
      <c r="C80" s="19"/>
      <c r="D80" s="20"/>
      <c r="E80" s="20" t="str">
        <f>SM!$D$38</f>
        <v>CONTAGEM DE SEMANAS</v>
      </c>
      <c r="F80" s="95"/>
      <c r="G80" s="95"/>
      <c r="H80" s="18"/>
      <c r="I80" s="18"/>
      <c r="J80" s="102">
        <f>SM!H$38</f>
        <v>50</v>
      </c>
      <c r="K80" s="102">
        <f>SM!I$38</f>
        <v>49</v>
      </c>
      <c r="L80" s="102">
        <f>SM!J$38</f>
        <v>35</v>
      </c>
      <c r="M80" s="102">
        <f>SM!K$38</f>
        <v>30</v>
      </c>
      <c r="N80" s="102">
        <f>SM!L$38</f>
        <v>28</v>
      </c>
      <c r="O80" s="102">
        <f>SM!M$38</f>
        <v>26</v>
      </c>
      <c r="P80" s="102">
        <f>SM!N$38</f>
        <v>22</v>
      </c>
      <c r="Q80" s="102">
        <f>SM!O$38</f>
        <v>11</v>
      </c>
      <c r="R80" s="102">
        <f>SM!P$38</f>
        <v>4</v>
      </c>
      <c r="S80" s="102">
        <f>SM!Q$38</f>
        <v>4</v>
      </c>
      <c r="T80" s="102">
        <f>SM!R$38</f>
        <v>4</v>
      </c>
      <c r="U80" s="102">
        <f>SM!S$38</f>
        <v>1</v>
      </c>
      <c r="V80" s="142"/>
    </row>
  </sheetData>
  <sheetProtection selectLockedCells="1" selectUnlockedCells="1"/>
  <sortState ref="D10:U71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8"/>
  <sheetViews>
    <sheetView showGridLines="0" tabSelected="1" zoomScaleNormal="100" zoomScaleSheetLayoutView="100" workbookViewId="0">
      <selection activeCell="D20" sqref="D2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6" width="10.85546875" style="4" customWidth="1"/>
    <col min="7" max="7" width="10.85546875" style="44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">
        <v>1109</v>
      </c>
      <c r="E2" s="94"/>
      <c r="F2" s="23"/>
      <c r="G2" s="3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3</v>
      </c>
      <c r="D3" s="8">
        <v>43787</v>
      </c>
      <c r="E3" s="94"/>
      <c r="F3" s="23"/>
      <c r="G3" s="3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23"/>
      <c r="G4" s="3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">
        <v>37</v>
      </c>
      <c r="E6" s="286" t="s">
        <v>35</v>
      </c>
      <c r="F6" s="285" t="s">
        <v>2</v>
      </c>
      <c r="G6" s="283" t="s">
        <v>19</v>
      </c>
      <c r="H6" s="11" t="s">
        <v>59</v>
      </c>
      <c r="I6" s="11" t="s">
        <v>63</v>
      </c>
      <c r="J6" s="11" t="s">
        <v>57</v>
      </c>
      <c r="K6" s="11" t="s">
        <v>57</v>
      </c>
      <c r="L6" s="11" t="s">
        <v>57</v>
      </c>
      <c r="M6" s="11" t="s">
        <v>57</v>
      </c>
      <c r="N6" s="11" t="s">
        <v>59</v>
      </c>
      <c r="O6" s="11" t="s">
        <v>63</v>
      </c>
      <c r="P6" s="11" t="s">
        <v>59</v>
      </c>
      <c r="Q6" s="11" t="s">
        <v>59</v>
      </c>
      <c r="R6" s="11" t="s">
        <v>59</v>
      </c>
      <c r="S6" s="11" t="s">
        <v>189</v>
      </c>
      <c r="T6" s="141"/>
    </row>
    <row r="7" spans="2:20" ht="12" x14ac:dyDescent="0.2">
      <c r="B7" s="26"/>
      <c r="C7" s="284"/>
      <c r="D7" s="284"/>
      <c r="E7" s="286"/>
      <c r="F7" s="285"/>
      <c r="G7" s="283"/>
      <c r="H7" s="12" t="s">
        <v>560</v>
      </c>
      <c r="I7" s="12" t="s">
        <v>978</v>
      </c>
      <c r="J7" s="12" t="s">
        <v>560</v>
      </c>
      <c r="K7" s="12" t="s">
        <v>58</v>
      </c>
      <c r="L7" s="12" t="s">
        <v>978</v>
      </c>
      <c r="M7" s="12" t="s">
        <v>753</v>
      </c>
      <c r="N7" s="12" t="s">
        <v>58</v>
      </c>
      <c r="O7" s="12" t="s">
        <v>58</v>
      </c>
      <c r="P7" s="12" t="s">
        <v>978</v>
      </c>
      <c r="Q7" s="12" t="s">
        <v>753</v>
      </c>
      <c r="R7" s="12" t="s">
        <v>560</v>
      </c>
      <c r="S7" s="12" t="s">
        <v>58</v>
      </c>
      <c r="T7" s="141"/>
    </row>
    <row r="8" spans="2:20" ht="12" x14ac:dyDescent="0.2">
      <c r="B8" s="29"/>
      <c r="C8" s="284"/>
      <c r="D8" s="284"/>
      <c r="E8" s="286"/>
      <c r="F8" s="285"/>
      <c r="G8" s="283"/>
      <c r="H8" s="13">
        <v>43444</v>
      </c>
      <c r="I8" s="13">
        <v>43451</v>
      </c>
      <c r="J8" s="13">
        <v>43549</v>
      </c>
      <c r="K8" s="13">
        <v>43583</v>
      </c>
      <c r="L8" s="13">
        <v>43598</v>
      </c>
      <c r="M8" s="13">
        <v>43612</v>
      </c>
      <c r="N8" s="13">
        <v>43640</v>
      </c>
      <c r="O8" s="13">
        <v>43717</v>
      </c>
      <c r="P8" s="13">
        <v>43766</v>
      </c>
      <c r="Q8" s="13">
        <v>43766</v>
      </c>
      <c r="R8" s="13">
        <v>43766</v>
      </c>
      <c r="S8" s="13">
        <v>43787</v>
      </c>
      <c r="T8" s="141"/>
    </row>
    <row r="9" spans="2:20" ht="6" customHeight="1" x14ac:dyDescent="0.2">
      <c r="B9" s="32"/>
      <c r="C9" s="14"/>
      <c r="D9" s="14"/>
      <c r="E9" s="97"/>
      <c r="F9" s="37"/>
      <c r="G9" s="47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202">
        <v>1</v>
      </c>
      <c r="D10" s="2" t="s">
        <v>79</v>
      </c>
      <c r="E10" s="145" t="str">
        <f>IFERROR(VLOOKUP(D10,BD!$B:$D,2,FALSE),"")</f>
        <v>ASSVP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5920</v>
      </c>
      <c r="G10" s="147">
        <f t="shared" ref="G10:G36" si="0">COUNT(H10:T10)-COUNTIF(H10:T10,"=0")</f>
        <v>5</v>
      </c>
      <c r="H10" s="33"/>
      <c r="I10" s="33"/>
      <c r="J10" s="33"/>
      <c r="K10" s="33"/>
      <c r="L10" s="33"/>
      <c r="M10" s="33">
        <v>800</v>
      </c>
      <c r="N10" s="33">
        <v>1600</v>
      </c>
      <c r="O10" s="33">
        <v>1120</v>
      </c>
      <c r="P10" s="33"/>
      <c r="Q10" s="33">
        <v>800</v>
      </c>
      <c r="R10" s="33"/>
      <c r="S10" s="33">
        <v>1600</v>
      </c>
      <c r="T10" s="141"/>
    </row>
    <row r="11" spans="2:20" ht="12" x14ac:dyDescent="0.2">
      <c r="B11" s="27"/>
      <c r="C11" s="202">
        <v>2</v>
      </c>
      <c r="D11" s="105" t="s">
        <v>100</v>
      </c>
      <c r="E11" s="145" t="str">
        <f>IFERROR(VLOOKUP(D11,BD!$B:$D,2,FALSE),"")</f>
        <v>BME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5200</v>
      </c>
      <c r="G11" s="147">
        <f t="shared" si="0"/>
        <v>6</v>
      </c>
      <c r="H11" s="33"/>
      <c r="I11" s="33"/>
      <c r="J11" s="33">
        <v>800</v>
      </c>
      <c r="K11" s="33">
        <v>1360</v>
      </c>
      <c r="L11" s="33"/>
      <c r="M11" s="33"/>
      <c r="N11" s="33">
        <v>880</v>
      </c>
      <c r="O11" s="33">
        <v>640</v>
      </c>
      <c r="P11" s="33"/>
      <c r="Q11" s="33"/>
      <c r="R11" s="33">
        <v>800</v>
      </c>
      <c r="S11" s="33">
        <v>1360</v>
      </c>
      <c r="T11" s="141"/>
    </row>
    <row r="12" spans="2:20" ht="12" x14ac:dyDescent="0.2">
      <c r="B12" s="27"/>
      <c r="C12" s="234">
        <v>3</v>
      </c>
      <c r="D12" s="70" t="s">
        <v>727</v>
      </c>
      <c r="E12" s="145" t="str">
        <f>IFERROR(VLOOKUP(D12,BD!$B:$D,2,FALSE),"")</f>
        <v>ASSVP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4640</v>
      </c>
      <c r="G12" s="147">
        <f t="shared" si="0"/>
        <v>4</v>
      </c>
      <c r="H12" s="33"/>
      <c r="I12" s="33"/>
      <c r="J12" s="33"/>
      <c r="K12" s="33">
        <v>1600</v>
      </c>
      <c r="L12" s="33"/>
      <c r="M12" s="33"/>
      <c r="N12" s="33">
        <v>1360</v>
      </c>
      <c r="O12" s="33">
        <v>1120</v>
      </c>
      <c r="P12" s="33"/>
      <c r="Q12" s="33">
        <v>560</v>
      </c>
      <c r="R12" s="33"/>
      <c r="S12" s="33"/>
      <c r="T12" s="141"/>
    </row>
    <row r="13" spans="2:20" ht="12" x14ac:dyDescent="0.2">
      <c r="B13" s="27"/>
      <c r="C13" s="234">
        <v>4</v>
      </c>
      <c r="D13" s="2" t="s">
        <v>562</v>
      </c>
      <c r="E13" s="145" t="str">
        <f>IFERROR(VLOOKUP(D13,BD!$B:$D,2,FALSE),"")</f>
        <v>ZARDO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4000</v>
      </c>
      <c r="G13" s="147">
        <f t="shared" si="0"/>
        <v>5</v>
      </c>
      <c r="H13" s="33">
        <v>680</v>
      </c>
      <c r="I13" s="33"/>
      <c r="J13" s="33"/>
      <c r="K13" s="33"/>
      <c r="L13" s="33"/>
      <c r="M13" s="33"/>
      <c r="N13" s="33">
        <v>880</v>
      </c>
      <c r="O13" s="33">
        <v>880</v>
      </c>
      <c r="P13" s="33"/>
      <c r="Q13" s="33"/>
      <c r="R13" s="33">
        <v>680</v>
      </c>
      <c r="S13" s="33">
        <v>880</v>
      </c>
      <c r="T13" s="141"/>
    </row>
    <row r="14" spans="2:20" ht="12" x14ac:dyDescent="0.2">
      <c r="B14" s="27"/>
      <c r="C14" s="234">
        <v>5</v>
      </c>
      <c r="D14" s="2" t="s">
        <v>66</v>
      </c>
      <c r="E14" s="145" t="str">
        <f>IFERROR(VLOOKUP(D14,BD!$B:$D,2,FALSE),"")</f>
        <v>BME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3840</v>
      </c>
      <c r="G14" s="147">
        <f t="shared" si="0"/>
        <v>7</v>
      </c>
      <c r="H14" s="33">
        <v>560</v>
      </c>
      <c r="I14" s="33"/>
      <c r="J14" s="33">
        <v>560</v>
      </c>
      <c r="K14" s="33">
        <v>880</v>
      </c>
      <c r="L14" s="33"/>
      <c r="M14" s="33"/>
      <c r="N14" s="33">
        <v>880</v>
      </c>
      <c r="O14" s="33">
        <v>640</v>
      </c>
      <c r="P14" s="109"/>
      <c r="Q14" s="109"/>
      <c r="R14" s="109">
        <v>560</v>
      </c>
      <c r="S14" s="109">
        <v>880</v>
      </c>
      <c r="T14" s="141"/>
    </row>
    <row r="15" spans="2:20" ht="12" x14ac:dyDescent="0.2">
      <c r="B15" s="27"/>
      <c r="C15" s="234">
        <v>6</v>
      </c>
      <c r="D15" s="2" t="s">
        <v>64</v>
      </c>
      <c r="E15" s="145" t="str">
        <f>IFERROR(VLOOKUP(D15,BD!$B:$D,2,FALSE),"")</f>
        <v>SMCC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3240</v>
      </c>
      <c r="G15" s="147">
        <f t="shared" si="0"/>
        <v>4</v>
      </c>
      <c r="H15" s="33">
        <v>800</v>
      </c>
      <c r="I15" s="33"/>
      <c r="J15" s="33">
        <v>680</v>
      </c>
      <c r="K15" s="33"/>
      <c r="L15" s="33"/>
      <c r="M15" s="33"/>
      <c r="N15" s="33"/>
      <c r="O15" s="33">
        <v>640</v>
      </c>
      <c r="P15" s="33"/>
      <c r="Q15" s="33"/>
      <c r="R15" s="33"/>
      <c r="S15" s="33">
        <v>1120</v>
      </c>
      <c r="T15" s="141"/>
    </row>
    <row r="16" spans="2:20" ht="12" x14ac:dyDescent="0.2">
      <c r="B16" s="27"/>
      <c r="C16" s="234">
        <v>7</v>
      </c>
      <c r="D16" s="105" t="s">
        <v>111</v>
      </c>
      <c r="E16" s="145" t="str">
        <f>IFERROR(VLOOKUP(D16,BD!$B:$D,2,FALSE),"")</f>
        <v>ASSVP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3040</v>
      </c>
      <c r="G16" s="147">
        <f t="shared" si="0"/>
        <v>3</v>
      </c>
      <c r="H16" s="109"/>
      <c r="I16" s="109"/>
      <c r="J16" s="109"/>
      <c r="K16" s="109">
        <v>1120</v>
      </c>
      <c r="L16" s="109"/>
      <c r="M16" s="109"/>
      <c r="N16" s="109"/>
      <c r="O16" s="109">
        <v>1360</v>
      </c>
      <c r="P16" s="33"/>
      <c r="Q16" s="33">
        <v>560</v>
      </c>
      <c r="R16" s="33"/>
      <c r="S16" s="33"/>
      <c r="T16" s="141"/>
    </row>
    <row r="17" spans="2:20" ht="12" x14ac:dyDescent="0.2">
      <c r="B17" s="27"/>
      <c r="C17" s="234">
        <v>8</v>
      </c>
      <c r="D17" s="105" t="s">
        <v>125</v>
      </c>
      <c r="E17" s="145" t="str">
        <f>IFERROR(VLOOKUP(D17,BD!$B:$D,2,FALSE),"")</f>
        <v>ASSVP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2240</v>
      </c>
      <c r="G17" s="147">
        <f t="shared" si="0"/>
        <v>2</v>
      </c>
      <c r="H17" s="33"/>
      <c r="I17" s="33"/>
      <c r="J17" s="33"/>
      <c r="K17" s="33">
        <v>1120</v>
      </c>
      <c r="L17" s="33"/>
      <c r="M17" s="33"/>
      <c r="N17" s="33">
        <v>1120</v>
      </c>
      <c r="O17" s="33"/>
      <c r="P17" s="33"/>
      <c r="Q17" s="33"/>
      <c r="R17" s="33"/>
      <c r="S17" s="33"/>
      <c r="T17" s="141"/>
    </row>
    <row r="18" spans="2:20" ht="12" x14ac:dyDescent="0.2">
      <c r="B18" s="27"/>
      <c r="C18" s="234">
        <v>9</v>
      </c>
      <c r="D18" s="2" t="s">
        <v>220</v>
      </c>
      <c r="E18" s="145" t="str">
        <f>IFERROR(VLOOKUP(D18,BD!$B:$D,2,FALSE),"")</f>
        <v>BME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2080</v>
      </c>
      <c r="G18" s="147">
        <f t="shared" si="0"/>
        <v>3</v>
      </c>
      <c r="H18" s="33"/>
      <c r="I18" s="33"/>
      <c r="J18" s="33"/>
      <c r="K18" s="33"/>
      <c r="L18" s="33"/>
      <c r="M18" s="33"/>
      <c r="N18" s="33"/>
      <c r="O18" s="33">
        <v>640</v>
      </c>
      <c r="P18" s="33"/>
      <c r="Q18" s="33"/>
      <c r="R18" s="33">
        <v>560</v>
      </c>
      <c r="S18" s="33">
        <v>880</v>
      </c>
      <c r="T18" s="141"/>
    </row>
    <row r="19" spans="2:20" ht="12" x14ac:dyDescent="0.2">
      <c r="B19" s="27"/>
      <c r="C19" s="234">
        <v>10</v>
      </c>
      <c r="D19" s="2" t="s">
        <v>102</v>
      </c>
      <c r="E19" s="145" t="str">
        <f>IFERROR(VLOOKUP(D19,BD!$B:$D,2,FALSE),"")</f>
        <v>SMCC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1760</v>
      </c>
      <c r="G19" s="147">
        <f t="shared" si="0"/>
        <v>2</v>
      </c>
      <c r="H19" s="33"/>
      <c r="I19" s="33"/>
      <c r="J19" s="33"/>
      <c r="K19" s="33"/>
      <c r="L19" s="33"/>
      <c r="M19" s="33"/>
      <c r="N19" s="33"/>
      <c r="O19" s="33">
        <v>640</v>
      </c>
      <c r="P19" s="33"/>
      <c r="Q19" s="33"/>
      <c r="R19" s="33"/>
      <c r="S19" s="33">
        <v>1120</v>
      </c>
      <c r="T19" s="141"/>
    </row>
    <row r="20" spans="2:20" ht="12" x14ac:dyDescent="0.2">
      <c r="B20" s="27"/>
      <c r="C20" s="234">
        <v>11</v>
      </c>
      <c r="D20" s="70" t="s">
        <v>222</v>
      </c>
      <c r="E20" s="145" t="str">
        <f>IFERROR(VLOOKUP(D20,BD!$B:$D,2,FALSE),"")</f>
        <v>ASSVP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1600</v>
      </c>
      <c r="G20" s="147">
        <f t="shared" si="0"/>
        <v>1</v>
      </c>
      <c r="H20" s="33"/>
      <c r="I20" s="33"/>
      <c r="J20" s="33"/>
      <c r="K20" s="33"/>
      <c r="L20" s="33"/>
      <c r="M20" s="33"/>
      <c r="N20" s="33"/>
      <c r="O20" s="33">
        <v>1600</v>
      </c>
      <c r="P20" s="33"/>
      <c r="Q20" s="33"/>
      <c r="R20" s="33"/>
      <c r="S20" s="33"/>
      <c r="T20" s="141"/>
    </row>
    <row r="21" spans="2:20" ht="12" x14ac:dyDescent="0.2">
      <c r="B21" s="27"/>
      <c r="C21" s="234">
        <v>12</v>
      </c>
      <c r="D21" s="70" t="s">
        <v>163</v>
      </c>
      <c r="E21" s="145" t="str">
        <f>IFERROR(VLOOKUP(D21,BD!$B:$D,2,FALSE),"")</f>
        <v>ABCFI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880</v>
      </c>
      <c r="G21" s="147">
        <f t="shared" si="0"/>
        <v>1</v>
      </c>
      <c r="H21" s="33"/>
      <c r="I21" s="33"/>
      <c r="J21" s="33"/>
      <c r="K21" s="33">
        <v>880</v>
      </c>
      <c r="L21" s="33"/>
      <c r="M21" s="33"/>
      <c r="N21" s="33"/>
      <c r="O21" s="33"/>
      <c r="P21" s="33"/>
      <c r="Q21" s="33"/>
      <c r="R21" s="33"/>
      <c r="S21" s="33"/>
      <c r="T21" s="141"/>
    </row>
    <row r="22" spans="2:20" ht="12" x14ac:dyDescent="0.2">
      <c r="B22" s="27"/>
      <c r="C22" s="271"/>
      <c r="D22" s="266" t="s">
        <v>131</v>
      </c>
      <c r="E22" s="267" t="str">
        <f>IFERROR(VLOOKUP(D22,BD!$B:$D,2,FALSE),"")</f>
        <v>ASSVP</v>
      </c>
      <c r="F22" s="268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880</v>
      </c>
      <c r="G22" s="269">
        <f t="shared" si="0"/>
        <v>1</v>
      </c>
      <c r="H22" s="270"/>
      <c r="I22" s="270"/>
      <c r="J22" s="270"/>
      <c r="K22" s="270">
        <v>880</v>
      </c>
      <c r="L22" s="270"/>
      <c r="M22" s="270"/>
      <c r="N22" s="270"/>
      <c r="O22" s="270"/>
      <c r="P22" s="270"/>
      <c r="Q22" s="270"/>
      <c r="R22" s="270"/>
      <c r="S22" s="270"/>
      <c r="T22" s="141"/>
    </row>
    <row r="23" spans="2:20" ht="12" x14ac:dyDescent="0.2">
      <c r="B23" s="27"/>
      <c r="C23" s="271">
        <v>14</v>
      </c>
      <c r="D23" s="266" t="s">
        <v>82</v>
      </c>
      <c r="E23" s="267" t="str">
        <f>IFERROR(VLOOKUP(D23,BD!$B:$D,2,FALSE),"")</f>
        <v>ASSVP</v>
      </c>
      <c r="F23" s="268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680</v>
      </c>
      <c r="G23" s="269">
        <f t="shared" si="0"/>
        <v>1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>
        <v>680</v>
      </c>
      <c r="R23" s="270"/>
      <c r="S23" s="270"/>
      <c r="T23" s="141"/>
    </row>
    <row r="24" spans="2:20" ht="12" x14ac:dyDescent="0.2">
      <c r="B24" s="27"/>
      <c r="C24" s="137">
        <v>15</v>
      </c>
      <c r="D24" s="2" t="s">
        <v>219</v>
      </c>
      <c r="E24" s="145" t="str">
        <f>IFERROR(VLOOKUP(D24,BD!$B:$D,2,FALSE),"")</f>
        <v>ZARDO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0</v>
      </c>
      <c r="G24" s="147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41"/>
    </row>
    <row r="25" spans="2:20" ht="12" x14ac:dyDescent="0.2">
      <c r="B25" s="27"/>
      <c r="C25" s="137"/>
      <c r="D25" s="2"/>
      <c r="E25" s="145" t="str">
        <f>IFERROR(VLOOKUP(D25,BD!$B:$D,2,FALSE),"")</f>
        <v/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0</v>
      </c>
      <c r="G25" s="147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41"/>
    </row>
    <row r="26" spans="2:20" ht="12" x14ac:dyDescent="0.2">
      <c r="B26" s="27"/>
      <c r="C26" s="137"/>
      <c r="D26" s="2"/>
      <c r="E26" s="145" t="str">
        <f>IFERROR(VLOOKUP(D26,BD!$B:$D,2,FALSE),"")</f>
        <v/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0</v>
      </c>
      <c r="G26" s="147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137"/>
      <c r="D27" s="2"/>
      <c r="E27" s="145" t="str">
        <f>IFERROR(VLOOKUP(D27,BD!$B:$D,2,FALSE),"")</f>
        <v/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137"/>
      <c r="D28" s="2"/>
      <c r="E28" s="145" t="str">
        <f>IFERROR(VLOOKUP(D28,BD!$B:$D,2,FALSE),"")</f>
        <v/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41"/>
    </row>
    <row r="29" spans="2:20" ht="12" x14ac:dyDescent="0.2">
      <c r="B29" s="27"/>
      <c r="C29" s="137"/>
      <c r="D29" s="2"/>
      <c r="E29" s="145" t="str">
        <f>IFERROR(VLOOKUP(D29,BD!$B:$D,2,FALSE),"")</f>
        <v/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147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137"/>
      <c r="D30" s="2"/>
      <c r="E30" s="145" t="str">
        <f>IFERROR(VLOOKUP(D30,BD!$B:$D,2,FALSE),"")</f>
        <v/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137"/>
      <c r="D31" s="2"/>
      <c r="E31" s="145" t="str">
        <f>IFERROR(VLOOKUP(D31,BD!$B:$D,2,FALSE),"")</f>
        <v/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137"/>
      <c r="D32" s="2"/>
      <c r="E32" s="145" t="str">
        <f>IFERROR(VLOOKUP(D32,BD!$B:$D,2,FALSE),"")</f>
        <v/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137"/>
      <c r="D33" s="2"/>
      <c r="E33" s="145" t="str">
        <f>IFERROR(VLOOKUP(D33,BD!$B:$D,2,FALSE),"")</f>
        <v/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147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137"/>
      <c r="D34" s="2"/>
      <c r="E34" s="145" t="str">
        <f>IFERROR(VLOOKUP(D34,BD!$B:$D,2,FALSE),"")</f>
        <v/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147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137"/>
      <c r="D35" s="2"/>
      <c r="E35" s="145" t="str">
        <f>IFERROR(VLOOKUP(D35,BD!$B:$D,2,FALSE),"")</f>
        <v/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0</v>
      </c>
      <c r="G35" s="147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137"/>
      <c r="D36" s="2"/>
      <c r="E36" s="145" t="str">
        <f>IFERROR(VLOOKUP(D36,BD!$B:$D,2,FALSE),"")</f>
        <v/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147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41"/>
    </row>
    <row r="37" spans="2:20" x14ac:dyDescent="0.2">
      <c r="B37" s="31"/>
      <c r="C37" s="17"/>
      <c r="D37" s="17"/>
      <c r="E37" s="92"/>
      <c r="F37" s="35"/>
      <c r="G37" s="4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41"/>
    </row>
    <row r="38" spans="2:20" s="21" customFormat="1" x14ac:dyDescent="0.2">
      <c r="B38" s="28"/>
      <c r="C38" s="19"/>
      <c r="D38" s="20" t="s">
        <v>8</v>
      </c>
      <c r="E38" s="95"/>
      <c r="F38" s="25"/>
      <c r="G38" s="43"/>
      <c r="H38" s="102">
        <f t="shared" ref="H38:S38" si="1">ROUNDUP(NETWORKDAYS(H$8,$D$3)/5,0)</f>
        <v>50</v>
      </c>
      <c r="I38" s="102">
        <f t="shared" si="1"/>
        <v>49</v>
      </c>
      <c r="J38" s="102">
        <f t="shared" si="1"/>
        <v>35</v>
      </c>
      <c r="K38" s="102">
        <f t="shared" si="1"/>
        <v>30</v>
      </c>
      <c r="L38" s="102">
        <f t="shared" si="1"/>
        <v>28</v>
      </c>
      <c r="M38" s="102">
        <f t="shared" si="1"/>
        <v>26</v>
      </c>
      <c r="N38" s="102">
        <f t="shared" si="1"/>
        <v>22</v>
      </c>
      <c r="O38" s="102">
        <f t="shared" si="1"/>
        <v>11</v>
      </c>
      <c r="P38" s="102">
        <f t="shared" si="1"/>
        <v>4</v>
      </c>
      <c r="Q38" s="102">
        <f t="shared" si="1"/>
        <v>4</v>
      </c>
      <c r="R38" s="102">
        <f t="shared" si="1"/>
        <v>4</v>
      </c>
      <c r="S38" s="102">
        <f t="shared" si="1"/>
        <v>1</v>
      </c>
      <c r="T38" s="142"/>
    </row>
  </sheetData>
  <sheetProtection selectLockedCells="1" selectUnlockedCells="1"/>
  <sortState ref="D10:S36">
    <sortCondition descending="1" ref="F10"/>
  </sortState>
  <mergeCells count="5">
    <mergeCell ref="G6:G8"/>
    <mergeCell ref="C6:C8"/>
    <mergeCell ref="D6:D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8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356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124" t="s">
        <v>804</v>
      </c>
      <c r="E10" s="105" t="s">
        <v>704</v>
      </c>
      <c r="F10" s="145" t="str">
        <f>IFERROR(VLOOKUP(D10,BD!$B:$D,2,FALSE),"")</f>
        <v>ZARDO</v>
      </c>
      <c r="G10" s="145" t="str">
        <f>IFERROR(VLOOKUP(E10,BD!$B:$D,2,FALSE),"")</f>
        <v>ZARDO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2920</v>
      </c>
      <c r="I10" s="147">
        <f t="shared" ref="I10:I39" si="0">COUNT(J10:V10)-COUNTIF(J10:V10,"=0")</f>
        <v>3</v>
      </c>
      <c r="J10" s="33"/>
      <c r="K10" s="33"/>
      <c r="L10" s="33"/>
      <c r="M10" s="33"/>
      <c r="N10" s="33"/>
      <c r="O10" s="33"/>
      <c r="P10" s="33"/>
      <c r="Q10" s="33">
        <v>880</v>
      </c>
      <c r="R10" s="33"/>
      <c r="S10" s="33"/>
      <c r="T10" s="33">
        <v>680</v>
      </c>
      <c r="U10" s="33">
        <v>1360</v>
      </c>
      <c r="V10" s="141"/>
    </row>
    <row r="11" spans="2:22" ht="12" x14ac:dyDescent="0.2">
      <c r="B11" s="27"/>
      <c r="C11" s="216">
        <v>2</v>
      </c>
      <c r="D11" s="124" t="s">
        <v>394</v>
      </c>
      <c r="E11" s="105" t="s">
        <v>695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2400</v>
      </c>
      <c r="I11" s="147">
        <f t="shared" si="0"/>
        <v>2</v>
      </c>
      <c r="J11" s="33"/>
      <c r="K11" s="33"/>
      <c r="L11" s="33"/>
      <c r="M11" s="33"/>
      <c r="N11" s="33"/>
      <c r="O11" s="33"/>
      <c r="P11" s="33"/>
      <c r="Q11" s="33">
        <v>1600</v>
      </c>
      <c r="R11" s="33"/>
      <c r="S11" s="33"/>
      <c r="T11" s="33">
        <v>800</v>
      </c>
      <c r="U11" s="33"/>
      <c r="V11" s="141"/>
    </row>
    <row r="12" spans="2:22" ht="12" x14ac:dyDescent="0.2">
      <c r="B12" s="27"/>
      <c r="C12" s="240">
        <v>3</v>
      </c>
      <c r="D12" s="70" t="s">
        <v>447</v>
      </c>
      <c r="E12" s="105" t="s">
        <v>695</v>
      </c>
      <c r="F12" s="145" t="str">
        <f>IFERROR(VLOOKUP(D12,BD!$B:$D,2,FALSE),"")</f>
        <v>ACENB</v>
      </c>
      <c r="G12" s="145" t="str">
        <f>IFERROR(VLOOKUP(E12,BD!$B:$D,2,FALSE),"")</f>
        <v>SMCC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2240</v>
      </c>
      <c r="I12" s="147">
        <f t="shared" si="0"/>
        <v>2</v>
      </c>
      <c r="J12" s="33"/>
      <c r="K12" s="33"/>
      <c r="L12" s="33"/>
      <c r="M12" s="33"/>
      <c r="N12" s="33"/>
      <c r="O12" s="33"/>
      <c r="P12" s="33">
        <v>1360</v>
      </c>
      <c r="Q12" s="33"/>
      <c r="R12" s="33"/>
      <c r="S12" s="33"/>
      <c r="T12" s="33"/>
      <c r="U12" s="33">
        <v>880</v>
      </c>
      <c r="V12" s="141"/>
    </row>
    <row r="13" spans="2:22" ht="12" x14ac:dyDescent="0.2">
      <c r="B13" s="27"/>
      <c r="C13" s="240">
        <v>4</v>
      </c>
      <c r="D13" s="70" t="s">
        <v>1120</v>
      </c>
      <c r="E13" s="70" t="s">
        <v>1484</v>
      </c>
      <c r="F13" s="145" t="str">
        <f>IFERROR(VLOOKUP(D13,BD!$B:$D,2,FALSE),"")</f>
        <v>ZARDO</v>
      </c>
      <c r="G13" s="145" t="str">
        <f>IFERROR(VLOOKUP(E13,BD!$B:$D,2,FALSE),"")</f>
        <v>ZARDO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2000</v>
      </c>
      <c r="I13" s="147">
        <f t="shared" si="0"/>
        <v>2</v>
      </c>
      <c r="J13" s="33"/>
      <c r="K13" s="33"/>
      <c r="L13" s="33"/>
      <c r="M13" s="33">
        <v>1120</v>
      </c>
      <c r="N13" s="33"/>
      <c r="O13" s="33"/>
      <c r="P13" s="33">
        <v>880</v>
      </c>
      <c r="Q13" s="33"/>
      <c r="R13" s="33"/>
      <c r="S13" s="33"/>
      <c r="T13" s="33"/>
      <c r="U13" s="33"/>
      <c r="V13" s="141"/>
    </row>
    <row r="14" spans="2:22" ht="12" x14ac:dyDescent="0.2">
      <c r="B14" s="27"/>
      <c r="C14" s="240">
        <v>5</v>
      </c>
      <c r="D14" s="70" t="s">
        <v>208</v>
      </c>
      <c r="E14" s="105" t="s">
        <v>193</v>
      </c>
      <c r="F14" s="145" t="str">
        <f>IFERROR(VLOOKUP(D14,BD!$B:$D,2,FALSE),"")</f>
        <v>PALOTINA</v>
      </c>
      <c r="G14" s="145" t="str">
        <f>IFERROR(VLOOKUP(E14,BD!$B:$D,2,FALSE),"")</f>
        <v>PALOTINA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1800</v>
      </c>
      <c r="I14" s="147">
        <f t="shared" si="0"/>
        <v>2</v>
      </c>
      <c r="J14" s="33"/>
      <c r="K14" s="33"/>
      <c r="L14" s="33"/>
      <c r="M14" s="33"/>
      <c r="N14" s="33"/>
      <c r="O14" s="33">
        <v>680</v>
      </c>
      <c r="P14" s="33"/>
      <c r="Q14" s="33">
        <v>1120</v>
      </c>
      <c r="R14" s="33"/>
      <c r="S14" s="33"/>
      <c r="T14" s="33"/>
      <c r="U14" s="33"/>
      <c r="V14" s="141"/>
    </row>
    <row r="15" spans="2:22" ht="12" x14ac:dyDescent="0.2">
      <c r="B15" s="27"/>
      <c r="C15" s="240">
        <v>6</v>
      </c>
      <c r="D15" s="70" t="s">
        <v>1050</v>
      </c>
      <c r="E15" s="105" t="s">
        <v>1115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1600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>
        <v>1600</v>
      </c>
      <c r="Q15" s="33"/>
      <c r="R15" s="33"/>
      <c r="S15" s="33"/>
      <c r="T15" s="33"/>
      <c r="U15" s="33"/>
      <c r="V15" s="141"/>
    </row>
    <row r="16" spans="2:22" ht="12" x14ac:dyDescent="0.2">
      <c r="B16" s="27"/>
      <c r="C16" s="240">
        <v>7</v>
      </c>
      <c r="D16" s="70" t="s">
        <v>1116</v>
      </c>
      <c r="E16" s="105" t="s">
        <v>1115</v>
      </c>
      <c r="F16" s="145" t="str">
        <f>IFERROR(VLOOKUP(D16,BD!$B:$D,2,FALSE),"")</f>
        <v>ABCFI</v>
      </c>
      <c r="G16" s="145" t="str">
        <f>IFERROR(VLOOKUP(E16,BD!$B:$D,2,FALSE),"")</f>
        <v>ABCFI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1520</v>
      </c>
      <c r="I16" s="147">
        <f t="shared" si="0"/>
        <v>2</v>
      </c>
      <c r="J16" s="33"/>
      <c r="K16" s="33"/>
      <c r="L16" s="33"/>
      <c r="M16" s="33">
        <v>640</v>
      </c>
      <c r="N16" s="33"/>
      <c r="O16" s="33"/>
      <c r="P16" s="33"/>
      <c r="Q16" s="33">
        <v>880</v>
      </c>
      <c r="R16" s="33"/>
      <c r="S16" s="33"/>
      <c r="T16" s="33"/>
      <c r="U16" s="33"/>
      <c r="V16" s="141"/>
    </row>
    <row r="17" spans="2:22" ht="12" x14ac:dyDescent="0.2">
      <c r="B17" s="27"/>
      <c r="C17" s="240">
        <v>8</v>
      </c>
      <c r="D17" s="70" t="s">
        <v>864</v>
      </c>
      <c r="E17" s="70" t="s">
        <v>230</v>
      </c>
      <c r="F17" s="145" t="str">
        <f>IFERROR(VLOOKUP(D17,BD!$B:$D,2,FALSE),"")</f>
        <v/>
      </c>
      <c r="G17" s="145" t="str">
        <f>IFERROR(VLOOKUP(E17,BD!$B:$D,2,FALSE),"")</f>
        <v>BME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1480</v>
      </c>
      <c r="I17" s="147">
        <f t="shared" si="0"/>
        <v>2</v>
      </c>
      <c r="J17" s="33">
        <v>800</v>
      </c>
      <c r="K17" s="33"/>
      <c r="L17" s="33">
        <v>680</v>
      </c>
      <c r="M17" s="33"/>
      <c r="N17" s="33"/>
      <c r="O17" s="33"/>
      <c r="P17" s="33"/>
      <c r="Q17" s="33"/>
      <c r="R17" s="33"/>
      <c r="S17" s="33"/>
      <c r="T17" s="33"/>
      <c r="U17" s="33"/>
      <c r="V17" s="141"/>
    </row>
    <row r="18" spans="2:22" ht="12" x14ac:dyDescent="0.2">
      <c r="B18" s="27"/>
      <c r="C18" s="240">
        <v>9</v>
      </c>
      <c r="D18" s="70" t="s">
        <v>284</v>
      </c>
      <c r="E18" s="70" t="s">
        <v>453</v>
      </c>
      <c r="F18" s="145" t="str">
        <f>IFERROR(VLOOKUP(D18,BD!$B:$D,2,FALSE),"")</f>
        <v>ABCFI</v>
      </c>
      <c r="G18" s="145" t="str">
        <f>IFERROR(VLOOKUP(E18,BD!$B:$D,2,FALSE),"")</f>
        <v>AABT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1360</v>
      </c>
      <c r="I18" s="147">
        <f t="shared" si="0"/>
        <v>1</v>
      </c>
      <c r="J18" s="33"/>
      <c r="K18" s="33"/>
      <c r="L18" s="33"/>
      <c r="M18" s="33">
        <v>1360</v>
      </c>
      <c r="N18" s="33"/>
      <c r="O18" s="33"/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240"/>
      <c r="D19" s="70" t="s">
        <v>875</v>
      </c>
      <c r="E19" s="105" t="s">
        <v>908</v>
      </c>
      <c r="F19" s="145" t="str">
        <f>IFERROR(VLOOKUP(D19,BD!$B:$D,2,FALSE),"")</f>
        <v>SMEL/MCR</v>
      </c>
      <c r="G19" s="145" t="str">
        <f>IFERROR(VLOOKUP(E19,BD!$B:$D,2,FALSE),"")</f>
        <v>SMEL/MCR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1360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>
        <v>1360</v>
      </c>
      <c r="R19" s="33"/>
      <c r="S19" s="33"/>
      <c r="T19" s="33"/>
      <c r="U19" s="33"/>
      <c r="V19" s="141"/>
    </row>
    <row r="20" spans="2:22" ht="12" x14ac:dyDescent="0.2">
      <c r="B20" s="27"/>
      <c r="C20" s="240">
        <v>11</v>
      </c>
      <c r="D20" s="70" t="s">
        <v>804</v>
      </c>
      <c r="E20" s="2" t="s">
        <v>717</v>
      </c>
      <c r="F20" s="145" t="str">
        <f>IFERROR(VLOOKUP(D20,BD!$B:$D,2,FALSE),"")</f>
        <v>ZARDO</v>
      </c>
      <c r="G20" s="145" t="str">
        <f>IFERROR(VLOOKUP(E20,BD!$B:$D,2,FALSE),"")</f>
        <v>ZARDO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1120</v>
      </c>
      <c r="I20" s="147">
        <f t="shared" si="0"/>
        <v>1</v>
      </c>
      <c r="J20" s="33"/>
      <c r="K20" s="33"/>
      <c r="L20" s="33"/>
      <c r="M20" s="33">
        <v>1120</v>
      </c>
      <c r="N20" s="33"/>
      <c r="O20" s="33"/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240"/>
      <c r="D21" s="70" t="s">
        <v>1482</v>
      </c>
      <c r="E21" s="105" t="s">
        <v>701</v>
      </c>
      <c r="F21" s="145" t="str">
        <f>IFERROR(VLOOKUP(D21,BD!$B:$D,2,FALSE),"")</f>
        <v>ZARDO</v>
      </c>
      <c r="G21" s="145" t="str">
        <f>IFERROR(VLOOKUP(E21,BD!$B:$D,2,FALSE),"")</f>
        <v>ZARDO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1120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/>
      <c r="Q21" s="33">
        <v>1120</v>
      </c>
      <c r="R21" s="33"/>
      <c r="S21" s="33"/>
      <c r="T21" s="33"/>
      <c r="U21" s="33"/>
      <c r="V21" s="141"/>
    </row>
    <row r="22" spans="2:22" ht="12" x14ac:dyDescent="0.2">
      <c r="B22" s="27"/>
      <c r="C22" s="240">
        <v>13</v>
      </c>
      <c r="D22" s="70" t="s">
        <v>707</v>
      </c>
      <c r="E22" s="105" t="s">
        <v>1484</v>
      </c>
      <c r="F22" s="145" t="str">
        <f>IFERROR(VLOOKUP(D22,BD!$B:$D,2,FALSE),"")</f>
        <v>ZARDO</v>
      </c>
      <c r="G22" s="145" t="str">
        <f>IFERROR(VLOOKUP(E22,BD!$B:$D,2,FALSE),"")</f>
        <v>ZARDO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880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>
        <v>880</v>
      </c>
      <c r="R22" s="33"/>
      <c r="S22" s="33"/>
      <c r="T22" s="33"/>
      <c r="U22" s="33"/>
      <c r="V22" s="141"/>
    </row>
    <row r="23" spans="2:22" ht="12" x14ac:dyDescent="0.2">
      <c r="B23" s="27"/>
      <c r="C23" s="240"/>
      <c r="D23" s="70" t="s">
        <v>1519</v>
      </c>
      <c r="E23" s="70" t="s">
        <v>1520</v>
      </c>
      <c r="F23" s="145" t="str">
        <f>IFERROR(VLOOKUP(D23,BD!$B:$D,2,FALSE),"")</f>
        <v>SMEL/MCR</v>
      </c>
      <c r="G23" s="145" t="str">
        <f>IFERROR(VLOOKUP(E23,BD!$B:$D,2,FALSE),"")</f>
        <v>SMEL/MCR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>
        <v>880</v>
      </c>
      <c r="Q23" s="33"/>
      <c r="R23" s="33"/>
      <c r="S23" s="33"/>
      <c r="T23" s="33"/>
      <c r="U23" s="33"/>
      <c r="V23" s="141"/>
    </row>
    <row r="24" spans="2:22" ht="12" x14ac:dyDescent="0.2">
      <c r="B24" s="27"/>
      <c r="C24" s="240"/>
      <c r="D24" s="70" t="s">
        <v>635</v>
      </c>
      <c r="E24" s="105" t="s">
        <v>193</v>
      </c>
      <c r="F24" s="145" t="str">
        <f>IFERROR(VLOOKUP(D24,BD!$B:$D,2,FALSE),"")</f>
        <v>PALOTINA</v>
      </c>
      <c r="G24" s="145" t="str">
        <f>IFERROR(VLOOKUP(E24,BD!$B:$D,2,FALSE),"")</f>
        <v>PALOTINA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880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>
        <v>880</v>
      </c>
      <c r="Q24" s="33"/>
      <c r="R24" s="33"/>
      <c r="S24" s="33"/>
      <c r="T24" s="33"/>
      <c r="U24" s="33"/>
      <c r="V24" s="141"/>
    </row>
    <row r="25" spans="2:22" ht="12" x14ac:dyDescent="0.2">
      <c r="B25" s="27"/>
      <c r="C25" s="240"/>
      <c r="D25" s="70" t="s">
        <v>230</v>
      </c>
      <c r="E25" s="105" t="s">
        <v>1502</v>
      </c>
      <c r="F25" s="145" t="str">
        <f>IFERROR(VLOOKUP(D25,BD!$B:$D,2,FALSE),"")</f>
        <v>BME</v>
      </c>
      <c r="G25" s="145" t="str">
        <f>IFERROR(VLOOKUP(E25,BD!$B:$D,2,FALSE),"")</f>
        <v>BME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880</v>
      </c>
      <c r="I25" s="147">
        <f t="shared" si="0"/>
        <v>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>
        <v>880</v>
      </c>
      <c r="V25" s="141"/>
    </row>
    <row r="26" spans="2:22" ht="12" x14ac:dyDescent="0.2">
      <c r="B26" s="27"/>
      <c r="C26" s="240">
        <v>17</v>
      </c>
      <c r="D26" s="70" t="s">
        <v>1533</v>
      </c>
      <c r="E26" s="105" t="s">
        <v>1523</v>
      </c>
      <c r="F26" s="145" t="str">
        <f>IFERROR(VLOOKUP(D26,BD!$B:$D,2,FALSE),"")</f>
        <v>PIAMARTA</v>
      </c>
      <c r="G26" s="145" t="str">
        <f>IFERROR(VLOOKUP(E26,BD!$B:$D,2,FALSE),"")</f>
        <v>PIAMARTA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800</v>
      </c>
      <c r="I26" s="147">
        <f t="shared" si="0"/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>
        <v>800</v>
      </c>
      <c r="T26" s="33"/>
      <c r="U26" s="33"/>
      <c r="V26" s="141"/>
    </row>
    <row r="27" spans="2:22" ht="12" x14ac:dyDescent="0.2">
      <c r="B27" s="27"/>
      <c r="C27" s="240"/>
      <c r="D27" s="70" t="s">
        <v>792</v>
      </c>
      <c r="E27" s="105" t="s">
        <v>639</v>
      </c>
      <c r="F27" s="145" t="str">
        <f>IFERROR(VLOOKUP(D27,BD!$B:$D,2,FALSE),"")</f>
        <v>AMBP</v>
      </c>
      <c r="G27" s="145" t="str">
        <f>IFERROR(VLOOKUP(E27,BD!$B:$D,2,FALSE),"")</f>
        <v>ASERP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800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/>
      <c r="Q27" s="33"/>
      <c r="R27" s="33">
        <v>800</v>
      </c>
      <c r="S27" s="33"/>
      <c r="T27" s="33"/>
      <c r="U27" s="33"/>
      <c r="V27" s="141"/>
    </row>
    <row r="28" spans="2:22" ht="12" x14ac:dyDescent="0.2">
      <c r="B28" s="27"/>
      <c r="C28" s="240"/>
      <c r="D28" s="105" t="s">
        <v>570</v>
      </c>
      <c r="E28" s="70" t="s">
        <v>427</v>
      </c>
      <c r="F28" s="145" t="str">
        <f>IFERROR(VLOOKUP(D28,BD!$B:$D,2,FALSE),"")</f>
        <v>BME</v>
      </c>
      <c r="G28" s="145" t="str">
        <f>IFERROR(VLOOKUP(E28,BD!$B:$D,2,FALSE),"")</f>
        <v>BME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800</v>
      </c>
      <c r="I28" s="147">
        <f t="shared" si="0"/>
        <v>1</v>
      </c>
      <c r="J28" s="33"/>
      <c r="K28" s="33"/>
      <c r="L28" s="33">
        <v>800</v>
      </c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240"/>
      <c r="D29" s="70" t="s">
        <v>988</v>
      </c>
      <c r="E29" s="105" t="s">
        <v>884</v>
      </c>
      <c r="F29" s="145" t="str">
        <f>IFERROR(VLOOKUP(D29,BD!$B:$D,2,FALSE),"")</f>
        <v>ABCFI</v>
      </c>
      <c r="G29" s="145" t="str">
        <f>IFERROR(VLOOKUP(E29,BD!$B:$D,2,FALSE),"")</f>
        <v>ABCFI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800</v>
      </c>
      <c r="I29" s="147">
        <f t="shared" si="0"/>
        <v>1</v>
      </c>
      <c r="J29" s="33"/>
      <c r="K29" s="33"/>
      <c r="L29" s="33"/>
      <c r="M29" s="33"/>
      <c r="N29" s="33"/>
      <c r="O29" s="33">
        <v>800</v>
      </c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40">
        <v>21</v>
      </c>
      <c r="D30" s="70" t="s">
        <v>1518</v>
      </c>
      <c r="E30" s="105" t="s">
        <v>929</v>
      </c>
      <c r="F30" s="145" t="str">
        <f>IFERROR(VLOOKUP(D30,BD!$B:$D,2,FALSE),"")</f>
        <v>AMBP</v>
      </c>
      <c r="G30" s="145" t="str">
        <f>IFERROR(VLOOKUP(E30,BD!$B:$D,2,FALSE),"")</f>
        <v>AMBP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680</v>
      </c>
      <c r="I30" s="147">
        <f t="shared" si="0"/>
        <v>1</v>
      </c>
      <c r="J30" s="33"/>
      <c r="K30" s="33"/>
      <c r="L30" s="33"/>
      <c r="M30" s="33"/>
      <c r="N30" s="33">
        <v>680</v>
      </c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40"/>
      <c r="D31" s="70" t="s">
        <v>1521</v>
      </c>
      <c r="E31" s="2" t="s">
        <v>1522</v>
      </c>
      <c r="F31" s="145" t="str">
        <f>IFERROR(VLOOKUP(D31,BD!$B:$D,2,FALSE),"")</f>
        <v>AMBP</v>
      </c>
      <c r="G31" s="145" t="str">
        <f>IFERROR(VLOOKUP(E31,BD!$B:$D,2,FALSE),"")</f>
        <v>AMBP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680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/>
      <c r="R31" s="33">
        <v>680</v>
      </c>
      <c r="S31" s="33"/>
      <c r="T31" s="33"/>
      <c r="U31" s="33"/>
      <c r="V31" s="141"/>
    </row>
    <row r="32" spans="2:22" ht="12" x14ac:dyDescent="0.2">
      <c r="B32" s="27"/>
      <c r="C32" s="240">
        <v>23</v>
      </c>
      <c r="D32" s="123" t="s">
        <v>256</v>
      </c>
      <c r="E32" s="70" t="s">
        <v>921</v>
      </c>
      <c r="F32" s="145" t="str">
        <f>IFERROR(VLOOKUP(D32,BD!$B:$D,2,FALSE),"")</f>
        <v>ASSVP</v>
      </c>
      <c r="G32" s="145" t="str">
        <f>IFERROR(VLOOKUP(E32,BD!$B:$D,2,FALSE),"")</f>
        <v>ASSVP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640</v>
      </c>
      <c r="I32" s="147">
        <f t="shared" si="0"/>
        <v>1</v>
      </c>
      <c r="J32" s="33"/>
      <c r="K32" s="33"/>
      <c r="L32" s="33"/>
      <c r="M32" s="33">
        <v>640</v>
      </c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40"/>
      <c r="D33" s="123" t="s">
        <v>285</v>
      </c>
      <c r="E33" s="70" t="s">
        <v>1121</v>
      </c>
      <c r="F33" s="145" t="str">
        <f>IFERROR(VLOOKUP(D33,BD!$B:$D,2,FALSE),"")</f>
        <v>PIAMARTA</v>
      </c>
      <c r="G33" s="145" t="str">
        <f>IFERROR(VLOOKUP(E33,BD!$B:$D,2,FALSE),"")</f>
        <v>PIAMARTA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640</v>
      </c>
      <c r="I33" s="147">
        <f t="shared" si="0"/>
        <v>1</v>
      </c>
      <c r="J33" s="33"/>
      <c r="K33" s="33"/>
      <c r="L33" s="33"/>
      <c r="M33" s="33">
        <v>640</v>
      </c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240"/>
      <c r="D34" s="70" t="s">
        <v>926</v>
      </c>
      <c r="E34" s="105" t="s">
        <v>733</v>
      </c>
      <c r="F34" s="145" t="str">
        <f>IFERROR(VLOOKUP(D34,BD!$B:$D,2,FALSE),"")</f>
        <v>SMCC</v>
      </c>
      <c r="G34" s="145" t="str">
        <f>IFERROR(VLOOKUP(E34,BD!$B:$D,2,FALSE),"")</f>
        <v>CC</v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640</v>
      </c>
      <c r="I34" s="147">
        <f t="shared" si="0"/>
        <v>1</v>
      </c>
      <c r="J34" s="33"/>
      <c r="K34" s="33"/>
      <c r="L34" s="33"/>
      <c r="M34" s="33">
        <v>640</v>
      </c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240">
        <v>26</v>
      </c>
      <c r="D35" s="70" t="s">
        <v>741</v>
      </c>
      <c r="E35" s="70" t="s">
        <v>737</v>
      </c>
      <c r="F35" s="145" t="str">
        <f>IFERROR(VLOOKUP(D35,BD!$B:$D,2,FALSE),"")</f>
        <v>ASERP</v>
      </c>
      <c r="G35" s="145" t="str">
        <f>IFERROR(VLOOKUP(E35,BD!$B:$D,2,FALSE),"")</f>
        <v>ASERP</v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560</v>
      </c>
      <c r="I35" s="147">
        <f t="shared" si="0"/>
        <v>1</v>
      </c>
      <c r="J35" s="33"/>
      <c r="K35" s="33">
        <v>560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37"/>
      <c r="D36" s="70"/>
      <c r="E36" s="105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99"/>
      <c r="D37" s="70"/>
      <c r="E37" s="105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99"/>
      <c r="D38" s="105"/>
      <c r="E38" s="105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199"/>
      <c r="D39" s="105"/>
      <c r="E39" s="105"/>
      <c r="F39" s="145" t="str">
        <f>IFERROR(VLOOKUP(D39,BD!$B:$D,2,FALSE),"")</f>
        <v/>
      </c>
      <c r="G39" s="145" t="str">
        <f>IFERROR(VLOOKUP(E39,BD!$B:$D,2,FALSE),"")</f>
        <v/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0</v>
      </c>
      <c r="I39" s="147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ht="6" customHeight="1" x14ac:dyDescent="0.2">
      <c r="B40" s="32"/>
      <c r="C40" s="14"/>
      <c r="D40" s="116"/>
      <c r="E40" s="117"/>
      <c r="F40" s="118"/>
      <c r="G40" s="118"/>
      <c r="H40" s="143"/>
      <c r="I40" s="144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41"/>
    </row>
    <row r="41" spans="2:22" ht="12" x14ac:dyDescent="0.2">
      <c r="B41" s="27"/>
      <c r="C41" s="194"/>
      <c r="D41" s="70" t="s">
        <v>441</v>
      </c>
      <c r="E41" s="105" t="s">
        <v>202</v>
      </c>
      <c r="F41" s="145" t="s">
        <v>407</v>
      </c>
      <c r="G41" s="145" t="s">
        <v>407</v>
      </c>
      <c r="H41" s="146">
        <f>IF(COUNT(J41:V41)&gt;=5,SUM(LARGE(J41:V41,{1,2,3,4,5})),IF(COUNT(J41:V41)=4,SUM(LARGE(J41:V41,{1,2,3,4})),IF(COUNT(J41:V41)=3,SUM(LARGE(J41:V41,{1,2,3})),IF(COUNT(J41:V41)=2,SUM(LARGE(J41:V41,{1,2})),IF(COUNT(J41:V41)=1,SUM(LARGE(J41:V41,{1})),0)))))</f>
        <v>1600</v>
      </c>
      <c r="I41" s="147">
        <f t="shared" ref="I41:I46" si="1">COUNT(J41:V41)-COUNTIF(J41:V41,"=0")</f>
        <v>1</v>
      </c>
      <c r="J41" s="33"/>
      <c r="K41" s="33"/>
      <c r="L41" s="33"/>
      <c r="M41" s="33">
        <v>1600</v>
      </c>
      <c r="N41" s="33"/>
      <c r="O41" s="33"/>
      <c r="P41" s="33"/>
      <c r="Q41" s="33"/>
      <c r="R41" s="33"/>
      <c r="S41" s="33"/>
      <c r="T41" s="33"/>
      <c r="U41" s="33"/>
      <c r="V41" s="141"/>
    </row>
    <row r="42" spans="2:22" ht="12" x14ac:dyDescent="0.2">
      <c r="B42" s="27"/>
      <c r="C42" s="203"/>
      <c r="D42" s="70" t="s">
        <v>792</v>
      </c>
      <c r="E42" s="105" t="s">
        <v>740</v>
      </c>
      <c r="F42" s="145" t="str">
        <f>IFERROR(VLOOKUP(D42,BD!$B:$D,2,FALSE),"")</f>
        <v>AMBP</v>
      </c>
      <c r="G42" s="145" t="str">
        <f>IFERROR(VLOOKUP(E42,BD!$B:$D,2,FALSE),"")</f>
        <v>AMBP</v>
      </c>
      <c r="H42" s="146">
        <f>IF(COUNT(J42:V42)&gt;=5,SUM(LARGE(J42:V42,{1,2,3,4,5})),IF(COUNT(J42:V42)=4,SUM(LARGE(J42:V42,{1,2,3,4})),IF(COUNT(J42:V42)=3,SUM(LARGE(J42:V42,{1,2,3})),IF(COUNT(J42:V42)=2,SUM(LARGE(J42:V42,{1,2})),IF(COUNT(J42:V42)=1,SUM(LARGE(J42:V42,{1})),0)))))</f>
        <v>2240</v>
      </c>
      <c r="I42" s="147">
        <f t="shared" si="1"/>
        <v>3</v>
      </c>
      <c r="J42" s="33"/>
      <c r="K42" s="33">
        <v>800</v>
      </c>
      <c r="L42" s="33"/>
      <c r="M42" s="33">
        <v>640</v>
      </c>
      <c r="N42" s="33">
        <v>800</v>
      </c>
      <c r="O42" s="33"/>
      <c r="P42" s="33"/>
      <c r="Q42" s="33"/>
      <c r="R42" s="33"/>
      <c r="S42" s="33"/>
      <c r="T42" s="33"/>
      <c r="U42" s="33"/>
      <c r="V42" s="141"/>
    </row>
    <row r="43" spans="2:22" ht="12" x14ac:dyDescent="0.2">
      <c r="B43" s="27"/>
      <c r="C43" s="240"/>
      <c r="D43" s="70" t="s">
        <v>740</v>
      </c>
      <c r="E43" s="105" t="s">
        <v>929</v>
      </c>
      <c r="F43" s="145" t="str">
        <f>IFERROR(VLOOKUP(D43,BD!$B:$D,2,FALSE),"")</f>
        <v>AMBP</v>
      </c>
      <c r="G43" s="145" t="str">
        <f>IFERROR(VLOOKUP(E43,BD!$B:$D,2,FALSE),"")</f>
        <v>AMBP</v>
      </c>
      <c r="H43" s="146">
        <f>IF(COUNT(J43:V43)&gt;=5,SUM(LARGE(J43:V43,{1,2,3,4,5})),IF(COUNT(J43:V43)=4,SUM(LARGE(J43:V43,{1,2,3,4})),IF(COUNT(J43:V43)=3,SUM(LARGE(J43:V43,{1,2,3})),IF(COUNT(J43:V43)=2,SUM(LARGE(J43:V43,{1,2})),IF(COUNT(J43:V43)=1,SUM(LARGE(J43:V43,{1})),0)))))</f>
        <v>880</v>
      </c>
      <c r="I43" s="147">
        <f t="shared" si="1"/>
        <v>1</v>
      </c>
      <c r="J43" s="33"/>
      <c r="K43" s="33"/>
      <c r="L43" s="33"/>
      <c r="M43" s="33"/>
      <c r="N43" s="33"/>
      <c r="O43" s="33"/>
      <c r="P43" s="33">
        <v>880</v>
      </c>
      <c r="Q43" s="33"/>
      <c r="R43" s="33"/>
      <c r="S43" s="33"/>
      <c r="T43" s="33"/>
      <c r="U43" s="33"/>
      <c r="V43" s="141"/>
    </row>
    <row r="44" spans="2:22" ht="12" x14ac:dyDescent="0.2">
      <c r="B44" s="27"/>
      <c r="C44" s="240"/>
      <c r="D44" s="70" t="s">
        <v>1126</v>
      </c>
      <c r="E44" s="105" t="s">
        <v>1112</v>
      </c>
      <c r="F44" s="145" t="str">
        <f>IFERROR(VLOOKUP(D44,BD!$B:$D,2,FALSE),"")</f>
        <v>ABCFI</v>
      </c>
      <c r="G44" s="145" t="str">
        <f>IFERROR(VLOOKUP(E44,BD!$B:$D,2,FALSE),"")</f>
        <v>ABCFI</v>
      </c>
      <c r="H44" s="146">
        <f>IF(COUNT(J44:V44)&gt;=5,SUM(LARGE(J44:V44,{1,2,3,4,5})),IF(COUNT(J44:V44)=4,SUM(LARGE(J44:V44,{1,2,3,4})),IF(COUNT(J44:V44)=3,SUM(LARGE(J44:V44,{1,2,3})),IF(COUNT(J44:V44)=2,SUM(LARGE(J44:V44,{1,2})),IF(COUNT(J44:V44)=1,SUM(LARGE(J44:V44,{1})),0)))))</f>
        <v>1600</v>
      </c>
      <c r="I44" s="147">
        <f t="shared" si="1"/>
        <v>1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>
        <v>1600</v>
      </c>
      <c r="V44" s="141"/>
    </row>
    <row r="45" spans="2:22" ht="12" x14ac:dyDescent="0.2">
      <c r="B45" s="27"/>
      <c r="C45" s="240"/>
      <c r="D45" s="105" t="s">
        <v>599</v>
      </c>
      <c r="E45" s="105" t="s">
        <v>733</v>
      </c>
      <c r="F45" s="145" t="str">
        <f>IFERROR(VLOOKUP(D45,BD!$B:$D,2,FALSE),"")</f>
        <v>CC</v>
      </c>
      <c r="G45" s="145" t="str">
        <f>IFERROR(VLOOKUP(E45,BD!$B:$D,2,FALSE),"")</f>
        <v>CC</v>
      </c>
      <c r="H45" s="146">
        <f>IF(COUNT(J45:V45)&gt;=5,SUM(LARGE(J45:V45,{1,2,3,4,5})),IF(COUNT(J45:V45)=4,SUM(LARGE(J45:V45,{1,2,3,4})),IF(COUNT(J45:V45)=3,SUM(LARGE(J45:V45,{1,2,3})),IF(COUNT(J45:V45)=2,SUM(LARGE(J45:V45,{1,2})),IF(COUNT(J45:V45)=1,SUM(LARGE(J45:V45,{1})),0)))))</f>
        <v>1120</v>
      </c>
      <c r="I45" s="147">
        <f t="shared" si="1"/>
        <v>1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>
        <v>1120</v>
      </c>
      <c r="V45" s="141"/>
    </row>
    <row r="46" spans="2:22" ht="12" x14ac:dyDescent="0.2">
      <c r="B46" s="27"/>
      <c r="C46" s="240"/>
      <c r="D46" s="70"/>
      <c r="E46" s="105"/>
      <c r="F46" s="145" t="str">
        <f>IFERROR(VLOOKUP(D46,BD!$B:$D,2,FALSE),"")</f>
        <v/>
      </c>
      <c r="G46" s="145" t="str">
        <f>IFERROR(VLOOKUP(E46,BD!$B:$D,2,FALSE),"")</f>
        <v/>
      </c>
      <c r="H46" s="146">
        <f>IF(COUNT(J46:V46)&gt;=5,SUM(LARGE(J46:V46,{1,2,3,4,5})),IF(COUNT(J46:V46)=4,SUM(LARGE(J46:V46,{1,2,3,4})),IF(COUNT(J46:V46)=3,SUM(LARGE(J46:V46,{1,2,3})),IF(COUNT(J46:V46)=2,SUM(LARGE(J46:V46,{1,2})),IF(COUNT(J46:V46)=1,SUM(LARGE(J46:V46,{1})),0)))))</f>
        <v>0</v>
      </c>
      <c r="I46" s="147">
        <f t="shared" si="1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141"/>
    </row>
    <row r="47" spans="2:22" x14ac:dyDescent="0.2">
      <c r="B47" s="31"/>
      <c r="C47" s="17"/>
      <c r="D47" s="17"/>
      <c r="E47" s="17"/>
      <c r="F47" s="95"/>
      <c r="G47" s="95"/>
      <c r="H47" s="18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41"/>
    </row>
    <row r="48" spans="2:22" s="21" customFormat="1" x14ac:dyDescent="0.2">
      <c r="B48" s="28"/>
      <c r="C48" s="19"/>
      <c r="D48" s="20"/>
      <c r="E48" s="20" t="str">
        <f>SM!$D$38</f>
        <v>CONTAGEM DE SEMANAS</v>
      </c>
      <c r="F48" s="95"/>
      <c r="G48" s="95"/>
      <c r="H48" s="18"/>
      <c r="I48" s="18"/>
      <c r="J48" s="102">
        <f>SM!H$38</f>
        <v>50</v>
      </c>
      <c r="K48" s="102">
        <f>SM!I$38</f>
        <v>49</v>
      </c>
      <c r="L48" s="102">
        <f>SM!J$38</f>
        <v>35</v>
      </c>
      <c r="M48" s="102">
        <f>SM!K$38</f>
        <v>30</v>
      </c>
      <c r="N48" s="102">
        <f>SM!L$38</f>
        <v>28</v>
      </c>
      <c r="O48" s="102">
        <f>SM!M$38</f>
        <v>26</v>
      </c>
      <c r="P48" s="102">
        <f>SM!N$38</f>
        <v>22</v>
      </c>
      <c r="Q48" s="102">
        <f>SM!O$38</f>
        <v>11</v>
      </c>
      <c r="R48" s="102">
        <f>SM!P$38</f>
        <v>4</v>
      </c>
      <c r="S48" s="102">
        <f>SM!Q$38</f>
        <v>4</v>
      </c>
      <c r="T48" s="102">
        <f>SM!R$38</f>
        <v>4</v>
      </c>
      <c r="U48" s="102">
        <f>SM!S$38</f>
        <v>1</v>
      </c>
      <c r="V48" s="142"/>
    </row>
  </sheetData>
  <sheetProtection selectLockedCells="1" selectUnlockedCells="1"/>
  <sortState ref="D10:U39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5"/>
  <sheetViews>
    <sheetView showGridLines="0" zoomScale="90" zoomScaleNormal="90" zoomScaleSheetLayoutView="100" workbookViewId="0">
      <selection activeCell="N1" sqref="N1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41.28515625" style="4" bestFit="1" customWidth="1"/>
    <col min="5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357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70" t="s">
        <v>784</v>
      </c>
      <c r="E10" s="2" t="s">
        <v>1115</v>
      </c>
      <c r="F10" s="145" t="str">
        <f>IFERROR(VLOOKUP(D10,BD!$B:$D,2,FALSE),"")</f>
        <v>ABCFI</v>
      </c>
      <c r="G10" s="145" t="str">
        <f>IFERROR(VLOOKUP(E10,BD!$B:$D,2,FALSE),"")</f>
        <v>ABCFI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2880</v>
      </c>
      <c r="I10" s="147">
        <f t="shared" ref="I10:I41" si="0">COUNT(J10:V10)-COUNTIF(J10:V10,"=0")</f>
        <v>3</v>
      </c>
      <c r="J10" s="33"/>
      <c r="K10" s="33"/>
      <c r="L10" s="33"/>
      <c r="M10" s="33">
        <v>1120</v>
      </c>
      <c r="N10" s="33"/>
      <c r="O10" s="33"/>
      <c r="P10" s="33">
        <v>640</v>
      </c>
      <c r="Q10" s="33">
        <v>1120</v>
      </c>
      <c r="R10" s="33"/>
      <c r="S10" s="33"/>
      <c r="T10" s="33"/>
      <c r="U10" s="33"/>
      <c r="V10" s="141"/>
    </row>
    <row r="11" spans="2:22" ht="12" x14ac:dyDescent="0.2">
      <c r="B11" s="27"/>
      <c r="C11" s="242">
        <v>2</v>
      </c>
      <c r="D11" s="123" t="s">
        <v>160</v>
      </c>
      <c r="E11" s="105" t="s">
        <v>695</v>
      </c>
      <c r="F11" s="145" t="str">
        <f>IFERROR(VLOOKUP(D11,BD!$B:$D,2,FALSE),"")</f>
        <v>ACENB</v>
      </c>
      <c r="G11" s="145" t="str">
        <f>IFERROR(VLOOKUP(E11,BD!$B:$D,2,FALSE),"")</f>
        <v>SMCC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2720</v>
      </c>
      <c r="I11" s="147">
        <f t="shared" si="0"/>
        <v>2</v>
      </c>
      <c r="J11" s="33"/>
      <c r="K11" s="33"/>
      <c r="L11" s="33"/>
      <c r="M11" s="33">
        <v>1120</v>
      </c>
      <c r="N11" s="33"/>
      <c r="O11" s="33"/>
      <c r="P11" s="33"/>
      <c r="Q11" s="33"/>
      <c r="R11" s="33"/>
      <c r="S11" s="33"/>
      <c r="T11" s="33"/>
      <c r="U11" s="33">
        <v>1600</v>
      </c>
      <c r="V11" s="141"/>
    </row>
    <row r="12" spans="2:22" ht="12" x14ac:dyDescent="0.2">
      <c r="B12" s="27"/>
      <c r="C12" s="242"/>
      <c r="D12" s="70" t="s">
        <v>62</v>
      </c>
      <c r="E12" s="105" t="s">
        <v>447</v>
      </c>
      <c r="F12" s="145" t="str">
        <f>IFERROR(VLOOKUP(D12,BD!$B:$D,2,FALSE),"")</f>
        <v>ACENB</v>
      </c>
      <c r="G12" s="145" t="str">
        <f>IFERROR(VLOOKUP(E12,BD!$B:$D,2,FALSE),"")</f>
        <v>ACENB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2720</v>
      </c>
      <c r="I12" s="147">
        <f t="shared" si="0"/>
        <v>2</v>
      </c>
      <c r="J12" s="33"/>
      <c r="K12" s="33"/>
      <c r="L12" s="33"/>
      <c r="M12" s="33"/>
      <c r="N12" s="33"/>
      <c r="O12" s="33"/>
      <c r="P12" s="33">
        <v>1600</v>
      </c>
      <c r="Q12" s="33"/>
      <c r="R12" s="33"/>
      <c r="S12" s="33"/>
      <c r="T12" s="33"/>
      <c r="U12" s="33">
        <v>1120</v>
      </c>
      <c r="V12" s="141"/>
    </row>
    <row r="13" spans="2:22" ht="12" x14ac:dyDescent="0.2">
      <c r="B13" s="27"/>
      <c r="C13" s="242">
        <v>4</v>
      </c>
      <c r="D13" s="70" t="s">
        <v>553</v>
      </c>
      <c r="E13" s="105" t="s">
        <v>193</v>
      </c>
      <c r="F13" s="145" t="str">
        <f>IFERROR(VLOOKUP(D13,BD!$B:$D,2,FALSE),"")</f>
        <v>PALOTINA</v>
      </c>
      <c r="G13" s="145" t="str">
        <f>IFERROR(VLOOKUP(E13,BD!$B:$D,2,FALSE),"")</f>
        <v>PALOTINA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2600</v>
      </c>
      <c r="I13" s="147">
        <f t="shared" si="0"/>
        <v>4</v>
      </c>
      <c r="J13" s="33"/>
      <c r="K13" s="33"/>
      <c r="L13" s="33"/>
      <c r="M13" s="33">
        <v>640</v>
      </c>
      <c r="N13" s="33"/>
      <c r="O13" s="33">
        <v>680</v>
      </c>
      <c r="P13" s="33">
        <v>640</v>
      </c>
      <c r="Q13" s="33">
        <v>640</v>
      </c>
      <c r="R13" s="33"/>
      <c r="S13" s="33"/>
      <c r="T13" s="33"/>
      <c r="U13" s="33"/>
      <c r="V13" s="141"/>
    </row>
    <row r="14" spans="2:22" ht="12" x14ac:dyDescent="0.2">
      <c r="B14" s="27"/>
      <c r="C14" s="242">
        <v>5</v>
      </c>
      <c r="D14" s="70" t="s">
        <v>434</v>
      </c>
      <c r="E14" s="105" t="s">
        <v>202</v>
      </c>
      <c r="F14" s="145" t="str">
        <f>IFERROR(VLOOKUP(D14,BD!$B:$D,2,FALSE),"")</f>
        <v>PALOTINA</v>
      </c>
      <c r="G14" s="145" t="str">
        <f>IFERROR(VLOOKUP(E14,BD!$B:$D,2,FALSE),"")</f>
        <v>PALOTINA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2560</v>
      </c>
      <c r="I14" s="147">
        <f t="shared" si="0"/>
        <v>3</v>
      </c>
      <c r="J14" s="33"/>
      <c r="K14" s="33"/>
      <c r="L14" s="33"/>
      <c r="M14" s="33">
        <v>880</v>
      </c>
      <c r="N14" s="33"/>
      <c r="O14" s="33">
        <v>800</v>
      </c>
      <c r="P14" s="33">
        <v>880</v>
      </c>
      <c r="Q14" s="33"/>
      <c r="R14" s="33"/>
      <c r="S14" s="33"/>
      <c r="T14" s="33"/>
      <c r="U14" s="33"/>
      <c r="V14" s="141"/>
    </row>
    <row r="15" spans="2:22" ht="12" x14ac:dyDescent="0.2">
      <c r="B15" s="27"/>
      <c r="C15" s="242">
        <v>6</v>
      </c>
      <c r="D15" s="2" t="s">
        <v>680</v>
      </c>
      <c r="E15" s="2" t="s">
        <v>285</v>
      </c>
      <c r="F15" s="145" t="str">
        <f>IFERROR(VLOOKUP(D15,BD!$B:$D,2,FALSE),"")</f>
        <v>PIAMARTA</v>
      </c>
      <c r="G15" s="145" t="str">
        <f>IFERROR(VLOOKUP(E15,BD!$B:$D,2,FALSE),"")</f>
        <v>PIAMARTA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2280</v>
      </c>
      <c r="I15" s="147">
        <f t="shared" si="0"/>
        <v>2</v>
      </c>
      <c r="J15" s="33"/>
      <c r="K15" s="33"/>
      <c r="L15" s="33"/>
      <c r="M15" s="33"/>
      <c r="N15" s="33"/>
      <c r="O15" s="33"/>
      <c r="P15" s="33"/>
      <c r="Q15" s="33">
        <v>1600</v>
      </c>
      <c r="R15" s="33"/>
      <c r="S15" s="33">
        <v>680</v>
      </c>
      <c r="T15" s="33"/>
      <c r="U15" s="33"/>
      <c r="V15" s="141"/>
    </row>
    <row r="16" spans="2:22" ht="12" x14ac:dyDescent="0.2">
      <c r="B16" s="27"/>
      <c r="C16" s="242">
        <v>7</v>
      </c>
      <c r="D16" s="124" t="s">
        <v>565</v>
      </c>
      <c r="E16" s="105" t="s">
        <v>792</v>
      </c>
      <c r="F16" s="145" t="str">
        <f>IFERROR(VLOOKUP(D16,BD!$B:$D,2,FALSE),"")</f>
        <v>AMBP</v>
      </c>
      <c r="G16" s="145" t="str">
        <f>IFERROR(VLOOKUP(E16,BD!$B:$D,2,FALSE),"")</f>
        <v>AMBP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2240</v>
      </c>
      <c r="I16" s="147">
        <f t="shared" si="0"/>
        <v>3</v>
      </c>
      <c r="J16" s="33"/>
      <c r="K16" s="33">
        <v>800</v>
      </c>
      <c r="L16" s="33"/>
      <c r="M16" s="33">
        <v>640</v>
      </c>
      <c r="N16" s="33">
        <v>800</v>
      </c>
      <c r="O16" s="33"/>
      <c r="P16" s="33"/>
      <c r="Q16" s="33"/>
      <c r="R16" s="33"/>
      <c r="S16" s="33"/>
      <c r="T16" s="33"/>
      <c r="U16" s="33"/>
      <c r="V16" s="141"/>
    </row>
    <row r="17" spans="2:22" ht="12" x14ac:dyDescent="0.2">
      <c r="B17" s="27"/>
      <c r="C17" s="242">
        <v>8</v>
      </c>
      <c r="D17" s="70" t="s">
        <v>1173</v>
      </c>
      <c r="E17" s="105" t="s">
        <v>804</v>
      </c>
      <c r="F17" s="145" t="str">
        <f>IFERROR(VLOOKUP(D17,BD!$B:$D,2,FALSE),"")</f>
        <v>ZARDO</v>
      </c>
      <c r="G17" s="145" t="str">
        <f>IFERROR(VLOOKUP(E17,BD!$B:$D,2,FALSE),"")</f>
        <v>ZARDO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2000</v>
      </c>
      <c r="I17" s="147">
        <f t="shared" si="0"/>
        <v>2</v>
      </c>
      <c r="J17" s="33"/>
      <c r="K17" s="33"/>
      <c r="L17" s="33"/>
      <c r="M17" s="33"/>
      <c r="N17" s="33"/>
      <c r="O17" s="33"/>
      <c r="P17" s="33"/>
      <c r="Q17" s="33">
        <v>880</v>
      </c>
      <c r="R17" s="33"/>
      <c r="S17" s="33"/>
      <c r="T17" s="33"/>
      <c r="U17" s="33">
        <v>1120</v>
      </c>
      <c r="V17" s="141"/>
    </row>
    <row r="18" spans="2:22" ht="12" x14ac:dyDescent="0.2">
      <c r="B18" s="27"/>
      <c r="C18" s="242">
        <v>9</v>
      </c>
      <c r="D18" s="70" t="s">
        <v>945</v>
      </c>
      <c r="E18" s="70" t="s">
        <v>875</v>
      </c>
      <c r="F18" s="145" t="str">
        <f>IFERROR(VLOOKUP(D18,BD!$B:$D,2,FALSE),"")</f>
        <v>SMEL/MCR</v>
      </c>
      <c r="G18" s="145" t="str">
        <f>IFERROR(VLOOKUP(E18,BD!$B:$D,2,FALSE),"")</f>
        <v>SMEL/MCR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1800</v>
      </c>
      <c r="I18" s="147">
        <f t="shared" si="0"/>
        <v>2</v>
      </c>
      <c r="J18" s="33"/>
      <c r="K18" s="33"/>
      <c r="L18" s="33"/>
      <c r="M18" s="33">
        <v>1360</v>
      </c>
      <c r="N18" s="33"/>
      <c r="O18" s="33">
        <v>440</v>
      </c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242">
        <v>10</v>
      </c>
      <c r="D19" s="70" t="s">
        <v>240</v>
      </c>
      <c r="E19" s="105" t="s">
        <v>230</v>
      </c>
      <c r="F19" s="145" t="str">
        <f>IFERROR(VLOOKUP(D19,BD!$B:$D,2,FALSE),"")</f>
        <v>BME</v>
      </c>
      <c r="G19" s="145" t="str">
        <f>IFERROR(VLOOKUP(E19,BD!$B:$D,2,FALSE),"")</f>
        <v>BME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1760</v>
      </c>
      <c r="I19" s="147">
        <f t="shared" si="0"/>
        <v>3</v>
      </c>
      <c r="J19" s="33">
        <v>440</v>
      </c>
      <c r="K19" s="33"/>
      <c r="L19" s="33">
        <v>680</v>
      </c>
      <c r="M19" s="33"/>
      <c r="N19" s="33"/>
      <c r="O19" s="33"/>
      <c r="P19" s="33"/>
      <c r="Q19" s="33"/>
      <c r="R19" s="33"/>
      <c r="S19" s="33"/>
      <c r="T19" s="33"/>
      <c r="U19" s="33">
        <v>640</v>
      </c>
      <c r="V19" s="141"/>
    </row>
    <row r="20" spans="2:22" ht="12" x14ac:dyDescent="0.2">
      <c r="B20" s="27"/>
      <c r="C20" s="242"/>
      <c r="D20" s="2" t="s">
        <v>290</v>
      </c>
      <c r="E20" s="105" t="s">
        <v>804</v>
      </c>
      <c r="F20" s="145" t="str">
        <f>IFERROR(VLOOKUP(D20,BD!$B:$D,2,FALSE),"")</f>
        <v>ZARDO</v>
      </c>
      <c r="G20" s="145" t="str">
        <f>IFERROR(VLOOKUP(E20,BD!$B:$D,2,FALSE),"")</f>
        <v>ZARDO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1760</v>
      </c>
      <c r="I20" s="147">
        <f t="shared" si="0"/>
        <v>2</v>
      </c>
      <c r="J20" s="33"/>
      <c r="K20" s="33"/>
      <c r="L20" s="33"/>
      <c r="M20" s="33">
        <v>640</v>
      </c>
      <c r="N20" s="33"/>
      <c r="O20" s="33"/>
      <c r="P20" s="33">
        <v>1120</v>
      </c>
      <c r="Q20" s="33"/>
      <c r="R20" s="33"/>
      <c r="S20" s="33"/>
      <c r="T20" s="33"/>
      <c r="U20" s="33"/>
      <c r="V20" s="141"/>
    </row>
    <row r="21" spans="2:22" ht="12" x14ac:dyDescent="0.2">
      <c r="B21" s="27"/>
      <c r="C21" s="242">
        <v>12</v>
      </c>
      <c r="D21" s="70" t="s">
        <v>711</v>
      </c>
      <c r="E21" s="2" t="s">
        <v>442</v>
      </c>
      <c r="F21" s="145" t="str">
        <f>IFERROR(VLOOKUP(D21,BD!$B:$D,2,FALSE),"")</f>
        <v>ZARDO</v>
      </c>
      <c r="G21" s="145" t="str">
        <f>IFERROR(VLOOKUP(E21,BD!$B:$D,2,FALSE),"")</f>
        <v>ZARDO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1600</v>
      </c>
      <c r="I21" s="147">
        <f t="shared" si="0"/>
        <v>2</v>
      </c>
      <c r="J21" s="33">
        <v>800</v>
      </c>
      <c r="K21" s="33"/>
      <c r="L21" s="33">
        <v>800</v>
      </c>
      <c r="M21" s="33"/>
      <c r="N21" s="33"/>
      <c r="O21" s="33"/>
      <c r="P21" s="33"/>
      <c r="Q21" s="33"/>
      <c r="R21" s="33"/>
      <c r="S21" s="33"/>
      <c r="T21" s="33"/>
      <c r="U21" s="33"/>
      <c r="V21" s="141"/>
    </row>
    <row r="22" spans="2:22" ht="12" x14ac:dyDescent="0.2">
      <c r="B22" s="27"/>
      <c r="C22" s="242">
        <v>13</v>
      </c>
      <c r="D22" s="70" t="s">
        <v>313</v>
      </c>
      <c r="E22" s="70" t="s">
        <v>703</v>
      </c>
      <c r="F22" s="145" t="str">
        <f>IFERROR(VLOOKUP(D22,BD!$B:$D,2,FALSE),"")</f>
        <v>ZARDO</v>
      </c>
      <c r="G22" s="145" t="str">
        <f>IFERROR(VLOOKUP(E22,BD!$B:$D,2,FALSE),"")</f>
        <v>ZARDO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1560</v>
      </c>
      <c r="I22" s="147">
        <f t="shared" si="0"/>
        <v>2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680</v>
      </c>
      <c r="U22" s="33">
        <v>880</v>
      </c>
      <c r="V22" s="141"/>
    </row>
    <row r="23" spans="2:22" ht="12" x14ac:dyDescent="0.2">
      <c r="B23" s="27"/>
      <c r="C23" s="242">
        <v>14</v>
      </c>
      <c r="D23" s="70" t="s">
        <v>1506</v>
      </c>
      <c r="E23" s="105" t="s">
        <v>1518</v>
      </c>
      <c r="F23" s="145" t="str">
        <f>IFERROR(VLOOKUP(D23,BD!$B:$D,2,FALSE),"")</f>
        <v>AMBP</v>
      </c>
      <c r="G23" s="145" t="str">
        <f>IFERROR(VLOOKUP(E23,BD!$B:$D,2,FALSE),"")</f>
        <v>AMBP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1520</v>
      </c>
      <c r="I23" s="147">
        <f t="shared" si="0"/>
        <v>3</v>
      </c>
      <c r="J23" s="33"/>
      <c r="K23" s="33"/>
      <c r="L23" s="33"/>
      <c r="M23" s="33"/>
      <c r="N23" s="33">
        <v>440</v>
      </c>
      <c r="O23" s="33"/>
      <c r="P23" s="33"/>
      <c r="Q23" s="33">
        <v>640</v>
      </c>
      <c r="R23" s="33">
        <v>440</v>
      </c>
      <c r="S23" s="33"/>
      <c r="T23" s="33"/>
      <c r="U23" s="33"/>
      <c r="V23" s="141"/>
    </row>
    <row r="24" spans="2:22" ht="12" x14ac:dyDescent="0.2">
      <c r="B24" s="27"/>
      <c r="C24" s="242">
        <v>15</v>
      </c>
      <c r="D24" s="129" t="s">
        <v>565</v>
      </c>
      <c r="E24" s="105" t="s">
        <v>1521</v>
      </c>
      <c r="F24" s="145" t="str">
        <f>IFERROR(VLOOKUP(D24,BD!$B:$D,2,FALSE),"")</f>
        <v>AMBP</v>
      </c>
      <c r="G24" s="145" t="str">
        <f>IFERROR(VLOOKUP(E24,BD!$B:$D,2,FALSE),"")</f>
        <v>AMBP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1440</v>
      </c>
      <c r="I24" s="147">
        <f t="shared" si="0"/>
        <v>2</v>
      </c>
      <c r="J24" s="33"/>
      <c r="K24" s="33"/>
      <c r="L24" s="33"/>
      <c r="M24" s="33"/>
      <c r="N24" s="33"/>
      <c r="O24" s="33"/>
      <c r="P24" s="33"/>
      <c r="Q24" s="33">
        <v>640</v>
      </c>
      <c r="R24" s="33">
        <v>800</v>
      </c>
      <c r="S24" s="33"/>
      <c r="T24" s="33"/>
      <c r="U24" s="33"/>
      <c r="V24" s="141"/>
    </row>
    <row r="25" spans="2:22" ht="12" x14ac:dyDescent="0.2">
      <c r="B25" s="27"/>
      <c r="C25" s="242">
        <v>16</v>
      </c>
      <c r="D25" s="129" t="s">
        <v>565</v>
      </c>
      <c r="E25" s="105" t="s">
        <v>695</v>
      </c>
      <c r="F25" s="145" t="str">
        <f>IFERROR(VLOOKUP(D25,BD!$B:$D,2,FALSE),"")</f>
        <v>AMBP</v>
      </c>
      <c r="G25" s="145" t="str">
        <f>IFERROR(VLOOKUP(E25,BD!$B:$D,2,FALSE),"")</f>
        <v>SMCC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1360</v>
      </c>
      <c r="I25" s="147">
        <f t="shared" si="0"/>
        <v>1</v>
      </c>
      <c r="J25" s="33"/>
      <c r="K25" s="33"/>
      <c r="L25" s="33"/>
      <c r="M25" s="33"/>
      <c r="N25" s="33"/>
      <c r="O25" s="33"/>
      <c r="P25" s="33">
        <v>1360</v>
      </c>
      <c r="Q25" s="33"/>
      <c r="R25" s="33"/>
      <c r="S25" s="33"/>
      <c r="T25" s="33"/>
      <c r="U25" s="33"/>
      <c r="V25" s="141"/>
    </row>
    <row r="26" spans="2:22" ht="12" x14ac:dyDescent="0.2">
      <c r="B26" s="27"/>
      <c r="C26" s="242"/>
      <c r="D26" s="70" t="s">
        <v>1515</v>
      </c>
      <c r="E26" s="105" t="s">
        <v>599</v>
      </c>
      <c r="F26" s="145" t="str">
        <f>IFERROR(VLOOKUP(D26,BD!$B:$D,2,FALSE),"")</f>
        <v>CC</v>
      </c>
      <c r="G26" s="145" t="str">
        <f>IFERROR(VLOOKUP(E26,BD!$B:$D,2,FALSE),"")</f>
        <v>CC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1360</v>
      </c>
      <c r="I26" s="147">
        <f t="shared" si="0"/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>
        <v>1360</v>
      </c>
      <c r="V26" s="141"/>
    </row>
    <row r="27" spans="2:22" ht="12" x14ac:dyDescent="0.2">
      <c r="B27" s="27"/>
      <c r="C27" s="242">
        <v>18</v>
      </c>
      <c r="D27" s="70" t="s">
        <v>1238</v>
      </c>
      <c r="E27" s="105" t="s">
        <v>988</v>
      </c>
      <c r="F27" s="145" t="str">
        <f>IFERROR(VLOOKUP(D27,BD!$B:$D,2,FALSE),"")</f>
        <v>ABCFI</v>
      </c>
      <c r="G27" s="145" t="str">
        <f>IFERROR(VLOOKUP(E27,BD!$B:$D,2,FALSE),"")</f>
        <v>ABCFI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1320</v>
      </c>
      <c r="I27" s="147">
        <f t="shared" si="0"/>
        <v>2</v>
      </c>
      <c r="J27" s="33"/>
      <c r="K27" s="33"/>
      <c r="L27" s="33"/>
      <c r="M27" s="33">
        <v>880</v>
      </c>
      <c r="N27" s="33"/>
      <c r="O27" s="33">
        <v>440</v>
      </c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242">
        <v>19</v>
      </c>
      <c r="D28" s="70" t="s">
        <v>1117</v>
      </c>
      <c r="E28" s="105" t="s">
        <v>1502</v>
      </c>
      <c r="F28" s="145" t="str">
        <f>IFERROR(VLOOKUP(D28,BD!$B:$D,2,FALSE),"")</f>
        <v>BME</v>
      </c>
      <c r="G28" s="145" t="str">
        <f>IFERROR(VLOOKUP(E28,BD!$B:$D,2,FALSE),"")</f>
        <v>BME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1280</v>
      </c>
      <c r="I28" s="147">
        <f t="shared" si="0"/>
        <v>2</v>
      </c>
      <c r="J28" s="33"/>
      <c r="K28" s="33"/>
      <c r="L28" s="33"/>
      <c r="M28" s="33"/>
      <c r="N28" s="33"/>
      <c r="O28" s="33"/>
      <c r="P28" s="33"/>
      <c r="Q28" s="33">
        <v>640</v>
      </c>
      <c r="R28" s="33"/>
      <c r="S28" s="33"/>
      <c r="T28" s="33"/>
      <c r="U28" s="33">
        <v>640</v>
      </c>
      <c r="V28" s="141"/>
    </row>
    <row r="29" spans="2:22" ht="12" x14ac:dyDescent="0.2">
      <c r="B29" s="27"/>
      <c r="C29" s="242">
        <v>20</v>
      </c>
      <c r="D29" s="70" t="s">
        <v>1359</v>
      </c>
      <c r="E29" s="105" t="s">
        <v>1536</v>
      </c>
      <c r="F29" s="145" t="str">
        <f>IFERROR(VLOOKUP(D29,BD!$B:$D,2,FALSE),"")</f>
        <v>CSJ/NAMBA TRAINING</v>
      </c>
      <c r="G29" s="145" t="str">
        <f>IFERROR(VLOOKUP(E29,BD!$B:$D,2,FALSE),"")</f>
        <v>CSJ/NAMBA TRAINING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1200</v>
      </c>
      <c r="I29" s="147">
        <f t="shared" si="0"/>
        <v>2</v>
      </c>
      <c r="J29" s="33"/>
      <c r="K29" s="33"/>
      <c r="L29" s="33"/>
      <c r="M29" s="33"/>
      <c r="N29" s="33"/>
      <c r="O29" s="33"/>
      <c r="P29" s="33"/>
      <c r="Q29" s="33"/>
      <c r="R29" s="33">
        <v>560</v>
      </c>
      <c r="S29" s="33"/>
      <c r="T29" s="33"/>
      <c r="U29" s="33">
        <v>640</v>
      </c>
      <c r="V29" s="141"/>
    </row>
    <row r="30" spans="2:22" ht="12" x14ac:dyDescent="0.2">
      <c r="B30" s="27"/>
      <c r="C30" s="242">
        <v>21</v>
      </c>
      <c r="D30" s="70" t="s">
        <v>1500</v>
      </c>
      <c r="E30" s="105" t="s">
        <v>1116</v>
      </c>
      <c r="F30" s="145" t="str">
        <f>IFERROR(VLOOKUP(D30,BD!$B:$D,2,FALSE),"")</f>
        <v>ABCFI</v>
      </c>
      <c r="G30" s="145" t="str">
        <f>IFERROR(VLOOKUP(E30,BD!$B:$D,2,FALSE),"")</f>
        <v>ABCFI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1120</v>
      </c>
      <c r="I30" s="147">
        <f t="shared" si="0"/>
        <v>1</v>
      </c>
      <c r="J30" s="33"/>
      <c r="K30" s="33"/>
      <c r="L30" s="33"/>
      <c r="M30" s="33"/>
      <c r="N30" s="33"/>
      <c r="O30" s="33"/>
      <c r="P30" s="33"/>
      <c r="Q30" s="33">
        <v>1120</v>
      </c>
      <c r="R30" s="33"/>
      <c r="S30" s="33"/>
      <c r="T30" s="33"/>
      <c r="U30" s="33"/>
      <c r="V30" s="141"/>
    </row>
    <row r="31" spans="2:22" ht="12" x14ac:dyDescent="0.2">
      <c r="B31" s="27"/>
      <c r="C31" s="242">
        <v>22</v>
      </c>
      <c r="D31" s="70" t="s">
        <v>1529</v>
      </c>
      <c r="E31" s="105" t="s">
        <v>881</v>
      </c>
      <c r="F31" s="145" t="str">
        <f>IFERROR(VLOOKUP(D31,BD!$B:$D,2,FALSE),"")</f>
        <v>SMEL/MCR</v>
      </c>
      <c r="G31" s="145" t="str">
        <f>IFERROR(VLOOKUP(E31,BD!$B:$D,2,FALSE),"")</f>
        <v>SMEL/MCR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880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>
        <v>880</v>
      </c>
      <c r="V31" s="141"/>
    </row>
    <row r="32" spans="2:22" ht="12" x14ac:dyDescent="0.2">
      <c r="B32" s="27"/>
      <c r="C32" s="242"/>
      <c r="D32" s="70" t="s">
        <v>290</v>
      </c>
      <c r="E32" s="70" t="s">
        <v>707</v>
      </c>
      <c r="F32" s="145" t="str">
        <f>IFERROR(VLOOKUP(D32,BD!$B:$D,2,FALSE),"")</f>
        <v>ZARDO</v>
      </c>
      <c r="G32" s="145" t="str">
        <f>IFERROR(VLOOKUP(E32,BD!$B:$D,2,FALSE),"")</f>
        <v>ZARDO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880</v>
      </c>
      <c r="I32" s="147">
        <f t="shared" si="0"/>
        <v>1</v>
      </c>
      <c r="J32" s="33"/>
      <c r="K32" s="33"/>
      <c r="L32" s="33"/>
      <c r="M32" s="33"/>
      <c r="N32" s="33"/>
      <c r="O32" s="33"/>
      <c r="P32" s="33"/>
      <c r="Q32" s="33">
        <v>880</v>
      </c>
      <c r="R32" s="33"/>
      <c r="S32" s="33"/>
      <c r="T32" s="33"/>
      <c r="U32" s="33"/>
      <c r="V32" s="141"/>
    </row>
    <row r="33" spans="2:22" ht="12" x14ac:dyDescent="0.2">
      <c r="B33" s="27"/>
      <c r="C33" s="242"/>
      <c r="D33" s="70" t="s">
        <v>720</v>
      </c>
      <c r="E33" s="105" t="s">
        <v>1484</v>
      </c>
      <c r="F33" s="145" t="str">
        <f>IFERROR(VLOOKUP(D33,BD!$B:$D,2,FALSE),"")</f>
        <v>ZARDO</v>
      </c>
      <c r="G33" s="145" t="str">
        <f>IFERROR(VLOOKUP(E33,BD!$B:$D,2,FALSE),"")</f>
        <v>ZARDO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880</v>
      </c>
      <c r="I33" s="147">
        <f t="shared" si="0"/>
        <v>1</v>
      </c>
      <c r="J33" s="33"/>
      <c r="K33" s="33"/>
      <c r="L33" s="33"/>
      <c r="M33" s="33"/>
      <c r="N33" s="33"/>
      <c r="O33" s="33"/>
      <c r="P33" s="33"/>
      <c r="Q33" s="33">
        <v>880</v>
      </c>
      <c r="R33" s="33"/>
      <c r="S33" s="33"/>
      <c r="T33" s="33"/>
      <c r="U33" s="33"/>
      <c r="V33" s="141"/>
    </row>
    <row r="34" spans="2:22" ht="12" x14ac:dyDescent="0.2">
      <c r="B34" s="27"/>
      <c r="C34" s="242"/>
      <c r="D34" s="70" t="s">
        <v>1517</v>
      </c>
      <c r="E34" s="2" t="s">
        <v>1120</v>
      </c>
      <c r="F34" s="145" t="str">
        <f>IFERROR(VLOOKUP(D34,BD!$B:$D,2,FALSE),"")</f>
        <v>ABCFI</v>
      </c>
      <c r="G34" s="145" t="str">
        <f>IFERROR(VLOOKUP(E34,BD!$B:$D,2,FALSE),"")</f>
        <v>ZARDO</v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880</v>
      </c>
      <c r="I34" s="147">
        <f t="shared" si="0"/>
        <v>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>
        <v>880</v>
      </c>
      <c r="V34" s="141"/>
    </row>
    <row r="35" spans="2:22" ht="12" x14ac:dyDescent="0.2">
      <c r="B35" s="27"/>
      <c r="C35" s="242"/>
      <c r="D35" s="70" t="s">
        <v>1173</v>
      </c>
      <c r="E35" s="105" t="s">
        <v>1189</v>
      </c>
      <c r="F35" s="145" t="str">
        <f>IFERROR(VLOOKUP(D35,BD!$B:$D,2,FALSE),"")</f>
        <v>ZARDO</v>
      </c>
      <c r="G35" s="145" t="str">
        <f>IFERROR(VLOOKUP(E35,BD!$B:$D,2,FALSE),"")</f>
        <v>ZARDO</v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880</v>
      </c>
      <c r="I35" s="147">
        <f t="shared" si="0"/>
        <v>1</v>
      </c>
      <c r="J35" s="33"/>
      <c r="K35" s="33"/>
      <c r="L35" s="33"/>
      <c r="M35" s="33"/>
      <c r="N35" s="33"/>
      <c r="O35" s="33"/>
      <c r="P35" s="33">
        <v>880</v>
      </c>
      <c r="Q35" s="33"/>
      <c r="R35" s="33"/>
      <c r="S35" s="33"/>
      <c r="T35" s="33"/>
      <c r="U35" s="33"/>
      <c r="V35" s="141"/>
    </row>
    <row r="36" spans="2:22" ht="12" x14ac:dyDescent="0.2">
      <c r="B36" s="27"/>
      <c r="C36" s="242"/>
      <c r="D36" s="2" t="s">
        <v>680</v>
      </c>
      <c r="E36" s="2" t="s">
        <v>452</v>
      </c>
      <c r="F36" s="145" t="str">
        <f>IFERROR(VLOOKUP(D36,BD!$B:$D,2,FALSE),"")</f>
        <v>PIAMARTA</v>
      </c>
      <c r="G36" s="145" t="str">
        <f>IFERROR(VLOOKUP(E36,BD!$B:$D,2,FALSE),"")</f>
        <v>PIAMARTA</v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880</v>
      </c>
      <c r="I36" s="147">
        <f t="shared" si="0"/>
        <v>1</v>
      </c>
      <c r="J36" s="33"/>
      <c r="K36" s="33"/>
      <c r="L36" s="33"/>
      <c r="M36" s="33"/>
      <c r="N36" s="33"/>
      <c r="O36" s="33"/>
      <c r="P36" s="33">
        <v>880</v>
      </c>
      <c r="Q36" s="33"/>
      <c r="R36" s="33"/>
      <c r="S36" s="33"/>
      <c r="T36" s="33"/>
      <c r="U36" s="33"/>
      <c r="V36" s="141"/>
    </row>
    <row r="37" spans="2:22" ht="12" x14ac:dyDescent="0.2">
      <c r="B37" s="27"/>
      <c r="C37" s="242">
        <v>28</v>
      </c>
      <c r="D37" s="70" t="s">
        <v>340</v>
      </c>
      <c r="E37" s="105" t="s">
        <v>284</v>
      </c>
      <c r="F37" s="145" t="str">
        <f>IFERROR(VLOOKUP(D37,BD!$B:$D,2,FALSE),"")</f>
        <v>ABCFI</v>
      </c>
      <c r="G37" s="145" t="str">
        <f>IFERROR(VLOOKUP(E37,BD!$B:$D,2,FALSE),"")</f>
        <v>ABCFI</v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800</v>
      </c>
      <c r="I37" s="147">
        <f t="shared" si="0"/>
        <v>1</v>
      </c>
      <c r="J37" s="33"/>
      <c r="K37" s="33"/>
      <c r="L37" s="33"/>
      <c r="M37" s="33"/>
      <c r="N37" s="33"/>
      <c r="O37" s="33"/>
      <c r="P37" s="33"/>
      <c r="Q37" s="33"/>
      <c r="R37" s="33"/>
      <c r="S37" s="33">
        <v>800</v>
      </c>
      <c r="T37" s="33"/>
      <c r="U37" s="33"/>
      <c r="V37" s="141"/>
    </row>
    <row r="38" spans="2:22" ht="12" x14ac:dyDescent="0.2">
      <c r="B38" s="27"/>
      <c r="C38" s="242"/>
      <c r="D38" s="70" t="s">
        <v>70</v>
      </c>
      <c r="E38" s="105" t="s">
        <v>1502</v>
      </c>
      <c r="F38" s="145" t="str">
        <f>IFERROR(VLOOKUP(D38,BD!$B:$D,2,FALSE),"")</f>
        <v>BME</v>
      </c>
      <c r="G38" s="145" t="str">
        <f>IFERROR(VLOOKUP(E38,BD!$B:$D,2,FALSE),"")</f>
        <v>BME</v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800</v>
      </c>
      <c r="I38" s="147">
        <f t="shared" si="0"/>
        <v>1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v>800</v>
      </c>
      <c r="U38" s="33"/>
      <c r="V38" s="141"/>
    </row>
    <row r="39" spans="2:22" ht="12" x14ac:dyDescent="0.2">
      <c r="B39" s="27"/>
      <c r="C39" s="242">
        <v>30</v>
      </c>
      <c r="D39" s="70" t="s">
        <v>70</v>
      </c>
      <c r="E39" s="105" t="s">
        <v>864</v>
      </c>
      <c r="F39" s="145" t="str">
        <f>IFERROR(VLOOKUP(D39,BD!$B:$D,2,FALSE),"")</f>
        <v>BME</v>
      </c>
      <c r="G39" s="145" t="str">
        <f>IFERROR(VLOOKUP(E39,BD!$B:$D,2,FALSE),"")</f>
        <v/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680</v>
      </c>
      <c r="I39" s="147">
        <f t="shared" si="0"/>
        <v>1</v>
      </c>
      <c r="J39" s="33">
        <v>680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ht="12" x14ac:dyDescent="0.2">
      <c r="B40" s="27"/>
      <c r="C40" s="242">
        <v>31</v>
      </c>
      <c r="D40" s="124" t="s">
        <v>1529</v>
      </c>
      <c r="E40" s="105" t="s">
        <v>1520</v>
      </c>
      <c r="F40" s="145" t="str">
        <f>IFERROR(VLOOKUP(D40,BD!$B:$D,2,FALSE),"")</f>
        <v>SMEL/MCR</v>
      </c>
      <c r="G40" s="145" t="str">
        <f>IFERROR(VLOOKUP(E40,BD!$B:$D,2,FALSE),"")</f>
        <v>SMEL/MCR</v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640</v>
      </c>
      <c r="I40" s="147">
        <f t="shared" si="0"/>
        <v>1</v>
      </c>
      <c r="J40" s="33"/>
      <c r="K40" s="33"/>
      <c r="L40" s="33"/>
      <c r="M40" s="33"/>
      <c r="N40" s="33"/>
      <c r="O40" s="33"/>
      <c r="P40" s="33">
        <v>640</v>
      </c>
      <c r="Q40" s="33"/>
      <c r="R40" s="33"/>
      <c r="S40" s="33"/>
      <c r="T40" s="33"/>
      <c r="U40" s="33"/>
      <c r="V40" s="141"/>
    </row>
    <row r="41" spans="2:22" ht="12" x14ac:dyDescent="0.2">
      <c r="B41" s="27"/>
      <c r="C41" s="242"/>
      <c r="D41" s="70" t="s">
        <v>1529</v>
      </c>
      <c r="E41" s="105" t="s">
        <v>1535</v>
      </c>
      <c r="F41" s="145" t="str">
        <f>IFERROR(VLOOKUP(D41,BD!$B:$D,2,FALSE),"")</f>
        <v>SMEL/MCR</v>
      </c>
      <c r="G41" s="145" t="str">
        <f>IFERROR(VLOOKUP(E41,BD!$B:$D,2,FALSE),"")</f>
        <v>SMEL/MCR</v>
      </c>
      <c r="H41" s="146">
        <f>IF(COUNT(J41:V41)&gt;=5,SUM(LARGE(J41:V41,{1,2,3,4,5})),IF(COUNT(J41:V41)=4,SUM(LARGE(J41:V41,{1,2,3,4})),IF(COUNT(J41:V41)=3,SUM(LARGE(J41:V41,{1,2,3})),IF(COUNT(J41:V41)=2,SUM(LARGE(J41:V41,{1,2})),IF(COUNT(J41:V41)=1,SUM(LARGE(J41:V41,{1})),0)))))</f>
        <v>640</v>
      </c>
      <c r="I41" s="147">
        <f t="shared" si="0"/>
        <v>1</v>
      </c>
      <c r="J41" s="33"/>
      <c r="K41" s="33"/>
      <c r="L41" s="33"/>
      <c r="M41" s="33"/>
      <c r="N41" s="33"/>
      <c r="O41" s="33"/>
      <c r="P41" s="33"/>
      <c r="Q41" s="33">
        <v>640</v>
      </c>
      <c r="R41" s="33"/>
      <c r="S41" s="33"/>
      <c r="T41" s="33"/>
      <c r="U41" s="33"/>
      <c r="V41" s="141"/>
    </row>
    <row r="42" spans="2:22" ht="12" x14ac:dyDescent="0.2">
      <c r="B42" s="27"/>
      <c r="C42" s="242"/>
      <c r="D42" s="2" t="s">
        <v>1483</v>
      </c>
      <c r="E42" s="105" t="s">
        <v>390</v>
      </c>
      <c r="F42" s="145" t="str">
        <f>IFERROR(VLOOKUP(D42,BD!$B:$D,2,FALSE),"")</f>
        <v>ZARDO</v>
      </c>
      <c r="G42" s="145" t="str">
        <f>IFERROR(VLOOKUP(E42,BD!$B:$D,2,FALSE),"")</f>
        <v>PIAMARTA</v>
      </c>
      <c r="H42" s="146">
        <f>IF(COUNT(J42:V42)&gt;=5,SUM(LARGE(J42:V42,{1,2,3,4,5})),IF(COUNT(J42:V42)=4,SUM(LARGE(J42:V42,{1,2,3,4})),IF(COUNT(J42:V42)=3,SUM(LARGE(J42:V42,{1,2,3})),IF(COUNT(J42:V42)=2,SUM(LARGE(J42:V42,{1,2})),IF(COUNT(J42:V42)=1,SUM(LARGE(J42:V42,{1})),0)))))</f>
        <v>640</v>
      </c>
      <c r="I42" s="147">
        <f t="shared" ref="I42:I65" si="1">COUNT(J42:V42)-COUNTIF(J42:V42,"=0")</f>
        <v>1</v>
      </c>
      <c r="J42" s="33"/>
      <c r="K42" s="33"/>
      <c r="L42" s="33"/>
      <c r="M42" s="33"/>
      <c r="N42" s="33"/>
      <c r="O42" s="33"/>
      <c r="P42" s="33"/>
      <c r="Q42" s="33">
        <v>640</v>
      </c>
      <c r="R42" s="33"/>
      <c r="S42" s="33"/>
      <c r="T42" s="33"/>
      <c r="U42" s="33"/>
      <c r="V42" s="141"/>
    </row>
    <row r="43" spans="2:22" ht="12" x14ac:dyDescent="0.2">
      <c r="B43" s="27"/>
      <c r="C43" s="242"/>
      <c r="D43" s="70" t="s">
        <v>290</v>
      </c>
      <c r="E43" s="70" t="s">
        <v>713</v>
      </c>
      <c r="F43" s="145" t="str">
        <f>IFERROR(VLOOKUP(D43,BD!$B:$D,2,FALSE),"")</f>
        <v>ZARDO</v>
      </c>
      <c r="G43" s="145" t="str">
        <f>IFERROR(VLOOKUP(E43,BD!$B:$D,2,FALSE),"")</f>
        <v>ZARDO</v>
      </c>
      <c r="H43" s="146">
        <f>IF(COUNT(J43:V43)&gt;=5,SUM(LARGE(J43:V43,{1,2,3,4,5})),IF(COUNT(J43:V43)=4,SUM(LARGE(J43:V43,{1,2,3,4})),IF(COUNT(J43:V43)=3,SUM(LARGE(J43:V43,{1,2,3})),IF(COUNT(J43:V43)=2,SUM(LARGE(J43:V43,{1,2})),IF(COUNT(J43:V43)=1,SUM(LARGE(J43:V43,{1})),0)))))</f>
        <v>640</v>
      </c>
      <c r="I43" s="147">
        <f t="shared" si="1"/>
        <v>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>
        <v>640</v>
      </c>
      <c r="V43" s="141"/>
    </row>
    <row r="44" spans="2:22" ht="12" x14ac:dyDescent="0.2">
      <c r="B44" s="27"/>
      <c r="C44" s="242"/>
      <c r="D44" s="70" t="s">
        <v>1173</v>
      </c>
      <c r="E44" s="2" t="s">
        <v>717</v>
      </c>
      <c r="F44" s="145" t="str">
        <f>IFERROR(VLOOKUP(D44,BD!$B:$D,2,FALSE),"")</f>
        <v>ZARDO</v>
      </c>
      <c r="G44" s="145" t="str">
        <f>IFERROR(VLOOKUP(E44,BD!$B:$D,2,FALSE),"")</f>
        <v>ZARDO</v>
      </c>
      <c r="H44" s="146">
        <f>IF(COUNT(J44:V44)&gt;=5,SUM(LARGE(J44:V44,{1,2,3,4,5})),IF(COUNT(J44:V44)=4,SUM(LARGE(J44:V44,{1,2,3,4})),IF(COUNT(J44:V44)=3,SUM(LARGE(J44:V44,{1,2,3})),IF(COUNT(J44:V44)=2,SUM(LARGE(J44:V44,{1,2})),IF(COUNT(J44:V44)=1,SUM(LARGE(J44:V44,{1})),0)))))</f>
        <v>640</v>
      </c>
      <c r="I44" s="147">
        <f t="shared" si="1"/>
        <v>1</v>
      </c>
      <c r="J44" s="33"/>
      <c r="K44" s="33"/>
      <c r="L44" s="33"/>
      <c r="M44" s="33">
        <v>640</v>
      </c>
      <c r="N44" s="33"/>
      <c r="O44" s="33"/>
      <c r="P44" s="33"/>
      <c r="Q44" s="33"/>
      <c r="R44" s="33"/>
      <c r="S44" s="33"/>
      <c r="T44" s="33"/>
      <c r="U44" s="33"/>
      <c r="V44" s="141"/>
    </row>
    <row r="45" spans="2:22" ht="12" x14ac:dyDescent="0.2">
      <c r="B45" s="27"/>
      <c r="C45" s="242"/>
      <c r="D45" s="2" t="s">
        <v>680</v>
      </c>
      <c r="E45" s="105" t="s">
        <v>390</v>
      </c>
      <c r="F45" s="145" t="str">
        <f>IFERROR(VLOOKUP(D45,BD!$B:$D,2,FALSE),"")</f>
        <v>PIAMARTA</v>
      </c>
      <c r="G45" s="145" t="str">
        <f>IFERROR(VLOOKUP(E45,BD!$B:$D,2,FALSE),"")</f>
        <v>PIAMARTA</v>
      </c>
      <c r="H45" s="146">
        <f>IF(COUNT(J45:V45)&gt;=5,SUM(LARGE(J45:V45,{1,2,3,4,5})),IF(COUNT(J45:V45)=4,SUM(LARGE(J45:V45,{1,2,3,4})),IF(COUNT(J45:V45)=3,SUM(LARGE(J45:V45,{1,2,3})),IF(COUNT(J45:V45)=2,SUM(LARGE(J45:V45,{1,2})),IF(COUNT(J45:V45)=1,SUM(LARGE(J45:V45,{1})),0)))))</f>
        <v>640</v>
      </c>
      <c r="I45" s="147">
        <f t="shared" si="1"/>
        <v>1</v>
      </c>
      <c r="J45" s="33"/>
      <c r="K45" s="33"/>
      <c r="L45" s="33"/>
      <c r="M45" s="33">
        <v>640</v>
      </c>
      <c r="N45" s="33"/>
      <c r="O45" s="33"/>
      <c r="P45" s="33"/>
      <c r="Q45" s="33"/>
      <c r="R45" s="33"/>
      <c r="S45" s="33"/>
      <c r="T45" s="33"/>
      <c r="U45" s="33"/>
      <c r="V45" s="141"/>
    </row>
    <row r="46" spans="2:22" ht="12" x14ac:dyDescent="0.2">
      <c r="B46" s="27"/>
      <c r="C46" s="242"/>
      <c r="D46" s="70" t="s">
        <v>945</v>
      </c>
      <c r="E46" s="105" t="s">
        <v>1519</v>
      </c>
      <c r="F46" s="145" t="str">
        <f>IFERROR(VLOOKUP(D46,BD!$B:$D,2,FALSE),"")</f>
        <v>SMEL/MCR</v>
      </c>
      <c r="G46" s="145" t="str">
        <f>IFERROR(VLOOKUP(E46,BD!$B:$D,2,FALSE),"")</f>
        <v>SMEL/MCR</v>
      </c>
      <c r="H46" s="146">
        <f>IF(COUNT(J46:V46)&gt;=5,SUM(LARGE(J46:V46,{1,2,3,4,5})),IF(COUNT(J46:V46)=4,SUM(LARGE(J46:V46,{1,2,3,4})),IF(COUNT(J46:V46)=3,SUM(LARGE(J46:V46,{1,2,3})),IF(COUNT(J46:V46)=2,SUM(LARGE(J46:V46,{1,2})),IF(COUNT(J46:V46)=1,SUM(LARGE(J46:V46,{1})),0)))))</f>
        <v>640</v>
      </c>
      <c r="I46" s="147">
        <f t="shared" si="1"/>
        <v>1</v>
      </c>
      <c r="J46" s="33"/>
      <c r="K46" s="33"/>
      <c r="L46" s="33"/>
      <c r="M46" s="33"/>
      <c r="N46" s="33"/>
      <c r="O46" s="33"/>
      <c r="P46" s="33">
        <v>640</v>
      </c>
      <c r="Q46" s="33"/>
      <c r="R46" s="33"/>
      <c r="S46" s="33"/>
      <c r="T46" s="33"/>
      <c r="U46" s="33"/>
      <c r="V46" s="141"/>
    </row>
    <row r="47" spans="2:22" ht="12" x14ac:dyDescent="0.2">
      <c r="B47" s="27"/>
      <c r="C47" s="242"/>
      <c r="D47" s="70" t="s">
        <v>313</v>
      </c>
      <c r="E47" s="70" t="s">
        <v>1484</v>
      </c>
      <c r="F47" s="145" t="str">
        <f>IFERROR(VLOOKUP(D47,BD!$B:$D,2,FALSE),"")</f>
        <v>ZARDO</v>
      </c>
      <c r="G47" s="145" t="str">
        <f>IFERROR(VLOOKUP(E47,BD!$B:$D,2,FALSE),"")</f>
        <v>ZARDO</v>
      </c>
      <c r="H47" s="146">
        <f>IF(COUNT(J47:V47)&gt;=5,SUM(LARGE(J47:V47,{1,2,3,4,5})),IF(COUNT(J47:V47)=4,SUM(LARGE(J47:V47,{1,2,3,4})),IF(COUNT(J47:V47)=3,SUM(LARGE(J47:V47,{1,2,3})),IF(COUNT(J47:V47)=2,SUM(LARGE(J47:V47,{1,2})),IF(COUNT(J47:V47)=1,SUM(LARGE(J47:V47,{1})),0)))))</f>
        <v>640</v>
      </c>
      <c r="I47" s="147">
        <f t="shared" si="1"/>
        <v>1</v>
      </c>
      <c r="J47" s="33"/>
      <c r="K47" s="33"/>
      <c r="L47" s="33"/>
      <c r="M47" s="33"/>
      <c r="N47" s="33"/>
      <c r="O47" s="33"/>
      <c r="P47" s="33">
        <v>640</v>
      </c>
      <c r="Q47" s="33"/>
      <c r="R47" s="33"/>
      <c r="S47" s="33"/>
      <c r="T47" s="33"/>
      <c r="U47" s="33"/>
      <c r="V47" s="141"/>
    </row>
    <row r="48" spans="2:22" ht="12" x14ac:dyDescent="0.2">
      <c r="B48" s="27"/>
      <c r="C48" s="242"/>
      <c r="D48" s="70" t="s">
        <v>338</v>
      </c>
      <c r="E48" s="105" t="s">
        <v>1122</v>
      </c>
      <c r="F48" s="145" t="str">
        <f>IFERROR(VLOOKUP(D48,BD!$B:$D,2,FALSE),"")</f>
        <v>PIAMARTA</v>
      </c>
      <c r="G48" s="145" t="str">
        <f>IFERROR(VLOOKUP(E48,BD!$B:$D,2,FALSE),"")</f>
        <v>PIAMARTA</v>
      </c>
      <c r="H48" s="146">
        <f>IF(COUNT(J48:V48)&gt;=5,SUM(LARGE(J48:V48,{1,2,3,4,5})),IF(COUNT(J48:V48)=4,SUM(LARGE(J48:V48,{1,2,3,4})),IF(COUNT(J48:V48)=3,SUM(LARGE(J48:V48,{1,2,3})),IF(COUNT(J48:V48)=2,SUM(LARGE(J48:V48,{1,2})),IF(COUNT(J48:V48)=1,SUM(LARGE(J48:V48,{1})),0)))))</f>
        <v>640</v>
      </c>
      <c r="I48" s="147">
        <f t="shared" si="1"/>
        <v>1</v>
      </c>
      <c r="J48" s="33"/>
      <c r="K48" s="33"/>
      <c r="L48" s="33"/>
      <c r="M48" s="33">
        <v>640</v>
      </c>
      <c r="N48" s="33"/>
      <c r="O48" s="33"/>
      <c r="P48" s="33"/>
      <c r="Q48" s="33"/>
      <c r="R48" s="33"/>
      <c r="S48" s="33"/>
      <c r="T48" s="33"/>
      <c r="U48" s="33"/>
      <c r="V48" s="141"/>
    </row>
    <row r="49" spans="2:22" ht="12" x14ac:dyDescent="0.2">
      <c r="B49" s="27"/>
      <c r="C49" s="242"/>
      <c r="D49" s="70" t="s">
        <v>358</v>
      </c>
      <c r="E49" s="105" t="s">
        <v>1539</v>
      </c>
      <c r="F49" s="145" t="str">
        <f>IFERROR(VLOOKUP(D49,BD!$B:$D,2,FALSE),"")</f>
        <v>ABCFI</v>
      </c>
      <c r="G49" s="145" t="str">
        <f>IFERROR(VLOOKUP(E49,BD!$B:$D,2,FALSE),"")</f>
        <v>ABCFI</v>
      </c>
      <c r="H49" s="146">
        <f>IF(COUNT(J49:V49)&gt;=5,SUM(LARGE(J49:V49,{1,2,3,4,5})),IF(COUNT(J49:V49)=4,SUM(LARGE(J49:V49,{1,2,3,4})),IF(COUNT(J49:V49)=3,SUM(LARGE(J49:V49,{1,2,3})),IF(COUNT(J49:V49)=2,SUM(LARGE(J49:V49,{1,2})),IF(COUNT(J49:V49)=1,SUM(LARGE(J49:V49,{1})),0)))))</f>
        <v>640</v>
      </c>
      <c r="I49" s="147">
        <f t="shared" si="1"/>
        <v>1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>
        <v>640</v>
      </c>
      <c r="V49" s="141"/>
    </row>
    <row r="50" spans="2:22" ht="12" x14ac:dyDescent="0.2">
      <c r="B50" s="27"/>
      <c r="C50" s="242"/>
      <c r="D50" s="70" t="s">
        <v>681</v>
      </c>
      <c r="E50" s="105" t="s">
        <v>1121</v>
      </c>
      <c r="F50" s="145" t="str">
        <f>IFERROR(VLOOKUP(D50,BD!$B:$D,2,FALSE),"")</f>
        <v>PIAMARTA</v>
      </c>
      <c r="G50" s="145" t="str">
        <f>IFERROR(VLOOKUP(E50,BD!$B:$D,2,FALSE),"")</f>
        <v>PIAMARTA</v>
      </c>
      <c r="H50" s="146">
        <f>IF(COUNT(J50:V50)&gt;=5,SUM(LARGE(J50:V50,{1,2,3,4,5})),IF(COUNT(J50:V50)=4,SUM(LARGE(J50:V50,{1,2,3,4})),IF(COUNT(J50:V50)=3,SUM(LARGE(J50:V50,{1,2,3})),IF(COUNT(J50:V50)=2,SUM(LARGE(J50:V50,{1,2})),IF(COUNT(J50:V50)=1,SUM(LARGE(J50:V50,{1})),0)))))</f>
        <v>640</v>
      </c>
      <c r="I50" s="147">
        <f t="shared" si="1"/>
        <v>1</v>
      </c>
      <c r="J50" s="33"/>
      <c r="K50" s="33"/>
      <c r="L50" s="33"/>
      <c r="M50" s="33">
        <v>640</v>
      </c>
      <c r="N50" s="33"/>
      <c r="O50" s="33"/>
      <c r="P50" s="33"/>
      <c r="Q50" s="33"/>
      <c r="R50" s="33"/>
      <c r="S50" s="33"/>
      <c r="T50" s="33"/>
      <c r="U50" s="33"/>
      <c r="V50" s="141"/>
    </row>
    <row r="51" spans="2:22" ht="12" x14ac:dyDescent="0.2">
      <c r="B51" s="27"/>
      <c r="C51" s="242">
        <v>42</v>
      </c>
      <c r="D51" s="70" t="s">
        <v>364</v>
      </c>
      <c r="E51" s="105" t="s">
        <v>717</v>
      </c>
      <c r="F51" s="145" t="str">
        <f>IFERROR(VLOOKUP(D51,BD!$B:$D,2,FALSE),"")</f>
        <v>BME</v>
      </c>
      <c r="G51" s="145" t="str">
        <f>IFERROR(VLOOKUP(E51,BD!$B:$D,2,FALSE),"")</f>
        <v>ZARDO</v>
      </c>
      <c r="H51" s="146">
        <f>IF(COUNT(J51:V51)&gt;=5,SUM(LARGE(J51:V51,{1,2,3,4,5})),IF(COUNT(J51:V51)=4,SUM(LARGE(J51:V51,{1,2,3,4})),IF(COUNT(J51:V51)=3,SUM(LARGE(J51:V51,{1,2,3})),IF(COUNT(J51:V51)=2,SUM(LARGE(J51:V51,{1,2})),IF(COUNT(J51:V51)=1,SUM(LARGE(J51:V51,{1})),0)))))</f>
        <v>560</v>
      </c>
      <c r="I51" s="147">
        <f t="shared" si="1"/>
        <v>1</v>
      </c>
      <c r="J51" s="33">
        <v>560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141"/>
    </row>
    <row r="52" spans="2:22" ht="12" x14ac:dyDescent="0.2">
      <c r="B52" s="27"/>
      <c r="C52" s="242"/>
      <c r="D52" s="70" t="s">
        <v>754</v>
      </c>
      <c r="E52" s="105" t="s">
        <v>1537</v>
      </c>
      <c r="F52" s="145" t="str">
        <f>IFERROR(VLOOKUP(D52,BD!$B:$D,2,FALSE),"")</f>
        <v>ATACAR</v>
      </c>
      <c r="G52" s="145" t="str">
        <f>IFERROR(VLOOKUP(E52,BD!$B:$D,2,FALSE),"")</f>
        <v>ATACAR</v>
      </c>
      <c r="H52" s="146">
        <f>IF(COUNT(J52:V52)&gt;=5,SUM(LARGE(J52:V52,{1,2,3,4,5})),IF(COUNT(J52:V52)=4,SUM(LARGE(J52:V52,{1,2,3,4})),IF(COUNT(J52:V52)=3,SUM(LARGE(J52:V52,{1,2,3})),IF(COUNT(J52:V52)=2,SUM(LARGE(J52:V52,{1,2})),IF(COUNT(J52:V52)=1,SUM(LARGE(J52:V52,{1})),0)))))</f>
        <v>560</v>
      </c>
      <c r="I52" s="147">
        <f t="shared" si="1"/>
        <v>1</v>
      </c>
      <c r="J52" s="33"/>
      <c r="K52" s="33"/>
      <c r="L52" s="33"/>
      <c r="M52" s="33"/>
      <c r="N52" s="33"/>
      <c r="O52" s="33"/>
      <c r="P52" s="33"/>
      <c r="Q52" s="33"/>
      <c r="R52" s="33"/>
      <c r="S52" s="33">
        <v>560</v>
      </c>
      <c r="T52" s="33"/>
      <c r="U52" s="33"/>
      <c r="V52" s="141"/>
    </row>
    <row r="53" spans="2:22" ht="12" x14ac:dyDescent="0.2">
      <c r="B53" s="27"/>
      <c r="C53" s="242"/>
      <c r="D53" s="70" t="s">
        <v>1117</v>
      </c>
      <c r="E53" s="105" t="s">
        <v>427</v>
      </c>
      <c r="F53" s="145" t="str">
        <f>IFERROR(VLOOKUP(D53,BD!$B:$D,2,FALSE),"")</f>
        <v>BME</v>
      </c>
      <c r="G53" s="145" t="str">
        <f>IFERROR(VLOOKUP(E53,BD!$B:$D,2,FALSE),"")</f>
        <v>BME</v>
      </c>
      <c r="H53" s="146">
        <f>IF(COUNT(J53:V53)&gt;=5,SUM(LARGE(J53:V53,{1,2,3,4,5})),IF(COUNT(J53:V53)=4,SUM(LARGE(J53:V53,{1,2,3,4})),IF(COUNT(J53:V53)=3,SUM(LARGE(J53:V53,{1,2,3})),IF(COUNT(J53:V53)=2,SUM(LARGE(J53:V53,{1,2})),IF(COUNT(J53:V53)=1,SUM(LARGE(J53:V53,{1})),0)))))</f>
        <v>560</v>
      </c>
      <c r="I53" s="147">
        <f t="shared" si="1"/>
        <v>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>
        <v>560</v>
      </c>
      <c r="U53" s="33"/>
      <c r="V53" s="141"/>
    </row>
    <row r="54" spans="2:22" ht="12" x14ac:dyDescent="0.2">
      <c r="B54" s="27"/>
      <c r="C54" s="242">
        <v>45</v>
      </c>
      <c r="D54" s="70" t="s">
        <v>633</v>
      </c>
      <c r="E54" s="105" t="s">
        <v>1407</v>
      </c>
      <c r="F54" s="145" t="str">
        <f>IFERROR(VLOOKUP(D54,BD!$B:$D,2,FALSE),"")</f>
        <v>CSJ/NAMBA TRAINING</v>
      </c>
      <c r="G54" s="145" t="str">
        <f>IFERROR(VLOOKUP(E54,BD!$B:$D,2,FALSE),"")</f>
        <v>CSJ/NAMBA TRAINING</v>
      </c>
      <c r="H54" s="146">
        <f>IF(COUNT(J54:V54)&gt;=5,SUM(LARGE(J54:V54,{1,2,3,4,5})),IF(COUNT(J54:V54)=4,SUM(LARGE(J54:V54,{1,2,3,4})),IF(COUNT(J54:V54)=3,SUM(LARGE(J54:V54,{1,2,3})),IF(COUNT(J54:V54)=2,SUM(LARGE(J54:V54,{1,2})),IF(COUNT(J54:V54)=1,SUM(LARGE(J54:V54,{1})),0)))))</f>
        <v>440</v>
      </c>
      <c r="I54" s="147">
        <f t="shared" si="1"/>
        <v>1</v>
      </c>
      <c r="J54" s="33"/>
      <c r="K54" s="33"/>
      <c r="L54" s="33"/>
      <c r="M54" s="33"/>
      <c r="N54" s="33">
        <v>440</v>
      </c>
      <c r="O54" s="33"/>
      <c r="P54" s="33"/>
      <c r="Q54" s="33"/>
      <c r="R54" s="33"/>
      <c r="S54" s="33"/>
      <c r="T54" s="33"/>
      <c r="U54" s="33"/>
      <c r="V54" s="141"/>
    </row>
    <row r="55" spans="2:22" ht="12" x14ac:dyDescent="0.2">
      <c r="B55" s="27"/>
      <c r="C55" s="242"/>
      <c r="D55" s="70" t="s">
        <v>1081</v>
      </c>
      <c r="E55" s="105" t="s">
        <v>231</v>
      </c>
      <c r="F55" s="145" t="str">
        <f>IFERROR(VLOOKUP(D55,BD!$B:$D,2,FALSE),"")</f>
        <v>LCC</v>
      </c>
      <c r="G55" s="145" t="str">
        <f>IFERROR(VLOOKUP(E55,BD!$B:$D,2,FALSE),"")</f>
        <v>LCC</v>
      </c>
      <c r="H55" s="146">
        <f>IF(COUNT(J55:V55)&gt;=5,SUM(LARGE(J55:V55,{1,2,3,4,5})),IF(COUNT(J55:V55)=4,SUM(LARGE(J55:V55,{1,2,3,4})),IF(COUNT(J55:V55)=3,SUM(LARGE(J55:V55,{1,2,3})),IF(COUNT(J55:V55)=2,SUM(LARGE(J55:V55,{1,2})),IF(COUNT(J55:V55)=1,SUM(LARGE(J55:V55,{1})),0)))))</f>
        <v>440</v>
      </c>
      <c r="I55" s="147">
        <f t="shared" si="1"/>
        <v>1</v>
      </c>
      <c r="J55" s="33"/>
      <c r="K55" s="33">
        <v>440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141"/>
    </row>
    <row r="56" spans="2:22" ht="12" x14ac:dyDescent="0.2">
      <c r="B56" s="27"/>
      <c r="C56" s="242"/>
      <c r="D56" s="70" t="s">
        <v>1534</v>
      </c>
      <c r="E56" s="105" t="s">
        <v>355</v>
      </c>
      <c r="F56" s="145" t="str">
        <f>IFERROR(VLOOKUP(D56,BD!$B:$D,2,FALSE),"")</f>
        <v>ABCFI</v>
      </c>
      <c r="G56" s="145" t="str">
        <f>IFERROR(VLOOKUP(E56,BD!$B:$D,2,FALSE),"")</f>
        <v>ABCFI</v>
      </c>
      <c r="H56" s="146">
        <f>IF(COUNT(J56:V56)&gt;=5,SUM(LARGE(J56:V56,{1,2,3,4,5})),IF(COUNT(J56:V56)=4,SUM(LARGE(J56:V56,{1,2,3,4})),IF(COUNT(J56:V56)=3,SUM(LARGE(J56:V56,{1,2,3})),IF(COUNT(J56:V56)=2,SUM(LARGE(J56:V56,{1,2})),IF(COUNT(J56:V56)=1,SUM(LARGE(J56:V56,{1})),0)))))</f>
        <v>440</v>
      </c>
      <c r="I56" s="147">
        <f t="shared" si="1"/>
        <v>1</v>
      </c>
      <c r="J56" s="33"/>
      <c r="K56" s="33"/>
      <c r="L56" s="33"/>
      <c r="M56" s="33"/>
      <c r="N56" s="33"/>
      <c r="O56" s="33">
        <v>440</v>
      </c>
      <c r="P56" s="33"/>
      <c r="Q56" s="33"/>
      <c r="R56" s="33"/>
      <c r="S56" s="33"/>
      <c r="T56" s="33"/>
      <c r="U56" s="33"/>
      <c r="V56" s="141"/>
    </row>
    <row r="57" spans="2:22" ht="12" x14ac:dyDescent="0.2">
      <c r="B57" s="27"/>
      <c r="C57" s="242"/>
      <c r="D57" s="70" t="s">
        <v>818</v>
      </c>
      <c r="E57" s="105" t="s">
        <v>256</v>
      </c>
      <c r="F57" s="145" t="str">
        <f>IFERROR(VLOOKUP(D57,BD!$B:$D,2,FALSE),"")</f>
        <v>ASSVP</v>
      </c>
      <c r="G57" s="145" t="str">
        <f>IFERROR(VLOOKUP(E57,BD!$B:$D,2,FALSE),"")</f>
        <v>ASSVP</v>
      </c>
      <c r="H57" s="146">
        <f>IF(COUNT(J57:V57)&gt;=5,SUM(LARGE(J57:V57,{1,2,3,4,5})),IF(COUNT(J57:V57)=4,SUM(LARGE(J57:V57,{1,2,3,4})),IF(COUNT(J57:V57)=3,SUM(LARGE(J57:V57,{1,2,3})),IF(COUNT(J57:V57)=2,SUM(LARGE(J57:V57,{1,2})),IF(COUNT(J57:V57)=1,SUM(LARGE(J57:V57,{1})),0)))))</f>
        <v>440</v>
      </c>
      <c r="I57" s="147">
        <f t="shared" si="1"/>
        <v>1</v>
      </c>
      <c r="J57" s="33"/>
      <c r="K57" s="33"/>
      <c r="L57" s="33"/>
      <c r="M57" s="33"/>
      <c r="N57" s="33"/>
      <c r="O57" s="33"/>
      <c r="P57" s="33"/>
      <c r="Q57" s="33"/>
      <c r="R57" s="33"/>
      <c r="S57" s="33">
        <v>440</v>
      </c>
      <c r="T57" s="33"/>
      <c r="U57" s="33"/>
      <c r="V57" s="141"/>
    </row>
    <row r="58" spans="2:22" ht="12" x14ac:dyDescent="0.2">
      <c r="B58" s="27"/>
      <c r="C58" s="242"/>
      <c r="D58" s="70" t="s">
        <v>1080</v>
      </c>
      <c r="E58" s="2" t="s">
        <v>1105</v>
      </c>
      <c r="F58" s="145" t="str">
        <f>IFERROR(VLOOKUP(D58,BD!$B:$D,2,FALSE),"")</f>
        <v>ILECE</v>
      </c>
      <c r="G58" s="145" t="str">
        <f>IFERROR(VLOOKUP(E58,BD!$B:$D,2,FALSE),"")</f>
        <v>ILECE</v>
      </c>
      <c r="H58" s="146">
        <f>IF(COUNT(J58:V58)&gt;=5,SUM(LARGE(J58:V58,{1,2,3,4,5})),IF(COUNT(J58:V58)=4,SUM(LARGE(J58:V58,{1,2,3,4})),IF(COUNT(J58:V58)=3,SUM(LARGE(J58:V58,{1,2,3})),IF(COUNT(J58:V58)=2,SUM(LARGE(J58:V58,{1,2})),IF(COUNT(J58:V58)=1,SUM(LARGE(J58:V58,{1})),0)))))</f>
        <v>440</v>
      </c>
      <c r="I58" s="147">
        <f t="shared" si="1"/>
        <v>1</v>
      </c>
      <c r="J58" s="33"/>
      <c r="K58" s="33">
        <v>440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141"/>
    </row>
    <row r="59" spans="2:22" ht="12" x14ac:dyDescent="0.2">
      <c r="B59" s="27"/>
      <c r="C59" s="242"/>
      <c r="D59" s="70" t="s">
        <v>1119</v>
      </c>
      <c r="E59" s="105" t="s">
        <v>1523</v>
      </c>
      <c r="F59" s="145" t="str">
        <f>IFERROR(VLOOKUP(D59,BD!$B:$D,2,FALSE),"")</f>
        <v>PIAMARTA</v>
      </c>
      <c r="G59" s="145" t="str">
        <f>IFERROR(VLOOKUP(E59,BD!$B:$D,2,FALSE),"")</f>
        <v>PIAMARTA</v>
      </c>
      <c r="H59" s="146">
        <f>IF(COUNT(J59:V59)&gt;=5,SUM(LARGE(J59:V59,{1,2,3,4,5})),IF(COUNT(J59:V59)=4,SUM(LARGE(J59:V59,{1,2,3,4})),IF(COUNT(J59:V59)=3,SUM(LARGE(J59:V59,{1,2,3})),IF(COUNT(J59:V59)=2,SUM(LARGE(J59:V59,{1,2})),IF(COUNT(J59:V59)=1,SUM(LARGE(J59:V59,{1})),0)))))</f>
        <v>440</v>
      </c>
      <c r="I59" s="147">
        <f t="shared" si="1"/>
        <v>1</v>
      </c>
      <c r="J59" s="33"/>
      <c r="K59" s="33"/>
      <c r="L59" s="33"/>
      <c r="M59" s="33"/>
      <c r="N59" s="33"/>
      <c r="O59" s="33"/>
      <c r="P59" s="33"/>
      <c r="Q59" s="33"/>
      <c r="R59" s="33"/>
      <c r="S59" s="33">
        <v>440</v>
      </c>
      <c r="T59" s="33"/>
      <c r="U59" s="33"/>
      <c r="V59" s="141"/>
    </row>
    <row r="60" spans="2:22" ht="12" x14ac:dyDescent="0.2">
      <c r="B60" s="27"/>
      <c r="C60" s="242"/>
      <c r="D60" s="70" t="s">
        <v>865</v>
      </c>
      <c r="E60" s="105" t="s">
        <v>1522</v>
      </c>
      <c r="F60" s="145" t="str">
        <f>IFERROR(VLOOKUP(D60,BD!$B:$D,2,FALSE),"")</f>
        <v>AMBP</v>
      </c>
      <c r="G60" s="145" t="str">
        <f>IFERROR(VLOOKUP(E60,BD!$B:$D,2,FALSE),"")</f>
        <v>AMBP</v>
      </c>
      <c r="H60" s="146">
        <f>IF(COUNT(J60:V60)&gt;=5,SUM(LARGE(J60:V60,{1,2,3,4,5})),IF(COUNT(J60:V60)=4,SUM(LARGE(J60:V60,{1,2,3,4})),IF(COUNT(J60:V60)=3,SUM(LARGE(J60:V60,{1,2,3})),IF(COUNT(J60:V60)=2,SUM(LARGE(J60:V60,{1,2})),IF(COUNT(J60:V60)=1,SUM(LARGE(J60:V60,{1})),0)))))</f>
        <v>440</v>
      </c>
      <c r="I60" s="147">
        <f t="shared" si="1"/>
        <v>1</v>
      </c>
      <c r="J60" s="33"/>
      <c r="K60" s="33"/>
      <c r="L60" s="33"/>
      <c r="M60" s="33"/>
      <c r="N60" s="33"/>
      <c r="O60" s="33"/>
      <c r="P60" s="33"/>
      <c r="Q60" s="33"/>
      <c r="R60" s="33">
        <v>440</v>
      </c>
      <c r="S60" s="33"/>
      <c r="T60" s="33"/>
      <c r="U60" s="33"/>
      <c r="V60" s="141"/>
    </row>
    <row r="61" spans="2:22" ht="12" x14ac:dyDescent="0.2">
      <c r="B61" s="27"/>
      <c r="C61" s="242"/>
      <c r="D61" s="70" t="s">
        <v>1052</v>
      </c>
      <c r="E61" s="105" t="s">
        <v>1538</v>
      </c>
      <c r="F61" s="145" t="str">
        <f>IFERROR(VLOOKUP(D61,BD!$B:$D,2,FALSE),"")</f>
        <v>ABCFI</v>
      </c>
      <c r="G61" s="145" t="str">
        <f>IFERROR(VLOOKUP(E61,BD!$B:$D,2,FALSE),"")</f>
        <v>ABCFI</v>
      </c>
      <c r="H61" s="146">
        <f>IF(COUNT(J61:V61)&gt;=5,SUM(LARGE(J61:V61,{1,2,3,4,5})),IF(COUNT(J61:V61)=4,SUM(LARGE(J61:V61,{1,2,3,4})),IF(COUNT(J61:V61)=3,SUM(LARGE(J61:V61,{1,2,3})),IF(COUNT(J61:V61)=2,SUM(LARGE(J61:V61,{1,2})),IF(COUNT(J61:V61)=1,SUM(LARGE(J61:V61,{1})),0)))))</f>
        <v>440</v>
      </c>
      <c r="I61" s="147">
        <f t="shared" si="1"/>
        <v>1</v>
      </c>
      <c r="J61" s="33"/>
      <c r="K61" s="33"/>
      <c r="L61" s="33"/>
      <c r="M61" s="33"/>
      <c r="N61" s="33"/>
      <c r="O61" s="33"/>
      <c r="P61" s="33"/>
      <c r="Q61" s="33"/>
      <c r="R61" s="33"/>
      <c r="S61" s="33">
        <v>440</v>
      </c>
      <c r="T61" s="33"/>
      <c r="U61" s="33"/>
      <c r="V61" s="141"/>
    </row>
    <row r="62" spans="2:22" ht="12" x14ac:dyDescent="0.2">
      <c r="B62" s="27"/>
      <c r="C62" s="242"/>
      <c r="D62" s="2" t="s">
        <v>1513</v>
      </c>
      <c r="E62" s="105" t="s">
        <v>1503</v>
      </c>
      <c r="F62" s="145" t="str">
        <f>IFERROR(VLOOKUP(D62,BD!$B:$D,2,FALSE),"")</f>
        <v>ASERP</v>
      </c>
      <c r="G62" s="145" t="str">
        <f>IFERROR(VLOOKUP(E62,BD!$B:$D,2,FALSE),"")</f>
        <v>ASERP</v>
      </c>
      <c r="H62" s="146">
        <f>IF(COUNT(J62:V62)&gt;=5,SUM(LARGE(J62:V62,{1,2,3,4,5})),IF(COUNT(J62:V62)=4,SUM(LARGE(J62:V62,{1,2,3,4})),IF(COUNT(J62:V62)=3,SUM(LARGE(J62:V62,{1,2,3})),IF(COUNT(J62:V62)=2,SUM(LARGE(J62:V62,{1,2})),IF(COUNT(J62:V62)=1,SUM(LARGE(J62:V62,{1})),0)))))</f>
        <v>440</v>
      </c>
      <c r="I62" s="147">
        <f t="shared" si="1"/>
        <v>1</v>
      </c>
      <c r="J62" s="33"/>
      <c r="K62" s="33"/>
      <c r="L62" s="33"/>
      <c r="M62" s="33"/>
      <c r="N62" s="33"/>
      <c r="O62" s="33"/>
      <c r="P62" s="33"/>
      <c r="Q62" s="33"/>
      <c r="R62" s="33">
        <v>440</v>
      </c>
      <c r="S62" s="33"/>
      <c r="T62" s="33"/>
      <c r="U62" s="33"/>
      <c r="V62" s="141"/>
    </row>
    <row r="63" spans="2:22" ht="12" x14ac:dyDescent="0.2">
      <c r="B63" s="27"/>
      <c r="C63" s="242"/>
      <c r="D63" s="70" t="s">
        <v>313</v>
      </c>
      <c r="E63" s="2" t="s">
        <v>702</v>
      </c>
      <c r="F63" s="145" t="str">
        <f>IFERROR(VLOOKUP(D63,BD!$B:$D,2,FALSE),"")</f>
        <v>ZARDO</v>
      </c>
      <c r="G63" s="145" t="str">
        <f>IFERROR(VLOOKUP(E63,BD!$B:$D,2,FALSE),"")</f>
        <v>ZARDO</v>
      </c>
      <c r="H63" s="146">
        <f>IF(COUNT(J63:V63)&gt;=5,SUM(LARGE(J63:V63,{1,2,3,4,5})),IF(COUNT(J63:V63)=4,SUM(LARGE(J63:V63,{1,2,3,4})),IF(COUNT(J63:V63)=3,SUM(LARGE(J63:V63,{1,2,3})),IF(COUNT(J63:V63)=2,SUM(LARGE(J63:V63,{1,2})),IF(COUNT(J63:V63)=1,SUM(LARGE(J63:V63,{1})),0)))))</f>
        <v>440</v>
      </c>
      <c r="I63" s="147">
        <f t="shared" si="1"/>
        <v>1</v>
      </c>
      <c r="J63" s="33">
        <v>440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141"/>
    </row>
    <row r="64" spans="2:22" ht="12" x14ac:dyDescent="0.2">
      <c r="B64" s="27"/>
      <c r="C64" s="242"/>
      <c r="D64" s="70" t="s">
        <v>986</v>
      </c>
      <c r="E64" s="2" t="s">
        <v>741</v>
      </c>
      <c r="F64" s="145" t="str">
        <f>IFERROR(VLOOKUP(D64,BD!$B:$D,2,FALSE),"")</f>
        <v>ASERP</v>
      </c>
      <c r="G64" s="145" t="str">
        <f>IFERROR(VLOOKUP(E64,BD!$B:$D,2,FALSE),"")</f>
        <v>ASERP</v>
      </c>
      <c r="H64" s="146">
        <f>IF(COUNT(J64:V64)&gt;=5,SUM(LARGE(J64:V64,{1,2,3,4,5})),IF(COUNT(J64:V64)=4,SUM(LARGE(J64:V64,{1,2,3,4})),IF(COUNT(J64:V64)=3,SUM(LARGE(J64:V64,{1,2,3})),IF(COUNT(J64:V64)=2,SUM(LARGE(J64:V64,{1,2})),IF(COUNT(J64:V64)=1,SUM(LARGE(J64:V64,{1})),0)))))</f>
        <v>440</v>
      </c>
      <c r="I64" s="147">
        <f t="shared" si="1"/>
        <v>1</v>
      </c>
      <c r="J64" s="33"/>
      <c r="K64" s="33">
        <v>440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141"/>
    </row>
    <row r="65" spans="2:22" ht="12" x14ac:dyDescent="0.2">
      <c r="B65" s="27"/>
      <c r="C65" s="242"/>
      <c r="D65" s="70" t="s">
        <v>314</v>
      </c>
      <c r="E65" s="2" t="s">
        <v>570</v>
      </c>
      <c r="F65" s="145" t="str">
        <f>IFERROR(VLOOKUP(D65,BD!$B:$D,2,FALSE),"")</f>
        <v/>
      </c>
      <c r="G65" s="145" t="str">
        <f>IFERROR(VLOOKUP(E65,BD!$B:$D,2,FALSE),"")</f>
        <v>BME</v>
      </c>
      <c r="H65" s="146">
        <f>IF(COUNT(J65:V65)&gt;=5,SUM(LARGE(J65:V65,{1,2,3,4,5})),IF(COUNT(J65:V65)=4,SUM(LARGE(J65:V65,{1,2,3,4})),IF(COUNT(J65:V65)=3,SUM(LARGE(J65:V65,{1,2,3})),IF(COUNT(J65:V65)=2,SUM(LARGE(J65:V65,{1,2})),IF(COUNT(J65:V65)=1,SUM(LARGE(J65:V65,{1})),0)))))</f>
        <v>440</v>
      </c>
      <c r="I65" s="147">
        <f t="shared" si="1"/>
        <v>1</v>
      </c>
      <c r="J65" s="33">
        <v>440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141"/>
    </row>
    <row r="66" spans="2:22" ht="6" customHeight="1" x14ac:dyDescent="0.2">
      <c r="B66" s="32"/>
      <c r="C66" s="14"/>
      <c r="D66" s="116"/>
      <c r="E66" s="117"/>
      <c r="F66" s="118"/>
      <c r="G66" s="118"/>
      <c r="H66" s="143"/>
      <c r="I66" s="144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41"/>
    </row>
    <row r="67" spans="2:22" ht="12" x14ac:dyDescent="0.2">
      <c r="B67" s="27"/>
      <c r="C67" s="216"/>
      <c r="D67" s="2" t="s">
        <v>267</v>
      </c>
      <c r="E67" s="105" t="s">
        <v>724</v>
      </c>
      <c r="F67" s="145" t="str">
        <f>IFERROR(VLOOKUP(D67,BD!$B:$D,2,FALSE),"")</f>
        <v>ZARDO</v>
      </c>
      <c r="G67" s="145" t="str">
        <f>IFERROR(VLOOKUP(E67,BD!$B:$D,2,FALSE),"")</f>
        <v>ASSVP</v>
      </c>
      <c r="H67" s="146">
        <f>IF(COUNT(J67:V67)&gt;=5,SUM(LARGE(J67:V67,{1,2,3,4,5})),IF(COUNT(J67:V67)=4,SUM(LARGE(J67:V67,{1,2,3,4})),IF(COUNT(J67:V67)=3,SUM(LARGE(J67:V67,{1,2,3})),IF(COUNT(J67:V67)=2,SUM(LARGE(J67:V67,{1,2})),IF(COUNT(J67:V67)=1,SUM(LARGE(J67:V67,{1})),0)))))</f>
        <v>1760</v>
      </c>
      <c r="I67" s="147">
        <f t="shared" ref="I67:I73" si="2">COUNT(J67:V67)-COUNTIF(J67:V67,"=0")</f>
        <v>2</v>
      </c>
      <c r="J67" s="33">
        <v>880</v>
      </c>
      <c r="K67" s="33">
        <v>880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141"/>
    </row>
    <row r="68" spans="2:22" ht="12" x14ac:dyDescent="0.2">
      <c r="B68" s="27"/>
      <c r="C68" s="192"/>
      <c r="D68" s="70" t="s">
        <v>913</v>
      </c>
      <c r="E68" s="2" t="s">
        <v>914</v>
      </c>
      <c r="F68" s="145" t="str">
        <f>IFERROR(VLOOKUP(D68,BD!$B:$D,2,FALSE),"")</f>
        <v>ABB</v>
      </c>
      <c r="G68" s="145" t="str">
        <f>IFERROR(VLOOKUP(E68,BD!$B:$D,2,FALSE),"")</f>
        <v>ABB</v>
      </c>
      <c r="H68" s="146">
        <f>IF(COUNT(J68:V68)&gt;=5,SUM(LARGE(J68:V68,{1,2,3,4,5})),IF(COUNT(J68:V68)=4,SUM(LARGE(J68:V68,{1,2,3,4})),IF(COUNT(J68:V68)=3,SUM(LARGE(J68:V68,{1,2,3})),IF(COUNT(J68:V68)=2,SUM(LARGE(J68:V68,{1,2})),IF(COUNT(J68:V68)=1,SUM(LARGE(J68:V68,{1})),0)))))</f>
        <v>2720</v>
      </c>
      <c r="I68" s="147">
        <f t="shared" si="2"/>
        <v>2</v>
      </c>
      <c r="J68" s="33">
        <v>1360</v>
      </c>
      <c r="K68" s="33">
        <v>1360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141"/>
    </row>
    <row r="69" spans="2:22" ht="12" x14ac:dyDescent="0.2">
      <c r="B69" s="27"/>
      <c r="C69" s="194"/>
      <c r="D69" s="219" t="s">
        <v>439</v>
      </c>
      <c r="E69" s="105" t="s">
        <v>547</v>
      </c>
      <c r="F69" s="145" t="str">
        <f>IFERROR(VLOOKUP(D69,BD!$B:$D,2,FALSE),"")</f>
        <v>ABB</v>
      </c>
      <c r="G69" s="145" t="str">
        <f>IFERROR(VLOOKUP(E69,BD!$B:$D,2,FALSE),"")</f>
        <v>ABB</v>
      </c>
      <c r="H69" s="146">
        <f>IF(COUNT(J69:V69)&gt;=5,SUM(LARGE(J69:V69,{1,2,3,4,5})),IF(COUNT(J69:V69)=4,SUM(LARGE(J69:V69,{1,2,3,4})),IF(COUNT(J69:V69)=3,SUM(LARGE(J69:V69,{1,2,3})),IF(COUNT(J69:V69)=2,SUM(LARGE(J69:V69,{1,2})),IF(COUNT(J69:V69)=1,SUM(LARGE(J69:V69,{1})),0)))))</f>
        <v>1280</v>
      </c>
      <c r="I69" s="147">
        <f t="shared" si="2"/>
        <v>2</v>
      </c>
      <c r="J69" s="33"/>
      <c r="K69" s="33"/>
      <c r="L69" s="33"/>
      <c r="M69" s="33">
        <v>640</v>
      </c>
      <c r="N69" s="33"/>
      <c r="O69" s="33"/>
      <c r="P69" s="33">
        <v>640</v>
      </c>
      <c r="Q69" s="33"/>
      <c r="R69" s="33"/>
      <c r="S69" s="33"/>
      <c r="T69" s="33"/>
      <c r="U69" s="33"/>
      <c r="V69" s="141"/>
    </row>
    <row r="70" spans="2:22" ht="12" x14ac:dyDescent="0.2">
      <c r="B70" s="27"/>
      <c r="C70" s="199"/>
      <c r="D70" s="70" t="s">
        <v>564</v>
      </c>
      <c r="E70" s="105" t="s">
        <v>740</v>
      </c>
      <c r="F70" s="145" t="str">
        <f>IFERROR(VLOOKUP(D70,BD!$B:$D,2,FALSE),"")</f>
        <v>AMBP</v>
      </c>
      <c r="G70" s="145" t="str">
        <f>IFERROR(VLOOKUP(E70,BD!$B:$D,2,FALSE),"")</f>
        <v>AMBP</v>
      </c>
      <c r="H70" s="146">
        <f>IF(COUNT(J70:V70)&gt;=5,SUM(LARGE(J70:V70,{1,2,3,4,5})),IF(COUNT(J70:V70)=4,SUM(LARGE(J70:V70,{1,2,3,4})),IF(COUNT(J70:V70)=3,SUM(LARGE(J70:V70,{1,2,3})),IF(COUNT(J70:V70)=2,SUM(LARGE(J70:V70,{1,2})),IF(COUNT(J70:V70)=1,SUM(LARGE(J70:V70,{1})),0)))))</f>
        <v>3360</v>
      </c>
      <c r="I70" s="147">
        <f t="shared" si="2"/>
        <v>4</v>
      </c>
      <c r="J70" s="33"/>
      <c r="K70" s="33">
        <v>680</v>
      </c>
      <c r="L70" s="33"/>
      <c r="M70" s="33">
        <v>880</v>
      </c>
      <c r="N70" s="33">
        <v>680</v>
      </c>
      <c r="O70" s="33"/>
      <c r="P70" s="33">
        <v>1120</v>
      </c>
      <c r="Q70" s="33"/>
      <c r="R70" s="33"/>
      <c r="S70" s="33"/>
      <c r="T70" s="33"/>
      <c r="U70" s="33"/>
      <c r="V70" s="141"/>
    </row>
    <row r="71" spans="2:22" ht="12" x14ac:dyDescent="0.2">
      <c r="B71" s="27"/>
      <c r="C71" s="203"/>
      <c r="D71" s="70" t="s">
        <v>551</v>
      </c>
      <c r="E71" s="105" t="s">
        <v>695</v>
      </c>
      <c r="F71" s="145" t="str">
        <f>IFERROR(VLOOKUP(D71,BD!$B:$D,2,FALSE),"")</f>
        <v>SMCC</v>
      </c>
      <c r="G71" s="145" t="str">
        <f>IFERROR(VLOOKUP(E71,BD!$B:$D,2,FALSE),"")</f>
        <v>SMCC</v>
      </c>
      <c r="H71" s="146">
        <f>IF(COUNT(J71:V71)&gt;=5,SUM(LARGE(J71:V71,{1,2,3,4,5})),IF(COUNT(J71:V71)=4,SUM(LARGE(J71:V71,{1,2,3,4})),IF(COUNT(J71:V71)=3,SUM(LARGE(J71:V71,{1,2,3})),IF(COUNT(J71:V71)=2,SUM(LARGE(J71:V71,{1,2})),IF(COUNT(J71:V71)=1,SUM(LARGE(J71:V71,{1})),0)))))</f>
        <v>1360</v>
      </c>
      <c r="I71" s="147">
        <f t="shared" si="2"/>
        <v>1</v>
      </c>
      <c r="J71" s="33"/>
      <c r="K71" s="33"/>
      <c r="L71" s="33"/>
      <c r="M71" s="33"/>
      <c r="N71" s="33"/>
      <c r="O71" s="33"/>
      <c r="P71" s="33"/>
      <c r="Q71" s="33">
        <v>1360</v>
      </c>
      <c r="R71" s="33"/>
      <c r="S71" s="33"/>
      <c r="T71" s="33"/>
      <c r="U71" s="33"/>
      <c r="V71" s="141"/>
    </row>
    <row r="72" spans="2:22" ht="12" x14ac:dyDescent="0.2">
      <c r="B72" s="27"/>
      <c r="C72" s="203"/>
      <c r="D72" s="70" t="s">
        <v>1113</v>
      </c>
      <c r="E72" s="105" t="s">
        <v>1112</v>
      </c>
      <c r="F72" s="145" t="str">
        <f>IFERROR(VLOOKUP(D72,BD!$B:$D,2,FALSE),"")</f>
        <v>ABCFI</v>
      </c>
      <c r="G72" s="145" t="str">
        <f>IFERROR(VLOOKUP(E72,BD!$B:$D,2,FALSE),"")</f>
        <v>ABCFI</v>
      </c>
      <c r="H72" s="146">
        <f>IF(COUNT(J72:V72)&gt;=5,SUM(LARGE(J72:V72,{1,2,3,4,5})),IF(COUNT(J72:V72)=4,SUM(LARGE(J72:V72,{1,2,3,4})),IF(COUNT(J72:V72)=3,SUM(LARGE(J72:V72,{1,2,3})),IF(COUNT(J72:V72)=2,SUM(LARGE(J72:V72,{1,2})),IF(COUNT(J72:V72)=1,SUM(LARGE(J72:V72,{1})),0)))))</f>
        <v>2240</v>
      </c>
      <c r="I72" s="147">
        <f t="shared" si="2"/>
        <v>2</v>
      </c>
      <c r="J72" s="33"/>
      <c r="K72" s="33"/>
      <c r="L72" s="33"/>
      <c r="M72" s="33">
        <v>1600</v>
      </c>
      <c r="N72" s="33"/>
      <c r="O72" s="33"/>
      <c r="P72" s="33"/>
      <c r="Q72" s="33"/>
      <c r="R72" s="33"/>
      <c r="S72" s="33"/>
      <c r="T72" s="33"/>
      <c r="U72" s="33">
        <v>640</v>
      </c>
      <c r="V72" s="141"/>
    </row>
    <row r="73" spans="2:22" ht="12" x14ac:dyDescent="0.2">
      <c r="B73" s="27"/>
      <c r="C73" s="203"/>
      <c r="D73" s="70"/>
      <c r="E73" s="2"/>
      <c r="F73" s="145" t="str">
        <f>IFERROR(VLOOKUP(D73,BD!$B:$D,2,FALSE),"")</f>
        <v/>
      </c>
      <c r="G73" s="145" t="str">
        <f>IFERROR(VLOOKUP(E73,BD!$B:$D,2,FALSE),"")</f>
        <v/>
      </c>
      <c r="H73" s="146">
        <f>IF(COUNT(J73:V73)&gt;=5,SUM(LARGE(J73:V73,{1,2,3,4,5})),IF(COUNT(J73:V73)=4,SUM(LARGE(J73:V73,{1,2,3,4})),IF(COUNT(J73:V73)=3,SUM(LARGE(J73:V73,{1,2,3})),IF(COUNT(J73:V73)=2,SUM(LARGE(J73:V73,{1,2})),IF(COUNT(J73:V73)=1,SUM(LARGE(J73:V73,{1})),0)))))</f>
        <v>0</v>
      </c>
      <c r="I73" s="147">
        <f t="shared" si="2"/>
        <v>0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141"/>
    </row>
    <row r="74" spans="2:22" x14ac:dyDescent="0.2">
      <c r="B74" s="31"/>
      <c r="C74" s="17"/>
      <c r="D74" s="17"/>
      <c r="E74" s="17"/>
      <c r="F74" s="95"/>
      <c r="G74" s="95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41"/>
    </row>
    <row r="75" spans="2:22" s="21" customFormat="1" x14ac:dyDescent="0.2">
      <c r="B75" s="28"/>
      <c r="C75" s="19"/>
      <c r="D75" s="20"/>
      <c r="E75" s="20" t="str">
        <f>SM!$D$38</f>
        <v>CONTAGEM DE SEMANAS</v>
      </c>
      <c r="F75" s="95"/>
      <c r="G75" s="95"/>
      <c r="H75" s="18"/>
      <c r="I75" s="18"/>
      <c r="J75" s="102">
        <f>SM!H$38</f>
        <v>50</v>
      </c>
      <c r="K75" s="102">
        <f>SM!I$38</f>
        <v>49</v>
      </c>
      <c r="L75" s="102">
        <f>SM!J$38</f>
        <v>35</v>
      </c>
      <c r="M75" s="102">
        <f>SM!K$38</f>
        <v>30</v>
      </c>
      <c r="N75" s="102">
        <f>SM!L$38</f>
        <v>28</v>
      </c>
      <c r="O75" s="102">
        <f>SM!M$38</f>
        <v>26</v>
      </c>
      <c r="P75" s="102">
        <f>SM!N$38</f>
        <v>22</v>
      </c>
      <c r="Q75" s="102">
        <f>SM!O$38</f>
        <v>11</v>
      </c>
      <c r="R75" s="102">
        <f>SM!P$38</f>
        <v>4</v>
      </c>
      <c r="S75" s="102">
        <f>SM!Q$38</f>
        <v>4</v>
      </c>
      <c r="T75" s="102">
        <f>SM!R$38</f>
        <v>4</v>
      </c>
      <c r="U75" s="102">
        <f>SM!S$38</f>
        <v>1</v>
      </c>
      <c r="V75" s="142"/>
    </row>
  </sheetData>
  <sheetProtection selectLockedCells="1" selectUnlockedCells="1"/>
  <sortState ref="C10:U65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D10:E73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41"/>
  <sheetViews>
    <sheetView showGridLines="0" zoomScale="90" zoomScaleNormal="90" zoomScaleSheetLayoutView="100" workbookViewId="0">
      <selection activeCell="D12" sqref="D12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9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6"/>
      <c r="F5" s="87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">
        <v>37</v>
      </c>
      <c r="E6" s="286" t="s">
        <v>35</v>
      </c>
      <c r="F6" s="295" t="s">
        <v>36</v>
      </c>
      <c r="G6" s="296" t="str">
        <f>SM!F6</f>
        <v>TOTAL RK52</v>
      </c>
      <c r="H6" s="294" t="str">
        <f>SM!G6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88"/>
      <c r="F9" s="87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70" t="s">
        <v>186</v>
      </c>
      <c r="E10" s="145" t="str">
        <f>IFERROR(VLOOKUP(D10,BD!$B:$D,2,FALSE),"")</f>
        <v>SMCC</v>
      </c>
      <c r="F10" s="160">
        <f>IFERROR(VLOOKUP(D10,BD!$B:$D,3,FALSE),"")</f>
        <v>37617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5440</v>
      </c>
      <c r="H10" s="147">
        <f t="shared" ref="H10:H53" si="0">COUNT(I10:U10)-COUNTIF(I10:U10,"=0")</f>
        <v>6</v>
      </c>
      <c r="I10" s="71"/>
      <c r="J10" s="71"/>
      <c r="K10" s="71">
        <v>800</v>
      </c>
      <c r="L10" s="71">
        <v>640</v>
      </c>
      <c r="M10" s="71"/>
      <c r="N10" s="71"/>
      <c r="O10" s="71">
        <v>1120</v>
      </c>
      <c r="P10" s="71">
        <v>1120</v>
      </c>
      <c r="Q10" s="71"/>
      <c r="R10" s="71"/>
      <c r="S10" s="71">
        <v>800</v>
      </c>
      <c r="T10" s="71">
        <v>1600</v>
      </c>
      <c r="U10" s="158"/>
    </row>
    <row r="11" spans="2:21" ht="12" x14ac:dyDescent="0.2">
      <c r="B11" s="69"/>
      <c r="C11" s="193">
        <v>2</v>
      </c>
      <c r="D11" s="125" t="s">
        <v>650</v>
      </c>
      <c r="E11" s="145" t="str">
        <f>IFERROR(VLOOKUP(D11,BD!$B:$D,2,FALSE),"")</f>
        <v>BME</v>
      </c>
      <c r="F11" s="160">
        <f>IFERROR(VLOOKUP(D11,BD!$B:$D,3,FALSE),"")</f>
        <v>37309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3880</v>
      </c>
      <c r="H11" s="147">
        <f t="shared" si="0"/>
        <v>6</v>
      </c>
      <c r="I11" s="71">
        <v>800</v>
      </c>
      <c r="J11" s="71"/>
      <c r="K11" s="71"/>
      <c r="L11" s="71">
        <v>1120</v>
      </c>
      <c r="M11" s="71"/>
      <c r="N11" s="71"/>
      <c r="O11" s="71">
        <v>640</v>
      </c>
      <c r="P11" s="71">
        <v>640</v>
      </c>
      <c r="Q11" s="71"/>
      <c r="R11" s="71"/>
      <c r="S11" s="71">
        <v>680</v>
      </c>
      <c r="T11" s="71">
        <v>640</v>
      </c>
      <c r="U11" s="158"/>
    </row>
    <row r="12" spans="2:21" ht="12" x14ac:dyDescent="0.2">
      <c r="B12" s="69"/>
      <c r="C12" s="244">
        <v>3</v>
      </c>
      <c r="D12" s="70" t="s">
        <v>633</v>
      </c>
      <c r="E12" s="145" t="str">
        <f>IFERROR(VLOOKUP(D12,BD!$B:$D,2,FALSE),"")</f>
        <v>CSJ/NAMBA TRAINING</v>
      </c>
      <c r="F12" s="160">
        <f>IFERROR(VLOOKUP(D12,BD!$B:$D,3,FALSE),"")</f>
        <v>37351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3800</v>
      </c>
      <c r="H12" s="147">
        <f t="shared" si="0"/>
        <v>5</v>
      </c>
      <c r="I12" s="71"/>
      <c r="J12" s="71">
        <v>800</v>
      </c>
      <c r="K12" s="71"/>
      <c r="L12" s="71"/>
      <c r="M12" s="71">
        <v>800</v>
      </c>
      <c r="N12" s="71"/>
      <c r="O12" s="71">
        <v>640</v>
      </c>
      <c r="P12" s="71">
        <v>880</v>
      </c>
      <c r="Q12" s="71">
        <v>680</v>
      </c>
      <c r="R12" s="71"/>
      <c r="S12" s="71"/>
      <c r="T12" s="71"/>
      <c r="U12" s="158"/>
    </row>
    <row r="13" spans="2:21" ht="12" x14ac:dyDescent="0.2">
      <c r="B13" s="69"/>
      <c r="C13" s="244">
        <v>4</v>
      </c>
      <c r="D13" s="125" t="s">
        <v>196</v>
      </c>
      <c r="E13" s="145" t="str">
        <f>IFERROR(VLOOKUP(D13,BD!$B:$D,2,FALSE),"")</f>
        <v>PALOTINA</v>
      </c>
      <c r="F13" s="160">
        <f>IFERROR(VLOOKUP(D13,BD!$B:$D,3,FALSE),"")</f>
        <v>37592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3320</v>
      </c>
      <c r="H13" s="147">
        <f t="shared" si="0"/>
        <v>4</v>
      </c>
      <c r="I13" s="71"/>
      <c r="J13" s="71"/>
      <c r="K13" s="71"/>
      <c r="L13" s="71">
        <v>400</v>
      </c>
      <c r="M13" s="71"/>
      <c r="N13" s="71">
        <v>440</v>
      </c>
      <c r="O13" s="71">
        <v>1120</v>
      </c>
      <c r="P13" s="71">
        <v>1360</v>
      </c>
      <c r="Q13" s="71"/>
      <c r="R13" s="71"/>
      <c r="S13" s="71"/>
      <c r="T13" s="71"/>
      <c r="U13" s="158"/>
    </row>
    <row r="14" spans="2:21" ht="12" x14ac:dyDescent="0.2">
      <c r="B14" s="69"/>
      <c r="C14" s="244"/>
      <c r="D14" s="125" t="s">
        <v>1353</v>
      </c>
      <c r="E14" s="145" t="str">
        <f>IFERROR(VLOOKUP(D14,BD!$B:$D,2,FALSE),"")</f>
        <v>CSJ/NAMBA TRAINING</v>
      </c>
      <c r="F14" s="160">
        <f>IFERROR(VLOOKUP(D14,BD!$B:$D,3,FALSE),"")</f>
        <v>37023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3320</v>
      </c>
      <c r="H14" s="147">
        <f t="shared" si="0"/>
        <v>5</v>
      </c>
      <c r="I14" s="71"/>
      <c r="J14" s="71">
        <v>680</v>
      </c>
      <c r="K14" s="71"/>
      <c r="L14" s="71"/>
      <c r="M14" s="71">
        <v>680</v>
      </c>
      <c r="N14" s="71"/>
      <c r="O14" s="71">
        <v>640</v>
      </c>
      <c r="P14" s="71">
        <v>880</v>
      </c>
      <c r="Q14" s="71">
        <v>440</v>
      </c>
      <c r="R14" s="71"/>
      <c r="S14" s="71"/>
      <c r="T14" s="71"/>
      <c r="U14" s="158"/>
    </row>
    <row r="15" spans="2:21" ht="12" x14ac:dyDescent="0.2">
      <c r="B15" s="69"/>
      <c r="C15" s="244"/>
      <c r="D15" s="125" t="s">
        <v>680</v>
      </c>
      <c r="E15" s="145" t="str">
        <f>IFERROR(VLOOKUP(D15,BD!$B:$D,2,FALSE),"")</f>
        <v>PIAMARTA</v>
      </c>
      <c r="F15" s="160">
        <f>IFERROR(VLOOKUP(D15,BD!$B:$D,3,FALSE),"")</f>
        <v>37561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3320</v>
      </c>
      <c r="H15" s="147">
        <f t="shared" si="0"/>
        <v>4</v>
      </c>
      <c r="I15" s="71"/>
      <c r="J15" s="71"/>
      <c r="K15" s="71"/>
      <c r="L15" s="71">
        <v>880</v>
      </c>
      <c r="M15" s="71"/>
      <c r="N15" s="71">
        <v>440</v>
      </c>
      <c r="O15" s="71">
        <v>880</v>
      </c>
      <c r="P15" s="71">
        <v>1120</v>
      </c>
      <c r="Q15" s="71"/>
      <c r="R15" s="71"/>
      <c r="S15" s="71"/>
      <c r="T15" s="71"/>
      <c r="U15" s="158"/>
    </row>
    <row r="16" spans="2:21" ht="12" x14ac:dyDescent="0.2">
      <c r="B16" s="69"/>
      <c r="C16" s="244">
        <v>7</v>
      </c>
      <c r="D16" s="70" t="s">
        <v>222</v>
      </c>
      <c r="E16" s="145" t="str">
        <f>IFERROR(VLOOKUP(D16,BD!$B:$D,2,FALSE),"")</f>
        <v>ASSVP</v>
      </c>
      <c r="F16" s="160">
        <f>IFERROR(VLOOKUP(D16,BD!$B:$D,3,FALSE),"")</f>
        <v>37300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3200</v>
      </c>
      <c r="H16" s="147">
        <f t="shared" si="0"/>
        <v>2</v>
      </c>
      <c r="I16" s="71"/>
      <c r="J16" s="71"/>
      <c r="K16" s="71"/>
      <c r="L16" s="71">
        <v>1600</v>
      </c>
      <c r="M16" s="71"/>
      <c r="N16" s="71"/>
      <c r="O16" s="71">
        <v>1600</v>
      </c>
      <c r="P16" s="71"/>
      <c r="Q16" s="71"/>
      <c r="R16" s="71"/>
      <c r="S16" s="71"/>
      <c r="T16" s="71"/>
      <c r="U16" s="158"/>
    </row>
    <row r="17" spans="2:21" ht="12" x14ac:dyDescent="0.2">
      <c r="B17" s="69"/>
      <c r="C17" s="244">
        <v>8</v>
      </c>
      <c r="D17" s="70" t="s">
        <v>125</v>
      </c>
      <c r="E17" s="145" t="str">
        <f>IFERROR(VLOOKUP(D17,BD!$B:$D,2,FALSE),"")</f>
        <v>ASSVP</v>
      </c>
      <c r="F17" s="160">
        <f>IFERROR(VLOOKUP(D17,BD!$B:$D,3,FALSE),"")</f>
        <v>37259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3080</v>
      </c>
      <c r="H17" s="147">
        <f t="shared" si="0"/>
        <v>3</v>
      </c>
      <c r="I17" s="71"/>
      <c r="J17" s="71"/>
      <c r="K17" s="71"/>
      <c r="L17" s="71"/>
      <c r="M17" s="71"/>
      <c r="N17" s="71">
        <v>800</v>
      </c>
      <c r="O17" s="71"/>
      <c r="P17" s="71">
        <v>1600</v>
      </c>
      <c r="Q17" s="71"/>
      <c r="R17" s="71">
        <v>680</v>
      </c>
      <c r="S17" s="71"/>
      <c r="T17" s="71"/>
      <c r="U17" s="158"/>
    </row>
    <row r="18" spans="2:21" ht="12" x14ac:dyDescent="0.2">
      <c r="B18" s="69"/>
      <c r="C18" s="244">
        <v>9</v>
      </c>
      <c r="D18" s="70" t="s">
        <v>897</v>
      </c>
      <c r="E18" s="145" t="str">
        <f>IFERROR(VLOOKUP(D18,BD!$B:$D,2,FALSE),"")</f>
        <v>BME</v>
      </c>
      <c r="F18" s="160">
        <f>IFERROR(VLOOKUP(D18,BD!$B:$D,3,FALSE),"")</f>
        <v>37538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3040</v>
      </c>
      <c r="H18" s="147">
        <f t="shared" si="0"/>
        <v>4</v>
      </c>
      <c r="I18" s="71"/>
      <c r="J18" s="71"/>
      <c r="K18" s="71"/>
      <c r="L18" s="71">
        <v>400</v>
      </c>
      <c r="M18" s="71"/>
      <c r="N18" s="71"/>
      <c r="O18" s="71">
        <v>880</v>
      </c>
      <c r="P18" s="71">
        <v>640</v>
      </c>
      <c r="Q18" s="71"/>
      <c r="R18" s="71"/>
      <c r="S18" s="71"/>
      <c r="T18" s="71">
        <v>1120</v>
      </c>
      <c r="U18" s="158"/>
    </row>
    <row r="19" spans="2:21" ht="12" x14ac:dyDescent="0.2">
      <c r="B19" s="69"/>
      <c r="C19" s="244"/>
      <c r="D19" s="70" t="s">
        <v>549</v>
      </c>
      <c r="E19" s="145" t="str">
        <f>IFERROR(VLOOKUP(D19,BD!$B:$D,2,FALSE),"")</f>
        <v>ABCFI</v>
      </c>
      <c r="F19" s="160">
        <f>IFERROR(VLOOKUP(D19,BD!$B:$D,3,FALSE),"")</f>
        <v>37102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3040</v>
      </c>
      <c r="H19" s="147">
        <f t="shared" si="0"/>
        <v>3</v>
      </c>
      <c r="I19" s="71"/>
      <c r="J19" s="71"/>
      <c r="K19" s="71"/>
      <c r="L19" s="71">
        <v>1120</v>
      </c>
      <c r="M19" s="71"/>
      <c r="N19" s="71">
        <v>560</v>
      </c>
      <c r="O19" s="71">
        <v>1360</v>
      </c>
      <c r="P19" s="71"/>
      <c r="Q19" s="71"/>
      <c r="R19" s="71"/>
      <c r="S19" s="71"/>
      <c r="T19" s="71"/>
      <c r="U19" s="158"/>
    </row>
    <row r="20" spans="2:21" ht="12" x14ac:dyDescent="0.2">
      <c r="B20" s="69"/>
      <c r="C20" s="244">
        <v>11</v>
      </c>
      <c r="D20" s="70" t="s">
        <v>674</v>
      </c>
      <c r="E20" s="145" t="str">
        <f>IFERROR(VLOOKUP(D20,BD!$B:$D,2,FALSE),"")</f>
        <v>PALOTINA</v>
      </c>
      <c r="F20" s="160">
        <f>IFERROR(VLOOKUP(D20,BD!$B:$D,3,FALSE),"")</f>
        <v>37038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2840</v>
      </c>
      <c r="H20" s="147">
        <f t="shared" si="0"/>
        <v>4</v>
      </c>
      <c r="I20" s="71"/>
      <c r="J20" s="71"/>
      <c r="K20" s="71"/>
      <c r="L20" s="71">
        <v>880</v>
      </c>
      <c r="M20" s="71"/>
      <c r="N20" s="71"/>
      <c r="O20" s="71">
        <v>640</v>
      </c>
      <c r="P20" s="71">
        <v>880</v>
      </c>
      <c r="Q20" s="71"/>
      <c r="R20" s="71">
        <v>440</v>
      </c>
      <c r="S20" s="71"/>
      <c r="T20" s="71"/>
      <c r="U20" s="158"/>
    </row>
    <row r="21" spans="2:21" ht="12" x14ac:dyDescent="0.2">
      <c r="B21" s="69"/>
      <c r="C21" s="244">
        <v>12</v>
      </c>
      <c r="D21" s="125" t="s">
        <v>1462</v>
      </c>
      <c r="E21" s="145" t="str">
        <f>IFERROR(VLOOKUP(D21,BD!$B:$D,2,FALSE),"")</f>
        <v>ZARDO</v>
      </c>
      <c r="F21" s="160">
        <f>IFERROR(VLOOKUP(D21,BD!$B:$D,3,FALSE),"")</f>
        <v>37699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2480</v>
      </c>
      <c r="H21" s="147">
        <f t="shared" si="0"/>
        <v>4</v>
      </c>
      <c r="I21" s="71"/>
      <c r="J21" s="71"/>
      <c r="K21" s="71"/>
      <c r="L21" s="71"/>
      <c r="M21" s="71"/>
      <c r="N21" s="71"/>
      <c r="O21" s="71">
        <v>640</v>
      </c>
      <c r="P21" s="71">
        <v>640</v>
      </c>
      <c r="Q21" s="71"/>
      <c r="R21" s="71"/>
      <c r="S21" s="71">
        <v>560</v>
      </c>
      <c r="T21" s="71">
        <v>640</v>
      </c>
      <c r="U21" s="158"/>
    </row>
    <row r="22" spans="2:21" ht="12" x14ac:dyDescent="0.2">
      <c r="B22" s="69"/>
      <c r="C22" s="244">
        <v>13</v>
      </c>
      <c r="D22" s="125" t="s">
        <v>1160</v>
      </c>
      <c r="E22" s="145" t="str">
        <f>IFERROR(VLOOKUP(D22,BD!$B:$D,2,FALSE),"")</f>
        <v>ZARDO</v>
      </c>
      <c r="F22" s="160">
        <f>IFERROR(VLOOKUP(D22,BD!$B:$D,3,FALSE),"")</f>
        <v>37735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2400</v>
      </c>
      <c r="H22" s="147">
        <f t="shared" si="0"/>
        <v>3</v>
      </c>
      <c r="I22" s="71"/>
      <c r="J22" s="71"/>
      <c r="K22" s="71"/>
      <c r="L22" s="71"/>
      <c r="M22" s="71"/>
      <c r="N22" s="71"/>
      <c r="O22" s="71">
        <v>640</v>
      </c>
      <c r="P22" s="71">
        <v>640</v>
      </c>
      <c r="Q22" s="71"/>
      <c r="R22" s="71"/>
      <c r="S22" s="71"/>
      <c r="T22" s="71">
        <v>1120</v>
      </c>
      <c r="U22" s="158"/>
    </row>
    <row r="23" spans="2:21" ht="12" x14ac:dyDescent="0.2">
      <c r="B23" s="69"/>
      <c r="C23" s="244">
        <v>14</v>
      </c>
      <c r="D23" s="125" t="s">
        <v>759</v>
      </c>
      <c r="E23" s="145" t="str">
        <f>IFERROR(VLOOKUP(D23,BD!$B:$D,2,FALSE),"")</f>
        <v>ATACAR</v>
      </c>
      <c r="F23" s="160">
        <f>IFERROR(VLOOKUP(D23,BD!$B:$D,3,FALSE),"")</f>
        <v>37358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2000</v>
      </c>
      <c r="H23" s="147">
        <f t="shared" si="0"/>
        <v>2</v>
      </c>
      <c r="I23" s="71"/>
      <c r="J23" s="71"/>
      <c r="K23" s="71"/>
      <c r="L23" s="71">
        <v>1360</v>
      </c>
      <c r="M23" s="71"/>
      <c r="N23" s="71"/>
      <c r="O23" s="71"/>
      <c r="P23" s="71">
        <v>640</v>
      </c>
      <c r="Q23" s="71"/>
      <c r="R23" s="71"/>
      <c r="S23" s="71"/>
      <c r="T23" s="71"/>
      <c r="U23" s="158"/>
    </row>
    <row r="24" spans="2:21" ht="12" x14ac:dyDescent="0.2">
      <c r="B24" s="69"/>
      <c r="C24" s="244">
        <v>15</v>
      </c>
      <c r="D24" s="125" t="s">
        <v>711</v>
      </c>
      <c r="E24" s="145" t="str">
        <f>IFERROR(VLOOKUP(D24,BD!$B:$D,2,FALSE),"")</f>
        <v>ZARDO</v>
      </c>
      <c r="F24" s="160">
        <f>IFERROR(VLOOKUP(D24,BD!$B:$D,3,FALSE),"")</f>
        <v>37089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1880</v>
      </c>
      <c r="H24" s="147">
        <f t="shared" si="0"/>
        <v>3</v>
      </c>
      <c r="I24" s="71">
        <v>680</v>
      </c>
      <c r="J24" s="71"/>
      <c r="K24" s="71"/>
      <c r="L24" s="71"/>
      <c r="M24" s="71"/>
      <c r="N24" s="71"/>
      <c r="O24" s="71"/>
      <c r="P24" s="71"/>
      <c r="Q24" s="71"/>
      <c r="R24" s="71"/>
      <c r="S24" s="71">
        <v>560</v>
      </c>
      <c r="T24" s="71">
        <v>640</v>
      </c>
      <c r="U24" s="158"/>
    </row>
    <row r="25" spans="2:21" ht="12" x14ac:dyDescent="0.2">
      <c r="B25" s="69"/>
      <c r="C25" s="244">
        <v>16</v>
      </c>
      <c r="D25" s="125" t="s">
        <v>1483</v>
      </c>
      <c r="E25" s="145" t="str">
        <f>IFERROR(VLOOKUP(D25,BD!$B:$D,2,FALSE),"")</f>
        <v>ZARDO</v>
      </c>
      <c r="F25" s="160">
        <f>IFERROR(VLOOKUP(D25,BD!$B:$D,3,FALSE),"")</f>
        <v>37253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1720</v>
      </c>
      <c r="H25" s="147">
        <f t="shared" si="0"/>
        <v>3</v>
      </c>
      <c r="I25" s="71"/>
      <c r="J25" s="71"/>
      <c r="K25" s="71"/>
      <c r="L25" s="71"/>
      <c r="M25" s="71"/>
      <c r="N25" s="71"/>
      <c r="O25" s="71"/>
      <c r="P25" s="71">
        <v>640</v>
      </c>
      <c r="Q25" s="71"/>
      <c r="R25" s="71"/>
      <c r="S25" s="71">
        <v>440</v>
      </c>
      <c r="T25" s="71">
        <v>640</v>
      </c>
      <c r="U25" s="158"/>
    </row>
    <row r="26" spans="2:21" ht="12" x14ac:dyDescent="0.2">
      <c r="B26" s="69"/>
      <c r="C26" s="244">
        <v>17</v>
      </c>
      <c r="D26" s="125" t="s">
        <v>138</v>
      </c>
      <c r="E26" s="145" t="str">
        <f>IFERROR(VLOOKUP(D26,BD!$B:$D,2,FALSE),"")</f>
        <v>ASSVP</v>
      </c>
      <c r="F26" s="160">
        <f>IFERROR(VLOOKUP(D26,BD!$B:$D,3,FALSE),"")</f>
        <v>37282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1480</v>
      </c>
      <c r="H26" s="147">
        <f t="shared" si="0"/>
        <v>2</v>
      </c>
      <c r="I26" s="71"/>
      <c r="J26" s="71"/>
      <c r="K26" s="71"/>
      <c r="L26" s="71"/>
      <c r="M26" s="71"/>
      <c r="N26" s="71">
        <v>680</v>
      </c>
      <c r="O26" s="71"/>
      <c r="P26" s="71"/>
      <c r="Q26" s="71"/>
      <c r="R26" s="71">
        <v>800</v>
      </c>
      <c r="S26" s="71"/>
      <c r="T26" s="71"/>
      <c r="U26" s="158"/>
    </row>
    <row r="27" spans="2:21" ht="12" x14ac:dyDescent="0.2">
      <c r="B27" s="69"/>
      <c r="C27" s="244">
        <v>18</v>
      </c>
      <c r="D27" s="125" t="s">
        <v>1531</v>
      </c>
      <c r="E27" s="145" t="str">
        <f>IFERROR(VLOOKUP(D27,BD!$B:$D,2,FALSE),"")</f>
        <v>CC</v>
      </c>
      <c r="F27" s="160">
        <f>IFERROR(VLOOKUP(D27,BD!$B:$D,3,FALSE),"")</f>
        <v>37175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1360</v>
      </c>
      <c r="H27" s="147">
        <f t="shared" si="0"/>
        <v>1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>
        <v>1360</v>
      </c>
      <c r="U27" s="158"/>
    </row>
    <row r="28" spans="2:21" ht="12" x14ac:dyDescent="0.2">
      <c r="B28" s="69"/>
      <c r="C28" s="244">
        <v>19</v>
      </c>
      <c r="D28" s="125" t="s">
        <v>119</v>
      </c>
      <c r="E28" s="145" t="str">
        <f>IFERROR(VLOOKUP(D28,BD!$B:$D,2,FALSE),"")</f>
        <v>ASSVP</v>
      </c>
      <c r="F28" s="160">
        <f>IFERROR(VLOOKUP(D28,BD!$B:$D,3,FALSE),"")</f>
        <v>37355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1280</v>
      </c>
      <c r="H28" s="147">
        <f t="shared" si="0"/>
        <v>3</v>
      </c>
      <c r="I28" s="71"/>
      <c r="J28" s="71"/>
      <c r="K28" s="71"/>
      <c r="L28" s="71">
        <v>400</v>
      </c>
      <c r="M28" s="71"/>
      <c r="N28" s="71">
        <v>440</v>
      </c>
      <c r="O28" s="71"/>
      <c r="P28" s="71"/>
      <c r="Q28" s="71"/>
      <c r="R28" s="71">
        <v>440</v>
      </c>
      <c r="S28" s="71"/>
      <c r="T28" s="71"/>
      <c r="U28" s="158"/>
    </row>
    <row r="29" spans="2:21" ht="12" x14ac:dyDescent="0.2">
      <c r="B29" s="69"/>
      <c r="C29" s="244">
        <v>20</v>
      </c>
      <c r="D29" s="229" t="s">
        <v>439</v>
      </c>
      <c r="E29" s="145" t="str">
        <f>IFERROR(VLOOKUP(D29,BD!$B:$D,2,FALSE),"")</f>
        <v>ABB</v>
      </c>
      <c r="F29" s="160">
        <f>IFERROR(VLOOKUP(D29,BD!$B:$D,3,FALSE),"")</f>
        <v>37579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1040</v>
      </c>
      <c r="H29" s="147">
        <f t="shared" si="0"/>
        <v>2</v>
      </c>
      <c r="I29" s="71"/>
      <c r="J29" s="71"/>
      <c r="K29" s="71"/>
      <c r="L29" s="71">
        <v>400</v>
      </c>
      <c r="M29" s="71"/>
      <c r="N29" s="71"/>
      <c r="O29" s="71">
        <v>640</v>
      </c>
      <c r="P29" s="71"/>
      <c r="Q29" s="71"/>
      <c r="R29" s="71"/>
      <c r="S29" s="71"/>
      <c r="T29" s="71"/>
      <c r="U29" s="158"/>
    </row>
    <row r="30" spans="2:21" ht="12" x14ac:dyDescent="0.2">
      <c r="B30" s="69"/>
      <c r="C30" s="244">
        <v>21</v>
      </c>
      <c r="D30" s="125" t="s">
        <v>450</v>
      </c>
      <c r="E30" s="145" t="str">
        <f>IFERROR(VLOOKUP(D30,BD!$B:$D,2,FALSE),"")</f>
        <v>PIAMARTA</v>
      </c>
      <c r="F30" s="160">
        <f>IFERROR(VLOOKUP(D30,BD!$B:$D,3,FALSE),"")</f>
        <v>37383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880</v>
      </c>
      <c r="H30" s="147">
        <f t="shared" si="0"/>
        <v>1</v>
      </c>
      <c r="I30" s="71"/>
      <c r="J30" s="71"/>
      <c r="K30" s="71"/>
      <c r="L30" s="71">
        <v>880</v>
      </c>
      <c r="M30" s="71"/>
      <c r="N30" s="71"/>
      <c r="O30" s="71"/>
      <c r="P30" s="71"/>
      <c r="Q30" s="71"/>
      <c r="R30" s="71"/>
      <c r="S30" s="71"/>
      <c r="T30" s="71"/>
      <c r="U30" s="158"/>
    </row>
    <row r="31" spans="2:21" ht="12" x14ac:dyDescent="0.2">
      <c r="B31" s="69"/>
      <c r="C31" s="244"/>
      <c r="D31" s="125" t="s">
        <v>1133</v>
      </c>
      <c r="E31" s="145" t="str">
        <f>IFERROR(VLOOKUP(D31,BD!$B:$D,2,FALSE),"")</f>
        <v>ABCFI</v>
      </c>
      <c r="F31" s="160">
        <f>IFERROR(VLOOKUP(D31,BD!$B:$D,3,FALSE),"")</f>
        <v>37255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880</v>
      </c>
      <c r="H31" s="147">
        <f t="shared" si="0"/>
        <v>1</v>
      </c>
      <c r="I31" s="71"/>
      <c r="J31" s="71"/>
      <c r="K31" s="71"/>
      <c r="L31" s="71">
        <v>880</v>
      </c>
      <c r="M31" s="71"/>
      <c r="N31" s="71"/>
      <c r="O31" s="71"/>
      <c r="P31" s="71"/>
      <c r="Q31" s="71"/>
      <c r="R31" s="71"/>
      <c r="S31" s="71"/>
      <c r="T31" s="71"/>
      <c r="U31" s="158"/>
    </row>
    <row r="32" spans="2:21" ht="12" x14ac:dyDescent="0.2">
      <c r="B32" s="69"/>
      <c r="C32" s="244">
        <v>23</v>
      </c>
      <c r="D32" s="125" t="s">
        <v>645</v>
      </c>
      <c r="E32" s="145" t="str">
        <f>IFERROR(VLOOKUP(D32,BD!$B:$D,2,FALSE),"")</f>
        <v>BME</v>
      </c>
      <c r="F32" s="160">
        <f>IFERROR(VLOOKUP(D32,BD!$B:$D,3,FALSE),"")</f>
        <v>37869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680</v>
      </c>
      <c r="H32" s="147">
        <f t="shared" si="0"/>
        <v>1</v>
      </c>
      <c r="I32" s="71"/>
      <c r="J32" s="71"/>
      <c r="K32" s="71">
        <v>680</v>
      </c>
      <c r="L32" s="71"/>
      <c r="M32" s="71"/>
      <c r="N32" s="71"/>
      <c r="O32" s="71"/>
      <c r="P32" s="71"/>
      <c r="Q32" s="71"/>
      <c r="R32" s="71"/>
      <c r="S32" s="71"/>
      <c r="T32" s="71"/>
      <c r="U32" s="158"/>
    </row>
    <row r="33" spans="2:21" ht="12" x14ac:dyDescent="0.2">
      <c r="B33" s="69"/>
      <c r="C33" s="244">
        <v>24</v>
      </c>
      <c r="D33" s="124" t="s">
        <v>1191</v>
      </c>
      <c r="E33" s="145" t="str">
        <f>IFERROR(VLOOKUP(D33,BD!$B:$D,2,FALSE),"")</f>
        <v>ZARDO</v>
      </c>
      <c r="F33" s="160">
        <f>IFERROR(VLOOKUP(D33,BD!$B:$D,3,FALSE),"")</f>
        <v>37340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640</v>
      </c>
      <c r="H33" s="147">
        <f t="shared" si="0"/>
        <v>1</v>
      </c>
      <c r="I33" s="71"/>
      <c r="J33" s="71"/>
      <c r="K33" s="71"/>
      <c r="L33" s="71"/>
      <c r="M33" s="71"/>
      <c r="N33" s="71"/>
      <c r="O33" s="71">
        <v>640</v>
      </c>
      <c r="P33" s="71"/>
      <c r="Q33" s="71"/>
      <c r="R33" s="71"/>
      <c r="S33" s="71"/>
      <c r="T33" s="71"/>
      <c r="U33" s="158"/>
    </row>
    <row r="34" spans="2:21" ht="12" x14ac:dyDescent="0.2">
      <c r="B34" s="69"/>
      <c r="C34" s="244"/>
      <c r="D34" s="124" t="s">
        <v>1541</v>
      </c>
      <c r="E34" s="145" t="str">
        <f>IFERROR(VLOOKUP(D34,BD!$B:$D,2,FALSE),"")</f>
        <v>CC</v>
      </c>
      <c r="F34" s="160">
        <f>IFERROR(VLOOKUP(D34,BD!$B:$D,3,FALSE),"")</f>
        <v>37526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640</v>
      </c>
      <c r="H34" s="147">
        <f t="shared" si="0"/>
        <v>1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>
        <v>640</v>
      </c>
      <c r="U34" s="158"/>
    </row>
    <row r="35" spans="2:21" ht="12" x14ac:dyDescent="0.2">
      <c r="B35" s="69"/>
      <c r="C35" s="244"/>
      <c r="D35" s="125" t="s">
        <v>1060</v>
      </c>
      <c r="E35" s="145" t="str">
        <f>IFERROR(VLOOKUP(D35,BD!$B:$D,2,FALSE),"")</f>
        <v>ABCFI</v>
      </c>
      <c r="F35" s="160">
        <f>IFERROR(VLOOKUP(D35,BD!$B:$D,3,FALSE),"")</f>
        <v>37466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640</v>
      </c>
      <c r="H35" s="147">
        <f t="shared" si="0"/>
        <v>1</v>
      </c>
      <c r="I35" s="71"/>
      <c r="J35" s="71"/>
      <c r="K35" s="71"/>
      <c r="L35" s="71"/>
      <c r="M35" s="71"/>
      <c r="N35" s="71"/>
      <c r="O35" s="71"/>
      <c r="P35" s="71">
        <v>640</v>
      </c>
      <c r="Q35" s="71"/>
      <c r="R35" s="71"/>
      <c r="S35" s="71"/>
      <c r="T35" s="71"/>
      <c r="U35" s="158"/>
    </row>
    <row r="36" spans="2:21" ht="12" x14ac:dyDescent="0.2">
      <c r="B36" s="69"/>
      <c r="C36" s="244"/>
      <c r="D36" s="125" t="s">
        <v>922</v>
      </c>
      <c r="E36" s="145" t="str">
        <f>IFERROR(VLOOKUP(D36,BD!$B:$D,2,FALSE),"")</f>
        <v>CC</v>
      </c>
      <c r="F36" s="160">
        <f>IFERROR(VLOOKUP(D36,BD!$B:$D,3,FALSE),"")</f>
        <v>37203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640</v>
      </c>
      <c r="H36" s="147">
        <f t="shared" si="0"/>
        <v>1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>
        <v>640</v>
      </c>
      <c r="U36" s="158"/>
    </row>
    <row r="37" spans="2:21" ht="12" x14ac:dyDescent="0.2">
      <c r="B37" s="69"/>
      <c r="C37" s="244">
        <v>28</v>
      </c>
      <c r="D37" s="125" t="s">
        <v>566</v>
      </c>
      <c r="E37" s="145" t="str">
        <f>IFERROR(VLOOKUP(D37,BD!$B:$D,2,FALSE),"")</f>
        <v>ASSVP</v>
      </c>
      <c r="F37" s="160">
        <f>IFERROR(VLOOKUP(D37,BD!$B:$D,3,FALSE),"")</f>
        <v>37322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560</v>
      </c>
      <c r="H37" s="147">
        <f t="shared" si="0"/>
        <v>1</v>
      </c>
      <c r="I37" s="71"/>
      <c r="J37" s="71"/>
      <c r="K37" s="71"/>
      <c r="L37" s="71"/>
      <c r="M37" s="71"/>
      <c r="N37" s="71"/>
      <c r="O37" s="71"/>
      <c r="P37" s="71"/>
      <c r="Q37" s="71"/>
      <c r="R37" s="71">
        <v>560</v>
      </c>
      <c r="S37" s="71"/>
      <c r="T37" s="71"/>
      <c r="U37" s="158"/>
    </row>
    <row r="38" spans="2:21" ht="12" x14ac:dyDescent="0.2">
      <c r="B38" s="69"/>
      <c r="C38" s="244"/>
      <c r="D38" s="125" t="s">
        <v>1527</v>
      </c>
      <c r="E38" s="145" t="str">
        <f>IFERROR(VLOOKUP(D38,BD!$B:$D,2,FALSE),"")</f>
        <v>ASERP</v>
      </c>
      <c r="F38" s="160">
        <f>IFERROR(VLOOKUP(D38,BD!$B:$D,3,FALSE),"")</f>
        <v>37149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560</v>
      </c>
      <c r="H38" s="147">
        <f t="shared" si="0"/>
        <v>1</v>
      </c>
      <c r="I38" s="71"/>
      <c r="J38" s="71"/>
      <c r="K38" s="71"/>
      <c r="L38" s="71"/>
      <c r="M38" s="71"/>
      <c r="N38" s="71"/>
      <c r="O38" s="71"/>
      <c r="P38" s="71"/>
      <c r="Q38" s="71">
        <v>560</v>
      </c>
      <c r="R38" s="71"/>
      <c r="S38" s="71"/>
      <c r="T38" s="71"/>
      <c r="U38" s="158"/>
    </row>
    <row r="39" spans="2:21" ht="12" x14ac:dyDescent="0.2">
      <c r="B39" s="69"/>
      <c r="C39" s="244"/>
      <c r="D39" s="125" t="s">
        <v>646</v>
      </c>
      <c r="E39" s="145" t="str">
        <f>IFERROR(VLOOKUP(D39,BD!$B:$D,2,FALSE),"")</f>
        <v>BME</v>
      </c>
      <c r="F39" s="160">
        <f>IFERROR(VLOOKUP(D39,BD!$B:$D,3,FALSE),"")</f>
        <v>37823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560</v>
      </c>
      <c r="H39" s="147">
        <f t="shared" si="0"/>
        <v>1</v>
      </c>
      <c r="I39" s="71"/>
      <c r="J39" s="71"/>
      <c r="K39" s="71">
        <v>560</v>
      </c>
      <c r="L39" s="71"/>
      <c r="M39" s="71"/>
      <c r="N39" s="71"/>
      <c r="O39" s="71"/>
      <c r="P39" s="71"/>
      <c r="Q39" s="71"/>
      <c r="R39" s="71"/>
      <c r="S39" s="71"/>
      <c r="T39" s="71"/>
      <c r="U39" s="158"/>
    </row>
    <row r="40" spans="2:21" ht="12" x14ac:dyDescent="0.2">
      <c r="B40" s="69"/>
      <c r="C40" s="244">
        <v>31</v>
      </c>
      <c r="D40" s="125" t="s">
        <v>1540</v>
      </c>
      <c r="E40" s="145" t="str">
        <f>IFERROR(VLOOKUP(D40,BD!$B:$D,2,FALSE),"")</f>
        <v>ZARDO</v>
      </c>
      <c r="F40" s="160">
        <f>IFERROR(VLOOKUP(D40,BD!$B:$D,3,FALSE),"")</f>
        <v>38166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440</v>
      </c>
      <c r="H40" s="147">
        <f t="shared" si="0"/>
        <v>1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>
        <v>440</v>
      </c>
      <c r="T40" s="71"/>
      <c r="U40" s="158"/>
    </row>
    <row r="41" spans="2:21" ht="12" x14ac:dyDescent="0.2">
      <c r="B41" s="69"/>
      <c r="C41" s="244">
        <v>32</v>
      </c>
      <c r="D41" s="125" t="s">
        <v>1056</v>
      </c>
      <c r="E41" s="145" t="str">
        <f>IFERROR(VLOOKUP(D41,BD!$B:$D,2,FALSE),"")</f>
        <v>ZARDO</v>
      </c>
      <c r="F41" s="160">
        <f>IFERROR(VLOOKUP(D41,BD!$B:$D,3,FALSE),"")</f>
        <v>0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400</v>
      </c>
      <c r="H41" s="147">
        <f t="shared" si="0"/>
        <v>1</v>
      </c>
      <c r="I41" s="71"/>
      <c r="J41" s="71"/>
      <c r="K41" s="71"/>
      <c r="L41" s="71">
        <v>400</v>
      </c>
      <c r="M41" s="71"/>
      <c r="N41" s="71"/>
      <c r="O41" s="71"/>
      <c r="P41" s="71"/>
      <c r="Q41" s="71"/>
      <c r="R41" s="71"/>
      <c r="S41" s="71"/>
      <c r="T41" s="71"/>
      <c r="U41" s="158"/>
    </row>
    <row r="42" spans="2:21" ht="12" x14ac:dyDescent="0.2">
      <c r="B42" s="69"/>
      <c r="C42" s="244"/>
      <c r="D42" s="125" t="s">
        <v>1055</v>
      </c>
      <c r="E42" s="145" t="str">
        <f>IFERROR(VLOOKUP(D42,BD!$B:$D,2,FALSE),"")</f>
        <v>ZARDO</v>
      </c>
      <c r="F42" s="160">
        <f>IFERROR(VLOOKUP(D42,BD!$B:$D,3,FALSE),"")</f>
        <v>0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400</v>
      </c>
      <c r="H42" s="147">
        <f t="shared" si="0"/>
        <v>1</v>
      </c>
      <c r="I42" s="71"/>
      <c r="J42" s="71"/>
      <c r="K42" s="71"/>
      <c r="L42" s="71">
        <v>400</v>
      </c>
      <c r="M42" s="71"/>
      <c r="N42" s="71"/>
      <c r="O42" s="71"/>
      <c r="P42" s="71"/>
      <c r="Q42" s="71"/>
      <c r="R42" s="71"/>
      <c r="S42" s="71"/>
      <c r="T42" s="71"/>
      <c r="U42" s="158"/>
    </row>
    <row r="43" spans="2:21" ht="12" x14ac:dyDescent="0.2">
      <c r="B43" s="69"/>
      <c r="C43" s="244"/>
      <c r="D43" s="125" t="s">
        <v>1087</v>
      </c>
      <c r="E43" s="145" t="str">
        <f>IFERROR(VLOOKUP(D43,BD!$B:$D,2,FALSE),"")</f>
        <v>ILECE</v>
      </c>
      <c r="F43" s="160">
        <f>IFERROR(VLOOKUP(D43,BD!$B:$D,3,FALSE),"")</f>
        <v>37467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400</v>
      </c>
      <c r="H43" s="147">
        <f t="shared" si="0"/>
        <v>1</v>
      </c>
      <c r="I43" s="71"/>
      <c r="J43" s="71"/>
      <c r="K43" s="71"/>
      <c r="L43" s="71">
        <v>400</v>
      </c>
      <c r="M43" s="71"/>
      <c r="N43" s="71"/>
      <c r="O43" s="71"/>
      <c r="P43" s="71"/>
      <c r="Q43" s="71"/>
      <c r="R43" s="71"/>
      <c r="S43" s="71"/>
      <c r="T43" s="71"/>
      <c r="U43" s="158"/>
    </row>
    <row r="44" spans="2:21" ht="12" x14ac:dyDescent="0.2">
      <c r="B44" s="69"/>
      <c r="C44" s="244"/>
      <c r="D44" s="125" t="s">
        <v>1134</v>
      </c>
      <c r="E44" s="145" t="str">
        <f>IFERROR(VLOOKUP(D44,BD!$B:$D,2,FALSE),"")</f>
        <v>ILECE</v>
      </c>
      <c r="F44" s="160">
        <f>IFERROR(VLOOKUP(D44,BD!$B:$D,3,FALSE),"")</f>
        <v>37480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400</v>
      </c>
      <c r="H44" s="147">
        <f t="shared" si="0"/>
        <v>1</v>
      </c>
      <c r="I44" s="71"/>
      <c r="J44" s="71"/>
      <c r="K44" s="71"/>
      <c r="L44" s="71">
        <v>400</v>
      </c>
      <c r="M44" s="71"/>
      <c r="N44" s="71"/>
      <c r="O44" s="71"/>
      <c r="P44" s="71"/>
      <c r="Q44" s="71"/>
      <c r="R44" s="71"/>
      <c r="S44" s="71"/>
      <c r="T44" s="71"/>
      <c r="U44" s="158"/>
    </row>
    <row r="45" spans="2:21" ht="12" x14ac:dyDescent="0.2">
      <c r="B45" s="69"/>
      <c r="C45" s="244"/>
      <c r="D45" s="125" t="s">
        <v>169</v>
      </c>
      <c r="E45" s="145" t="str">
        <f>IFERROR(VLOOKUP(D45,BD!$B:$D,2,FALSE),"")</f>
        <v>ASSVP</v>
      </c>
      <c r="F45" s="160">
        <f>IFERROR(VLOOKUP(D45,BD!$B:$D,3,FALSE),"")</f>
        <v>37761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400</v>
      </c>
      <c r="H45" s="147">
        <f t="shared" si="0"/>
        <v>1</v>
      </c>
      <c r="I45" s="71"/>
      <c r="J45" s="71"/>
      <c r="K45" s="71"/>
      <c r="L45" s="71">
        <v>400</v>
      </c>
      <c r="M45" s="71"/>
      <c r="N45" s="71"/>
      <c r="O45" s="71"/>
      <c r="P45" s="71"/>
      <c r="Q45" s="71"/>
      <c r="R45" s="71"/>
      <c r="S45" s="71"/>
      <c r="T45" s="71"/>
      <c r="U45" s="158"/>
    </row>
    <row r="46" spans="2:21" ht="12" x14ac:dyDescent="0.2">
      <c r="B46" s="69"/>
      <c r="C46" s="244"/>
      <c r="D46" s="125" t="s">
        <v>338</v>
      </c>
      <c r="E46" s="145" t="str">
        <f>IFERROR(VLOOKUP(D46,BD!$B:$D,2,FALSE),"")</f>
        <v>PIAMARTA</v>
      </c>
      <c r="F46" s="160">
        <f>IFERROR(VLOOKUP(D46,BD!$B:$D,3,FALSE),"")</f>
        <v>37331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400</v>
      </c>
      <c r="H46" s="147">
        <f t="shared" si="0"/>
        <v>1</v>
      </c>
      <c r="I46" s="71"/>
      <c r="J46" s="71"/>
      <c r="K46" s="71"/>
      <c r="L46" s="71">
        <v>400</v>
      </c>
      <c r="M46" s="71"/>
      <c r="N46" s="71"/>
      <c r="O46" s="71"/>
      <c r="P46" s="71"/>
      <c r="Q46" s="71"/>
      <c r="R46" s="71"/>
      <c r="S46" s="71"/>
      <c r="T46" s="71"/>
      <c r="U46" s="158"/>
    </row>
    <row r="47" spans="2:21" ht="12" x14ac:dyDescent="0.2">
      <c r="B47" s="69"/>
      <c r="C47" s="228"/>
      <c r="D47" s="125"/>
      <c r="E47" s="145" t="str">
        <f>IFERROR(VLOOKUP(D47,BD!$B:$D,2,FALSE),"")</f>
        <v/>
      </c>
      <c r="F47" s="160" t="str">
        <f>IFERROR(VLOOKUP(D47,BD!$B:$D,3,FALSE),"")</f>
        <v/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0</v>
      </c>
      <c r="H47" s="147">
        <f t="shared" si="0"/>
        <v>0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158"/>
    </row>
    <row r="48" spans="2:21" ht="12" x14ac:dyDescent="0.2">
      <c r="B48" s="69"/>
      <c r="C48" s="228"/>
      <c r="D48" s="70"/>
      <c r="E48" s="145" t="str">
        <f>IFERROR(VLOOKUP(D48,BD!$B:$D,2,FALSE),"")</f>
        <v/>
      </c>
      <c r="F48" s="160" t="str">
        <f>IFERROR(VLOOKUP(D48,BD!$B:$D,3,FALSE),"")</f>
        <v/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0</v>
      </c>
      <c r="H48" s="147">
        <f t="shared" si="0"/>
        <v>0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158"/>
    </row>
    <row r="49" spans="2:21" ht="12" x14ac:dyDescent="0.2">
      <c r="B49" s="69"/>
      <c r="C49" s="228"/>
      <c r="D49" s="124"/>
      <c r="E49" s="145" t="str">
        <f>IFERROR(VLOOKUP(D49,BD!$B:$D,2,FALSE),"")</f>
        <v/>
      </c>
      <c r="F49" s="160" t="str">
        <f>IFERROR(VLOOKUP(D49,BD!$B:$D,3,FALSE),"")</f>
        <v/>
      </c>
      <c r="G49" s="146">
        <f>IF(COUNT(I49:U49)&gt;=5,SUM(LARGE(I49:U49,{1,2,3,4,5})),IF(COUNT(I49:U49)=4,SUM(LARGE(I49:U49,{1,2,3,4})),IF(COUNT(I49:U49)=3,SUM(LARGE(I49:U49,{1,2,3})),IF(COUNT(I49:U49)=2,SUM(LARGE(I49:U49,{1,2})),IF(COUNT(I49:U49)=1,SUM(LARGE(I49:U49,{1})),0)))))</f>
        <v>0</v>
      </c>
      <c r="H49" s="147">
        <f t="shared" si="0"/>
        <v>0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158"/>
    </row>
    <row r="50" spans="2:21" ht="12" x14ac:dyDescent="0.2">
      <c r="B50" s="69"/>
      <c r="C50" s="228"/>
      <c r="D50" s="124"/>
      <c r="E50" s="145" t="str">
        <f>IFERROR(VLOOKUP(D50,BD!$B:$D,2,FALSE),"")</f>
        <v/>
      </c>
      <c r="F50" s="160" t="str">
        <f>IFERROR(VLOOKUP(D50,BD!$B:$D,3,FALSE),"")</f>
        <v/>
      </c>
      <c r="G50" s="146">
        <f>IF(COUNT(I50:U50)&gt;=5,SUM(LARGE(I50:U50,{1,2,3,4,5})),IF(COUNT(I50:U50)=4,SUM(LARGE(I50:U50,{1,2,3,4})),IF(COUNT(I50:U50)=3,SUM(LARGE(I50:U50,{1,2,3})),IF(COUNT(I50:U50)=2,SUM(LARGE(I50:U50,{1,2})),IF(COUNT(I50:U50)=1,SUM(LARGE(I50:U50,{1})),0)))))</f>
        <v>0</v>
      </c>
      <c r="H50" s="147">
        <f t="shared" si="0"/>
        <v>0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158"/>
    </row>
    <row r="51" spans="2:21" ht="12" x14ac:dyDescent="0.2">
      <c r="B51" s="69"/>
      <c r="C51" s="228"/>
      <c r="D51" s="70"/>
      <c r="E51" s="145" t="str">
        <f>IFERROR(VLOOKUP(D51,BD!$B:$D,2,FALSE),"")</f>
        <v/>
      </c>
      <c r="F51" s="160" t="str">
        <f>IFERROR(VLOOKUP(D51,BD!$B:$D,3,FALSE),"")</f>
        <v/>
      </c>
      <c r="G51" s="146">
        <f>IF(COUNT(I51:U51)&gt;=5,SUM(LARGE(I51:U51,{1,2,3,4,5})),IF(COUNT(I51:U51)=4,SUM(LARGE(I51:U51,{1,2,3,4})),IF(COUNT(I51:U51)=3,SUM(LARGE(I51:U51,{1,2,3})),IF(COUNT(I51:U51)=2,SUM(LARGE(I51:U51,{1,2})),IF(COUNT(I51:U51)=1,SUM(LARGE(I51:U51,{1})),0)))))</f>
        <v>0</v>
      </c>
      <c r="H51" s="147">
        <f t="shared" si="0"/>
        <v>0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158"/>
    </row>
    <row r="52" spans="2:21" ht="12" x14ac:dyDescent="0.2">
      <c r="B52" s="69"/>
      <c r="C52" s="228"/>
      <c r="D52" s="70"/>
      <c r="E52" s="145" t="str">
        <f>IFERROR(VLOOKUP(D52,BD!$B:$D,2,FALSE),"")</f>
        <v/>
      </c>
      <c r="F52" s="160" t="str">
        <f>IFERROR(VLOOKUP(D52,BD!$B:$D,3,FALSE),"")</f>
        <v/>
      </c>
      <c r="G52" s="146">
        <f>IF(COUNT(I52:U52)&gt;=5,SUM(LARGE(I52:U52,{1,2,3,4,5})),IF(COUNT(I52:U52)=4,SUM(LARGE(I52:U52,{1,2,3,4})),IF(COUNT(I52:U52)=3,SUM(LARGE(I52:U52,{1,2,3})),IF(COUNT(I52:U52)=2,SUM(LARGE(I52:U52,{1,2})),IF(COUNT(I52:U52)=1,SUM(LARGE(I52:U52,{1})),0)))))</f>
        <v>0</v>
      </c>
      <c r="H52" s="147">
        <f t="shared" si="0"/>
        <v>0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158"/>
    </row>
    <row r="53" spans="2:21" ht="12" x14ac:dyDescent="0.2">
      <c r="B53" s="69"/>
      <c r="C53" s="220"/>
      <c r="D53" s="70"/>
      <c r="E53" s="145" t="str">
        <f>IFERROR(VLOOKUP(D53,BD!$B:$D,2,FALSE),"")</f>
        <v/>
      </c>
      <c r="F53" s="160" t="str">
        <f>IFERROR(VLOOKUP(D53,BD!$B:$D,3,FALSE),"")</f>
        <v/>
      </c>
      <c r="G53" s="146">
        <f>IF(COUNT(I53:U53)&gt;=5,SUM(LARGE(I53:U53,{1,2,3,4,5})),IF(COUNT(I53:U53)=4,SUM(LARGE(I53:U53,{1,2,3,4})),IF(COUNT(I53:U53)=3,SUM(LARGE(I53:U53,{1,2,3})),IF(COUNT(I53:U53)=2,SUM(LARGE(I53:U53,{1,2})),IF(COUNT(I53:U53)=1,SUM(LARGE(I53:U53,{1})),0)))))</f>
        <v>0</v>
      </c>
      <c r="H53" s="147">
        <f t="shared" si="0"/>
        <v>0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158"/>
    </row>
    <row r="54" spans="2:21" x14ac:dyDescent="0.2">
      <c r="B54" s="72"/>
      <c r="C54" s="73"/>
      <c r="D54" s="73"/>
      <c r="E54" s="75"/>
      <c r="F54" s="83"/>
      <c r="G54" s="74"/>
      <c r="H54" s="75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158"/>
    </row>
    <row r="55" spans="2:21" s="80" customFormat="1" x14ac:dyDescent="0.2">
      <c r="B55" s="76"/>
      <c r="C55" s="77"/>
      <c r="D55" s="78" t="s">
        <v>8</v>
      </c>
      <c r="E55" s="82"/>
      <c r="F55" s="83"/>
      <c r="G55" s="79"/>
      <c r="H55" s="79"/>
      <c r="I55" s="102">
        <f>SM!H$38</f>
        <v>50</v>
      </c>
      <c r="J55" s="102">
        <f>SM!I$38</f>
        <v>49</v>
      </c>
      <c r="K55" s="102">
        <f>SM!J$38</f>
        <v>35</v>
      </c>
      <c r="L55" s="102">
        <f>SM!K$38</f>
        <v>30</v>
      </c>
      <c r="M55" s="102">
        <f>SM!L$38</f>
        <v>28</v>
      </c>
      <c r="N55" s="102">
        <f>SM!M$38</f>
        <v>26</v>
      </c>
      <c r="O55" s="102">
        <f>SM!N$38</f>
        <v>22</v>
      </c>
      <c r="P55" s="102">
        <f>SM!O$38</f>
        <v>11</v>
      </c>
      <c r="Q55" s="102">
        <f>SM!P$38</f>
        <v>4</v>
      </c>
      <c r="R55" s="102">
        <f>SM!Q$38</f>
        <v>4</v>
      </c>
      <c r="S55" s="102">
        <f>SM!R$38</f>
        <v>4</v>
      </c>
      <c r="T55" s="102">
        <f>SM!S$38</f>
        <v>1</v>
      </c>
      <c r="U55" s="159"/>
    </row>
    <row r="141" spans="5:5" x14ac:dyDescent="0.2">
      <c r="E141" s="81" t="s">
        <v>117</v>
      </c>
    </row>
  </sheetData>
  <sheetProtection selectLockedCells="1" selectUnlockedCells="1"/>
  <sortState ref="D10:T53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D10:D53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1"/>
  <sheetViews>
    <sheetView showGridLines="0" zoomScale="90" zoomScaleNormal="90" zoomScaleSheetLayoutView="100" workbookViewId="0">
      <selection activeCell="D19" sqref="D19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6" width="10.85546875" style="81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51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10</v>
      </c>
      <c r="D3" s="8">
        <f>SM!D3</f>
        <v>43787</v>
      </c>
      <c r="E3" s="51"/>
      <c r="F3" s="51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51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60"/>
      <c r="F5" s="60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88"/>
      <c r="F9" s="87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128" t="s">
        <v>640</v>
      </c>
      <c r="E10" s="145" t="str">
        <f>IFERROR(VLOOKUP(D10,BD!$B:$D,2,FALSE),"")</f>
        <v>BME</v>
      </c>
      <c r="F10" s="160">
        <f>IFERROR(VLOOKUP(D10,BD!$B:$D,3,FALSE),"")</f>
        <v>37197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5760</v>
      </c>
      <c r="H10" s="147">
        <f t="shared" ref="H10:H34" si="0">COUNT(I10:U10)-COUNTIF(I10:U10,"=0")</f>
        <v>7</v>
      </c>
      <c r="I10" s="71">
        <v>680</v>
      </c>
      <c r="J10" s="71"/>
      <c r="K10" s="71">
        <v>800</v>
      </c>
      <c r="L10" s="71">
        <v>1360</v>
      </c>
      <c r="M10" s="71"/>
      <c r="N10" s="71"/>
      <c r="O10" s="71">
        <v>1120</v>
      </c>
      <c r="P10" s="71">
        <v>1120</v>
      </c>
      <c r="Q10" s="71"/>
      <c r="R10" s="71"/>
      <c r="S10" s="71">
        <v>800</v>
      </c>
      <c r="T10" s="71">
        <v>1360</v>
      </c>
      <c r="U10" s="158"/>
    </row>
    <row r="11" spans="2:21" ht="12" x14ac:dyDescent="0.2">
      <c r="B11" s="69"/>
      <c r="C11" s="244">
        <v>2</v>
      </c>
      <c r="D11" s="121" t="s">
        <v>202</v>
      </c>
      <c r="E11" s="145" t="str">
        <f>IFERROR(VLOOKUP(D11,BD!$B:$D,2,FALSE),"")</f>
        <v>PALOTINA</v>
      </c>
      <c r="F11" s="160">
        <f>IFERROR(VLOOKUP(D11,BD!$B:$D,3,FALSE),"")</f>
        <v>37672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3880</v>
      </c>
      <c r="H11" s="147">
        <f t="shared" si="0"/>
        <v>3</v>
      </c>
      <c r="I11" s="71"/>
      <c r="J11" s="71"/>
      <c r="K11" s="71"/>
      <c r="L11" s="71"/>
      <c r="M11" s="71"/>
      <c r="N11" s="71">
        <v>680</v>
      </c>
      <c r="O11" s="71">
        <v>1600</v>
      </c>
      <c r="P11" s="71">
        <v>1600</v>
      </c>
      <c r="Q11" s="71"/>
      <c r="R11" s="71"/>
      <c r="S11" s="71"/>
      <c r="T11" s="71"/>
      <c r="U11" s="158"/>
    </row>
    <row r="12" spans="2:21" ht="12" x14ac:dyDescent="0.2">
      <c r="B12" s="69"/>
      <c r="C12" s="244">
        <v>3</v>
      </c>
      <c r="D12" s="123" t="s">
        <v>676</v>
      </c>
      <c r="E12" s="145" t="str">
        <f>IFERROR(VLOOKUP(D12,BD!$B:$D,2,FALSE),"")</f>
        <v>PIAMARTA</v>
      </c>
      <c r="F12" s="160">
        <f>IFERROR(VLOOKUP(D12,BD!$B:$D,3,FALSE),"")</f>
        <v>38116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3520</v>
      </c>
      <c r="H12" s="147">
        <f t="shared" si="0"/>
        <v>3</v>
      </c>
      <c r="I12" s="71"/>
      <c r="J12" s="71"/>
      <c r="K12" s="71"/>
      <c r="L12" s="71"/>
      <c r="M12" s="71"/>
      <c r="N12" s="71"/>
      <c r="O12" s="71">
        <v>1360</v>
      </c>
      <c r="P12" s="71">
        <v>1360</v>
      </c>
      <c r="Q12" s="71"/>
      <c r="R12" s="71">
        <v>800</v>
      </c>
      <c r="S12" s="71"/>
      <c r="T12" s="71"/>
      <c r="U12" s="158"/>
    </row>
    <row r="13" spans="2:21" ht="12" x14ac:dyDescent="0.2">
      <c r="B13" s="69"/>
      <c r="C13" s="244">
        <v>4</v>
      </c>
      <c r="D13" s="70" t="s">
        <v>875</v>
      </c>
      <c r="E13" s="145" t="str">
        <f>IFERROR(VLOOKUP(D13,BD!$B:$D,2,FALSE),"")</f>
        <v>SMEL/MCR</v>
      </c>
      <c r="F13" s="160">
        <f>IFERROR(VLOOKUP(D13,BD!$B:$D,3,FALSE),"")</f>
        <v>37607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2400</v>
      </c>
      <c r="H13" s="147">
        <f t="shared" si="0"/>
        <v>2</v>
      </c>
      <c r="I13" s="71"/>
      <c r="J13" s="71"/>
      <c r="K13" s="71"/>
      <c r="L13" s="71">
        <v>1600</v>
      </c>
      <c r="M13" s="71"/>
      <c r="N13" s="71">
        <v>800</v>
      </c>
      <c r="O13" s="71"/>
      <c r="P13" s="71"/>
      <c r="Q13" s="71"/>
      <c r="R13" s="71"/>
      <c r="S13" s="71"/>
      <c r="T13" s="71"/>
      <c r="U13" s="158"/>
    </row>
    <row r="14" spans="2:21" ht="12" x14ac:dyDescent="0.2">
      <c r="B14" s="69"/>
      <c r="C14" s="244">
        <v>5</v>
      </c>
      <c r="D14" s="123" t="s">
        <v>1481</v>
      </c>
      <c r="E14" s="145" t="str">
        <f>IFERROR(VLOOKUP(D14,BD!$B:$D,2,FALSE),"")</f>
        <v>ZARDO</v>
      </c>
      <c r="F14" s="160">
        <f>IFERROR(VLOOKUP(D14,BD!$B:$D,3,FALSE),"")</f>
        <v>37607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2320</v>
      </c>
      <c r="H14" s="147">
        <f t="shared" si="0"/>
        <v>3</v>
      </c>
      <c r="I14" s="71"/>
      <c r="J14" s="71"/>
      <c r="K14" s="71"/>
      <c r="L14" s="71"/>
      <c r="M14" s="71"/>
      <c r="N14" s="71"/>
      <c r="O14" s="71"/>
      <c r="P14" s="71">
        <v>880</v>
      </c>
      <c r="Q14" s="71"/>
      <c r="R14" s="71"/>
      <c r="S14" s="71">
        <v>560</v>
      </c>
      <c r="T14" s="71">
        <v>880</v>
      </c>
      <c r="U14" s="158"/>
    </row>
    <row r="15" spans="2:21" ht="12" x14ac:dyDescent="0.2">
      <c r="B15" s="69"/>
      <c r="C15" s="244">
        <v>6</v>
      </c>
      <c r="D15" s="2" t="s">
        <v>442</v>
      </c>
      <c r="E15" s="145" t="str">
        <f>IFERROR(VLOOKUP(D15,BD!$B:$D,2,FALSE),"")</f>
        <v>ZARDO</v>
      </c>
      <c r="F15" s="160">
        <f>IFERROR(VLOOKUP(D15,BD!$B:$D,3,FALSE),"")</f>
        <v>37314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2040</v>
      </c>
      <c r="H15" s="147">
        <f t="shared" si="0"/>
        <v>3</v>
      </c>
      <c r="I15" s="71">
        <v>800</v>
      </c>
      <c r="J15" s="71"/>
      <c r="K15" s="71">
        <v>560</v>
      </c>
      <c r="L15" s="71"/>
      <c r="M15" s="71"/>
      <c r="N15" s="71"/>
      <c r="O15" s="71"/>
      <c r="P15" s="71"/>
      <c r="Q15" s="71"/>
      <c r="R15" s="71"/>
      <c r="S15" s="71">
        <v>680</v>
      </c>
      <c r="T15" s="71"/>
      <c r="U15" s="158"/>
    </row>
    <row r="16" spans="2:21" ht="12" x14ac:dyDescent="0.2">
      <c r="B16" s="69"/>
      <c r="C16" s="244">
        <v>7</v>
      </c>
      <c r="D16" s="123" t="s">
        <v>1156</v>
      </c>
      <c r="E16" s="145" t="str">
        <f>IFERROR(VLOOKUP(D16,BD!$B:$D,2,FALSE),"")</f>
        <v>ZARDO</v>
      </c>
      <c r="F16" s="160">
        <f>IFERROR(VLOOKUP(D16,BD!$B:$D,3,FALSE),"")</f>
        <v>37945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2000</v>
      </c>
      <c r="H16" s="147">
        <f t="shared" si="0"/>
        <v>2</v>
      </c>
      <c r="I16" s="71"/>
      <c r="J16" s="71"/>
      <c r="K16" s="71"/>
      <c r="L16" s="71"/>
      <c r="M16" s="71"/>
      <c r="N16" s="71"/>
      <c r="O16" s="71">
        <v>1120</v>
      </c>
      <c r="P16" s="71">
        <v>880</v>
      </c>
      <c r="Q16" s="71"/>
      <c r="R16" s="71"/>
      <c r="S16" s="71"/>
      <c r="T16" s="71"/>
      <c r="U16" s="158"/>
    </row>
    <row r="17" spans="2:21" ht="12" x14ac:dyDescent="0.2">
      <c r="B17" s="69"/>
      <c r="C17" s="244">
        <v>8</v>
      </c>
      <c r="D17" s="70" t="s">
        <v>635</v>
      </c>
      <c r="E17" s="145" t="str">
        <f>IFERROR(VLOOKUP(D17,BD!$B:$D,2,FALSE),"")</f>
        <v>PALOTINA</v>
      </c>
      <c r="F17" s="160">
        <f>IFERROR(VLOOKUP(D17,BD!$B:$D,3,FALSE),"")</f>
        <v>37368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1760</v>
      </c>
      <c r="H17" s="147">
        <f t="shared" si="0"/>
        <v>2</v>
      </c>
      <c r="I17" s="71"/>
      <c r="J17" s="71"/>
      <c r="K17" s="71"/>
      <c r="L17" s="71">
        <v>1120</v>
      </c>
      <c r="M17" s="71"/>
      <c r="N17" s="71"/>
      <c r="O17" s="71">
        <v>640</v>
      </c>
      <c r="P17" s="71"/>
      <c r="Q17" s="71"/>
      <c r="R17" s="71"/>
      <c r="S17" s="71"/>
      <c r="T17" s="71"/>
      <c r="U17" s="158"/>
    </row>
    <row r="18" spans="2:21" ht="12" x14ac:dyDescent="0.2">
      <c r="B18" s="69"/>
      <c r="C18" s="244"/>
      <c r="D18" s="123" t="s">
        <v>1120</v>
      </c>
      <c r="E18" s="145" t="str">
        <f>IFERROR(VLOOKUP(D18,BD!$B:$D,2,FALSE),"")</f>
        <v>ZARDO</v>
      </c>
      <c r="F18" s="160">
        <f>IFERROR(VLOOKUP(D18,BD!$B:$D,3,FALSE),"")</f>
        <v>0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1760</v>
      </c>
      <c r="H18" s="147">
        <f t="shared" si="0"/>
        <v>2</v>
      </c>
      <c r="I18" s="71"/>
      <c r="J18" s="71"/>
      <c r="K18" s="71"/>
      <c r="L18" s="71"/>
      <c r="M18" s="71"/>
      <c r="N18" s="71"/>
      <c r="O18" s="71">
        <v>640</v>
      </c>
      <c r="P18" s="71"/>
      <c r="Q18" s="71"/>
      <c r="R18" s="71"/>
      <c r="S18" s="71"/>
      <c r="T18" s="71">
        <v>1120</v>
      </c>
      <c r="U18" s="158"/>
    </row>
    <row r="19" spans="2:21" ht="12" x14ac:dyDescent="0.2">
      <c r="B19" s="69"/>
      <c r="C19" s="244"/>
      <c r="D19" s="126" t="s">
        <v>1539</v>
      </c>
      <c r="E19" s="145" t="str">
        <f>IFERROR(VLOOKUP(D19,BD!$B:$D,2,FALSE),"")</f>
        <v>ABCFI</v>
      </c>
      <c r="F19" s="160">
        <f>IFERROR(VLOOKUP(D19,BD!$B:$D,3,FALSE),"")</f>
        <v>37080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1760</v>
      </c>
      <c r="H19" s="147">
        <f t="shared" si="0"/>
        <v>2</v>
      </c>
      <c r="I19" s="71"/>
      <c r="J19" s="71"/>
      <c r="K19" s="71"/>
      <c r="L19" s="71"/>
      <c r="M19" s="71"/>
      <c r="N19" s="71"/>
      <c r="O19" s="71"/>
      <c r="P19" s="71">
        <v>880</v>
      </c>
      <c r="Q19" s="71"/>
      <c r="R19" s="71"/>
      <c r="S19" s="71"/>
      <c r="T19" s="71">
        <v>880</v>
      </c>
      <c r="U19" s="158"/>
    </row>
    <row r="20" spans="2:21" ht="12" x14ac:dyDescent="0.2">
      <c r="B20" s="69"/>
      <c r="C20" s="244">
        <v>11</v>
      </c>
      <c r="D20" s="122" t="s">
        <v>171</v>
      </c>
      <c r="E20" s="145" t="str">
        <f>IFERROR(VLOOKUP(D20,BD!$B:$D,2,FALSE),"")</f>
        <v>ASSVP</v>
      </c>
      <c r="F20" s="160">
        <f>IFERROR(VLOOKUP(D20,BD!$B:$D,3,FALSE),"")</f>
        <v>37453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1600</v>
      </c>
      <c r="H20" s="147">
        <f t="shared" si="0"/>
        <v>1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>
        <v>1600</v>
      </c>
      <c r="U20" s="158"/>
    </row>
    <row r="21" spans="2:21" ht="12" x14ac:dyDescent="0.2">
      <c r="B21" s="69"/>
      <c r="C21" s="244">
        <v>12</v>
      </c>
      <c r="D21" s="126" t="s">
        <v>1154</v>
      </c>
      <c r="E21" s="145" t="str">
        <f>IFERROR(VLOOKUP(D21,BD!$B:$D,2,FALSE),"")</f>
        <v>ZARDO</v>
      </c>
      <c r="F21" s="160">
        <f>IFERROR(VLOOKUP(D21,BD!$B:$D,3,FALSE),"")</f>
        <v>37735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1520</v>
      </c>
      <c r="H21" s="147">
        <f t="shared" si="0"/>
        <v>2</v>
      </c>
      <c r="I21" s="71"/>
      <c r="J21" s="71"/>
      <c r="K21" s="71"/>
      <c r="L21" s="71"/>
      <c r="M21" s="71"/>
      <c r="N21" s="71"/>
      <c r="O21" s="71">
        <v>640</v>
      </c>
      <c r="P21" s="71">
        <v>880</v>
      </c>
      <c r="Q21" s="71"/>
      <c r="R21" s="71"/>
      <c r="S21" s="71"/>
      <c r="T21" s="71"/>
      <c r="U21" s="158"/>
    </row>
    <row r="22" spans="2:21" ht="12" x14ac:dyDescent="0.2">
      <c r="B22" s="69"/>
      <c r="C22" s="244">
        <v>13</v>
      </c>
      <c r="D22" s="126" t="s">
        <v>707</v>
      </c>
      <c r="E22" s="145" t="str">
        <f>IFERROR(VLOOKUP(D22,BD!$B:$D,2,FALSE),"")</f>
        <v>ZARDO</v>
      </c>
      <c r="F22" s="160">
        <f>IFERROR(VLOOKUP(D22,BD!$B:$D,3,FALSE),"")</f>
        <v>38366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1120</v>
      </c>
      <c r="H22" s="147">
        <f t="shared" si="0"/>
        <v>1</v>
      </c>
      <c r="I22" s="71"/>
      <c r="J22" s="71"/>
      <c r="K22" s="71"/>
      <c r="L22" s="71"/>
      <c r="M22" s="71"/>
      <c r="N22" s="71"/>
      <c r="O22" s="71"/>
      <c r="P22" s="71">
        <v>1120</v>
      </c>
      <c r="Q22" s="71"/>
      <c r="R22" s="71"/>
      <c r="S22" s="71"/>
      <c r="T22" s="71"/>
      <c r="U22" s="158"/>
    </row>
    <row r="23" spans="2:21" ht="12" x14ac:dyDescent="0.2">
      <c r="B23" s="69"/>
      <c r="C23" s="244"/>
      <c r="D23" s="2" t="s">
        <v>804</v>
      </c>
      <c r="E23" s="145" t="str">
        <f>IFERROR(VLOOKUP(D23,BD!$B:$D,2,FALSE),"")</f>
        <v>ZARDO</v>
      </c>
      <c r="F23" s="160">
        <f>IFERROR(VLOOKUP(D23,BD!$B:$D,3,FALSE),"")</f>
        <v>37363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1120</v>
      </c>
      <c r="H23" s="147">
        <f t="shared" si="0"/>
        <v>2</v>
      </c>
      <c r="I23" s="71">
        <v>560</v>
      </c>
      <c r="J23" s="71"/>
      <c r="K23" s="71">
        <v>560</v>
      </c>
      <c r="L23" s="71"/>
      <c r="M23" s="71"/>
      <c r="N23" s="71"/>
      <c r="O23" s="71"/>
      <c r="P23" s="71"/>
      <c r="Q23" s="71"/>
      <c r="R23" s="71"/>
      <c r="S23" s="71"/>
      <c r="T23" s="71"/>
      <c r="U23" s="158"/>
    </row>
    <row r="24" spans="2:21" ht="12" x14ac:dyDescent="0.2">
      <c r="B24" s="69"/>
      <c r="C24" s="244">
        <v>15</v>
      </c>
      <c r="D24" s="122" t="s">
        <v>713</v>
      </c>
      <c r="E24" s="145" t="str">
        <f>IFERROR(VLOOKUP(D24,BD!$B:$D,2,FALSE),"")</f>
        <v>ZARDO</v>
      </c>
      <c r="F24" s="160">
        <f>IFERROR(VLOOKUP(D24,BD!$B:$D,3,FALSE),"")</f>
        <v>37477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680</v>
      </c>
      <c r="H24" s="147">
        <f t="shared" si="0"/>
        <v>1</v>
      </c>
      <c r="I24" s="71">
        <v>0</v>
      </c>
      <c r="J24" s="71"/>
      <c r="K24" s="71">
        <v>680</v>
      </c>
      <c r="L24" s="71"/>
      <c r="M24" s="71"/>
      <c r="N24" s="71"/>
      <c r="O24" s="71"/>
      <c r="P24" s="71"/>
      <c r="Q24" s="71"/>
      <c r="R24" s="71"/>
      <c r="S24" s="71"/>
      <c r="T24" s="71"/>
      <c r="U24" s="158"/>
    </row>
    <row r="25" spans="2:21" ht="12" x14ac:dyDescent="0.2">
      <c r="B25" s="69"/>
      <c r="C25" s="244">
        <v>16</v>
      </c>
      <c r="D25" s="126" t="s">
        <v>1189</v>
      </c>
      <c r="E25" s="145" t="str">
        <f>IFERROR(VLOOKUP(D25,BD!$B:$D,2,FALSE),"")</f>
        <v>ZARDO</v>
      </c>
      <c r="F25" s="160">
        <f>IFERROR(VLOOKUP(D25,BD!$B:$D,3,FALSE),"")</f>
        <v>37306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640</v>
      </c>
      <c r="H25" s="147">
        <f t="shared" si="0"/>
        <v>1</v>
      </c>
      <c r="I25" s="71"/>
      <c r="J25" s="71"/>
      <c r="K25" s="71"/>
      <c r="L25" s="71"/>
      <c r="M25" s="71"/>
      <c r="N25" s="71"/>
      <c r="O25" s="71">
        <v>640</v>
      </c>
      <c r="P25" s="71"/>
      <c r="Q25" s="71"/>
      <c r="R25" s="71"/>
      <c r="S25" s="71"/>
      <c r="T25" s="71"/>
      <c r="U25" s="158"/>
    </row>
    <row r="26" spans="2:21" ht="12" x14ac:dyDescent="0.2">
      <c r="B26" s="69"/>
      <c r="C26" s="244"/>
      <c r="D26" s="126" t="s">
        <v>1463</v>
      </c>
      <c r="E26" s="145" t="str">
        <f>IFERROR(VLOOKUP(D26,BD!$B:$D,2,FALSE),"")</f>
        <v>ZARDO</v>
      </c>
      <c r="F26" s="160">
        <f>IFERROR(VLOOKUP(D26,BD!$B:$D,3,FALSE),"")</f>
        <v>37370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640</v>
      </c>
      <c r="H26" s="147">
        <f t="shared" si="0"/>
        <v>1</v>
      </c>
      <c r="I26" s="71"/>
      <c r="J26" s="71"/>
      <c r="K26" s="71"/>
      <c r="L26" s="71"/>
      <c r="M26" s="71"/>
      <c r="N26" s="71"/>
      <c r="O26" s="71">
        <v>640</v>
      </c>
      <c r="P26" s="71"/>
      <c r="Q26" s="71"/>
      <c r="R26" s="71"/>
      <c r="S26" s="71"/>
      <c r="T26" s="71"/>
      <c r="U26" s="158"/>
    </row>
    <row r="27" spans="2:21" ht="12" x14ac:dyDescent="0.2">
      <c r="B27" s="69"/>
      <c r="C27" s="244"/>
      <c r="D27" s="126" t="s">
        <v>1187</v>
      </c>
      <c r="E27" s="145" t="str">
        <f>IFERROR(VLOOKUP(D27,BD!$B:$D,2,FALSE),"")</f>
        <v>ZARDO</v>
      </c>
      <c r="F27" s="160">
        <f>IFERROR(VLOOKUP(D27,BD!$B:$D,3,FALSE),"")</f>
        <v>38103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640</v>
      </c>
      <c r="H27" s="147">
        <f t="shared" si="0"/>
        <v>1</v>
      </c>
      <c r="I27" s="71"/>
      <c r="J27" s="71"/>
      <c r="K27" s="71"/>
      <c r="L27" s="71"/>
      <c r="M27" s="71"/>
      <c r="N27" s="71"/>
      <c r="O27" s="71">
        <v>640</v>
      </c>
      <c r="P27" s="71"/>
      <c r="Q27" s="71"/>
      <c r="R27" s="71"/>
      <c r="S27" s="71"/>
      <c r="T27" s="71"/>
      <c r="U27" s="158"/>
    </row>
    <row r="28" spans="2:21" ht="12" x14ac:dyDescent="0.2">
      <c r="B28" s="69"/>
      <c r="C28" s="244">
        <v>19</v>
      </c>
      <c r="D28" s="126" t="s">
        <v>702</v>
      </c>
      <c r="E28" s="145" t="str">
        <f>IFERROR(VLOOKUP(D28,BD!$B:$D,2,FALSE),"")</f>
        <v>ZARDO</v>
      </c>
      <c r="F28" s="160">
        <f>IFERROR(VLOOKUP(D28,BD!$B:$D,3,FALSE),"")</f>
        <v>37481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560</v>
      </c>
      <c r="H28" s="147">
        <f t="shared" si="0"/>
        <v>1</v>
      </c>
      <c r="I28" s="71">
        <v>560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58"/>
    </row>
    <row r="29" spans="2:21" ht="12" x14ac:dyDescent="0.2">
      <c r="B29" s="69"/>
      <c r="C29" s="244">
        <v>20</v>
      </c>
      <c r="D29" s="126" t="s">
        <v>1058</v>
      </c>
      <c r="E29" s="145" t="str">
        <f>IFERROR(VLOOKUP(D29,BD!$B:$D,2,FALSE),"")</f>
        <v>ZARDO</v>
      </c>
      <c r="F29" s="160">
        <f>IFERROR(VLOOKUP(D29,BD!$B:$D,3,FALSE),"")</f>
        <v>0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440</v>
      </c>
      <c r="H29" s="147">
        <f t="shared" si="0"/>
        <v>1</v>
      </c>
      <c r="I29" s="71">
        <v>440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58"/>
    </row>
    <row r="30" spans="2:21" ht="12" x14ac:dyDescent="0.2">
      <c r="B30" s="69"/>
      <c r="C30" s="244"/>
      <c r="D30" s="122" t="s">
        <v>717</v>
      </c>
      <c r="E30" s="145" t="str">
        <f>IFERROR(VLOOKUP(D30,BD!$B:$D,2,FALSE),"")</f>
        <v>ZARDO</v>
      </c>
      <c r="F30" s="160">
        <f>IFERROR(VLOOKUP(D30,BD!$B:$D,3,FALSE),"")</f>
        <v>37521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440</v>
      </c>
      <c r="H30" s="147">
        <f t="shared" si="0"/>
        <v>1</v>
      </c>
      <c r="I30" s="71">
        <v>440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58"/>
    </row>
    <row r="31" spans="2:21" ht="12" x14ac:dyDescent="0.2">
      <c r="B31" s="69"/>
      <c r="C31" s="244"/>
      <c r="D31" s="126" t="s">
        <v>1085</v>
      </c>
      <c r="E31" s="145" t="str">
        <f>IFERROR(VLOOKUP(D31,BD!$B:$D,2,FALSE),"")</f>
        <v>ZARDO</v>
      </c>
      <c r="F31" s="160">
        <f>IFERROR(VLOOKUP(D31,BD!$B:$D,3,FALSE),"")</f>
        <v>0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440</v>
      </c>
      <c r="H31" s="147">
        <f t="shared" si="0"/>
        <v>1</v>
      </c>
      <c r="I31" s="71">
        <v>440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58"/>
    </row>
    <row r="32" spans="2:21" ht="12" x14ac:dyDescent="0.2">
      <c r="B32" s="69"/>
      <c r="C32" s="139"/>
      <c r="D32" s="126"/>
      <c r="E32" s="145" t="str">
        <f>IFERROR(VLOOKUP(D32,BD!$B:$D,2,FALSE),"")</f>
        <v/>
      </c>
      <c r="F32" s="160" t="str">
        <f>IFERROR(VLOOKUP(D32,BD!$B:$D,3,FALSE),"")</f>
        <v/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0</v>
      </c>
      <c r="H32" s="147">
        <f t="shared" si="0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158"/>
    </row>
    <row r="33" spans="2:21" ht="12" x14ac:dyDescent="0.2">
      <c r="B33" s="69"/>
      <c r="C33" s="139"/>
      <c r="D33" s="126"/>
      <c r="E33" s="145" t="str">
        <f>IFERROR(VLOOKUP(D33,BD!$B:$D,2,FALSE),"")</f>
        <v/>
      </c>
      <c r="F33" s="160" t="str">
        <f>IFERROR(VLOOKUP(D33,BD!$B:$D,3,FALSE),"")</f>
        <v/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0</v>
      </c>
      <c r="H33" s="147">
        <f t="shared" si="0"/>
        <v>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58"/>
    </row>
    <row r="34" spans="2:21" ht="12" x14ac:dyDescent="0.2">
      <c r="B34" s="69"/>
      <c r="C34" s="139"/>
      <c r="D34" s="126"/>
      <c r="E34" s="145" t="str">
        <f>IFERROR(VLOOKUP(D34,BD!$B:$D,2,FALSE),"")</f>
        <v/>
      </c>
      <c r="F34" s="160" t="str">
        <f>IFERROR(VLOOKUP(D34,BD!$B:$D,3,FALSE),"")</f>
        <v/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0</v>
      </c>
      <c r="H34" s="147">
        <f t="shared" si="0"/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158"/>
    </row>
    <row r="35" spans="2:21" x14ac:dyDescent="0.2">
      <c r="B35" s="72"/>
      <c r="C35" s="73"/>
      <c r="D35" s="73"/>
      <c r="E35" s="75"/>
      <c r="F35" s="75"/>
      <c r="G35" s="74"/>
      <c r="H35" s="7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58"/>
    </row>
    <row r="36" spans="2:21" s="80" customFormat="1" x14ac:dyDescent="0.2">
      <c r="B36" s="76"/>
      <c r="C36" s="77"/>
      <c r="D36" s="78" t="str">
        <f>SM_S19!$D$55</f>
        <v>CONTAGEM DE SEMANAS</v>
      </c>
      <c r="E36" s="79"/>
      <c r="F36" s="79"/>
      <c r="G36" s="79"/>
      <c r="H36" s="79"/>
      <c r="I36" s="102">
        <f>SM!H$38</f>
        <v>50</v>
      </c>
      <c r="J36" s="102">
        <f>SM!I$38</f>
        <v>49</v>
      </c>
      <c r="K36" s="102">
        <f>SM!J$38</f>
        <v>35</v>
      </c>
      <c r="L36" s="102">
        <f>SM!K$38</f>
        <v>30</v>
      </c>
      <c r="M36" s="102">
        <f>SM!L$38</f>
        <v>28</v>
      </c>
      <c r="N36" s="102">
        <f>SM!M$38</f>
        <v>26</v>
      </c>
      <c r="O36" s="102">
        <f>SM!N$38</f>
        <v>22</v>
      </c>
      <c r="P36" s="102">
        <f>SM!O$38</f>
        <v>11</v>
      </c>
      <c r="Q36" s="102">
        <f>SM!P$38</f>
        <v>4</v>
      </c>
      <c r="R36" s="102">
        <f>SM!Q$38</f>
        <v>4</v>
      </c>
      <c r="S36" s="102">
        <f>SM!R$38</f>
        <v>4</v>
      </c>
      <c r="T36" s="102">
        <f>SM!S$38</f>
        <v>1</v>
      </c>
      <c r="U36" s="159"/>
    </row>
    <row r="121" spans="5:5" x14ac:dyDescent="0.2">
      <c r="E121" s="81" t="s">
        <v>117</v>
      </c>
    </row>
  </sheetData>
  <sheetProtection selectLockedCells="1" selectUnlockedCells="1"/>
  <sortState ref="D10:T34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60" orientation="portrait" horizontalDpi="4294967292" verticalDpi="1200" r:id="rId1"/>
  <headerFooter alignWithMargins="0"/>
  <rowBreaks count="1" manualBreakCount="1">
    <brk id="3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7"/>
  <sheetViews>
    <sheetView showGridLines="0" zoomScale="80" zoomScaleNormal="80" zoomScaleSheetLayoutView="100" workbookViewId="0">
      <selection activeCell="E32" sqref="E32"/>
    </sheetView>
  </sheetViews>
  <sheetFormatPr defaultColWidth="9.28515625" defaultRowHeight="10.199999999999999" x14ac:dyDescent="0.2"/>
  <cols>
    <col min="1" max="1" width="3.28515625" style="49" customWidth="1"/>
    <col min="2" max="2" width="5.140625" style="49" customWidth="1"/>
    <col min="3" max="3" width="5.85546875" style="49" bestFit="1" customWidth="1"/>
    <col min="4" max="4" width="41" style="49" bestFit="1" customWidth="1"/>
    <col min="5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26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97" t="s">
        <v>42</v>
      </c>
      <c r="I6" s="297" t="s">
        <v>43</v>
      </c>
      <c r="J6" s="296" t="str">
        <f>SM_S19!G6</f>
        <v>TOTAL RK52</v>
      </c>
      <c r="K6" s="294" t="str">
        <f>SM_S19!H6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290"/>
      <c r="F7" s="286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290"/>
      <c r="F8" s="286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63">
        <v>1</v>
      </c>
      <c r="D10" s="70" t="s">
        <v>196</v>
      </c>
      <c r="E10" s="70" t="s">
        <v>553</v>
      </c>
      <c r="F10" s="145" t="str">
        <f>IFERROR(VLOOKUP(D10,BD!$B:$D,2,FALSE),"")</f>
        <v>PALOTINA</v>
      </c>
      <c r="G10" s="145" t="str">
        <f>IFERROR(VLOOKUP(E10,BD!$B:$D,2,FALSE),"")</f>
        <v>PALOTINA</v>
      </c>
      <c r="H10" s="160">
        <f>IFERROR(VLOOKUP(D10,BD!$B:$D,3,FALSE),"")</f>
        <v>37592</v>
      </c>
      <c r="I10" s="160">
        <f>IFERROR(VLOOKUP(E10,BD!$B:$D,3,FALSE),"")</f>
        <v>37725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3080</v>
      </c>
      <c r="K10" s="147">
        <f t="shared" ref="K10:K45" si="0">COUNT(L10:X10)-COUNTIF(L10:X10,"=0")</f>
        <v>4</v>
      </c>
      <c r="L10" s="71"/>
      <c r="M10" s="71"/>
      <c r="N10" s="71"/>
      <c r="O10" s="71">
        <v>1120</v>
      </c>
      <c r="P10" s="71"/>
      <c r="Q10" s="71">
        <v>440</v>
      </c>
      <c r="R10" s="71">
        <v>880</v>
      </c>
      <c r="S10" s="71">
        <v>640</v>
      </c>
      <c r="T10" s="71"/>
      <c r="U10" s="71"/>
      <c r="V10" s="71"/>
      <c r="W10" s="71"/>
      <c r="X10" s="158"/>
    </row>
    <row r="11" spans="2:24" ht="12" x14ac:dyDescent="0.2">
      <c r="B11" s="69"/>
      <c r="C11" s="63">
        <v>2</v>
      </c>
      <c r="D11" s="127" t="s">
        <v>1462</v>
      </c>
      <c r="E11" s="70" t="s">
        <v>1160</v>
      </c>
      <c r="F11" s="145" t="str">
        <f>IFERROR(VLOOKUP(D11,BD!$B:$D,2,FALSE),"")</f>
        <v>ZARDO</v>
      </c>
      <c r="G11" s="145" t="str">
        <f>IFERROR(VLOOKUP(E11,BD!$B:$D,2,FALSE),"")</f>
        <v>ZARDO</v>
      </c>
      <c r="H11" s="160">
        <f>IFERROR(VLOOKUP(D11,BD!$B:$D,3,FALSE),"")</f>
        <v>37699</v>
      </c>
      <c r="I11" s="160">
        <f>IFERROR(VLOOKUP(E11,BD!$B:$D,3,FALSE),"")</f>
        <v>37735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2640</v>
      </c>
      <c r="K11" s="147">
        <f t="shared" si="0"/>
        <v>3</v>
      </c>
      <c r="L11" s="71"/>
      <c r="M11" s="71"/>
      <c r="N11" s="71"/>
      <c r="O11" s="71"/>
      <c r="P11" s="71"/>
      <c r="Q11" s="71"/>
      <c r="R11" s="71">
        <v>1120</v>
      </c>
      <c r="S11" s="71">
        <v>640</v>
      </c>
      <c r="T11" s="71"/>
      <c r="U11" s="71"/>
      <c r="V11" s="71"/>
      <c r="W11" s="71">
        <v>880</v>
      </c>
      <c r="X11" s="158"/>
    </row>
    <row r="12" spans="2:24" ht="12" x14ac:dyDescent="0.2">
      <c r="B12" s="69"/>
      <c r="C12" s="244">
        <v>3</v>
      </c>
      <c r="D12" s="70" t="s">
        <v>138</v>
      </c>
      <c r="E12" s="125" t="s">
        <v>125</v>
      </c>
      <c r="F12" s="145" t="str">
        <f>IFERROR(VLOOKUP(D12,BD!$B:$D,2,FALSE),"")</f>
        <v>ASSVP</v>
      </c>
      <c r="G12" s="145" t="str">
        <f>IFERROR(VLOOKUP(E12,BD!$B:$D,2,FALSE),"")</f>
        <v>ASSVP</v>
      </c>
      <c r="H12" s="160">
        <f>IFERROR(VLOOKUP(D12,BD!$B:$D,3,FALSE),"")</f>
        <v>37282</v>
      </c>
      <c r="I12" s="160">
        <f>IFERROR(VLOOKUP(E12,BD!$B:$D,3,FALSE),"")</f>
        <v>37259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2400</v>
      </c>
      <c r="K12" s="147">
        <f t="shared" si="0"/>
        <v>2</v>
      </c>
      <c r="L12" s="71"/>
      <c r="M12" s="71"/>
      <c r="N12" s="71"/>
      <c r="O12" s="71"/>
      <c r="P12" s="71"/>
      <c r="Q12" s="71">
        <v>800</v>
      </c>
      <c r="R12" s="71"/>
      <c r="S12" s="71">
        <v>1600</v>
      </c>
      <c r="T12" s="71"/>
      <c r="U12" s="71"/>
      <c r="V12" s="71"/>
      <c r="W12" s="71"/>
      <c r="X12" s="158"/>
    </row>
    <row r="13" spans="2:24" ht="12" x14ac:dyDescent="0.2">
      <c r="B13" s="69"/>
      <c r="C13" s="244">
        <v>4</v>
      </c>
      <c r="D13" s="70" t="s">
        <v>633</v>
      </c>
      <c r="E13" s="125" t="s">
        <v>1353</v>
      </c>
      <c r="F13" s="145" t="str">
        <f>IFERROR(VLOOKUP(D13,BD!$B:$D,2,FALSE),"")</f>
        <v>CSJ/NAMBA TRAINING</v>
      </c>
      <c r="G13" s="145" t="str">
        <f>IFERROR(VLOOKUP(E13,BD!$B:$D,2,FALSE),"")</f>
        <v>CSJ/NAMBA TRAINING</v>
      </c>
      <c r="H13" s="160">
        <f>IFERROR(VLOOKUP(D13,BD!$B:$D,3,FALSE),"")</f>
        <v>37351</v>
      </c>
      <c r="I13" s="160">
        <f>IFERROR(VLOOKUP(E13,BD!$B:$D,3,FALSE),"")</f>
        <v>37023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2320</v>
      </c>
      <c r="K13" s="147">
        <f t="shared" si="0"/>
        <v>3</v>
      </c>
      <c r="L13" s="71"/>
      <c r="M13" s="71"/>
      <c r="N13" s="71"/>
      <c r="O13" s="71"/>
      <c r="P13" s="71"/>
      <c r="Q13" s="71"/>
      <c r="R13" s="71">
        <v>880</v>
      </c>
      <c r="S13" s="71">
        <v>640</v>
      </c>
      <c r="T13" s="71">
        <v>800</v>
      </c>
      <c r="U13" s="71"/>
      <c r="V13" s="71"/>
      <c r="W13" s="71"/>
      <c r="X13" s="158"/>
    </row>
    <row r="14" spans="2:24" ht="12" x14ac:dyDescent="0.2">
      <c r="B14" s="69"/>
      <c r="C14" s="244">
        <v>5</v>
      </c>
      <c r="D14" s="70" t="s">
        <v>711</v>
      </c>
      <c r="E14" s="70" t="s">
        <v>712</v>
      </c>
      <c r="F14" s="145" t="str">
        <f>IFERROR(VLOOKUP(D14,BD!$B:$D,2,FALSE),"")</f>
        <v>ZARDO</v>
      </c>
      <c r="G14" s="145" t="str">
        <f>IFERROR(VLOOKUP(E14,BD!$B:$D,2,FALSE),"")</f>
        <v>ZARDO</v>
      </c>
      <c r="H14" s="160">
        <f>IFERROR(VLOOKUP(D14,BD!$B:$D,3,FALSE),"")</f>
        <v>37089</v>
      </c>
      <c r="I14" s="160">
        <f>IFERROR(VLOOKUP(E14,BD!$B:$D,3,FALSE),"")</f>
        <v>38070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2160</v>
      </c>
      <c r="K14" s="147">
        <f t="shared" si="0"/>
        <v>2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>
        <v>800</v>
      </c>
      <c r="W14" s="71">
        <v>1360</v>
      </c>
      <c r="X14" s="158"/>
    </row>
    <row r="15" spans="2:24" ht="12" x14ac:dyDescent="0.2">
      <c r="B15" s="69"/>
      <c r="C15" s="244">
        <v>6</v>
      </c>
      <c r="D15" s="70" t="s">
        <v>566</v>
      </c>
      <c r="E15" s="70" t="s">
        <v>119</v>
      </c>
      <c r="F15" s="145" t="str">
        <f>IFERROR(VLOOKUP(D15,BD!$B:$D,2,FALSE),"")</f>
        <v>ASSVP</v>
      </c>
      <c r="G15" s="145" t="str">
        <f>IFERROR(VLOOKUP(E15,BD!$B:$D,2,FALSE),"")</f>
        <v>ASSVP</v>
      </c>
      <c r="H15" s="160">
        <f>IFERROR(VLOOKUP(D15,BD!$B:$D,3,FALSE),"")</f>
        <v>37322</v>
      </c>
      <c r="I15" s="160">
        <f>IFERROR(VLOOKUP(E15,BD!$B:$D,3,FALSE),"")</f>
        <v>37355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2040</v>
      </c>
      <c r="K15" s="147">
        <f t="shared" si="0"/>
        <v>2</v>
      </c>
      <c r="L15" s="71"/>
      <c r="M15" s="71"/>
      <c r="N15" s="71"/>
      <c r="O15" s="71">
        <v>1360</v>
      </c>
      <c r="P15" s="71"/>
      <c r="Q15" s="71"/>
      <c r="R15" s="71"/>
      <c r="S15" s="71"/>
      <c r="T15" s="71"/>
      <c r="U15" s="71">
        <v>680</v>
      </c>
      <c r="V15" s="71"/>
      <c r="W15" s="71"/>
      <c r="X15" s="158"/>
    </row>
    <row r="16" spans="2:24" ht="12" x14ac:dyDescent="0.2">
      <c r="B16" s="69"/>
      <c r="C16" s="244">
        <v>7</v>
      </c>
      <c r="D16" s="70" t="s">
        <v>188</v>
      </c>
      <c r="E16" s="125" t="s">
        <v>897</v>
      </c>
      <c r="F16" s="145" t="str">
        <f>IFERROR(VLOOKUP(D16,BD!$B:$D,2,FALSE),"")</f>
        <v>ZARDO</v>
      </c>
      <c r="G16" s="145" t="str">
        <f>IFERROR(VLOOKUP(E16,BD!$B:$D,2,FALSE),"")</f>
        <v>BME</v>
      </c>
      <c r="H16" s="160">
        <f>IFERROR(VLOOKUP(D16,BD!$B:$D,3,FALSE),"")</f>
        <v>37494</v>
      </c>
      <c r="I16" s="160">
        <f>IFERROR(VLOOKUP(E16,BD!$B:$D,3,FALSE),"")</f>
        <v>37538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2000</v>
      </c>
      <c r="K16" s="147">
        <f t="shared" si="0"/>
        <v>2</v>
      </c>
      <c r="L16" s="71"/>
      <c r="M16" s="71"/>
      <c r="N16" s="71"/>
      <c r="O16" s="71"/>
      <c r="P16" s="71"/>
      <c r="Q16" s="71"/>
      <c r="R16" s="71">
        <v>1120</v>
      </c>
      <c r="S16" s="71"/>
      <c r="T16" s="71"/>
      <c r="U16" s="71"/>
      <c r="V16" s="71"/>
      <c r="W16" s="71">
        <v>880</v>
      </c>
      <c r="X16" s="158"/>
    </row>
    <row r="17" spans="2:24" ht="12" x14ac:dyDescent="0.2">
      <c r="B17" s="69"/>
      <c r="C17" s="244">
        <v>8</v>
      </c>
      <c r="D17" s="70" t="s">
        <v>650</v>
      </c>
      <c r="E17" s="125" t="s">
        <v>646</v>
      </c>
      <c r="F17" s="145" t="str">
        <f>IFERROR(VLOOKUP(D17,BD!$B:$D,2,FALSE),"")</f>
        <v>BME</v>
      </c>
      <c r="G17" s="145" t="str">
        <f>IFERROR(VLOOKUP(E17,BD!$B:$D,2,FALSE),"")</f>
        <v>BME</v>
      </c>
      <c r="H17" s="160">
        <f>IFERROR(VLOOKUP(D17,BD!$B:$D,3,FALSE),"")</f>
        <v>37309</v>
      </c>
      <c r="I17" s="160">
        <f>IFERROR(VLOOKUP(E17,BD!$B:$D,3,FALSE),"")</f>
        <v>37823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1680</v>
      </c>
      <c r="K17" s="147">
        <f t="shared" si="0"/>
        <v>2</v>
      </c>
      <c r="L17" s="71"/>
      <c r="M17" s="71"/>
      <c r="N17" s="71">
        <v>800</v>
      </c>
      <c r="O17" s="71">
        <v>880</v>
      </c>
      <c r="P17" s="71"/>
      <c r="Q17" s="71"/>
      <c r="R17" s="71"/>
      <c r="S17" s="71"/>
      <c r="T17" s="71"/>
      <c r="U17" s="71"/>
      <c r="V17" s="71"/>
      <c r="W17" s="71"/>
      <c r="X17" s="158"/>
    </row>
    <row r="18" spans="2:24" ht="12" x14ac:dyDescent="0.2">
      <c r="B18" s="69"/>
      <c r="C18" s="244">
        <v>9</v>
      </c>
      <c r="D18" s="70" t="s">
        <v>637</v>
      </c>
      <c r="E18" s="70" t="s">
        <v>169</v>
      </c>
      <c r="F18" s="145" t="str">
        <f>IFERROR(VLOOKUP(D18,BD!$B:$D,2,FALSE),"")</f>
        <v>ASSVP</v>
      </c>
      <c r="G18" s="145" t="str">
        <f>IFERROR(VLOOKUP(E18,BD!$B:$D,2,FALSE),"")</f>
        <v>ASSVP</v>
      </c>
      <c r="H18" s="160">
        <f>IFERROR(VLOOKUP(D18,BD!$B:$D,3,FALSE),"")</f>
        <v>37335</v>
      </c>
      <c r="I18" s="160">
        <f>IFERROR(VLOOKUP(E18,BD!$B:$D,3,FALSE),"")</f>
        <v>37761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1600</v>
      </c>
      <c r="K18" s="147">
        <f t="shared" si="0"/>
        <v>1</v>
      </c>
      <c r="L18" s="71"/>
      <c r="M18" s="71"/>
      <c r="N18" s="71"/>
      <c r="O18" s="71">
        <v>1600</v>
      </c>
      <c r="P18" s="71"/>
      <c r="Q18" s="71"/>
      <c r="R18" s="71"/>
      <c r="S18" s="71"/>
      <c r="T18" s="71"/>
      <c r="U18" s="71"/>
      <c r="V18" s="71"/>
      <c r="W18" s="71"/>
      <c r="X18" s="158"/>
    </row>
    <row r="19" spans="2:24" ht="12" x14ac:dyDescent="0.2">
      <c r="B19" s="69"/>
      <c r="C19" s="244"/>
      <c r="D19" s="70" t="s">
        <v>551</v>
      </c>
      <c r="E19" s="70" t="s">
        <v>552</v>
      </c>
      <c r="F19" s="145" t="str">
        <f>IFERROR(VLOOKUP(D19,BD!$B:$D,2,FALSE),"")</f>
        <v>SMCC</v>
      </c>
      <c r="G19" s="145" t="str">
        <f>IFERROR(VLOOKUP(E19,BD!$B:$D,2,FALSE),"")</f>
        <v>SMCC</v>
      </c>
      <c r="H19" s="160">
        <f>IFERROR(VLOOKUP(D19,BD!$B:$D,3,FALSE),"")</f>
        <v>37043</v>
      </c>
      <c r="I19" s="160">
        <f>IFERROR(VLOOKUP(E19,BD!$B:$D,3,FALSE),"")</f>
        <v>38023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1600</v>
      </c>
      <c r="K19" s="147">
        <f t="shared" si="0"/>
        <v>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>
        <v>1600</v>
      </c>
      <c r="X19" s="158"/>
    </row>
    <row r="20" spans="2:24" ht="12" x14ac:dyDescent="0.2">
      <c r="B20" s="69"/>
      <c r="C20" s="244"/>
      <c r="D20" s="70" t="s">
        <v>549</v>
      </c>
      <c r="E20" s="2" t="s">
        <v>170</v>
      </c>
      <c r="F20" s="145" t="str">
        <f>IFERROR(VLOOKUP(D20,BD!$B:$D,2,FALSE),"")</f>
        <v>ABCFI</v>
      </c>
      <c r="G20" s="145" t="str">
        <f>IFERROR(VLOOKUP(E20,BD!$B:$D,2,FALSE),"")</f>
        <v>ABCFI</v>
      </c>
      <c r="H20" s="160">
        <f>IFERROR(VLOOKUP(D20,BD!$B:$D,3,FALSE),"")</f>
        <v>37102</v>
      </c>
      <c r="I20" s="160">
        <f>IFERROR(VLOOKUP(E20,BD!$B:$D,3,FALSE),"")</f>
        <v>37068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1600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>
        <v>1600</v>
      </c>
      <c r="S20" s="71"/>
      <c r="T20" s="71"/>
      <c r="U20" s="71"/>
      <c r="V20" s="71"/>
      <c r="W20" s="71"/>
      <c r="X20" s="158"/>
    </row>
    <row r="21" spans="2:24" ht="12" x14ac:dyDescent="0.2">
      <c r="B21" s="69"/>
      <c r="C21" s="244">
        <v>12</v>
      </c>
      <c r="D21" s="105" t="s">
        <v>374</v>
      </c>
      <c r="E21" s="70" t="s">
        <v>674</v>
      </c>
      <c r="F21" s="145" t="str">
        <f>IFERROR(VLOOKUP(D21,BD!$B:$D,2,FALSE),"")</f>
        <v>PALOTINA</v>
      </c>
      <c r="G21" s="145" t="str">
        <f>IFERROR(VLOOKUP(E21,BD!$B:$D,2,FALSE),"")</f>
        <v>PALOTINA</v>
      </c>
      <c r="H21" s="160">
        <f>IFERROR(VLOOKUP(D21,BD!$B:$D,3,FALSE),"")</f>
        <v>38094</v>
      </c>
      <c r="I21" s="160">
        <f>IFERROR(VLOOKUP(E21,BD!$B:$D,3,FALSE),"")</f>
        <v>37038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1440</v>
      </c>
      <c r="K21" s="147">
        <f t="shared" si="0"/>
        <v>2</v>
      </c>
      <c r="L21" s="71"/>
      <c r="M21" s="71"/>
      <c r="N21" s="71"/>
      <c r="O21" s="71"/>
      <c r="P21" s="71"/>
      <c r="Q21" s="71"/>
      <c r="R21" s="71"/>
      <c r="S21" s="71">
        <v>880</v>
      </c>
      <c r="T21" s="71"/>
      <c r="U21" s="71">
        <v>560</v>
      </c>
      <c r="V21" s="71"/>
      <c r="W21" s="71"/>
      <c r="X21" s="158"/>
    </row>
    <row r="22" spans="2:24" ht="12" x14ac:dyDescent="0.2">
      <c r="B22" s="69"/>
      <c r="C22" s="244">
        <v>13</v>
      </c>
      <c r="D22" s="70" t="s">
        <v>649</v>
      </c>
      <c r="E22" s="105" t="s">
        <v>735</v>
      </c>
      <c r="F22" s="145" t="str">
        <f>IFERROR(VLOOKUP(D22,BD!$B:$D,2,FALSE),"")</f>
        <v>CC</v>
      </c>
      <c r="G22" s="145" t="str">
        <f>IFERROR(VLOOKUP(E22,BD!$B:$D,2,FALSE),"")</f>
        <v>CC</v>
      </c>
      <c r="H22" s="160">
        <f>IFERROR(VLOOKUP(D22,BD!$B:$D,3,FALSE),"")</f>
        <v>38043</v>
      </c>
      <c r="I22" s="160">
        <f>IFERROR(VLOOKUP(E22,BD!$B:$D,3,FALSE),"")</f>
        <v>36911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1360</v>
      </c>
      <c r="K22" s="147">
        <f t="shared" si="0"/>
        <v>1</v>
      </c>
      <c r="L22" s="71"/>
      <c r="M22" s="71"/>
      <c r="N22" s="71"/>
      <c r="O22" s="71"/>
      <c r="P22" s="71"/>
      <c r="Q22" s="71"/>
      <c r="R22" s="71">
        <v>1360</v>
      </c>
      <c r="S22" s="71"/>
      <c r="T22" s="71"/>
      <c r="U22" s="71"/>
      <c r="V22" s="71"/>
      <c r="W22" s="71"/>
      <c r="X22" s="158"/>
    </row>
    <row r="23" spans="2:24" ht="12" x14ac:dyDescent="0.2">
      <c r="B23" s="69"/>
      <c r="C23" s="244"/>
      <c r="D23" s="70" t="s">
        <v>187</v>
      </c>
      <c r="E23" s="70" t="s">
        <v>170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60">
        <f>IFERROR(VLOOKUP(D23,BD!$B:$D,3,FALSE),"")</f>
        <v>37427</v>
      </c>
      <c r="I23" s="160">
        <f>IFERROR(VLOOKUP(E23,BD!$B:$D,3,FALSE),"")</f>
        <v>37068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1360</v>
      </c>
      <c r="K23" s="147">
        <f t="shared" si="0"/>
        <v>1</v>
      </c>
      <c r="L23" s="71"/>
      <c r="M23" s="71"/>
      <c r="N23" s="71"/>
      <c r="O23" s="71"/>
      <c r="P23" s="71"/>
      <c r="Q23" s="71"/>
      <c r="R23" s="71"/>
      <c r="S23" s="71">
        <v>1360</v>
      </c>
      <c r="T23" s="71"/>
      <c r="U23" s="71"/>
      <c r="V23" s="71"/>
      <c r="W23" s="71"/>
      <c r="X23" s="158"/>
    </row>
    <row r="24" spans="2:24" ht="12" x14ac:dyDescent="0.2">
      <c r="B24" s="69"/>
      <c r="C24" s="244">
        <v>15</v>
      </c>
      <c r="D24" s="125" t="s">
        <v>897</v>
      </c>
      <c r="E24" s="70" t="s">
        <v>642</v>
      </c>
      <c r="F24" s="145" t="str">
        <f>IFERROR(VLOOKUP(D24,BD!$B:$D,2,FALSE),"")</f>
        <v>BME</v>
      </c>
      <c r="G24" s="145" t="str">
        <f>IFERROR(VLOOKUP(E24,BD!$B:$D,2,FALSE),"")</f>
        <v>BME</v>
      </c>
      <c r="H24" s="160">
        <f>IFERROR(VLOOKUP(D24,BD!$B:$D,3,FALSE),"")</f>
        <v>37538</v>
      </c>
      <c r="I24" s="160">
        <f>IFERROR(VLOOKUP(E24,BD!$B:$D,3,FALSE),"")</f>
        <v>37658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1320</v>
      </c>
      <c r="K24" s="147">
        <f t="shared" si="0"/>
        <v>2</v>
      </c>
      <c r="L24" s="71"/>
      <c r="M24" s="71"/>
      <c r="N24" s="71"/>
      <c r="O24" s="71"/>
      <c r="P24" s="71"/>
      <c r="Q24" s="71"/>
      <c r="R24" s="71"/>
      <c r="S24" s="71">
        <v>640</v>
      </c>
      <c r="T24" s="71"/>
      <c r="U24" s="71"/>
      <c r="V24" s="71">
        <v>680</v>
      </c>
      <c r="W24" s="71"/>
      <c r="X24" s="158"/>
    </row>
    <row r="25" spans="2:24" ht="12" x14ac:dyDescent="0.2">
      <c r="B25" s="69"/>
      <c r="C25" s="244">
        <v>16</v>
      </c>
      <c r="D25" s="70" t="s">
        <v>682</v>
      </c>
      <c r="E25" s="70" t="s">
        <v>680</v>
      </c>
      <c r="F25" s="145" t="str">
        <f>IFERROR(VLOOKUP(D25,BD!$B:$D,2,FALSE),"")</f>
        <v>PIAMARTA</v>
      </c>
      <c r="G25" s="145" t="str">
        <f>IFERROR(VLOOKUP(E25,BD!$B:$D,2,FALSE),"")</f>
        <v>PIAMARTA</v>
      </c>
      <c r="H25" s="160">
        <f>IFERROR(VLOOKUP(D25,BD!$B:$D,3,FALSE),"")</f>
        <v>37509</v>
      </c>
      <c r="I25" s="160">
        <f>IFERROR(VLOOKUP(E25,BD!$B:$D,3,FALSE),"")</f>
        <v>37561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1120</v>
      </c>
      <c r="K25" s="147">
        <f t="shared" si="0"/>
        <v>1</v>
      </c>
      <c r="L25" s="71"/>
      <c r="M25" s="71"/>
      <c r="N25" s="71"/>
      <c r="O25" s="71">
        <v>1120</v>
      </c>
      <c r="P25" s="71"/>
      <c r="Q25" s="71"/>
      <c r="R25" s="71"/>
      <c r="S25" s="71"/>
      <c r="T25" s="71"/>
      <c r="U25" s="71"/>
      <c r="V25" s="71"/>
      <c r="W25" s="71"/>
      <c r="X25" s="158"/>
    </row>
    <row r="26" spans="2:24" ht="12" x14ac:dyDescent="0.2">
      <c r="B26" s="69"/>
      <c r="C26" s="244"/>
      <c r="D26" s="124" t="s">
        <v>1541</v>
      </c>
      <c r="E26" s="105" t="s">
        <v>922</v>
      </c>
      <c r="F26" s="145" t="str">
        <f>IFERROR(VLOOKUP(D26,BD!$B:$D,2,FALSE),"")</f>
        <v>CC</v>
      </c>
      <c r="G26" s="145" t="str">
        <f>IFERROR(VLOOKUP(E26,BD!$B:$D,2,FALSE),"")</f>
        <v>CC</v>
      </c>
      <c r="H26" s="160">
        <f>IFERROR(VLOOKUP(D26,BD!$B:$D,3,FALSE),"")</f>
        <v>37526</v>
      </c>
      <c r="I26" s="160">
        <f>IFERROR(VLOOKUP(E26,BD!$B:$D,3,FALSE),"")</f>
        <v>37203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1120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>
        <v>1120</v>
      </c>
      <c r="X26" s="158"/>
    </row>
    <row r="27" spans="2:24" ht="12" x14ac:dyDescent="0.2">
      <c r="B27" s="69"/>
      <c r="C27" s="244"/>
      <c r="D27" s="70" t="s">
        <v>155</v>
      </c>
      <c r="E27" s="70" t="s">
        <v>222</v>
      </c>
      <c r="F27" s="145" t="str">
        <f>IFERROR(VLOOKUP(D27,BD!$B:$D,2,FALSE),"")</f>
        <v>BME</v>
      </c>
      <c r="G27" s="145" t="str">
        <f>IFERROR(VLOOKUP(E27,BD!$B:$D,2,FALSE),"")</f>
        <v>ASSVP</v>
      </c>
      <c r="H27" s="160">
        <f>IFERROR(VLOOKUP(D27,BD!$B:$D,3,FALSE),"")</f>
        <v>0</v>
      </c>
      <c r="I27" s="160">
        <f>IFERROR(VLOOKUP(E27,BD!$B:$D,3,FALSE),"")</f>
        <v>37300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1120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/>
      <c r="S27" s="71">
        <v>1120</v>
      </c>
      <c r="T27" s="71"/>
      <c r="U27" s="71"/>
      <c r="V27" s="71"/>
      <c r="W27" s="71"/>
      <c r="X27" s="158"/>
    </row>
    <row r="28" spans="2:24" ht="12" x14ac:dyDescent="0.2">
      <c r="B28" s="69"/>
      <c r="C28" s="244"/>
      <c r="D28" s="70" t="s">
        <v>552</v>
      </c>
      <c r="E28" s="70" t="s">
        <v>186</v>
      </c>
      <c r="F28" s="145" t="str">
        <f>IFERROR(VLOOKUP(D28,BD!$B:$D,2,FALSE),"")</f>
        <v>SMCC</v>
      </c>
      <c r="G28" s="145" t="str">
        <f>IFERROR(VLOOKUP(E28,BD!$B:$D,2,FALSE),"")</f>
        <v>SMCC</v>
      </c>
      <c r="H28" s="160">
        <f>IFERROR(VLOOKUP(D28,BD!$B:$D,3,FALSE),"")</f>
        <v>38023</v>
      </c>
      <c r="I28" s="160">
        <f>IFERROR(VLOOKUP(E28,BD!$B:$D,3,FALSE),"")</f>
        <v>37617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1120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/>
      <c r="S28" s="71">
        <v>1120</v>
      </c>
      <c r="T28" s="71"/>
      <c r="U28" s="71"/>
      <c r="V28" s="71"/>
      <c r="W28" s="71"/>
      <c r="X28" s="158"/>
    </row>
    <row r="29" spans="2:24" ht="12" x14ac:dyDescent="0.2">
      <c r="B29" s="69"/>
      <c r="C29" s="244">
        <v>20</v>
      </c>
      <c r="D29" s="70" t="s">
        <v>188</v>
      </c>
      <c r="E29" s="70" t="s">
        <v>647</v>
      </c>
      <c r="F29" s="145" t="str">
        <f>IFERROR(VLOOKUP(D29,BD!$B:$D,2,FALSE),"")</f>
        <v>ZARDO</v>
      </c>
      <c r="G29" s="145" t="str">
        <f>IFERROR(VLOOKUP(E29,BD!$B:$D,2,FALSE),"")</f>
        <v>BME</v>
      </c>
      <c r="H29" s="160">
        <f>IFERROR(VLOOKUP(D29,BD!$B:$D,3,FALSE),"")</f>
        <v>37494</v>
      </c>
      <c r="I29" s="160">
        <f>IFERROR(VLOOKUP(E29,BD!$B:$D,3,FALSE),"")</f>
        <v>38048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880</v>
      </c>
      <c r="K29" s="147">
        <f t="shared" si="0"/>
        <v>1</v>
      </c>
      <c r="L29" s="71"/>
      <c r="M29" s="71"/>
      <c r="N29" s="71"/>
      <c r="O29" s="71">
        <v>880</v>
      </c>
      <c r="P29" s="71"/>
      <c r="Q29" s="71"/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44"/>
      <c r="D30" s="70" t="s">
        <v>759</v>
      </c>
      <c r="E30" s="70" t="s">
        <v>270</v>
      </c>
      <c r="F30" s="145" t="str">
        <f>IFERROR(VLOOKUP(D30,BD!$B:$D,2,FALSE),"")</f>
        <v>ATACAR</v>
      </c>
      <c r="G30" s="145" t="str">
        <f>IFERROR(VLOOKUP(E30,BD!$B:$D,2,FALSE),"")</f>
        <v>ASSVP</v>
      </c>
      <c r="H30" s="160">
        <f>IFERROR(VLOOKUP(D30,BD!$B:$D,3,FALSE),"")</f>
        <v>37358</v>
      </c>
      <c r="I30" s="160">
        <f>IFERROR(VLOOKUP(E30,BD!$B:$D,3,FALSE),"")</f>
        <v>37864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880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/>
      <c r="S30" s="71">
        <v>880</v>
      </c>
      <c r="T30" s="71"/>
      <c r="U30" s="71"/>
      <c r="V30" s="71"/>
      <c r="W30" s="71"/>
      <c r="X30" s="158"/>
    </row>
    <row r="31" spans="2:24" ht="12" x14ac:dyDescent="0.2">
      <c r="B31" s="69"/>
      <c r="C31" s="244"/>
      <c r="D31" s="70" t="s">
        <v>1265</v>
      </c>
      <c r="E31" s="70" t="s">
        <v>674</v>
      </c>
      <c r="F31" s="145" t="str">
        <f>IFERROR(VLOOKUP(D31,BD!$B:$D,2,FALSE),"")</f>
        <v>PALOTINA</v>
      </c>
      <c r="G31" s="145" t="str">
        <f>IFERROR(VLOOKUP(E31,BD!$B:$D,2,FALSE),"")</f>
        <v>PALOTINA</v>
      </c>
      <c r="H31" s="160">
        <f>IFERROR(VLOOKUP(D31,BD!$B:$D,3,FALSE),"")</f>
        <v>37786</v>
      </c>
      <c r="I31" s="160">
        <f>IFERROR(VLOOKUP(E31,BD!$B:$D,3,FALSE),"")</f>
        <v>37038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880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>
        <v>880</v>
      </c>
      <c r="S31" s="71"/>
      <c r="T31" s="71"/>
      <c r="U31" s="71"/>
      <c r="V31" s="71"/>
      <c r="W31" s="71"/>
      <c r="X31" s="158"/>
    </row>
    <row r="32" spans="2:24" ht="12" x14ac:dyDescent="0.2">
      <c r="B32" s="69"/>
      <c r="C32" s="244">
        <v>23</v>
      </c>
      <c r="D32" s="70" t="s">
        <v>138</v>
      </c>
      <c r="E32" s="70" t="s">
        <v>918</v>
      </c>
      <c r="F32" s="145" t="str">
        <f>IFERROR(VLOOKUP(D32,BD!$B:$D,2,FALSE),"")</f>
        <v>ASSVP</v>
      </c>
      <c r="G32" s="145" t="str">
        <f>IFERROR(VLOOKUP(E32,BD!$B:$D,2,FALSE),"")</f>
        <v>ASSVP</v>
      </c>
      <c r="H32" s="160">
        <f>IFERROR(VLOOKUP(D32,BD!$B:$D,3,FALSE),"")</f>
        <v>37282</v>
      </c>
      <c r="I32" s="160">
        <f>IFERROR(VLOOKUP(E32,BD!$B:$D,3,FALSE),"")</f>
        <v>38060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800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/>
      <c r="S32" s="71"/>
      <c r="T32" s="71"/>
      <c r="U32" s="71">
        <v>800</v>
      </c>
      <c r="V32" s="71"/>
      <c r="W32" s="71"/>
      <c r="X32" s="158"/>
    </row>
    <row r="33" spans="2:24" ht="12" x14ac:dyDescent="0.2">
      <c r="B33" s="69"/>
      <c r="C33" s="244">
        <v>24</v>
      </c>
      <c r="D33" s="70" t="s">
        <v>549</v>
      </c>
      <c r="E33" s="70" t="s">
        <v>1464</v>
      </c>
      <c r="F33" s="145" t="str">
        <f>IFERROR(VLOOKUP(D33,BD!$B:$D,2,FALSE),"")</f>
        <v>ABCFI</v>
      </c>
      <c r="G33" s="145" t="str">
        <f>IFERROR(VLOOKUP(E33,BD!$B:$D,2,FALSE),"")</f>
        <v>ABCFI</v>
      </c>
      <c r="H33" s="160">
        <f>IFERROR(VLOOKUP(D33,BD!$B:$D,3,FALSE),"")</f>
        <v>37102</v>
      </c>
      <c r="I33" s="160">
        <f>IFERROR(VLOOKUP(E33,BD!$B:$D,3,FALSE),"")</f>
        <v>37904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680</v>
      </c>
      <c r="K33" s="147">
        <f t="shared" si="0"/>
        <v>1</v>
      </c>
      <c r="L33" s="71"/>
      <c r="M33" s="71"/>
      <c r="N33" s="71"/>
      <c r="O33" s="71"/>
      <c r="P33" s="71"/>
      <c r="Q33" s="71">
        <v>680</v>
      </c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244">
        <v>25</v>
      </c>
      <c r="D34" s="70" t="s">
        <v>1056</v>
      </c>
      <c r="E34" s="70" t="s">
        <v>1055</v>
      </c>
      <c r="F34" s="145" t="str">
        <f>IFERROR(VLOOKUP(D34,BD!$B:$D,2,FALSE),"")</f>
        <v>ZARDO</v>
      </c>
      <c r="G34" s="145" t="str">
        <f>IFERROR(VLOOKUP(E34,BD!$B:$D,2,FALSE),"")</f>
        <v>ZARDO</v>
      </c>
      <c r="H34" s="160">
        <f>IFERROR(VLOOKUP(D34,BD!$B:$D,3,FALSE),"")</f>
        <v>0</v>
      </c>
      <c r="I34" s="160">
        <f>IFERROR(VLOOKUP(E34,BD!$B:$D,3,FALSE),"")</f>
        <v>0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640</v>
      </c>
      <c r="K34" s="147">
        <f t="shared" si="0"/>
        <v>1</v>
      </c>
      <c r="L34" s="71"/>
      <c r="M34" s="71"/>
      <c r="N34" s="71"/>
      <c r="O34" s="71">
        <v>640</v>
      </c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44"/>
      <c r="D35" s="123" t="s">
        <v>160</v>
      </c>
      <c r="E35" s="70" t="s">
        <v>186</v>
      </c>
      <c r="F35" s="145" t="str">
        <f>IFERROR(VLOOKUP(D35,BD!$B:$D,2,FALSE),"")</f>
        <v>ACENB</v>
      </c>
      <c r="G35" s="145" t="str">
        <f>IFERROR(VLOOKUP(E35,BD!$B:$D,2,FALSE),"")</f>
        <v>SMCC</v>
      </c>
      <c r="H35" s="160">
        <f>IFERROR(VLOOKUP(D35,BD!$B:$D,3,FALSE),"")</f>
        <v>37813</v>
      </c>
      <c r="I35" s="160">
        <f>IFERROR(VLOOKUP(E35,BD!$B:$D,3,FALSE),"")</f>
        <v>37617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640</v>
      </c>
      <c r="K35" s="147">
        <f t="shared" si="0"/>
        <v>1</v>
      </c>
      <c r="L35" s="71"/>
      <c r="M35" s="71"/>
      <c r="N35" s="71"/>
      <c r="O35" s="71">
        <v>640</v>
      </c>
      <c r="P35" s="71"/>
      <c r="Q35" s="71"/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244"/>
      <c r="D36" s="70" t="s">
        <v>645</v>
      </c>
      <c r="E36" s="125" t="s">
        <v>650</v>
      </c>
      <c r="F36" s="145" t="str">
        <f>IFERROR(VLOOKUP(D36,BD!$B:$D,2,FALSE),"")</f>
        <v>BME</v>
      </c>
      <c r="G36" s="145" t="str">
        <f>IFERROR(VLOOKUP(E36,BD!$B:$D,2,FALSE),"")</f>
        <v>BME</v>
      </c>
      <c r="H36" s="160">
        <f>IFERROR(VLOOKUP(D36,BD!$B:$D,3,FALSE),"")</f>
        <v>37869</v>
      </c>
      <c r="I36" s="160">
        <f>IFERROR(VLOOKUP(E36,BD!$B:$D,3,FALSE),"")</f>
        <v>37309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640</v>
      </c>
      <c r="K36" s="147">
        <f t="shared" si="0"/>
        <v>1</v>
      </c>
      <c r="L36" s="71"/>
      <c r="M36" s="71"/>
      <c r="N36" s="71"/>
      <c r="O36" s="71"/>
      <c r="P36" s="71"/>
      <c r="Q36" s="71"/>
      <c r="R36" s="71"/>
      <c r="S36" s="71">
        <v>640</v>
      </c>
      <c r="T36" s="71"/>
      <c r="U36" s="71"/>
      <c r="V36" s="71"/>
      <c r="W36" s="71"/>
      <c r="X36" s="158"/>
    </row>
    <row r="37" spans="2:24" ht="12" x14ac:dyDescent="0.2">
      <c r="B37" s="69"/>
      <c r="C37" s="244"/>
      <c r="D37" s="70" t="s">
        <v>1087</v>
      </c>
      <c r="E37" s="70" t="s">
        <v>1134</v>
      </c>
      <c r="F37" s="145" t="str">
        <f>IFERROR(VLOOKUP(D37,BD!$B:$D,2,FALSE),"")</f>
        <v>ILECE</v>
      </c>
      <c r="G37" s="145" t="str">
        <f>IFERROR(VLOOKUP(E37,BD!$B:$D,2,FALSE),"")</f>
        <v>ILECE</v>
      </c>
      <c r="H37" s="160">
        <f>IFERROR(VLOOKUP(D37,BD!$B:$D,3,FALSE),"")</f>
        <v>37467</v>
      </c>
      <c r="I37" s="160">
        <f>IFERROR(VLOOKUP(E37,BD!$B:$D,3,FALSE),"")</f>
        <v>37480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640</v>
      </c>
      <c r="K37" s="147">
        <f t="shared" si="0"/>
        <v>1</v>
      </c>
      <c r="L37" s="71"/>
      <c r="M37" s="71"/>
      <c r="N37" s="71"/>
      <c r="O37" s="71">
        <v>640</v>
      </c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44"/>
      <c r="D38" s="70" t="s">
        <v>735</v>
      </c>
      <c r="E38" s="70" t="s">
        <v>922</v>
      </c>
      <c r="F38" s="145" t="str">
        <f>IFERROR(VLOOKUP(D38,BD!$B:$D,2,FALSE),"")</f>
        <v>CC</v>
      </c>
      <c r="G38" s="145" t="str">
        <f>IFERROR(VLOOKUP(E38,BD!$B:$D,2,FALSE),"")</f>
        <v>CC</v>
      </c>
      <c r="H38" s="160">
        <f>IFERROR(VLOOKUP(D38,BD!$B:$D,3,FALSE),"")</f>
        <v>36911</v>
      </c>
      <c r="I38" s="160">
        <f>IFERROR(VLOOKUP(E38,BD!$B:$D,3,FALSE),"")</f>
        <v>37203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640</v>
      </c>
      <c r="K38" s="147">
        <f t="shared" si="0"/>
        <v>1</v>
      </c>
      <c r="L38" s="71"/>
      <c r="M38" s="71"/>
      <c r="N38" s="71"/>
      <c r="O38" s="71">
        <v>640</v>
      </c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44"/>
      <c r="D39" s="124" t="s">
        <v>1133</v>
      </c>
      <c r="E39" s="70" t="s">
        <v>933</v>
      </c>
      <c r="F39" s="145" t="str">
        <f>IFERROR(VLOOKUP(D39,BD!$B:$D,2,FALSE),"")</f>
        <v>ABCFI</v>
      </c>
      <c r="G39" s="145" t="str">
        <f>IFERROR(VLOOKUP(E39,BD!$B:$D,2,FALSE),"")</f>
        <v>ABCFI</v>
      </c>
      <c r="H39" s="160">
        <f>IFERROR(VLOOKUP(D39,BD!$B:$D,3,FALSE),"")</f>
        <v>37255</v>
      </c>
      <c r="I39" s="160">
        <f>IFERROR(VLOOKUP(E39,BD!$B:$D,3,FALSE),"")</f>
        <v>37923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640</v>
      </c>
      <c r="K39" s="147">
        <f t="shared" si="0"/>
        <v>1</v>
      </c>
      <c r="L39" s="71"/>
      <c r="M39" s="71"/>
      <c r="N39" s="71"/>
      <c r="O39" s="71">
        <v>640</v>
      </c>
      <c r="P39" s="71"/>
      <c r="Q39" s="71"/>
      <c r="R39" s="71"/>
      <c r="S39" s="71"/>
      <c r="T39" s="71"/>
      <c r="U39" s="71"/>
      <c r="V39" s="71"/>
      <c r="W39" s="71"/>
      <c r="X39" s="158"/>
    </row>
    <row r="40" spans="2:24" ht="12" x14ac:dyDescent="0.2">
      <c r="B40" s="69"/>
      <c r="C40" s="244"/>
      <c r="D40" s="70" t="s">
        <v>674</v>
      </c>
      <c r="E40" s="70" t="s">
        <v>383</v>
      </c>
      <c r="F40" s="145" t="str">
        <f>IFERROR(VLOOKUP(D40,BD!$B:$D,2,FALSE),"")</f>
        <v>PALOTINA</v>
      </c>
      <c r="G40" s="145" t="str">
        <f>IFERROR(VLOOKUP(E40,BD!$B:$D,2,FALSE),"")</f>
        <v>PALOTINA</v>
      </c>
      <c r="H40" s="160">
        <f>IFERROR(VLOOKUP(D40,BD!$B:$D,3,FALSE),"")</f>
        <v>37038</v>
      </c>
      <c r="I40" s="160">
        <f>IFERROR(VLOOKUP(E40,BD!$B:$D,3,FALSE),"")</f>
        <v>38097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640</v>
      </c>
      <c r="K40" s="147">
        <f t="shared" si="0"/>
        <v>1</v>
      </c>
      <c r="L40" s="71"/>
      <c r="M40" s="71"/>
      <c r="N40" s="71"/>
      <c r="O40" s="71">
        <v>640</v>
      </c>
      <c r="P40" s="71"/>
      <c r="Q40" s="71"/>
      <c r="R40" s="71"/>
      <c r="S40" s="71"/>
      <c r="T40" s="71"/>
      <c r="U40" s="71"/>
      <c r="V40" s="71"/>
      <c r="W40" s="71"/>
      <c r="X40" s="158"/>
    </row>
    <row r="41" spans="2:24" ht="12" x14ac:dyDescent="0.2">
      <c r="B41" s="69"/>
      <c r="C41" s="244"/>
      <c r="D41" s="125" t="s">
        <v>933</v>
      </c>
      <c r="E41" s="70" t="s">
        <v>680</v>
      </c>
      <c r="F41" s="145" t="str">
        <f>IFERROR(VLOOKUP(D41,BD!$B:$D,2,FALSE),"")</f>
        <v>ABCFI</v>
      </c>
      <c r="G41" s="145" t="str">
        <f>IFERROR(VLOOKUP(E41,BD!$B:$D,2,FALSE),"")</f>
        <v>PIAMARTA</v>
      </c>
      <c r="H41" s="160">
        <f>IFERROR(VLOOKUP(D41,BD!$B:$D,3,FALSE),"")</f>
        <v>37923</v>
      </c>
      <c r="I41" s="160">
        <f>IFERROR(VLOOKUP(E41,BD!$B:$D,3,FALSE),"")</f>
        <v>37561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640</v>
      </c>
      <c r="K41" s="147">
        <f t="shared" si="0"/>
        <v>1</v>
      </c>
      <c r="L41" s="71"/>
      <c r="M41" s="71"/>
      <c r="N41" s="71"/>
      <c r="O41" s="71"/>
      <c r="P41" s="71"/>
      <c r="Q41" s="71"/>
      <c r="R41" s="71"/>
      <c r="S41" s="71">
        <v>640</v>
      </c>
      <c r="T41" s="71"/>
      <c r="U41" s="71"/>
      <c r="V41" s="71"/>
      <c r="W41" s="71"/>
      <c r="X41" s="158"/>
    </row>
    <row r="42" spans="2:24" ht="12" x14ac:dyDescent="0.2">
      <c r="B42" s="69"/>
      <c r="C42" s="244">
        <v>33</v>
      </c>
      <c r="D42" s="70" t="s">
        <v>1483</v>
      </c>
      <c r="E42" s="70" t="s">
        <v>1540</v>
      </c>
      <c r="F42" s="145" t="str">
        <f>IFERROR(VLOOKUP(D42,BD!$B:$D,2,FALSE),"")</f>
        <v>ZARDO</v>
      </c>
      <c r="G42" s="145" t="str">
        <f>IFERROR(VLOOKUP(E42,BD!$B:$D,2,FALSE),"")</f>
        <v>ZARDO</v>
      </c>
      <c r="H42" s="160">
        <f>IFERROR(VLOOKUP(D42,BD!$B:$D,3,FALSE),"")</f>
        <v>37253</v>
      </c>
      <c r="I42" s="160">
        <f>IFERROR(VLOOKUP(E42,BD!$B:$D,3,FALSE),"")</f>
        <v>38166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560</v>
      </c>
      <c r="K42" s="147">
        <f t="shared" si="0"/>
        <v>1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>
        <v>560</v>
      </c>
      <c r="W42" s="71"/>
      <c r="X42" s="158"/>
    </row>
    <row r="43" spans="2:24" ht="12" x14ac:dyDescent="0.2">
      <c r="B43" s="69"/>
      <c r="C43" s="244"/>
      <c r="D43" s="70" t="s">
        <v>185</v>
      </c>
      <c r="E43" s="124" t="s">
        <v>187</v>
      </c>
      <c r="F43" s="145" t="str">
        <f>IFERROR(VLOOKUP(D43,BD!$B:$D,2,FALSE),"")</f>
        <v>ABCFI</v>
      </c>
      <c r="G43" s="145" t="str">
        <f>IFERROR(VLOOKUP(E43,BD!$B:$D,2,FALSE),"")</f>
        <v>ABCFI</v>
      </c>
      <c r="H43" s="160">
        <f>IFERROR(VLOOKUP(D43,BD!$B:$D,3,FALSE),"")</f>
        <v>37588</v>
      </c>
      <c r="I43" s="160">
        <f>IFERROR(VLOOKUP(E43,BD!$B:$D,3,FALSE),"")</f>
        <v>37427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560</v>
      </c>
      <c r="K43" s="147">
        <f t="shared" si="0"/>
        <v>1</v>
      </c>
      <c r="L43" s="71"/>
      <c r="M43" s="71"/>
      <c r="N43" s="71"/>
      <c r="O43" s="71"/>
      <c r="P43" s="71"/>
      <c r="Q43" s="71">
        <v>560</v>
      </c>
      <c r="R43" s="71"/>
      <c r="S43" s="71"/>
      <c r="T43" s="71"/>
      <c r="U43" s="71"/>
      <c r="V43" s="71"/>
      <c r="W43" s="71"/>
      <c r="X43" s="158"/>
    </row>
    <row r="44" spans="2:24" ht="12" x14ac:dyDescent="0.2">
      <c r="B44" s="69"/>
      <c r="C44" s="244">
        <v>35</v>
      </c>
      <c r="D44" s="124" t="s">
        <v>119</v>
      </c>
      <c r="E44" s="70" t="s">
        <v>169</v>
      </c>
      <c r="F44" s="145" t="str">
        <f>IFERROR(VLOOKUP(D44,BD!$B:$D,2,FALSE),"")</f>
        <v>ASSVP</v>
      </c>
      <c r="G44" s="145" t="str">
        <f>IFERROR(VLOOKUP(E44,BD!$B:$D,2,FALSE),"")</f>
        <v>ASSVP</v>
      </c>
      <c r="H44" s="160">
        <f>IFERROR(VLOOKUP(D44,BD!$B:$D,3,FALSE),"")</f>
        <v>37355</v>
      </c>
      <c r="I44" s="160">
        <f>IFERROR(VLOOKUP(E44,BD!$B:$D,3,FALSE),"")</f>
        <v>37761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440</v>
      </c>
      <c r="K44" s="147">
        <f t="shared" si="0"/>
        <v>1</v>
      </c>
      <c r="L44" s="71"/>
      <c r="M44" s="71"/>
      <c r="N44" s="71"/>
      <c r="O44" s="71"/>
      <c r="P44" s="71"/>
      <c r="Q44" s="71">
        <v>440</v>
      </c>
      <c r="R44" s="71"/>
      <c r="S44" s="71"/>
      <c r="T44" s="71"/>
      <c r="U44" s="71"/>
      <c r="V44" s="71"/>
      <c r="W44" s="71"/>
      <c r="X44" s="158"/>
    </row>
    <row r="45" spans="2:24" ht="12" x14ac:dyDescent="0.2">
      <c r="B45" s="69"/>
      <c r="C45" s="244"/>
      <c r="D45" s="70" t="s">
        <v>680</v>
      </c>
      <c r="E45" s="70" t="s">
        <v>966</v>
      </c>
      <c r="F45" s="145" t="str">
        <f>IFERROR(VLOOKUP(D45,BD!$B:$D,2,FALSE),"")</f>
        <v>PIAMARTA</v>
      </c>
      <c r="G45" s="145" t="str">
        <f>IFERROR(VLOOKUP(E45,BD!$B:$D,2,FALSE),"")</f>
        <v>PIAMARTA</v>
      </c>
      <c r="H45" s="160">
        <f>IFERROR(VLOOKUP(D45,BD!$B:$D,3,FALSE),"")</f>
        <v>37561</v>
      </c>
      <c r="I45" s="160">
        <f>IFERROR(VLOOKUP(E45,BD!$B:$D,3,FALSE),"")</f>
        <v>38432</v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440</v>
      </c>
      <c r="K45" s="147">
        <f t="shared" si="0"/>
        <v>1</v>
      </c>
      <c r="L45" s="71"/>
      <c r="M45" s="71"/>
      <c r="N45" s="71"/>
      <c r="O45" s="71"/>
      <c r="P45" s="71"/>
      <c r="Q45" s="71">
        <v>440</v>
      </c>
      <c r="R45" s="71"/>
      <c r="S45" s="71"/>
      <c r="T45" s="71"/>
      <c r="U45" s="71"/>
      <c r="V45" s="71"/>
      <c r="W45" s="71"/>
      <c r="X45" s="158"/>
    </row>
    <row r="46" spans="2:24" x14ac:dyDescent="0.2">
      <c r="B46" s="72"/>
      <c r="C46" s="73"/>
      <c r="D46" s="73"/>
      <c r="E46" s="73"/>
      <c r="F46" s="75"/>
      <c r="G46" s="75"/>
      <c r="H46" s="83"/>
      <c r="I46" s="83"/>
      <c r="J46" s="74"/>
      <c r="K46" s="75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158"/>
    </row>
    <row r="47" spans="2:24" s="80" customFormat="1" x14ac:dyDescent="0.2">
      <c r="B47" s="76"/>
      <c r="C47" s="77"/>
      <c r="D47" s="78"/>
      <c r="E47" s="78" t="str">
        <f>SM_S19!$D$55</f>
        <v>CONTAGEM DE SEMANAS</v>
      </c>
      <c r="F47" s="82"/>
      <c r="G47" s="82"/>
      <c r="H47" s="83"/>
      <c r="I47" s="83"/>
      <c r="J47" s="79"/>
      <c r="K47" s="79"/>
      <c r="L47" s="102">
        <f>SM!H$38</f>
        <v>50</v>
      </c>
      <c r="M47" s="102">
        <f>SM!I$38</f>
        <v>49</v>
      </c>
      <c r="N47" s="102">
        <f>SM!J$38</f>
        <v>35</v>
      </c>
      <c r="O47" s="102">
        <f>SM!K$38</f>
        <v>30</v>
      </c>
      <c r="P47" s="102">
        <f>SM!L$38</f>
        <v>28</v>
      </c>
      <c r="Q47" s="102">
        <f>SM!M$38</f>
        <v>26</v>
      </c>
      <c r="R47" s="102">
        <f>SM!N$38</f>
        <v>22</v>
      </c>
      <c r="S47" s="102">
        <f>SM!O$38</f>
        <v>11</v>
      </c>
      <c r="T47" s="102">
        <f>SM!P$38</f>
        <v>4</v>
      </c>
      <c r="U47" s="102">
        <f>SM!Q$38</f>
        <v>4</v>
      </c>
      <c r="V47" s="102">
        <f>SM!R$38</f>
        <v>4</v>
      </c>
      <c r="W47" s="102">
        <f>SM!S$38</f>
        <v>1</v>
      </c>
      <c r="X47" s="159"/>
    </row>
  </sheetData>
  <sheetProtection selectLockedCells="1" selectUnlockedCells="1"/>
  <sortState ref="D10:W45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7"/>
  <sheetViews>
    <sheetView showGridLines="0" zoomScale="80" zoomScaleNormal="80" zoomScaleSheetLayoutView="100" workbookViewId="0">
      <selection activeCell="E21" sqref="E21"/>
    </sheetView>
  </sheetViews>
  <sheetFormatPr defaultColWidth="9.28515625" defaultRowHeight="10.199999999999999" x14ac:dyDescent="0.2"/>
  <cols>
    <col min="1" max="1" width="3.28515625" style="49" customWidth="1"/>
    <col min="2" max="2" width="2" style="49" customWidth="1"/>
    <col min="3" max="3" width="8.28515625" style="49" customWidth="1"/>
    <col min="4" max="5" width="35.85546875" style="49" customWidth="1"/>
    <col min="6" max="9" width="10.85546875" style="81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51"/>
      <c r="I2" s="51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27</v>
      </c>
      <c r="D3" s="8">
        <f>SM!D3</f>
        <v>43787</v>
      </c>
      <c r="E3" s="54"/>
      <c r="F3" s="51"/>
      <c r="G3" s="51"/>
      <c r="H3" s="51"/>
      <c r="I3" s="51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51"/>
      <c r="I4" s="51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89"/>
      <c r="I5" s="89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209">
        <v>1</v>
      </c>
      <c r="D10" s="70" t="s">
        <v>556</v>
      </c>
      <c r="E10" s="2" t="s">
        <v>640</v>
      </c>
      <c r="F10" s="145" t="str">
        <f>IFERROR(VLOOKUP(D10,BD!$B:$D,2,FALSE),"")</f>
        <v>BME</v>
      </c>
      <c r="G10" s="145" t="str">
        <f>IFERROR(VLOOKUP(E10,BD!$B:$D,2,FALSE),"")</f>
        <v>BME</v>
      </c>
      <c r="H10" s="160">
        <f>IFERROR(VLOOKUP(D10,BD!$B:$D,3,FALSE),"")</f>
        <v>38314</v>
      </c>
      <c r="I10" s="160">
        <f>IFERROR(VLOOKUP(E10,BD!$B:$D,3,FALSE),"")</f>
        <v>37197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6240</v>
      </c>
      <c r="K10" s="147">
        <f t="shared" ref="K10:K35" si="0">COUNT(L10:X10)-COUNTIF(L10:X10,"=0")</f>
        <v>5</v>
      </c>
      <c r="L10" s="71"/>
      <c r="M10" s="71"/>
      <c r="N10" s="71"/>
      <c r="O10" s="71">
        <v>1360</v>
      </c>
      <c r="P10" s="71"/>
      <c r="Q10" s="71"/>
      <c r="R10" s="71">
        <v>1600</v>
      </c>
      <c r="S10" s="71">
        <v>1360</v>
      </c>
      <c r="T10" s="71"/>
      <c r="U10" s="71"/>
      <c r="V10" s="71">
        <v>800</v>
      </c>
      <c r="W10" s="71">
        <v>1120</v>
      </c>
      <c r="X10" s="158"/>
    </row>
    <row r="11" spans="2:24" ht="12" x14ac:dyDescent="0.2">
      <c r="B11" s="69"/>
      <c r="C11" s="220">
        <v>2</v>
      </c>
      <c r="D11" s="70" t="s">
        <v>971</v>
      </c>
      <c r="E11" s="2" t="s">
        <v>676</v>
      </c>
      <c r="F11" s="145" t="str">
        <f>IFERROR(VLOOKUP(D11,BD!$B:$D,2,FALSE),"")</f>
        <v>PIAMARTA</v>
      </c>
      <c r="G11" s="145" t="str">
        <f>IFERROR(VLOOKUP(E11,BD!$B:$D,2,FALSE),"")</f>
        <v>PIAMARTA</v>
      </c>
      <c r="H11" s="160">
        <f>IFERROR(VLOOKUP(D11,BD!$B:$D,3,FALSE),"")</f>
        <v>38842</v>
      </c>
      <c r="I11" s="160">
        <f>IFERROR(VLOOKUP(E11,BD!$B:$D,3,FALSE),"")</f>
        <v>38116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2480</v>
      </c>
      <c r="K11" s="147">
        <f t="shared" si="0"/>
        <v>2</v>
      </c>
      <c r="L11" s="71"/>
      <c r="M11" s="71"/>
      <c r="N11" s="71"/>
      <c r="O11" s="71"/>
      <c r="P11" s="71"/>
      <c r="Q11" s="71"/>
      <c r="R11" s="71">
        <v>1360</v>
      </c>
      <c r="S11" s="71">
        <v>1120</v>
      </c>
      <c r="T11" s="71"/>
      <c r="U11" s="71"/>
      <c r="V11" s="71"/>
      <c r="W11" s="71"/>
      <c r="X11" s="158"/>
    </row>
    <row r="12" spans="2:24" ht="12" x14ac:dyDescent="0.2">
      <c r="B12" s="69"/>
      <c r="C12" s="244">
        <v>3</v>
      </c>
      <c r="D12" s="2" t="s">
        <v>171</v>
      </c>
      <c r="E12" s="2" t="s">
        <v>550</v>
      </c>
      <c r="F12" s="145" t="str">
        <f>IFERROR(VLOOKUP(D12,BD!$B:$D,2,FALSE),"")</f>
        <v>ASSVP</v>
      </c>
      <c r="G12" s="145" t="str">
        <f>IFERROR(VLOOKUP(E12,BD!$B:$D,2,FALSE),"")</f>
        <v>ASSVP</v>
      </c>
      <c r="H12" s="160">
        <f>IFERROR(VLOOKUP(D12,BD!$B:$D,3,FALSE),"")</f>
        <v>37453</v>
      </c>
      <c r="I12" s="160">
        <f>IFERROR(VLOOKUP(E12,BD!$B:$D,3,FALSE),"")</f>
        <v>37729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2160</v>
      </c>
      <c r="K12" s="147">
        <f t="shared" si="0"/>
        <v>2</v>
      </c>
      <c r="L12" s="71"/>
      <c r="M12" s="71"/>
      <c r="N12" s="71"/>
      <c r="O12" s="71"/>
      <c r="P12" s="71"/>
      <c r="Q12" s="71"/>
      <c r="R12" s="71"/>
      <c r="S12" s="71"/>
      <c r="T12" s="71"/>
      <c r="U12" s="71">
        <v>560</v>
      </c>
      <c r="V12" s="71"/>
      <c r="W12" s="71">
        <v>1600</v>
      </c>
      <c r="X12" s="158"/>
    </row>
    <row r="13" spans="2:24" ht="12" x14ac:dyDescent="0.2">
      <c r="B13" s="69"/>
      <c r="C13" s="244"/>
      <c r="D13" s="70" t="s">
        <v>875</v>
      </c>
      <c r="E13" s="70" t="s">
        <v>908</v>
      </c>
      <c r="F13" s="145" t="str">
        <f>IFERROR(VLOOKUP(D13,BD!$B:$D,2,FALSE),"")</f>
        <v>SMEL/MCR</v>
      </c>
      <c r="G13" s="145" t="str">
        <f>IFERROR(VLOOKUP(E13,BD!$B:$D,2,FALSE),"")</f>
        <v>SMEL/MCR</v>
      </c>
      <c r="H13" s="160">
        <f>IFERROR(VLOOKUP(D13,BD!$B:$D,3,FALSE),"")</f>
        <v>37607</v>
      </c>
      <c r="I13" s="160">
        <f>IFERROR(VLOOKUP(E13,BD!$B:$D,3,FALSE),"")</f>
        <v>38328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2160</v>
      </c>
      <c r="K13" s="147">
        <f t="shared" si="0"/>
        <v>2</v>
      </c>
      <c r="L13" s="71"/>
      <c r="M13" s="71"/>
      <c r="N13" s="71"/>
      <c r="O13" s="71">
        <v>1600</v>
      </c>
      <c r="P13" s="71"/>
      <c r="Q13" s="71">
        <v>560</v>
      </c>
      <c r="R13" s="71"/>
      <c r="S13" s="71"/>
      <c r="T13" s="71"/>
      <c r="U13" s="71"/>
      <c r="V13" s="71"/>
      <c r="W13" s="71"/>
      <c r="X13" s="158"/>
    </row>
    <row r="14" spans="2:24" ht="12" x14ac:dyDescent="0.2">
      <c r="B14" s="69"/>
      <c r="C14" s="244">
        <v>5</v>
      </c>
      <c r="D14" s="123" t="s">
        <v>1154</v>
      </c>
      <c r="E14" s="123" t="s">
        <v>1156</v>
      </c>
      <c r="F14" s="145" t="str">
        <f>IFERROR(VLOOKUP(D14,BD!$B:$D,2,FALSE),"")</f>
        <v>ZARDO</v>
      </c>
      <c r="G14" s="145" t="str">
        <f>IFERROR(VLOOKUP(E14,BD!$B:$D,2,FALSE),"")</f>
        <v>ZARDO</v>
      </c>
      <c r="H14" s="160">
        <f>IFERROR(VLOOKUP(D14,BD!$B:$D,3,FALSE),"")</f>
        <v>37735</v>
      </c>
      <c r="I14" s="160">
        <f>IFERROR(VLOOKUP(E14,BD!$B:$D,3,FALSE),"")</f>
        <v>37945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1760</v>
      </c>
      <c r="K14" s="147">
        <f t="shared" si="0"/>
        <v>2</v>
      </c>
      <c r="L14" s="71"/>
      <c r="M14" s="71"/>
      <c r="N14" s="71"/>
      <c r="O14" s="71"/>
      <c r="P14" s="71"/>
      <c r="Q14" s="71"/>
      <c r="R14" s="71">
        <v>880</v>
      </c>
      <c r="S14" s="71">
        <v>880</v>
      </c>
      <c r="T14" s="71"/>
      <c r="U14" s="71"/>
      <c r="V14" s="71"/>
      <c r="W14" s="71"/>
      <c r="X14" s="158"/>
    </row>
    <row r="15" spans="2:24" ht="12" x14ac:dyDescent="0.2">
      <c r="B15" s="69"/>
      <c r="C15" s="244">
        <v>6</v>
      </c>
      <c r="D15" s="2" t="s">
        <v>920</v>
      </c>
      <c r="E15" s="2" t="s">
        <v>171</v>
      </c>
      <c r="F15" s="145" t="str">
        <f>IFERROR(VLOOKUP(D15,BD!$B:$D,2,FALSE),"")</f>
        <v>ASSVP</v>
      </c>
      <c r="G15" s="145" t="str">
        <f>IFERROR(VLOOKUP(E15,BD!$B:$D,2,FALSE),"")</f>
        <v>ASSVP</v>
      </c>
      <c r="H15" s="160">
        <f>IFERROR(VLOOKUP(D15,BD!$B:$D,3,FALSE),"")</f>
        <v>38582</v>
      </c>
      <c r="I15" s="160">
        <f>IFERROR(VLOOKUP(E15,BD!$B:$D,3,FALSE),"")</f>
        <v>37453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1600</v>
      </c>
      <c r="K15" s="147">
        <f t="shared" si="0"/>
        <v>1</v>
      </c>
      <c r="L15" s="71"/>
      <c r="M15" s="71"/>
      <c r="N15" s="71"/>
      <c r="O15" s="71"/>
      <c r="P15" s="71"/>
      <c r="Q15" s="71"/>
      <c r="R15" s="71"/>
      <c r="S15" s="71">
        <v>1600</v>
      </c>
      <c r="T15" s="71"/>
      <c r="U15" s="71"/>
      <c r="V15" s="71"/>
      <c r="W15" s="71"/>
      <c r="X15" s="158"/>
    </row>
    <row r="16" spans="2:24" ht="12" x14ac:dyDescent="0.2">
      <c r="B16" s="69"/>
      <c r="C16" s="244"/>
      <c r="D16" s="2" t="s">
        <v>442</v>
      </c>
      <c r="E16" s="115" t="s">
        <v>713</v>
      </c>
      <c r="F16" s="145" t="str">
        <f>IFERROR(VLOOKUP(D16,BD!$B:$D,2,FALSE),"")</f>
        <v>ZARDO</v>
      </c>
      <c r="G16" s="145" t="str">
        <f>IFERROR(VLOOKUP(E16,BD!$B:$D,2,FALSE),"")</f>
        <v>ZARDO</v>
      </c>
      <c r="H16" s="160">
        <f>IFERROR(VLOOKUP(D16,BD!$B:$D,3,FALSE),"")</f>
        <v>37314</v>
      </c>
      <c r="I16" s="160">
        <f>IFERROR(VLOOKUP(E16,BD!$B:$D,3,FALSE),"")</f>
        <v>37477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1600</v>
      </c>
      <c r="K16" s="147">
        <f t="shared" si="0"/>
        <v>2</v>
      </c>
      <c r="L16" s="71">
        <v>800</v>
      </c>
      <c r="M16" s="71"/>
      <c r="N16" s="71">
        <v>800</v>
      </c>
      <c r="O16" s="71"/>
      <c r="P16" s="71"/>
      <c r="Q16" s="71"/>
      <c r="R16" s="71"/>
      <c r="S16" s="71"/>
      <c r="T16" s="71"/>
      <c r="U16" s="71"/>
      <c r="V16" s="71"/>
      <c r="W16" s="71"/>
      <c r="X16" s="158"/>
    </row>
    <row r="17" spans="2:24" ht="12" x14ac:dyDescent="0.2">
      <c r="B17" s="69"/>
      <c r="C17" s="244">
        <v>8</v>
      </c>
      <c r="D17" s="70" t="s">
        <v>256</v>
      </c>
      <c r="E17" s="2" t="s">
        <v>1539</v>
      </c>
      <c r="F17" s="145" t="str">
        <f>IFERROR(VLOOKUP(D17,BD!$B:$D,2,FALSE),"")</f>
        <v>ASSVP</v>
      </c>
      <c r="G17" s="145" t="str">
        <f>IFERROR(VLOOKUP(E17,BD!$B:$D,2,FALSE),"")</f>
        <v>ABCFI</v>
      </c>
      <c r="H17" s="160">
        <f>IFERROR(VLOOKUP(D17,BD!$B:$D,3,FALSE),"")</f>
        <v>38054</v>
      </c>
      <c r="I17" s="160">
        <f>IFERROR(VLOOKUP(E17,BD!$B:$D,3,FALSE),"")</f>
        <v>37080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1360</v>
      </c>
      <c r="K17" s="147">
        <f t="shared" si="0"/>
        <v>1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>
        <v>1360</v>
      </c>
      <c r="X17" s="158"/>
    </row>
    <row r="18" spans="2:24" ht="12" x14ac:dyDescent="0.2">
      <c r="B18" s="69"/>
      <c r="C18" s="244">
        <v>9</v>
      </c>
      <c r="D18" s="123" t="s">
        <v>1189</v>
      </c>
      <c r="E18" s="123" t="s">
        <v>1187</v>
      </c>
      <c r="F18" s="145" t="str">
        <f>IFERROR(VLOOKUP(D18,BD!$B:$D,2,FALSE),"")</f>
        <v>ZARDO</v>
      </c>
      <c r="G18" s="145" t="str">
        <f>IFERROR(VLOOKUP(E18,BD!$B:$D,2,FALSE),"")</f>
        <v>ZARDO</v>
      </c>
      <c r="H18" s="160">
        <f>IFERROR(VLOOKUP(D18,BD!$B:$D,3,FALSE),"")</f>
        <v>37306</v>
      </c>
      <c r="I18" s="160">
        <f>IFERROR(VLOOKUP(E18,BD!$B:$D,3,FALSE),"")</f>
        <v>38103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1120</v>
      </c>
      <c r="K18" s="147">
        <f t="shared" si="0"/>
        <v>1</v>
      </c>
      <c r="L18" s="71"/>
      <c r="M18" s="71"/>
      <c r="N18" s="71"/>
      <c r="O18" s="71"/>
      <c r="P18" s="71"/>
      <c r="Q18" s="71"/>
      <c r="R18" s="71">
        <v>1120</v>
      </c>
      <c r="S18" s="71"/>
      <c r="T18" s="71"/>
      <c r="U18" s="71"/>
      <c r="V18" s="71"/>
      <c r="W18" s="71"/>
      <c r="X18" s="158"/>
    </row>
    <row r="19" spans="2:24" ht="12" x14ac:dyDescent="0.2">
      <c r="B19" s="69"/>
      <c r="C19" s="244"/>
      <c r="D19" s="123" t="s">
        <v>1481</v>
      </c>
      <c r="E19" s="2" t="s">
        <v>1187</v>
      </c>
      <c r="F19" s="145" t="str">
        <f>IFERROR(VLOOKUP(D19,BD!$B:$D,2,FALSE),"")</f>
        <v>ZARDO</v>
      </c>
      <c r="G19" s="145" t="str">
        <f>IFERROR(VLOOKUP(E19,BD!$B:$D,2,FALSE),"")</f>
        <v>ZARDO</v>
      </c>
      <c r="H19" s="160">
        <f>IFERROR(VLOOKUP(D19,BD!$B:$D,3,FALSE),"")</f>
        <v>37607</v>
      </c>
      <c r="I19" s="160">
        <f>IFERROR(VLOOKUP(E19,BD!$B:$D,3,FALSE),"")</f>
        <v>38103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1120</v>
      </c>
      <c r="K19" s="147">
        <f t="shared" si="0"/>
        <v>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>
        <v>1120</v>
      </c>
      <c r="X19" s="158"/>
    </row>
    <row r="20" spans="2:24" ht="12" x14ac:dyDescent="0.2">
      <c r="B20" s="69"/>
      <c r="C20" s="244">
        <v>11</v>
      </c>
      <c r="D20" s="70" t="s">
        <v>799</v>
      </c>
      <c r="E20" s="2" t="s">
        <v>804</v>
      </c>
      <c r="F20" s="145" t="str">
        <f>IFERROR(VLOOKUP(D20,BD!$B:$D,2,FALSE),"")</f>
        <v>SMCC</v>
      </c>
      <c r="G20" s="145" t="str">
        <f>IFERROR(VLOOKUP(E20,BD!$B:$D,2,FALSE),"")</f>
        <v>ZARDO</v>
      </c>
      <c r="H20" s="160">
        <f>IFERROR(VLOOKUP(D20,BD!$B:$D,3,FALSE),"")</f>
        <v>38226</v>
      </c>
      <c r="I20" s="160">
        <f>IFERROR(VLOOKUP(E20,BD!$B:$D,3,FALSE),"")</f>
        <v>37363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880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>
        <v>880</v>
      </c>
      <c r="S20" s="71"/>
      <c r="T20" s="71"/>
      <c r="U20" s="71"/>
      <c r="V20" s="71"/>
      <c r="W20" s="71"/>
      <c r="X20" s="158"/>
    </row>
    <row r="21" spans="2:24" ht="12" x14ac:dyDescent="0.2">
      <c r="B21" s="69"/>
      <c r="C21" s="244"/>
      <c r="D21" s="123" t="s">
        <v>1481</v>
      </c>
      <c r="E21" s="2" t="s">
        <v>1480</v>
      </c>
      <c r="F21" s="145" t="str">
        <f>IFERROR(VLOOKUP(D21,BD!$B:$D,2,FALSE),"")</f>
        <v>ZARDO</v>
      </c>
      <c r="G21" s="145" t="str">
        <f>IFERROR(VLOOKUP(E21,BD!$B:$D,2,FALSE),"")</f>
        <v>ZARDO</v>
      </c>
      <c r="H21" s="160">
        <f>IFERROR(VLOOKUP(D21,BD!$B:$D,3,FALSE),"")</f>
        <v>37607</v>
      </c>
      <c r="I21" s="160">
        <f>IFERROR(VLOOKUP(E21,BD!$B:$D,3,FALSE),"")</f>
        <v>38305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880</v>
      </c>
      <c r="K21" s="147">
        <f t="shared" si="0"/>
        <v>1</v>
      </c>
      <c r="L21" s="71"/>
      <c r="M21" s="71"/>
      <c r="N21" s="71"/>
      <c r="O21" s="71"/>
      <c r="P21" s="71"/>
      <c r="Q21" s="71"/>
      <c r="R21" s="71"/>
      <c r="S21" s="71">
        <v>880</v>
      </c>
      <c r="T21" s="71"/>
      <c r="U21" s="71"/>
      <c r="V21" s="71"/>
      <c r="W21" s="71"/>
      <c r="X21" s="158"/>
    </row>
    <row r="22" spans="2:24" ht="12" x14ac:dyDescent="0.2">
      <c r="B22" s="69"/>
      <c r="C22" s="244"/>
      <c r="D22" s="123" t="s">
        <v>1539</v>
      </c>
      <c r="E22" s="122" t="s">
        <v>1023</v>
      </c>
      <c r="F22" s="145" t="str">
        <f>IFERROR(VLOOKUP(D22,BD!$B:$D,2,FALSE),"")</f>
        <v>ABCFI</v>
      </c>
      <c r="G22" s="145" t="str">
        <f>IFERROR(VLOOKUP(E22,BD!$B:$D,2,FALSE),"")</f>
        <v>ABCFI</v>
      </c>
      <c r="H22" s="160">
        <f>IFERROR(VLOOKUP(D22,BD!$B:$D,3,FALSE),"")</f>
        <v>37080</v>
      </c>
      <c r="I22" s="160">
        <f>IFERROR(VLOOKUP(E22,BD!$B:$D,3,FALSE),"")</f>
        <v>38390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880</v>
      </c>
      <c r="K22" s="147">
        <f t="shared" si="0"/>
        <v>1</v>
      </c>
      <c r="L22" s="71"/>
      <c r="M22" s="71"/>
      <c r="N22" s="71"/>
      <c r="O22" s="71"/>
      <c r="P22" s="71"/>
      <c r="Q22" s="71"/>
      <c r="R22" s="71"/>
      <c r="S22" s="71">
        <v>880</v>
      </c>
      <c r="T22" s="71"/>
      <c r="U22" s="71"/>
      <c r="V22" s="71"/>
      <c r="W22" s="71"/>
      <c r="X22" s="158"/>
    </row>
    <row r="23" spans="2:24" ht="12" x14ac:dyDescent="0.2">
      <c r="B23" s="69"/>
      <c r="C23" s="244">
        <v>14</v>
      </c>
      <c r="D23" s="70" t="s">
        <v>284</v>
      </c>
      <c r="E23" s="122" t="s">
        <v>938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60">
        <f>IFERROR(VLOOKUP(D23,BD!$B:$D,3,FALSE),"")</f>
        <v>37653</v>
      </c>
      <c r="I23" s="160">
        <f>IFERROR(VLOOKUP(E23,BD!$B:$D,3,FALSE),"")</f>
        <v>37480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800</v>
      </c>
      <c r="K23" s="147">
        <f t="shared" si="0"/>
        <v>1</v>
      </c>
      <c r="L23" s="71"/>
      <c r="M23" s="71"/>
      <c r="N23" s="71"/>
      <c r="O23" s="71"/>
      <c r="P23" s="71"/>
      <c r="Q23" s="71">
        <v>800</v>
      </c>
      <c r="R23" s="71"/>
      <c r="S23" s="71"/>
      <c r="T23" s="71"/>
      <c r="U23" s="71"/>
      <c r="V23" s="71"/>
      <c r="W23" s="71"/>
      <c r="X23" s="158"/>
    </row>
    <row r="24" spans="2:24" ht="12" x14ac:dyDescent="0.2">
      <c r="B24" s="69"/>
      <c r="C24" s="244"/>
      <c r="D24" s="70" t="s">
        <v>441</v>
      </c>
      <c r="E24" s="2" t="s">
        <v>208</v>
      </c>
      <c r="F24" s="145" t="str">
        <f>IFERROR(VLOOKUP(D24,BD!$B:$D,2,FALSE),"")</f>
        <v>PALOTINA</v>
      </c>
      <c r="G24" s="145" t="str">
        <f>IFERROR(VLOOKUP(E24,BD!$B:$D,2,FALSE),"")</f>
        <v>PALOTINA</v>
      </c>
      <c r="H24" s="160">
        <f>IFERROR(VLOOKUP(D24,BD!$B:$D,3,FALSE),"")</f>
        <v>37348</v>
      </c>
      <c r="I24" s="160">
        <f>IFERROR(VLOOKUP(E24,BD!$B:$D,3,FALSE),"")</f>
        <v>38405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800</v>
      </c>
      <c r="K24" s="147">
        <f t="shared" si="0"/>
        <v>1</v>
      </c>
      <c r="L24" s="71"/>
      <c r="M24" s="71"/>
      <c r="N24" s="71"/>
      <c r="O24" s="71"/>
      <c r="P24" s="71"/>
      <c r="Q24" s="71"/>
      <c r="R24" s="71"/>
      <c r="S24" s="71"/>
      <c r="T24" s="71"/>
      <c r="U24" s="71">
        <v>800</v>
      </c>
      <c r="V24" s="71"/>
      <c r="W24" s="71"/>
      <c r="X24" s="158"/>
    </row>
    <row r="25" spans="2:24" ht="12" x14ac:dyDescent="0.2">
      <c r="B25" s="69"/>
      <c r="C25" s="244">
        <v>16</v>
      </c>
      <c r="D25" s="122" t="s">
        <v>707</v>
      </c>
      <c r="E25" s="2" t="s">
        <v>442</v>
      </c>
      <c r="F25" s="145" t="str">
        <f>IFERROR(VLOOKUP(D25,BD!$B:$D,2,FALSE),"")</f>
        <v>ZARDO</v>
      </c>
      <c r="G25" s="145" t="str">
        <f>IFERROR(VLOOKUP(E25,BD!$B:$D,2,FALSE),"")</f>
        <v>ZARDO</v>
      </c>
      <c r="H25" s="160">
        <f>IFERROR(VLOOKUP(D25,BD!$B:$D,3,FALSE),"")</f>
        <v>38366</v>
      </c>
      <c r="I25" s="160">
        <f>IFERROR(VLOOKUP(E25,BD!$B:$D,3,FALSE),"")</f>
        <v>37314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680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>
        <v>680</v>
      </c>
      <c r="W25" s="71"/>
      <c r="X25" s="158"/>
    </row>
    <row r="26" spans="2:24" ht="12" x14ac:dyDescent="0.2">
      <c r="B26" s="69"/>
      <c r="C26" s="244"/>
      <c r="D26" s="70" t="s">
        <v>285</v>
      </c>
      <c r="E26" s="2" t="s">
        <v>676</v>
      </c>
      <c r="F26" s="145" t="str">
        <f>IFERROR(VLOOKUP(D26,BD!$B:$D,2,FALSE),"")</f>
        <v>PIAMARTA</v>
      </c>
      <c r="G26" s="145" t="str">
        <f>IFERROR(VLOOKUP(E26,BD!$B:$D,2,FALSE),"")</f>
        <v>PIAMARTA</v>
      </c>
      <c r="H26" s="160">
        <f>IFERROR(VLOOKUP(D26,BD!$B:$D,3,FALSE),"")</f>
        <v>37623</v>
      </c>
      <c r="I26" s="160">
        <f>IFERROR(VLOOKUP(E26,BD!$B:$D,3,FALSE),"")</f>
        <v>38116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680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/>
      <c r="S26" s="71"/>
      <c r="T26" s="71"/>
      <c r="U26" s="71">
        <v>680</v>
      </c>
      <c r="V26" s="71"/>
      <c r="W26" s="71"/>
      <c r="X26" s="158"/>
    </row>
    <row r="27" spans="2:24" ht="12" x14ac:dyDescent="0.2">
      <c r="B27" s="69"/>
      <c r="C27" s="244"/>
      <c r="D27" s="2" t="s">
        <v>804</v>
      </c>
      <c r="E27" s="123" t="s">
        <v>717</v>
      </c>
      <c r="F27" s="145" t="str">
        <f>IFERROR(VLOOKUP(D27,BD!$B:$D,2,FALSE),"")</f>
        <v>ZARDO</v>
      </c>
      <c r="G27" s="145" t="str">
        <f>IFERROR(VLOOKUP(E27,BD!$B:$D,2,FALSE),"")</f>
        <v>ZARDO</v>
      </c>
      <c r="H27" s="160">
        <f>IFERROR(VLOOKUP(D27,BD!$B:$D,3,FALSE),"")</f>
        <v>37363</v>
      </c>
      <c r="I27" s="160">
        <f>IFERROR(VLOOKUP(E27,BD!$B:$D,3,FALSE),"")</f>
        <v>37521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680</v>
      </c>
      <c r="K27" s="147">
        <f t="shared" si="0"/>
        <v>1</v>
      </c>
      <c r="L27" s="71">
        <v>680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158"/>
    </row>
    <row r="28" spans="2:24" ht="12" x14ac:dyDescent="0.2">
      <c r="B28" s="69"/>
      <c r="C28" s="244"/>
      <c r="D28" s="2" t="s">
        <v>804</v>
      </c>
      <c r="E28" s="2" t="s">
        <v>640</v>
      </c>
      <c r="F28" s="145" t="str">
        <f>IFERROR(VLOOKUP(D28,BD!$B:$D,2,FALSE),"")</f>
        <v>ZARDO</v>
      </c>
      <c r="G28" s="145" t="str">
        <f>IFERROR(VLOOKUP(E28,BD!$B:$D,2,FALSE),"")</f>
        <v>BME</v>
      </c>
      <c r="H28" s="160">
        <f>IFERROR(VLOOKUP(D28,BD!$B:$D,3,FALSE),"")</f>
        <v>37363</v>
      </c>
      <c r="I28" s="160">
        <f>IFERROR(VLOOKUP(E28,BD!$B:$D,3,FALSE),"")</f>
        <v>37197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680</v>
      </c>
      <c r="K28" s="147">
        <f t="shared" si="0"/>
        <v>1</v>
      </c>
      <c r="L28" s="71"/>
      <c r="M28" s="71"/>
      <c r="N28" s="71">
        <v>680</v>
      </c>
      <c r="O28" s="71"/>
      <c r="P28" s="71"/>
      <c r="Q28" s="71"/>
      <c r="R28" s="71"/>
      <c r="S28" s="71"/>
      <c r="T28" s="71"/>
      <c r="U28" s="71"/>
      <c r="V28" s="71"/>
      <c r="W28" s="71"/>
      <c r="X28" s="158"/>
    </row>
    <row r="29" spans="2:24" ht="12" x14ac:dyDescent="0.2">
      <c r="B29" s="69"/>
      <c r="C29" s="244"/>
      <c r="D29" s="70" t="s">
        <v>441</v>
      </c>
      <c r="E29" s="2" t="s">
        <v>202</v>
      </c>
      <c r="F29" s="145" t="str">
        <f>IFERROR(VLOOKUP(D29,BD!$B:$D,2,FALSE),"")</f>
        <v>PALOTINA</v>
      </c>
      <c r="G29" s="145" t="str">
        <f>IFERROR(VLOOKUP(E29,BD!$B:$D,2,FALSE),"")</f>
        <v>PALOTINA</v>
      </c>
      <c r="H29" s="160">
        <f>IFERROR(VLOOKUP(D29,BD!$B:$D,3,FALSE),"")</f>
        <v>37348</v>
      </c>
      <c r="I29" s="160">
        <f>IFERROR(VLOOKUP(E29,BD!$B:$D,3,FALSE),"")</f>
        <v>37672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680</v>
      </c>
      <c r="K29" s="147">
        <f t="shared" si="0"/>
        <v>1</v>
      </c>
      <c r="L29" s="71"/>
      <c r="M29" s="71"/>
      <c r="N29" s="71"/>
      <c r="O29" s="71"/>
      <c r="P29" s="71"/>
      <c r="Q29" s="71">
        <v>680</v>
      </c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44">
        <v>21</v>
      </c>
      <c r="D30" s="70" t="s">
        <v>1058</v>
      </c>
      <c r="E30" s="2" t="s">
        <v>1085</v>
      </c>
      <c r="F30" s="145" t="str">
        <f>IFERROR(VLOOKUP(D30,BD!$B:$D,2,FALSE),"")</f>
        <v>ZARDO</v>
      </c>
      <c r="G30" s="145" t="str">
        <f>IFERROR(VLOOKUP(E30,BD!$B:$D,2,FALSE),"")</f>
        <v>ZARDO</v>
      </c>
      <c r="H30" s="160">
        <f>IFERROR(VLOOKUP(D30,BD!$B:$D,3,FALSE),"")</f>
        <v>0</v>
      </c>
      <c r="I30" s="160">
        <f>IFERROR(VLOOKUP(E30,BD!$B:$D,3,FALSE),"")</f>
        <v>0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560</v>
      </c>
      <c r="K30" s="147">
        <f t="shared" si="0"/>
        <v>1</v>
      </c>
      <c r="L30" s="71">
        <v>560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05"/>
      <c r="D31" s="70"/>
      <c r="E31" s="2"/>
      <c r="F31" s="145" t="str">
        <f>IFERROR(VLOOKUP(D31,BD!$B:$D,2,FALSE),"")</f>
        <v/>
      </c>
      <c r="G31" s="145" t="str">
        <f>IFERROR(VLOOKUP(E31,BD!$B:$D,2,FALSE),"")</f>
        <v/>
      </c>
      <c r="H31" s="160" t="str">
        <f>IFERROR(VLOOKUP(D31,BD!$B:$D,3,FALSE),"")</f>
        <v/>
      </c>
      <c r="I31" s="160" t="str">
        <f>IFERROR(VLOOKUP(E31,BD!$B:$D,3,FALSE),"")</f>
        <v/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0</v>
      </c>
      <c r="K31" s="147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05"/>
      <c r="D32" s="70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60" t="str">
        <f>IFERROR(VLOOKUP(D32,BD!$B:$D,3,FALSE),"")</f>
        <v/>
      </c>
      <c r="I32" s="160" t="str">
        <f>IFERROR(VLOOKUP(E32,BD!$B:$D,3,FALSE),"")</f>
        <v/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0</v>
      </c>
      <c r="K32" s="147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205"/>
      <c r="D33" s="70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60" t="str">
        <f>IFERROR(VLOOKUP(D33,BD!$B:$D,3,FALSE),"")</f>
        <v/>
      </c>
      <c r="I33" s="160" t="str">
        <f>IFERROR(VLOOKUP(E33,BD!$B:$D,3,FALSE),"")</f>
        <v/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0</v>
      </c>
      <c r="K33" s="147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205"/>
      <c r="D34" s="70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60" t="str">
        <f>IFERROR(VLOOKUP(D34,BD!$B:$D,3,FALSE),"")</f>
        <v/>
      </c>
      <c r="I34" s="160" t="str">
        <f>IFERROR(VLOOKUP(E34,BD!$B:$D,3,FALSE),"")</f>
        <v/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0</v>
      </c>
      <c r="K34" s="147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170"/>
      <c r="D35" s="70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60" t="str">
        <f>IFERROR(VLOOKUP(D35,BD!$B:$D,3,FALSE),"")</f>
        <v/>
      </c>
      <c r="I35" s="160" t="str">
        <f>IFERROR(VLOOKUP(E35,BD!$B:$D,3,FALSE),"")</f>
        <v/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0</v>
      </c>
      <c r="K35" s="147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158"/>
    </row>
    <row r="36" spans="2:24" x14ac:dyDescent="0.2">
      <c r="B36" s="72"/>
      <c r="C36" s="73"/>
      <c r="D36" s="73"/>
      <c r="E36" s="73"/>
      <c r="F36" s="75"/>
      <c r="G36" s="75"/>
      <c r="H36" s="75"/>
      <c r="I36" s="75"/>
      <c r="J36" s="74"/>
      <c r="K36" s="75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158"/>
    </row>
    <row r="37" spans="2:24" s="80" customFormat="1" x14ac:dyDescent="0.2">
      <c r="B37" s="76"/>
      <c r="C37" s="77"/>
      <c r="D37" s="78"/>
      <c r="E37" s="78" t="str">
        <f>SM_S19!$D$55</f>
        <v>CONTAGEM DE SEMANAS</v>
      </c>
      <c r="F37" s="82"/>
      <c r="G37" s="82"/>
      <c r="H37" s="82"/>
      <c r="I37" s="82"/>
      <c r="J37" s="79"/>
      <c r="K37" s="79"/>
      <c r="L37" s="102">
        <f>SM!H$38</f>
        <v>50</v>
      </c>
      <c r="M37" s="102">
        <f>SM!I$38</f>
        <v>49</v>
      </c>
      <c r="N37" s="102">
        <f>SM!J$38</f>
        <v>35</v>
      </c>
      <c r="O37" s="102">
        <f>SM!K$38</f>
        <v>30</v>
      </c>
      <c r="P37" s="102">
        <f>SM!L$38</f>
        <v>28</v>
      </c>
      <c r="Q37" s="102">
        <f>SM!M$38</f>
        <v>26</v>
      </c>
      <c r="R37" s="102">
        <f>SM!N$38</f>
        <v>22</v>
      </c>
      <c r="S37" s="102">
        <f>SM!O$38</f>
        <v>11</v>
      </c>
      <c r="T37" s="102">
        <f>SM!P$38</f>
        <v>4</v>
      </c>
      <c r="U37" s="102">
        <f>SM!Q$38</f>
        <v>4</v>
      </c>
      <c r="V37" s="102">
        <f>SM!R$38</f>
        <v>4</v>
      </c>
      <c r="W37" s="102">
        <f>SM!S$38</f>
        <v>1</v>
      </c>
      <c r="X37" s="159"/>
    </row>
  </sheetData>
  <sheetProtection selectLockedCells="1" selectUnlockedCells="1"/>
  <sortState ref="D10:W35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6"/>
  <sheetViews>
    <sheetView showGridLines="0" topLeftCell="C1" zoomScale="90" zoomScaleNormal="9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2.7109375" style="49" customWidth="1"/>
    <col min="3" max="3" width="8.28515625" style="49" customWidth="1"/>
    <col min="4" max="4" width="39.28515625" style="49" bestFit="1" customWidth="1"/>
    <col min="5" max="5" width="39.85546875" style="49" bestFit="1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28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183"/>
      <c r="G5" s="183"/>
      <c r="H5" s="184"/>
      <c r="I5" s="184"/>
      <c r="J5" s="185"/>
      <c r="K5" s="186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171"/>
      <c r="C6" s="290" t="s">
        <v>1</v>
      </c>
      <c r="D6" s="290" t="str">
        <f>DM_S19!D6</f>
        <v>ATLETA 1</v>
      </c>
      <c r="E6" s="300" t="str">
        <f>DM_S19!E6</f>
        <v>ATLETA 2</v>
      </c>
      <c r="F6" s="307" t="str">
        <f>DM_S19!F6</f>
        <v>ENT 1</v>
      </c>
      <c r="G6" s="310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306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171"/>
      <c r="C7" s="290"/>
      <c r="D7" s="290"/>
      <c r="E7" s="301"/>
      <c r="F7" s="308"/>
      <c r="G7" s="310"/>
      <c r="H7" s="298"/>
      <c r="I7" s="298"/>
      <c r="J7" s="296"/>
      <c r="K7" s="306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9"/>
      <c r="G8" s="310"/>
      <c r="H8" s="299"/>
      <c r="I8" s="299"/>
      <c r="J8" s="296"/>
      <c r="K8" s="306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187"/>
      <c r="G9" s="187"/>
      <c r="H9" s="184"/>
      <c r="I9" s="184"/>
      <c r="J9" s="188"/>
      <c r="K9" s="18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170">
        <v>1</v>
      </c>
      <c r="D10" s="70" t="s">
        <v>186</v>
      </c>
      <c r="E10" s="2" t="s">
        <v>394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60">
        <f>IFERROR(VLOOKUP(D10,BD!$B:$D,3,FALSE),"")</f>
        <v>37617</v>
      </c>
      <c r="I10" s="160">
        <f>IFERROR(VLOOKUP(E10,BD!$B:$D,3,FALSE),"")</f>
        <v>37971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5520</v>
      </c>
      <c r="K10" s="147">
        <f t="shared" ref="K10:K44" si="0">COUNT(L10:X10)-COUNTIF(L10:X10,"=0")</f>
        <v>6</v>
      </c>
      <c r="L10" s="71"/>
      <c r="M10" s="71"/>
      <c r="N10" s="71">
        <v>800</v>
      </c>
      <c r="O10" s="71">
        <v>1120</v>
      </c>
      <c r="P10" s="71"/>
      <c r="Q10" s="71"/>
      <c r="R10" s="71">
        <v>1120</v>
      </c>
      <c r="S10" s="71">
        <v>1120</v>
      </c>
      <c r="T10" s="71"/>
      <c r="U10" s="71"/>
      <c r="V10" s="71">
        <v>800</v>
      </c>
      <c r="W10" s="71">
        <v>1360</v>
      </c>
      <c r="X10" s="158"/>
    </row>
    <row r="11" spans="2:24" ht="12" x14ac:dyDescent="0.2">
      <c r="B11" s="69"/>
      <c r="C11" s="244">
        <v>2</v>
      </c>
      <c r="D11" s="70" t="s">
        <v>650</v>
      </c>
      <c r="E11" s="70" t="s">
        <v>640</v>
      </c>
      <c r="F11" s="145" t="str">
        <f>IFERROR(VLOOKUP(D11,BD!$B:$D,2,FALSE),"")</f>
        <v>BME</v>
      </c>
      <c r="G11" s="145" t="str">
        <f>IFERROR(VLOOKUP(E11,BD!$B:$D,2,FALSE),"")</f>
        <v>BME</v>
      </c>
      <c r="H11" s="160">
        <f>IFERROR(VLOOKUP(D11,BD!$B:$D,3,FALSE),"")</f>
        <v>37309</v>
      </c>
      <c r="I11" s="160">
        <f>IFERROR(VLOOKUP(E11,BD!$B:$D,3,FALSE),"")</f>
        <v>37197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4600</v>
      </c>
      <c r="K11" s="147">
        <f t="shared" si="0"/>
        <v>7</v>
      </c>
      <c r="L11" s="71">
        <v>800</v>
      </c>
      <c r="M11" s="71"/>
      <c r="N11" s="71">
        <v>680</v>
      </c>
      <c r="O11" s="71">
        <v>880</v>
      </c>
      <c r="P11" s="71"/>
      <c r="Q11" s="71"/>
      <c r="R11" s="71">
        <v>1360</v>
      </c>
      <c r="S11" s="71">
        <v>640</v>
      </c>
      <c r="T11" s="71"/>
      <c r="U11" s="71"/>
      <c r="V11" s="71">
        <v>680</v>
      </c>
      <c r="W11" s="71">
        <v>880</v>
      </c>
      <c r="X11" s="158"/>
    </row>
    <row r="12" spans="2:24" ht="12" x14ac:dyDescent="0.2">
      <c r="B12" s="69"/>
      <c r="C12" s="244">
        <v>3</v>
      </c>
      <c r="D12" s="70" t="s">
        <v>674</v>
      </c>
      <c r="E12" s="70" t="s">
        <v>441</v>
      </c>
      <c r="F12" s="145" t="str">
        <f>IFERROR(VLOOKUP(D12,BD!$B:$D,2,FALSE),"")</f>
        <v>PALOTINA</v>
      </c>
      <c r="G12" s="145" t="str">
        <f>IFERROR(VLOOKUP(E12,BD!$B:$D,2,FALSE),"")</f>
        <v>PALOTINA</v>
      </c>
      <c r="H12" s="160">
        <f>IFERROR(VLOOKUP(D12,BD!$B:$D,3,FALSE),"")</f>
        <v>37038</v>
      </c>
      <c r="I12" s="160">
        <f>IFERROR(VLOOKUP(E12,BD!$B:$D,3,FALSE),"")</f>
        <v>37348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4280</v>
      </c>
      <c r="K12" s="147">
        <f t="shared" si="0"/>
        <v>4</v>
      </c>
      <c r="L12" s="71"/>
      <c r="M12" s="71"/>
      <c r="N12" s="71"/>
      <c r="O12" s="71">
        <v>880</v>
      </c>
      <c r="P12" s="71"/>
      <c r="Q12" s="71"/>
      <c r="R12" s="71">
        <v>1600</v>
      </c>
      <c r="S12" s="71">
        <v>1120</v>
      </c>
      <c r="T12" s="71"/>
      <c r="U12" s="71">
        <v>680</v>
      </c>
      <c r="V12" s="71"/>
      <c r="W12" s="71"/>
      <c r="X12" s="158"/>
    </row>
    <row r="13" spans="2:24" ht="12" x14ac:dyDescent="0.2">
      <c r="B13" s="69"/>
      <c r="C13" s="244">
        <v>4</v>
      </c>
      <c r="D13" s="70" t="s">
        <v>125</v>
      </c>
      <c r="E13" s="129" t="s">
        <v>140</v>
      </c>
      <c r="F13" s="145" t="str">
        <f>IFERROR(VLOOKUP(D13,BD!$B:$D,2,FALSE),"")</f>
        <v>ASSVP</v>
      </c>
      <c r="G13" s="145" t="str">
        <f>IFERROR(VLOOKUP(E13,BD!$B:$D,2,FALSE),"")</f>
        <v>ASSVP</v>
      </c>
      <c r="H13" s="160">
        <f>IFERROR(VLOOKUP(D13,BD!$B:$D,3,FALSE),"")</f>
        <v>37259</v>
      </c>
      <c r="I13" s="160">
        <f>IFERROR(VLOOKUP(E13,BD!$B:$D,3,FALSE),"")</f>
        <v>37925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2400</v>
      </c>
      <c r="K13" s="147">
        <f t="shared" si="0"/>
        <v>2</v>
      </c>
      <c r="L13" s="71"/>
      <c r="M13" s="71"/>
      <c r="N13" s="71"/>
      <c r="O13" s="71"/>
      <c r="P13" s="71"/>
      <c r="Q13" s="71">
        <v>800</v>
      </c>
      <c r="R13" s="71"/>
      <c r="S13" s="71">
        <v>1600</v>
      </c>
      <c r="T13" s="71"/>
      <c r="U13" s="71"/>
      <c r="V13" s="71"/>
      <c r="W13" s="71"/>
      <c r="X13" s="158"/>
    </row>
    <row r="14" spans="2:24" ht="12" x14ac:dyDescent="0.2">
      <c r="B14" s="69"/>
      <c r="C14" s="244">
        <v>5</v>
      </c>
      <c r="D14" s="70" t="s">
        <v>187</v>
      </c>
      <c r="E14" s="70" t="s">
        <v>453</v>
      </c>
      <c r="F14" s="145" t="str">
        <f>IFERROR(VLOOKUP(D14,BD!$B:$D,2,FALSE),"")</f>
        <v>ABCFI</v>
      </c>
      <c r="G14" s="145" t="str">
        <f>IFERROR(VLOOKUP(E14,BD!$B:$D,2,FALSE),"")</f>
        <v>AABT</v>
      </c>
      <c r="H14" s="160">
        <f>IFERROR(VLOOKUP(D14,BD!$B:$D,3,FALSE),"")</f>
        <v>37427</v>
      </c>
      <c r="I14" s="160">
        <f>IFERROR(VLOOKUP(E14,BD!$B:$D,3,FALSE),"")</f>
        <v>37634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1800</v>
      </c>
      <c r="K14" s="147">
        <f t="shared" si="0"/>
        <v>2</v>
      </c>
      <c r="L14" s="71"/>
      <c r="M14" s="71"/>
      <c r="N14" s="71"/>
      <c r="O14" s="71">
        <v>1360</v>
      </c>
      <c r="P14" s="71"/>
      <c r="Q14" s="71">
        <v>440</v>
      </c>
      <c r="R14" s="71"/>
      <c r="S14" s="71"/>
      <c r="T14" s="71"/>
      <c r="U14" s="71"/>
      <c r="V14" s="71"/>
      <c r="W14" s="71"/>
      <c r="X14" s="158"/>
    </row>
    <row r="15" spans="2:24" ht="12" x14ac:dyDescent="0.2">
      <c r="B15" s="69"/>
      <c r="C15" s="244">
        <v>6</v>
      </c>
      <c r="D15" s="129" t="s">
        <v>391</v>
      </c>
      <c r="E15" s="129" t="s">
        <v>386</v>
      </c>
      <c r="F15" s="145" t="str">
        <f>IFERROR(VLOOKUP(D15,BD!$B:$D,2,FALSE),"")</f>
        <v>ASSVP</v>
      </c>
      <c r="G15" s="145" t="str">
        <f>IFERROR(VLOOKUP(E15,BD!$B:$D,2,FALSE),"")</f>
        <v>ASSVP</v>
      </c>
      <c r="H15" s="160">
        <f>IFERROR(VLOOKUP(D15,BD!$B:$D,3,FALSE),"")</f>
        <v>38071</v>
      </c>
      <c r="I15" s="160">
        <f>IFERROR(VLOOKUP(E15,BD!$B:$D,3,FALSE),"")</f>
        <v>38167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1600</v>
      </c>
      <c r="K15" s="147">
        <f t="shared" si="0"/>
        <v>1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>
        <v>1600</v>
      </c>
      <c r="X15" s="158"/>
    </row>
    <row r="16" spans="2:24" ht="12" x14ac:dyDescent="0.2">
      <c r="B16" s="69"/>
      <c r="C16" s="244"/>
      <c r="D16" s="70" t="s">
        <v>222</v>
      </c>
      <c r="E16" s="70" t="s">
        <v>550</v>
      </c>
      <c r="F16" s="145" t="str">
        <f>IFERROR(VLOOKUP(D16,BD!$B:$D,2,FALSE),"")</f>
        <v>ASSVP</v>
      </c>
      <c r="G16" s="145" t="str">
        <f>IFERROR(VLOOKUP(E16,BD!$B:$D,2,FALSE),"")</f>
        <v>ASSVP</v>
      </c>
      <c r="H16" s="160">
        <f>IFERROR(VLOOKUP(D16,BD!$B:$D,3,FALSE),"")</f>
        <v>37300</v>
      </c>
      <c r="I16" s="160">
        <f>IFERROR(VLOOKUP(E16,BD!$B:$D,3,FALSE),"")</f>
        <v>37729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1600</v>
      </c>
      <c r="K16" s="147">
        <f t="shared" si="0"/>
        <v>1</v>
      </c>
      <c r="L16" s="71"/>
      <c r="M16" s="71"/>
      <c r="N16" s="71"/>
      <c r="O16" s="71">
        <v>1600</v>
      </c>
      <c r="P16" s="71"/>
      <c r="Q16" s="71"/>
      <c r="R16" s="71"/>
      <c r="S16" s="71"/>
      <c r="T16" s="71"/>
      <c r="U16" s="71"/>
      <c r="V16" s="71"/>
      <c r="W16" s="71"/>
      <c r="X16" s="158"/>
    </row>
    <row r="17" spans="2:24" ht="12" x14ac:dyDescent="0.2">
      <c r="B17" s="69"/>
      <c r="C17" s="244">
        <v>8</v>
      </c>
      <c r="D17" s="125" t="s">
        <v>918</v>
      </c>
      <c r="E17" s="70" t="s">
        <v>171</v>
      </c>
      <c r="F17" s="145" t="str">
        <f>IFERROR(VLOOKUP(D17,BD!$B:$D,2,FALSE),"")</f>
        <v>ASSVP</v>
      </c>
      <c r="G17" s="145" t="str">
        <f>IFERROR(VLOOKUP(E17,BD!$B:$D,2,FALSE),"")</f>
        <v>ASSVP</v>
      </c>
      <c r="H17" s="160">
        <f>IFERROR(VLOOKUP(D17,BD!$B:$D,3,FALSE),"")</f>
        <v>38060</v>
      </c>
      <c r="I17" s="160">
        <f>IFERROR(VLOOKUP(E17,BD!$B:$D,3,FALSE),"")</f>
        <v>37453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1360</v>
      </c>
      <c r="K17" s="147">
        <f t="shared" si="0"/>
        <v>1</v>
      </c>
      <c r="L17" s="71"/>
      <c r="M17" s="71"/>
      <c r="N17" s="71"/>
      <c r="O17" s="71"/>
      <c r="P17" s="71"/>
      <c r="Q17" s="71"/>
      <c r="R17" s="71"/>
      <c r="S17" s="71">
        <v>1360</v>
      </c>
      <c r="T17" s="71"/>
      <c r="U17" s="71"/>
      <c r="V17" s="71"/>
      <c r="W17" s="71"/>
      <c r="X17" s="158"/>
    </row>
    <row r="18" spans="2:24" ht="12" x14ac:dyDescent="0.2">
      <c r="B18" s="69"/>
      <c r="C18" s="244">
        <v>9</v>
      </c>
      <c r="D18" s="125" t="s">
        <v>1462</v>
      </c>
      <c r="E18" s="123" t="s">
        <v>1154</v>
      </c>
      <c r="F18" s="145" t="str">
        <f>IFERROR(VLOOKUP(D18,BD!$B:$D,2,FALSE),"")</f>
        <v>ZARDO</v>
      </c>
      <c r="G18" s="145" t="str">
        <f>IFERROR(VLOOKUP(E18,BD!$B:$D,2,FALSE),"")</f>
        <v>ZARDO</v>
      </c>
      <c r="H18" s="160">
        <f>IFERROR(VLOOKUP(D18,BD!$B:$D,3,FALSE),"")</f>
        <v>37699</v>
      </c>
      <c r="I18" s="160">
        <f>IFERROR(VLOOKUP(E18,BD!$B:$D,3,FALSE),"")</f>
        <v>37735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1280</v>
      </c>
      <c r="K18" s="147">
        <f t="shared" si="0"/>
        <v>2</v>
      </c>
      <c r="L18" s="71"/>
      <c r="M18" s="71"/>
      <c r="N18" s="71"/>
      <c r="O18" s="71"/>
      <c r="P18" s="71"/>
      <c r="Q18" s="71"/>
      <c r="R18" s="71">
        <v>640</v>
      </c>
      <c r="S18" s="71">
        <v>640</v>
      </c>
      <c r="T18" s="71"/>
      <c r="U18" s="71"/>
      <c r="V18" s="71"/>
      <c r="W18" s="71"/>
      <c r="X18" s="158"/>
    </row>
    <row r="19" spans="2:24" ht="12" x14ac:dyDescent="0.2">
      <c r="B19" s="69"/>
      <c r="C19" s="244">
        <v>10</v>
      </c>
      <c r="D19" s="70" t="s">
        <v>196</v>
      </c>
      <c r="E19" s="70" t="s">
        <v>285</v>
      </c>
      <c r="F19" s="145" t="str">
        <f>IFERROR(VLOOKUP(D19,BD!$B:$D,2,FALSE),"")</f>
        <v>PALOTINA</v>
      </c>
      <c r="G19" s="145" t="str">
        <f>IFERROR(VLOOKUP(E19,BD!$B:$D,2,FALSE),"")</f>
        <v>PIAMARTA</v>
      </c>
      <c r="H19" s="160">
        <f>IFERROR(VLOOKUP(D19,BD!$B:$D,3,FALSE),"")</f>
        <v>37592</v>
      </c>
      <c r="I19" s="160">
        <f>IFERROR(VLOOKUP(E19,BD!$B:$D,3,FALSE),"")</f>
        <v>37623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1200</v>
      </c>
      <c r="K19" s="147">
        <f t="shared" si="0"/>
        <v>2</v>
      </c>
      <c r="L19" s="71"/>
      <c r="M19" s="71"/>
      <c r="N19" s="71"/>
      <c r="O19" s="71"/>
      <c r="P19" s="71"/>
      <c r="Q19" s="71">
        <v>560</v>
      </c>
      <c r="R19" s="71">
        <v>640</v>
      </c>
      <c r="S19" s="71"/>
      <c r="T19" s="71"/>
      <c r="U19" s="71"/>
      <c r="V19" s="71"/>
      <c r="W19" s="71"/>
      <c r="X19" s="158"/>
    </row>
    <row r="20" spans="2:24" ht="12" x14ac:dyDescent="0.2">
      <c r="B20" s="69"/>
      <c r="C20" s="244">
        <v>11</v>
      </c>
      <c r="D20" s="125" t="s">
        <v>1265</v>
      </c>
      <c r="E20" s="70" t="s">
        <v>635</v>
      </c>
      <c r="F20" s="145" t="str">
        <f>IFERROR(VLOOKUP(D20,BD!$B:$D,2,FALSE),"")</f>
        <v>PALOTINA</v>
      </c>
      <c r="G20" s="145" t="str">
        <f>IFERROR(VLOOKUP(E20,BD!$B:$D,2,FALSE),"")</f>
        <v>PALOTINA</v>
      </c>
      <c r="H20" s="160">
        <f>IFERROR(VLOOKUP(D20,BD!$B:$D,3,FALSE),"")</f>
        <v>37786</v>
      </c>
      <c r="I20" s="160">
        <f>IFERROR(VLOOKUP(E20,BD!$B:$D,3,FALSE),"")</f>
        <v>37368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1120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>
        <v>1120</v>
      </c>
      <c r="S20" s="71"/>
      <c r="T20" s="71"/>
      <c r="U20" s="71"/>
      <c r="V20" s="71"/>
      <c r="W20" s="71"/>
      <c r="X20" s="158"/>
    </row>
    <row r="21" spans="2:24" ht="12" x14ac:dyDescent="0.2">
      <c r="B21" s="69"/>
      <c r="C21" s="244">
        <v>12</v>
      </c>
      <c r="D21" s="70" t="s">
        <v>1270</v>
      </c>
      <c r="E21" s="70" t="s">
        <v>635</v>
      </c>
      <c r="F21" s="145" t="str">
        <f>IFERROR(VLOOKUP(D21,BD!$B:$D,2,FALSE),"")</f>
        <v>PALOTINA</v>
      </c>
      <c r="G21" s="145" t="str">
        <f>IFERROR(VLOOKUP(E21,BD!$B:$D,2,FALSE),"")</f>
        <v>PALOTINA</v>
      </c>
      <c r="H21" s="160">
        <f>IFERROR(VLOOKUP(D21,BD!$B:$D,3,FALSE),"")</f>
        <v>38355</v>
      </c>
      <c r="I21" s="160">
        <f>IFERROR(VLOOKUP(E21,BD!$B:$D,3,FALSE),"")</f>
        <v>37368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880</v>
      </c>
      <c r="K21" s="147">
        <f t="shared" si="0"/>
        <v>1</v>
      </c>
      <c r="L21" s="71"/>
      <c r="M21" s="71"/>
      <c r="N21" s="71"/>
      <c r="O21" s="71">
        <v>880</v>
      </c>
      <c r="P21" s="71"/>
      <c r="Q21" s="71"/>
      <c r="R21" s="71"/>
      <c r="S21" s="71"/>
      <c r="T21" s="71"/>
      <c r="U21" s="71"/>
      <c r="V21" s="71"/>
      <c r="W21" s="71"/>
      <c r="X21" s="158"/>
    </row>
    <row r="22" spans="2:24" ht="12" x14ac:dyDescent="0.2">
      <c r="B22" s="69"/>
      <c r="C22" s="244"/>
      <c r="D22" s="125" t="s">
        <v>1483</v>
      </c>
      <c r="E22" s="70" t="s">
        <v>1481</v>
      </c>
      <c r="F22" s="145" t="str">
        <f>IFERROR(VLOOKUP(D22,BD!$B:$D,2,FALSE),"")</f>
        <v>ZARDO</v>
      </c>
      <c r="G22" s="145" t="str">
        <f>IFERROR(VLOOKUP(E22,BD!$B:$D,2,FALSE),"")</f>
        <v>ZARDO</v>
      </c>
      <c r="H22" s="160">
        <f>IFERROR(VLOOKUP(D22,BD!$B:$D,3,FALSE),"")</f>
        <v>37253</v>
      </c>
      <c r="I22" s="160">
        <f>IFERROR(VLOOKUP(E22,BD!$B:$D,3,FALSE),"")</f>
        <v>37607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880</v>
      </c>
      <c r="K22" s="147">
        <f t="shared" si="0"/>
        <v>1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>
        <v>880</v>
      </c>
      <c r="X22" s="158"/>
    </row>
    <row r="23" spans="2:24" ht="12" x14ac:dyDescent="0.2">
      <c r="B23" s="69"/>
      <c r="C23" s="244"/>
      <c r="D23" s="70" t="s">
        <v>450</v>
      </c>
      <c r="E23" s="70" t="s">
        <v>282</v>
      </c>
      <c r="F23" s="145" t="str">
        <f>IFERROR(VLOOKUP(D23,BD!$B:$D,2,FALSE),"")</f>
        <v>PIAMARTA</v>
      </c>
      <c r="G23" s="145" t="str">
        <f>IFERROR(VLOOKUP(E23,BD!$B:$D,2,FALSE),"")</f>
        <v>PIAMARTA</v>
      </c>
      <c r="H23" s="160">
        <f>IFERROR(VLOOKUP(D23,BD!$B:$D,3,FALSE),"")</f>
        <v>37383</v>
      </c>
      <c r="I23" s="160">
        <f>IFERROR(VLOOKUP(E23,BD!$B:$D,3,FALSE),"")</f>
        <v>37853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880</v>
      </c>
      <c r="K23" s="147">
        <f t="shared" si="0"/>
        <v>1</v>
      </c>
      <c r="L23" s="71"/>
      <c r="M23" s="71"/>
      <c r="N23" s="71"/>
      <c r="O23" s="71">
        <v>880</v>
      </c>
      <c r="P23" s="71"/>
      <c r="Q23" s="71"/>
      <c r="R23" s="71"/>
      <c r="S23" s="71"/>
      <c r="T23" s="71"/>
      <c r="U23" s="71"/>
      <c r="V23" s="71"/>
      <c r="W23" s="71"/>
      <c r="X23" s="158"/>
    </row>
    <row r="24" spans="2:24" ht="12" x14ac:dyDescent="0.2">
      <c r="B24" s="69"/>
      <c r="C24" s="244"/>
      <c r="D24" s="70" t="s">
        <v>918</v>
      </c>
      <c r="E24" s="70" t="s">
        <v>550</v>
      </c>
      <c r="F24" s="145" t="str">
        <f>IFERROR(VLOOKUP(D24,BD!$B:$D,2,FALSE),"")</f>
        <v>ASSVP</v>
      </c>
      <c r="G24" s="145" t="str">
        <f>IFERROR(VLOOKUP(E24,BD!$B:$D,2,FALSE),"")</f>
        <v>ASSVP</v>
      </c>
      <c r="H24" s="160">
        <f>IFERROR(VLOOKUP(D24,BD!$B:$D,3,FALSE),"")</f>
        <v>38060</v>
      </c>
      <c r="I24" s="160">
        <f>IFERROR(VLOOKUP(E24,BD!$B:$D,3,FALSE),"")</f>
        <v>37729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880</v>
      </c>
      <c r="K24" s="147">
        <f t="shared" si="0"/>
        <v>1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>
        <v>880</v>
      </c>
      <c r="X24" s="158"/>
    </row>
    <row r="25" spans="2:24" ht="12" x14ac:dyDescent="0.2">
      <c r="B25" s="69"/>
      <c r="C25" s="244"/>
      <c r="D25" s="70" t="s">
        <v>685</v>
      </c>
      <c r="E25" s="70" t="s">
        <v>282</v>
      </c>
      <c r="F25" s="145" t="str">
        <f>IFERROR(VLOOKUP(D25,BD!$B:$D,2,FALSE),"")</f>
        <v>PIAMARTA</v>
      </c>
      <c r="G25" s="145" t="str">
        <f>IFERROR(VLOOKUP(E25,BD!$B:$D,2,FALSE),"")</f>
        <v>PIAMARTA</v>
      </c>
      <c r="H25" s="160">
        <f>IFERROR(VLOOKUP(D25,BD!$B:$D,3,FALSE),"")</f>
        <v>37723</v>
      </c>
      <c r="I25" s="160">
        <f>IFERROR(VLOOKUP(E25,BD!$B:$D,3,FALSE),"")</f>
        <v>37853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880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/>
      <c r="S25" s="71">
        <v>880</v>
      </c>
      <c r="T25" s="71"/>
      <c r="U25" s="71"/>
      <c r="V25" s="71"/>
      <c r="W25" s="71"/>
      <c r="X25" s="158"/>
    </row>
    <row r="26" spans="2:24" ht="12" x14ac:dyDescent="0.2">
      <c r="B26" s="69"/>
      <c r="C26" s="244">
        <v>17</v>
      </c>
      <c r="D26" s="70" t="s">
        <v>566</v>
      </c>
      <c r="E26" s="2" t="s">
        <v>140</v>
      </c>
      <c r="F26" s="145" t="str">
        <f>IFERROR(VLOOKUP(D26,BD!$B:$D,2,FALSE),"")</f>
        <v>ASSVP</v>
      </c>
      <c r="G26" s="145" t="str">
        <f>IFERROR(VLOOKUP(E26,BD!$B:$D,2,FALSE),"")</f>
        <v>ASSVP</v>
      </c>
      <c r="H26" s="160">
        <f>IFERROR(VLOOKUP(D26,BD!$B:$D,3,FALSE),"")</f>
        <v>37322</v>
      </c>
      <c r="I26" s="160">
        <f>IFERROR(VLOOKUP(E26,BD!$B:$D,3,FALSE),"")</f>
        <v>37925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800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/>
      <c r="S26" s="71"/>
      <c r="T26" s="71"/>
      <c r="U26" s="71">
        <v>800</v>
      </c>
      <c r="V26" s="71"/>
      <c r="W26" s="71"/>
      <c r="X26" s="158"/>
    </row>
    <row r="27" spans="2:24" ht="12" x14ac:dyDescent="0.2">
      <c r="B27" s="69"/>
      <c r="C27" s="244"/>
      <c r="D27" s="70" t="s">
        <v>1353</v>
      </c>
      <c r="E27" s="190" t="s">
        <v>634</v>
      </c>
      <c r="F27" s="145" t="str">
        <f>IFERROR(VLOOKUP(D27,BD!$B:$D,2,FALSE),"")</f>
        <v>CSJ/NAMBA TRAINING</v>
      </c>
      <c r="G27" s="145" t="str">
        <f>IFERROR(VLOOKUP(E27,BD!$B:$D,2,FALSE),"")</f>
        <v>CSJ/NAMBA TRAINING</v>
      </c>
      <c r="H27" s="160">
        <f>IFERROR(VLOOKUP(D27,BD!$B:$D,3,FALSE),"")</f>
        <v>37023</v>
      </c>
      <c r="I27" s="160">
        <f>IFERROR(VLOOKUP(E27,BD!$B:$D,3,FALSE),"")</f>
        <v>38084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800</v>
      </c>
      <c r="K27" s="147">
        <f t="shared" si="0"/>
        <v>1</v>
      </c>
      <c r="L27" s="71"/>
      <c r="M27" s="71"/>
      <c r="N27" s="71"/>
      <c r="O27" s="71"/>
      <c r="P27" s="71">
        <v>800</v>
      </c>
      <c r="Q27" s="71"/>
      <c r="R27" s="71"/>
      <c r="S27" s="71"/>
      <c r="T27" s="71"/>
      <c r="U27" s="71"/>
      <c r="V27" s="71"/>
      <c r="W27" s="71"/>
      <c r="X27" s="158"/>
    </row>
    <row r="28" spans="2:24" ht="12" x14ac:dyDescent="0.2">
      <c r="B28" s="69"/>
      <c r="C28" s="244">
        <v>19</v>
      </c>
      <c r="D28" s="70" t="s">
        <v>633</v>
      </c>
      <c r="E28" s="70" t="s">
        <v>960</v>
      </c>
      <c r="F28" s="145" t="str">
        <f>IFERROR(VLOOKUP(D28,BD!$B:$D,2,FALSE),"")</f>
        <v>CSJ/NAMBA TRAINING</v>
      </c>
      <c r="G28" s="145" t="str">
        <f>IFERROR(VLOOKUP(E28,BD!$B:$D,2,FALSE),"")</f>
        <v>CSJ/NAMBA TRAINING</v>
      </c>
      <c r="H28" s="160">
        <f>IFERROR(VLOOKUP(D28,BD!$B:$D,3,FALSE),"")</f>
        <v>37351</v>
      </c>
      <c r="I28" s="160">
        <f>IFERROR(VLOOKUP(E28,BD!$B:$D,3,FALSE),"")</f>
        <v>38593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680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/>
      <c r="S28" s="71"/>
      <c r="T28" s="71">
        <v>680</v>
      </c>
      <c r="U28" s="71"/>
      <c r="V28" s="71"/>
      <c r="W28" s="71"/>
      <c r="X28" s="158"/>
    </row>
    <row r="29" spans="2:24" ht="12" x14ac:dyDescent="0.2">
      <c r="B29" s="69"/>
      <c r="C29" s="244"/>
      <c r="D29" s="70" t="s">
        <v>185</v>
      </c>
      <c r="E29" s="2" t="s">
        <v>938</v>
      </c>
      <c r="F29" s="145" t="str">
        <f>IFERROR(VLOOKUP(D29,BD!$B:$D,2,FALSE),"")</f>
        <v>ABCFI</v>
      </c>
      <c r="G29" s="145" t="str">
        <f>IFERROR(VLOOKUP(E29,BD!$B:$D,2,FALSE),"")</f>
        <v>ABCFI</v>
      </c>
      <c r="H29" s="160">
        <f>IFERROR(VLOOKUP(D29,BD!$B:$D,3,FALSE),"")</f>
        <v>37588</v>
      </c>
      <c r="I29" s="160">
        <f>IFERROR(VLOOKUP(E29,BD!$B:$D,3,FALSE),"")</f>
        <v>37480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680</v>
      </c>
      <c r="K29" s="147">
        <f t="shared" si="0"/>
        <v>1</v>
      </c>
      <c r="L29" s="71"/>
      <c r="M29" s="71"/>
      <c r="N29" s="71"/>
      <c r="O29" s="71"/>
      <c r="P29" s="71"/>
      <c r="Q29" s="71">
        <v>680</v>
      </c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44"/>
      <c r="D30" s="70" t="s">
        <v>883</v>
      </c>
      <c r="E30" s="2" t="s">
        <v>804</v>
      </c>
      <c r="F30" s="145" t="str">
        <f>IFERROR(VLOOKUP(D30,BD!$B:$D,2,FALSE),"")</f>
        <v>ZARDO</v>
      </c>
      <c r="G30" s="145" t="str">
        <f>IFERROR(VLOOKUP(E30,BD!$B:$D,2,FALSE),"")</f>
        <v>ZARDO</v>
      </c>
      <c r="H30" s="160">
        <f>IFERROR(VLOOKUP(D30,BD!$B:$D,3,FALSE),"")</f>
        <v>37293</v>
      </c>
      <c r="I30" s="160">
        <f>IFERROR(VLOOKUP(E30,BD!$B:$D,3,FALSE),"")</f>
        <v>37363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680</v>
      </c>
      <c r="K30" s="147">
        <f t="shared" si="0"/>
        <v>1</v>
      </c>
      <c r="L30" s="71">
        <v>680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44">
        <v>22</v>
      </c>
      <c r="D31" s="70" t="s">
        <v>1191</v>
      </c>
      <c r="E31" s="70" t="s">
        <v>1463</v>
      </c>
      <c r="F31" s="145" t="str">
        <f>IFERROR(VLOOKUP(D31,BD!$B:$D,2,FALSE),"")</f>
        <v>ZARDO</v>
      </c>
      <c r="G31" s="145" t="str">
        <f>IFERROR(VLOOKUP(E31,BD!$B:$D,2,FALSE),"")</f>
        <v>ZARDO</v>
      </c>
      <c r="H31" s="160">
        <f>IFERROR(VLOOKUP(D31,BD!$B:$D,3,FALSE),"")</f>
        <v>37340</v>
      </c>
      <c r="I31" s="160">
        <f>IFERROR(VLOOKUP(E31,BD!$B:$D,3,FALSE),"")</f>
        <v>37370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640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>
        <v>640</v>
      </c>
      <c r="S31" s="71"/>
      <c r="T31" s="71"/>
      <c r="U31" s="71"/>
      <c r="V31" s="71"/>
      <c r="W31" s="71"/>
      <c r="X31" s="158"/>
    </row>
    <row r="32" spans="2:24" ht="12" x14ac:dyDescent="0.2">
      <c r="B32" s="69"/>
      <c r="C32" s="244"/>
      <c r="D32" s="70" t="s">
        <v>428</v>
      </c>
      <c r="E32" s="123" t="s">
        <v>1187</v>
      </c>
      <c r="F32" s="145" t="str">
        <f>IFERROR(VLOOKUP(D32,BD!$B:$D,2,FALSE),"")</f>
        <v>ZARDO</v>
      </c>
      <c r="G32" s="145" t="str">
        <f>IFERROR(VLOOKUP(E32,BD!$B:$D,2,FALSE),"")</f>
        <v>ZARDO</v>
      </c>
      <c r="H32" s="160">
        <f>IFERROR(VLOOKUP(D32,BD!$B:$D,3,FALSE),"")</f>
        <v>38356</v>
      </c>
      <c r="I32" s="160">
        <f>IFERROR(VLOOKUP(E32,BD!$B:$D,3,FALSE),"")</f>
        <v>38103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640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>
        <v>640</v>
      </c>
      <c r="S32" s="71"/>
      <c r="T32" s="71"/>
      <c r="U32" s="71"/>
      <c r="V32" s="71"/>
      <c r="W32" s="71"/>
      <c r="X32" s="158"/>
    </row>
    <row r="33" spans="2:24" ht="12" x14ac:dyDescent="0.2">
      <c r="B33" s="69"/>
      <c r="C33" s="244"/>
      <c r="D33" s="125" t="s">
        <v>1166</v>
      </c>
      <c r="E33" s="70" t="s">
        <v>1156</v>
      </c>
      <c r="F33" s="145" t="str">
        <f>IFERROR(VLOOKUP(D33,BD!$B:$D,2,FALSE),"")</f>
        <v>ZARDO</v>
      </c>
      <c r="G33" s="145" t="str">
        <f>IFERROR(VLOOKUP(E33,BD!$B:$D,2,FALSE),"")</f>
        <v>ZARDO</v>
      </c>
      <c r="H33" s="160">
        <f>IFERROR(VLOOKUP(D33,BD!$B:$D,3,FALSE),"")</f>
        <v>39030</v>
      </c>
      <c r="I33" s="160">
        <f>IFERROR(VLOOKUP(E33,BD!$B:$D,3,FALSE),"")</f>
        <v>37945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640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>
        <v>640</v>
      </c>
      <c r="T33" s="71"/>
      <c r="U33" s="71"/>
      <c r="V33" s="71"/>
      <c r="W33" s="71"/>
      <c r="X33" s="158"/>
    </row>
    <row r="34" spans="2:24" ht="12" x14ac:dyDescent="0.2">
      <c r="B34" s="69"/>
      <c r="C34" s="244"/>
      <c r="D34" s="70" t="s">
        <v>1160</v>
      </c>
      <c r="E34" s="2" t="s">
        <v>1480</v>
      </c>
      <c r="F34" s="145" t="str">
        <f>IFERROR(VLOOKUP(D34,BD!$B:$D,2,FALSE),"")</f>
        <v>ZARDO</v>
      </c>
      <c r="G34" s="145" t="str">
        <f>IFERROR(VLOOKUP(E34,BD!$B:$D,2,FALSE),"")</f>
        <v>ZARDO</v>
      </c>
      <c r="H34" s="160">
        <f>IFERROR(VLOOKUP(D34,BD!$B:$D,3,FALSE),"")</f>
        <v>37735</v>
      </c>
      <c r="I34" s="160">
        <f>IFERROR(VLOOKUP(E34,BD!$B:$D,3,FALSE),"")</f>
        <v>38305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640</v>
      </c>
      <c r="K34" s="147">
        <f t="shared" si="0"/>
        <v>1</v>
      </c>
      <c r="L34" s="71"/>
      <c r="M34" s="71"/>
      <c r="N34" s="71"/>
      <c r="O34" s="71"/>
      <c r="P34" s="71"/>
      <c r="Q34" s="71"/>
      <c r="R34" s="71"/>
      <c r="S34" s="71">
        <v>640</v>
      </c>
      <c r="T34" s="71"/>
      <c r="U34" s="71"/>
      <c r="V34" s="71"/>
      <c r="W34" s="71"/>
      <c r="X34" s="158"/>
    </row>
    <row r="35" spans="2:24" ht="12" x14ac:dyDescent="0.2">
      <c r="B35" s="69"/>
      <c r="C35" s="244"/>
      <c r="D35" s="70" t="s">
        <v>1160</v>
      </c>
      <c r="E35" s="124" t="s">
        <v>1156</v>
      </c>
      <c r="F35" s="145" t="str">
        <f>IFERROR(VLOOKUP(D35,BD!$B:$D,2,FALSE),"")</f>
        <v>ZARDO</v>
      </c>
      <c r="G35" s="145" t="str">
        <f>IFERROR(VLOOKUP(E35,BD!$B:$D,2,FALSE),"")</f>
        <v>ZARDO</v>
      </c>
      <c r="H35" s="160">
        <f>IFERROR(VLOOKUP(D35,BD!$B:$D,3,FALSE),"")</f>
        <v>37735</v>
      </c>
      <c r="I35" s="160">
        <f>IFERROR(VLOOKUP(E35,BD!$B:$D,3,FALSE),"")</f>
        <v>37945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640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>
        <v>640</v>
      </c>
      <c r="S35" s="71"/>
      <c r="T35" s="71"/>
      <c r="U35" s="71"/>
      <c r="V35" s="71"/>
      <c r="W35" s="71"/>
      <c r="X35" s="158"/>
    </row>
    <row r="36" spans="2:24" ht="12" x14ac:dyDescent="0.2">
      <c r="B36" s="69"/>
      <c r="C36" s="244">
        <v>27</v>
      </c>
      <c r="D36" s="230" t="s">
        <v>188</v>
      </c>
      <c r="E36" s="70" t="s">
        <v>713</v>
      </c>
      <c r="F36" s="145" t="str">
        <f>IFERROR(VLOOKUP(D36,BD!$B:$D,2,FALSE),"")</f>
        <v>ZARDO</v>
      </c>
      <c r="G36" s="145" t="str">
        <f>IFERROR(VLOOKUP(E36,BD!$B:$D,2,FALSE),"")</f>
        <v>ZARDO</v>
      </c>
      <c r="H36" s="160">
        <f>IFERROR(VLOOKUP(D36,BD!$B:$D,3,FALSE),"")</f>
        <v>37494</v>
      </c>
      <c r="I36" s="160">
        <f>IFERROR(VLOOKUP(E36,BD!$B:$D,3,FALSE),"")</f>
        <v>37477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560</v>
      </c>
      <c r="K36" s="147">
        <f t="shared" si="0"/>
        <v>1</v>
      </c>
      <c r="L36" s="71">
        <v>560</v>
      </c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44"/>
      <c r="D37" s="70" t="s">
        <v>290</v>
      </c>
      <c r="E37" s="70" t="s">
        <v>713</v>
      </c>
      <c r="F37" s="145" t="str">
        <f>IFERROR(VLOOKUP(D37,BD!$B:$D,2,FALSE),"")</f>
        <v>ZARDO</v>
      </c>
      <c r="G37" s="145" t="str">
        <f>IFERROR(VLOOKUP(E37,BD!$B:$D,2,FALSE),"")</f>
        <v>ZARDO</v>
      </c>
      <c r="H37" s="160">
        <f>IFERROR(VLOOKUP(D37,BD!$B:$D,3,FALSE),"")</f>
        <v>38337</v>
      </c>
      <c r="I37" s="160">
        <f>IFERROR(VLOOKUP(E37,BD!$B:$D,3,FALSE),"")</f>
        <v>37477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560</v>
      </c>
      <c r="K37" s="147">
        <f t="shared" si="0"/>
        <v>1</v>
      </c>
      <c r="L37" s="71"/>
      <c r="M37" s="71"/>
      <c r="N37" s="71">
        <v>560</v>
      </c>
      <c r="O37" s="71"/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44"/>
      <c r="D38" s="124" t="s">
        <v>841</v>
      </c>
      <c r="E38" s="70" t="s">
        <v>171</v>
      </c>
      <c r="F38" s="145" t="str">
        <f>IFERROR(VLOOKUP(D38,BD!$B:$D,2,FALSE),"")</f>
        <v>ASSVP</v>
      </c>
      <c r="G38" s="145" t="str">
        <f>IFERROR(VLOOKUP(E38,BD!$B:$D,2,FALSE),"")</f>
        <v>ASSVP</v>
      </c>
      <c r="H38" s="160">
        <f>IFERROR(VLOOKUP(D38,BD!$B:$D,3,FALSE),"")</f>
        <v>37824</v>
      </c>
      <c r="I38" s="160">
        <f>IFERROR(VLOOKUP(E38,BD!$B:$D,3,FALSE),"")</f>
        <v>37453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560</v>
      </c>
      <c r="K38" s="147">
        <f t="shared" si="0"/>
        <v>1</v>
      </c>
      <c r="L38" s="71"/>
      <c r="M38" s="71"/>
      <c r="N38" s="71"/>
      <c r="O38" s="71"/>
      <c r="P38" s="71"/>
      <c r="Q38" s="71"/>
      <c r="R38" s="71"/>
      <c r="S38" s="71"/>
      <c r="T38" s="71"/>
      <c r="U38" s="71">
        <v>560</v>
      </c>
      <c r="V38" s="71"/>
      <c r="W38" s="71"/>
      <c r="X38" s="158"/>
    </row>
    <row r="39" spans="2:24" ht="12" x14ac:dyDescent="0.2">
      <c r="B39" s="69"/>
      <c r="C39" s="244"/>
      <c r="D39" s="124" t="s">
        <v>654</v>
      </c>
      <c r="E39" s="70" t="s">
        <v>1187</v>
      </c>
      <c r="F39" s="145" t="str">
        <f>IFERROR(VLOOKUP(D39,BD!$B:$D,2,FALSE),"")</f>
        <v>BME</v>
      </c>
      <c r="G39" s="145" t="str">
        <f>IFERROR(VLOOKUP(E39,BD!$B:$D,2,FALSE),"")</f>
        <v>ZARDO</v>
      </c>
      <c r="H39" s="160">
        <f>IFERROR(VLOOKUP(D39,BD!$B:$D,3,FALSE),"")</f>
        <v>38050</v>
      </c>
      <c r="I39" s="160">
        <f>IFERROR(VLOOKUP(E39,BD!$B:$D,3,FALSE),"")</f>
        <v>38103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560</v>
      </c>
      <c r="K39" s="147">
        <f t="shared" si="0"/>
        <v>1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>
        <v>560</v>
      </c>
      <c r="W39" s="71"/>
      <c r="X39" s="158"/>
    </row>
    <row r="40" spans="2:24" ht="12" x14ac:dyDescent="0.2">
      <c r="B40" s="69"/>
      <c r="C40" s="244">
        <v>31</v>
      </c>
      <c r="D40" s="129" t="s">
        <v>138</v>
      </c>
      <c r="E40" s="70" t="s">
        <v>721</v>
      </c>
      <c r="F40" s="145" t="str">
        <f>IFERROR(VLOOKUP(D40,BD!$B:$D,2,FALSE),"")</f>
        <v>ASSVP</v>
      </c>
      <c r="G40" s="145" t="str">
        <f>IFERROR(VLOOKUP(E40,BD!$B:$D,2,FALSE),"")</f>
        <v>ASSVP</v>
      </c>
      <c r="H40" s="160">
        <f>IFERROR(VLOOKUP(D40,BD!$B:$D,3,FALSE),"")</f>
        <v>37282</v>
      </c>
      <c r="I40" s="160">
        <f>IFERROR(VLOOKUP(E40,BD!$B:$D,3,FALSE),"")</f>
        <v>38721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440</v>
      </c>
      <c r="K40" s="147">
        <f t="shared" si="0"/>
        <v>1</v>
      </c>
      <c r="L40" s="71"/>
      <c r="M40" s="71"/>
      <c r="N40" s="71"/>
      <c r="O40" s="71"/>
      <c r="P40" s="71"/>
      <c r="Q40" s="71">
        <v>440</v>
      </c>
      <c r="R40" s="71"/>
      <c r="S40" s="71"/>
      <c r="T40" s="71"/>
      <c r="U40" s="71"/>
      <c r="V40" s="71"/>
      <c r="W40" s="71"/>
      <c r="X40" s="158"/>
    </row>
    <row r="41" spans="2:24" ht="12" x14ac:dyDescent="0.2">
      <c r="B41" s="69"/>
      <c r="C41" s="244"/>
      <c r="D41" s="125" t="s">
        <v>1483</v>
      </c>
      <c r="E41" s="70" t="s">
        <v>1482</v>
      </c>
      <c r="F41" s="145" t="str">
        <f>IFERROR(VLOOKUP(D41,BD!$B:$D,2,FALSE),"")</f>
        <v>ZARDO</v>
      </c>
      <c r="G41" s="145" t="str">
        <f>IFERROR(VLOOKUP(E41,BD!$B:$D,2,FALSE),"")</f>
        <v>ZARDO</v>
      </c>
      <c r="H41" s="160">
        <f>IFERROR(VLOOKUP(D41,BD!$B:$D,3,FALSE),"")</f>
        <v>37253</v>
      </c>
      <c r="I41" s="160">
        <f>IFERROR(VLOOKUP(E41,BD!$B:$D,3,FALSE),"")</f>
        <v>39167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440</v>
      </c>
      <c r="K41" s="147">
        <f t="shared" si="0"/>
        <v>1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>
        <v>440</v>
      </c>
      <c r="W41" s="71"/>
      <c r="X41" s="158"/>
    </row>
    <row r="42" spans="2:24" ht="12" x14ac:dyDescent="0.2">
      <c r="B42" s="69"/>
      <c r="C42" s="244"/>
      <c r="D42" s="70" t="s">
        <v>119</v>
      </c>
      <c r="E42" s="70" t="s">
        <v>386</v>
      </c>
      <c r="F42" s="145" t="str">
        <f>IFERROR(VLOOKUP(D42,BD!$B:$D,2,FALSE),"")</f>
        <v>ASSVP</v>
      </c>
      <c r="G42" s="145" t="str">
        <f>IFERROR(VLOOKUP(E42,BD!$B:$D,2,FALSE),"")</f>
        <v>ASSVP</v>
      </c>
      <c r="H42" s="160">
        <f>IFERROR(VLOOKUP(D42,BD!$B:$D,3,FALSE),"")</f>
        <v>37355</v>
      </c>
      <c r="I42" s="160">
        <f>IFERROR(VLOOKUP(E42,BD!$B:$D,3,FALSE),"")</f>
        <v>38167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440</v>
      </c>
      <c r="K42" s="147">
        <f t="shared" si="0"/>
        <v>1</v>
      </c>
      <c r="L42" s="71"/>
      <c r="M42" s="71"/>
      <c r="N42" s="71"/>
      <c r="O42" s="71"/>
      <c r="P42" s="71"/>
      <c r="Q42" s="71">
        <v>440</v>
      </c>
      <c r="R42" s="71"/>
      <c r="S42" s="71"/>
      <c r="T42" s="71"/>
      <c r="U42" s="71"/>
      <c r="V42" s="71"/>
      <c r="W42" s="71"/>
      <c r="X42" s="158"/>
    </row>
    <row r="43" spans="2:24" ht="12" x14ac:dyDescent="0.2">
      <c r="B43" s="69"/>
      <c r="C43" s="244"/>
      <c r="D43" s="70" t="s">
        <v>1462</v>
      </c>
      <c r="E43" s="123" t="s">
        <v>1481</v>
      </c>
      <c r="F43" s="145" t="str">
        <f>IFERROR(VLOOKUP(D43,BD!$B:$D,2,FALSE),"")</f>
        <v>ZARDO</v>
      </c>
      <c r="G43" s="145" t="str">
        <f>IFERROR(VLOOKUP(E43,BD!$B:$D,2,FALSE),"")</f>
        <v>ZARDO</v>
      </c>
      <c r="H43" s="160">
        <f>IFERROR(VLOOKUP(D43,BD!$B:$D,3,FALSE),"")</f>
        <v>37699</v>
      </c>
      <c r="I43" s="160">
        <f>IFERROR(VLOOKUP(E43,BD!$B:$D,3,FALSE),"")</f>
        <v>37607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440</v>
      </c>
      <c r="K43" s="147">
        <f t="shared" si="0"/>
        <v>1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>
        <v>440</v>
      </c>
      <c r="W43" s="71"/>
      <c r="X43" s="158"/>
    </row>
    <row r="44" spans="2:24" ht="12" x14ac:dyDescent="0.2">
      <c r="B44" s="69"/>
      <c r="C44" s="244"/>
      <c r="D44" s="70" t="s">
        <v>680</v>
      </c>
      <c r="E44" s="226" t="s">
        <v>452</v>
      </c>
      <c r="F44" s="145" t="str">
        <f>IFERROR(VLOOKUP(D44,BD!$B:$D,2,FALSE),"")</f>
        <v>PIAMARTA</v>
      </c>
      <c r="G44" s="145" t="str">
        <f>IFERROR(VLOOKUP(E44,BD!$B:$D,2,FALSE),"")</f>
        <v>PIAMARTA</v>
      </c>
      <c r="H44" s="160">
        <f>IFERROR(VLOOKUP(D44,BD!$B:$D,3,FALSE),"")</f>
        <v>37561</v>
      </c>
      <c r="I44" s="160">
        <f>IFERROR(VLOOKUP(E44,BD!$B:$D,3,FALSE),"")</f>
        <v>37809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440</v>
      </c>
      <c r="K44" s="147">
        <f t="shared" si="0"/>
        <v>1</v>
      </c>
      <c r="L44" s="71"/>
      <c r="M44" s="71"/>
      <c r="N44" s="71"/>
      <c r="O44" s="71"/>
      <c r="P44" s="71"/>
      <c r="Q44" s="71">
        <v>440</v>
      </c>
      <c r="R44" s="71"/>
      <c r="S44" s="71"/>
      <c r="T44" s="71"/>
      <c r="U44" s="71"/>
      <c r="V44" s="71"/>
      <c r="W44" s="71"/>
      <c r="X44" s="158"/>
    </row>
    <row r="45" spans="2:24" x14ac:dyDescent="0.2">
      <c r="B45" s="72"/>
      <c r="C45" s="73"/>
      <c r="D45" s="73"/>
      <c r="E45" s="73"/>
      <c r="F45" s="75"/>
      <c r="G45" s="75"/>
      <c r="H45" s="83"/>
      <c r="I45" s="83"/>
      <c r="J45" s="74"/>
      <c r="K45" s="75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158"/>
    </row>
    <row r="46" spans="2:24" s="80" customFormat="1" x14ac:dyDescent="0.2">
      <c r="B46" s="76"/>
      <c r="C46" s="77"/>
      <c r="D46" s="78"/>
      <c r="E46" s="78" t="str">
        <f>SM_S19!$D$55</f>
        <v>CONTAGEM DE SEMANAS</v>
      </c>
      <c r="F46" s="82"/>
      <c r="G46" s="82"/>
      <c r="H46" s="83"/>
      <c r="I46" s="83"/>
      <c r="J46" s="79"/>
      <c r="K46" s="79"/>
      <c r="L46" s="102">
        <f>SM!H$38</f>
        <v>50</v>
      </c>
      <c r="M46" s="102">
        <f>SM!I$38</f>
        <v>49</v>
      </c>
      <c r="N46" s="102">
        <f>SM!J$38</f>
        <v>35</v>
      </c>
      <c r="O46" s="102">
        <f>SM!K$38</f>
        <v>30</v>
      </c>
      <c r="P46" s="102">
        <f>SM!L$38</f>
        <v>28</v>
      </c>
      <c r="Q46" s="102">
        <f>SM!M$38</f>
        <v>26</v>
      </c>
      <c r="R46" s="102">
        <f>SM!N$38</f>
        <v>22</v>
      </c>
      <c r="S46" s="102">
        <f>SM!O$38</f>
        <v>11</v>
      </c>
      <c r="T46" s="102">
        <f>SM!P$38</f>
        <v>4</v>
      </c>
      <c r="U46" s="102">
        <f>SM!Q$38</f>
        <v>4</v>
      </c>
      <c r="V46" s="102">
        <f>SM!R$38</f>
        <v>4</v>
      </c>
      <c r="W46" s="102">
        <f>SM!S$38</f>
        <v>1</v>
      </c>
      <c r="X46" s="159"/>
    </row>
  </sheetData>
  <sheetProtection selectLockedCells="1" selectUnlockedCells="1"/>
  <sortState ref="D10:W44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87"/>
  <sheetViews>
    <sheetView showGridLines="0" zoomScale="90" zoomScaleNormal="90" zoomScaleSheetLayoutView="100" workbookViewId="0">
      <selection activeCell="D26" sqref="D26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11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70" t="s">
        <v>391</v>
      </c>
      <c r="E10" s="145" t="str">
        <f>IFERROR(VLOOKUP(D10,BD!$B:$D,2,FALSE),"")</f>
        <v>ASSVP</v>
      </c>
      <c r="F10" s="160">
        <f>IFERROR(VLOOKUP(D10,BD!$B:$D,3,FALSE),"")</f>
        <v>38071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5120</v>
      </c>
      <c r="H10" s="147">
        <f t="shared" ref="H10:H41" si="0">COUNT(I10:U10)-COUNTIF(I10:U10,"=0")</f>
        <v>4</v>
      </c>
      <c r="I10" s="71"/>
      <c r="J10" s="71"/>
      <c r="K10" s="71"/>
      <c r="L10" s="71">
        <v>1360</v>
      </c>
      <c r="M10" s="71"/>
      <c r="N10" s="71"/>
      <c r="O10" s="71"/>
      <c r="P10" s="71">
        <v>1360</v>
      </c>
      <c r="Q10" s="71"/>
      <c r="R10" s="71">
        <v>800</v>
      </c>
      <c r="S10" s="71"/>
      <c r="T10" s="71">
        <v>1600</v>
      </c>
      <c r="U10" s="158"/>
    </row>
    <row r="11" spans="2:21" ht="12" x14ac:dyDescent="0.2">
      <c r="B11" s="69"/>
      <c r="C11" s="63">
        <v>2</v>
      </c>
      <c r="D11" s="70" t="s">
        <v>844</v>
      </c>
      <c r="E11" s="145" t="str">
        <f>IFERROR(VLOOKUP(D11,BD!$B:$D,2,FALSE),"")</f>
        <v>SMEL/MCR</v>
      </c>
      <c r="F11" s="160">
        <f>IFERROR(VLOOKUP(D11,BD!$B:$D,3,FALSE),"")</f>
        <v>37838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4200</v>
      </c>
      <c r="H11" s="147">
        <f t="shared" si="0"/>
        <v>6</v>
      </c>
      <c r="I11" s="71"/>
      <c r="J11" s="71"/>
      <c r="K11" s="71"/>
      <c r="L11" s="71">
        <v>640</v>
      </c>
      <c r="M11" s="71"/>
      <c r="N11" s="71">
        <v>200</v>
      </c>
      <c r="O11" s="71">
        <v>640</v>
      </c>
      <c r="P11" s="71">
        <v>1120</v>
      </c>
      <c r="Q11" s="71"/>
      <c r="R11" s="71">
        <v>440</v>
      </c>
      <c r="S11" s="71"/>
      <c r="T11" s="71">
        <v>1360</v>
      </c>
      <c r="U11" s="158"/>
    </row>
    <row r="12" spans="2:21" ht="12" x14ac:dyDescent="0.2">
      <c r="B12" s="69"/>
      <c r="C12" s="245"/>
      <c r="D12" s="70" t="s">
        <v>933</v>
      </c>
      <c r="E12" s="145" t="str">
        <f>IFERROR(VLOOKUP(D12,BD!$B:$D,2,FALSE),"")</f>
        <v>ABCFI</v>
      </c>
      <c r="F12" s="160">
        <f>IFERROR(VLOOKUP(D12,BD!$B:$D,3,FALSE),"")</f>
        <v>37923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4200</v>
      </c>
      <c r="H12" s="147">
        <f t="shared" si="0"/>
        <v>6</v>
      </c>
      <c r="I12" s="71"/>
      <c r="J12" s="71"/>
      <c r="K12" s="71"/>
      <c r="L12" s="71">
        <v>880</v>
      </c>
      <c r="M12" s="71"/>
      <c r="N12" s="71">
        <v>680</v>
      </c>
      <c r="O12" s="71">
        <v>1120</v>
      </c>
      <c r="P12" s="71">
        <v>640</v>
      </c>
      <c r="Q12" s="71"/>
      <c r="R12" s="71">
        <v>320</v>
      </c>
      <c r="S12" s="71"/>
      <c r="T12" s="71">
        <v>880</v>
      </c>
      <c r="U12" s="158"/>
    </row>
    <row r="13" spans="2:21" ht="12" x14ac:dyDescent="0.2">
      <c r="B13" s="69"/>
      <c r="C13" s="245">
        <v>4</v>
      </c>
      <c r="D13" s="70" t="s">
        <v>374</v>
      </c>
      <c r="E13" s="145" t="str">
        <f>IFERROR(VLOOKUP(D13,BD!$B:$D,2,FALSE),"")</f>
        <v>PALOTINA</v>
      </c>
      <c r="F13" s="160">
        <f>IFERROR(VLOOKUP(D13,BD!$B:$D,3,FALSE),"")</f>
        <v>38094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4120</v>
      </c>
      <c r="H13" s="147">
        <f t="shared" si="0"/>
        <v>5</v>
      </c>
      <c r="I13" s="71"/>
      <c r="J13" s="71"/>
      <c r="K13" s="71"/>
      <c r="L13" s="71">
        <v>880</v>
      </c>
      <c r="M13" s="71"/>
      <c r="N13" s="71">
        <v>440</v>
      </c>
      <c r="O13" s="71">
        <v>1360</v>
      </c>
      <c r="P13" s="71">
        <v>880</v>
      </c>
      <c r="Q13" s="71"/>
      <c r="R13" s="71">
        <v>560</v>
      </c>
      <c r="S13" s="71"/>
      <c r="T13" s="71"/>
      <c r="U13" s="158"/>
    </row>
    <row r="14" spans="2:21" ht="12" x14ac:dyDescent="0.2">
      <c r="B14" s="69"/>
      <c r="C14" s="245">
        <v>5</v>
      </c>
      <c r="D14" s="70" t="s">
        <v>898</v>
      </c>
      <c r="E14" s="145" t="str">
        <f>IFERROR(VLOOKUP(D14,BD!$B:$D,2,FALSE),"")</f>
        <v>AMBP</v>
      </c>
      <c r="F14" s="160">
        <f>IFERROR(VLOOKUP(D14,BD!$B:$D,3,FALSE),"")</f>
        <v>37889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3680</v>
      </c>
      <c r="H14" s="147">
        <f t="shared" si="0"/>
        <v>6</v>
      </c>
      <c r="I14" s="71"/>
      <c r="J14" s="71">
        <v>680</v>
      </c>
      <c r="K14" s="71"/>
      <c r="L14" s="71">
        <v>160</v>
      </c>
      <c r="M14" s="71">
        <v>800</v>
      </c>
      <c r="N14" s="71"/>
      <c r="O14" s="71"/>
      <c r="P14" s="71">
        <v>640</v>
      </c>
      <c r="Q14" s="71">
        <v>440</v>
      </c>
      <c r="R14" s="71"/>
      <c r="S14" s="71"/>
      <c r="T14" s="71">
        <v>1120</v>
      </c>
      <c r="U14" s="158"/>
    </row>
    <row r="15" spans="2:21" ht="12" x14ac:dyDescent="0.2">
      <c r="B15" s="69"/>
      <c r="C15" s="245">
        <v>6</v>
      </c>
      <c r="D15" s="70" t="s">
        <v>647</v>
      </c>
      <c r="E15" s="145" t="str">
        <f>IFERROR(VLOOKUP(D15,BD!$B:$D,2,FALSE),"")</f>
        <v>BME</v>
      </c>
      <c r="F15" s="160">
        <f>IFERROR(VLOOKUP(D15,BD!$B:$D,3,FALSE),"")</f>
        <v>38048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3600</v>
      </c>
      <c r="H15" s="147">
        <f t="shared" si="0"/>
        <v>6</v>
      </c>
      <c r="I15" s="71"/>
      <c r="J15" s="71"/>
      <c r="K15" s="71">
        <v>560</v>
      </c>
      <c r="L15" s="71">
        <v>640</v>
      </c>
      <c r="M15" s="71"/>
      <c r="N15" s="71"/>
      <c r="O15" s="71">
        <v>640</v>
      </c>
      <c r="P15" s="71">
        <v>640</v>
      </c>
      <c r="Q15" s="71"/>
      <c r="R15" s="71"/>
      <c r="S15" s="71">
        <v>560</v>
      </c>
      <c r="T15" s="71">
        <v>1120</v>
      </c>
      <c r="U15" s="158"/>
    </row>
    <row r="16" spans="2:21" ht="12" x14ac:dyDescent="0.2">
      <c r="B16" s="69"/>
      <c r="C16" s="245">
        <v>7</v>
      </c>
      <c r="D16" s="70" t="s">
        <v>654</v>
      </c>
      <c r="E16" s="145" t="str">
        <f>IFERROR(VLOOKUP(D16,BD!$B:$D,2,FALSE),"")</f>
        <v>BME</v>
      </c>
      <c r="F16" s="160">
        <f>IFERROR(VLOOKUP(D16,BD!$B:$D,3,FALSE),"")</f>
        <v>38050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3520</v>
      </c>
      <c r="H16" s="147">
        <f t="shared" si="0"/>
        <v>6</v>
      </c>
      <c r="I16" s="71"/>
      <c r="J16" s="71"/>
      <c r="K16" s="71">
        <v>560</v>
      </c>
      <c r="L16" s="71">
        <v>160</v>
      </c>
      <c r="M16" s="71"/>
      <c r="N16" s="71"/>
      <c r="O16" s="71">
        <v>880</v>
      </c>
      <c r="P16" s="71">
        <v>640</v>
      </c>
      <c r="Q16" s="71"/>
      <c r="R16" s="71"/>
      <c r="S16" s="71">
        <v>560</v>
      </c>
      <c r="T16" s="71">
        <v>880</v>
      </c>
      <c r="U16" s="158"/>
    </row>
    <row r="17" spans="2:21" ht="12" x14ac:dyDescent="0.2">
      <c r="B17" s="69"/>
      <c r="C17" s="245">
        <v>8</v>
      </c>
      <c r="D17" s="70" t="s">
        <v>467</v>
      </c>
      <c r="E17" s="145" t="str">
        <f>IFERROR(VLOOKUP(D17,BD!$B:$D,2,FALSE),"")</f>
        <v>ABCFI</v>
      </c>
      <c r="F17" s="160">
        <f>IFERROR(VLOOKUP(D17,BD!$B:$D,3,FALSE),"")</f>
        <v>37928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3120</v>
      </c>
      <c r="H17" s="147">
        <f t="shared" si="0"/>
        <v>3</v>
      </c>
      <c r="I17" s="71"/>
      <c r="J17" s="71"/>
      <c r="K17" s="71"/>
      <c r="L17" s="71">
        <v>640</v>
      </c>
      <c r="M17" s="71"/>
      <c r="N17" s="71"/>
      <c r="O17" s="71">
        <v>1600</v>
      </c>
      <c r="P17" s="71">
        <v>880</v>
      </c>
      <c r="Q17" s="71"/>
      <c r="R17" s="71"/>
      <c r="S17" s="71"/>
      <c r="T17" s="71"/>
      <c r="U17" s="158"/>
    </row>
    <row r="18" spans="2:21" ht="12" x14ac:dyDescent="0.2">
      <c r="B18" s="69"/>
      <c r="C18" s="245">
        <v>9</v>
      </c>
      <c r="D18" s="124" t="s">
        <v>645</v>
      </c>
      <c r="E18" s="145" t="str">
        <f>IFERROR(VLOOKUP(D18,BD!$B:$D,2,FALSE),"")</f>
        <v>BME</v>
      </c>
      <c r="F18" s="160">
        <f>IFERROR(VLOOKUP(D18,BD!$B:$D,3,FALSE),"")</f>
        <v>37869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2800</v>
      </c>
      <c r="H18" s="147">
        <f t="shared" si="0"/>
        <v>5</v>
      </c>
      <c r="I18" s="71">
        <v>440</v>
      </c>
      <c r="J18" s="71"/>
      <c r="K18" s="71"/>
      <c r="L18" s="71">
        <v>640</v>
      </c>
      <c r="M18" s="71"/>
      <c r="N18" s="71"/>
      <c r="O18" s="71"/>
      <c r="P18" s="71">
        <v>400</v>
      </c>
      <c r="Q18" s="71"/>
      <c r="R18" s="71"/>
      <c r="S18" s="71">
        <v>680</v>
      </c>
      <c r="T18" s="71">
        <v>640</v>
      </c>
      <c r="U18" s="158"/>
    </row>
    <row r="19" spans="2:21" ht="12" x14ac:dyDescent="0.2">
      <c r="B19" s="69"/>
      <c r="C19" s="245">
        <v>10</v>
      </c>
      <c r="D19" s="125" t="s">
        <v>553</v>
      </c>
      <c r="E19" s="145" t="str">
        <f>IFERROR(VLOOKUP(D19,BD!$B:$D,2,FALSE),"")</f>
        <v>PALOTINA</v>
      </c>
      <c r="F19" s="160">
        <f>IFERROR(VLOOKUP(D19,BD!$B:$D,3,FALSE),"")</f>
        <v>37725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2720</v>
      </c>
      <c r="H19" s="147">
        <f t="shared" si="0"/>
        <v>4</v>
      </c>
      <c r="I19" s="71"/>
      <c r="J19" s="71"/>
      <c r="K19" s="71"/>
      <c r="L19" s="71">
        <v>880</v>
      </c>
      <c r="M19" s="71"/>
      <c r="N19" s="71">
        <v>560</v>
      </c>
      <c r="O19" s="71">
        <v>400</v>
      </c>
      <c r="P19" s="71">
        <v>880</v>
      </c>
      <c r="Q19" s="71"/>
      <c r="R19" s="71"/>
      <c r="S19" s="71"/>
      <c r="T19" s="71"/>
      <c r="U19" s="158"/>
    </row>
    <row r="20" spans="2:21" ht="12" x14ac:dyDescent="0.2">
      <c r="B20" s="69"/>
      <c r="C20" s="245">
        <v>11</v>
      </c>
      <c r="D20" s="125" t="s">
        <v>734</v>
      </c>
      <c r="E20" s="145" t="str">
        <f>IFERROR(VLOOKUP(D20,BD!$B:$D,2,FALSE),"")</f>
        <v>CC</v>
      </c>
      <c r="F20" s="160">
        <f>IFERROR(VLOOKUP(D20,BD!$B:$D,3,FALSE),"")</f>
        <v>38322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2560</v>
      </c>
      <c r="H20" s="147">
        <f t="shared" si="0"/>
        <v>3</v>
      </c>
      <c r="I20" s="71"/>
      <c r="J20" s="71"/>
      <c r="K20" s="71">
        <v>800</v>
      </c>
      <c r="L20" s="71">
        <v>160</v>
      </c>
      <c r="M20" s="71"/>
      <c r="N20" s="71"/>
      <c r="O20" s="71"/>
      <c r="P20" s="71">
        <v>1600</v>
      </c>
      <c r="Q20" s="71"/>
      <c r="R20" s="71"/>
      <c r="S20" s="71"/>
      <c r="T20" s="71"/>
      <c r="U20" s="158"/>
    </row>
    <row r="21" spans="2:21" ht="12" x14ac:dyDescent="0.2">
      <c r="B21" s="69"/>
      <c r="C21" s="245">
        <v>12</v>
      </c>
      <c r="D21" s="125" t="s">
        <v>649</v>
      </c>
      <c r="E21" s="145" t="str">
        <f>IFERROR(VLOOKUP(D21,BD!$B:$D,2,FALSE),"")</f>
        <v>CC</v>
      </c>
      <c r="F21" s="160">
        <f>IFERROR(VLOOKUP(D21,BD!$B:$D,3,FALSE),"")</f>
        <v>38043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2520</v>
      </c>
      <c r="H21" s="147">
        <f t="shared" si="0"/>
        <v>4</v>
      </c>
      <c r="I21" s="71"/>
      <c r="J21" s="71"/>
      <c r="K21" s="71">
        <v>680</v>
      </c>
      <c r="L21" s="71">
        <v>160</v>
      </c>
      <c r="M21" s="71"/>
      <c r="N21" s="71"/>
      <c r="O21" s="71"/>
      <c r="P21" s="71"/>
      <c r="Q21" s="71"/>
      <c r="R21" s="71"/>
      <c r="S21" s="71">
        <v>800</v>
      </c>
      <c r="T21" s="71">
        <v>880</v>
      </c>
      <c r="U21" s="158"/>
    </row>
    <row r="22" spans="2:21" ht="12" x14ac:dyDescent="0.2">
      <c r="B22" s="69"/>
      <c r="C22" s="245">
        <v>13</v>
      </c>
      <c r="D22" s="70" t="s">
        <v>685</v>
      </c>
      <c r="E22" s="145" t="str">
        <f>IFERROR(VLOOKUP(D22,BD!$B:$D,2,FALSE),"")</f>
        <v>PIAMARTA</v>
      </c>
      <c r="F22" s="160">
        <f>IFERROR(VLOOKUP(D22,BD!$B:$D,3,FALSE),"")</f>
        <v>37723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2440</v>
      </c>
      <c r="H22" s="147">
        <f t="shared" si="0"/>
        <v>5</v>
      </c>
      <c r="I22" s="71"/>
      <c r="J22" s="71"/>
      <c r="K22" s="71"/>
      <c r="L22" s="71">
        <v>640</v>
      </c>
      <c r="M22" s="71"/>
      <c r="N22" s="71">
        <v>200</v>
      </c>
      <c r="O22" s="71">
        <v>640</v>
      </c>
      <c r="P22" s="71">
        <v>400</v>
      </c>
      <c r="Q22" s="71"/>
      <c r="R22" s="71">
        <v>560</v>
      </c>
      <c r="S22" s="71"/>
      <c r="T22" s="71"/>
      <c r="U22" s="158"/>
    </row>
    <row r="23" spans="2:21" ht="12" x14ac:dyDescent="0.2">
      <c r="B23" s="69"/>
      <c r="C23" s="245">
        <v>14</v>
      </c>
      <c r="D23" s="124" t="s">
        <v>743</v>
      </c>
      <c r="E23" s="145" t="str">
        <f>IFERROR(VLOOKUP(D23,BD!$B:$D,2,FALSE),"")</f>
        <v>ASERP</v>
      </c>
      <c r="F23" s="160">
        <f>IFERROR(VLOOKUP(D23,BD!$B:$D,3,FALSE),"")</f>
        <v>37716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2320</v>
      </c>
      <c r="H23" s="147">
        <f t="shared" si="0"/>
        <v>3</v>
      </c>
      <c r="I23" s="71"/>
      <c r="J23" s="71"/>
      <c r="K23" s="71"/>
      <c r="L23" s="71"/>
      <c r="M23" s="71"/>
      <c r="N23" s="71"/>
      <c r="O23" s="71"/>
      <c r="P23" s="71">
        <v>640</v>
      </c>
      <c r="Q23" s="71">
        <v>800</v>
      </c>
      <c r="R23" s="71"/>
      <c r="S23" s="71"/>
      <c r="T23" s="71">
        <v>880</v>
      </c>
      <c r="U23" s="158"/>
    </row>
    <row r="24" spans="2:21" ht="12" x14ac:dyDescent="0.2">
      <c r="B24" s="69"/>
      <c r="C24" s="245">
        <v>15</v>
      </c>
      <c r="D24" s="70" t="s">
        <v>161</v>
      </c>
      <c r="E24" s="145" t="str">
        <f>IFERROR(VLOOKUP(D24,BD!$B:$D,2,FALSE),"")</f>
        <v>ABCFI</v>
      </c>
      <c r="F24" s="160">
        <f>IFERROR(VLOOKUP(D24,BD!$B:$D,3,FALSE),"")</f>
        <v>37646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2240</v>
      </c>
      <c r="H24" s="147">
        <f t="shared" si="0"/>
        <v>2</v>
      </c>
      <c r="I24" s="71"/>
      <c r="J24" s="71"/>
      <c r="K24" s="71"/>
      <c r="L24" s="71">
        <v>1120</v>
      </c>
      <c r="M24" s="71"/>
      <c r="N24" s="71"/>
      <c r="O24" s="71">
        <v>1120</v>
      </c>
      <c r="P24" s="71"/>
      <c r="Q24" s="71"/>
      <c r="R24" s="71"/>
      <c r="S24" s="71"/>
      <c r="T24" s="71"/>
      <c r="U24" s="158"/>
    </row>
    <row r="25" spans="2:21" ht="12" x14ac:dyDescent="0.2">
      <c r="B25" s="69"/>
      <c r="C25" s="245">
        <v>16</v>
      </c>
      <c r="D25" s="70" t="s">
        <v>852</v>
      </c>
      <c r="E25" s="145" t="str">
        <f>IFERROR(VLOOKUP(D25,BD!$B:$D,2,FALSE),"")</f>
        <v>AMBP</v>
      </c>
      <c r="F25" s="160">
        <f>IFERROR(VLOOKUP(D25,BD!$B:$D,3,FALSE),"")</f>
        <v>38204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2200</v>
      </c>
      <c r="H25" s="147">
        <f t="shared" si="0"/>
        <v>5</v>
      </c>
      <c r="I25" s="71"/>
      <c r="J25" s="71"/>
      <c r="K25" s="71"/>
      <c r="L25" s="71">
        <v>160</v>
      </c>
      <c r="M25" s="71">
        <v>680</v>
      </c>
      <c r="N25" s="71"/>
      <c r="O25" s="71"/>
      <c r="P25" s="71">
        <v>640</v>
      </c>
      <c r="Q25" s="71">
        <v>320</v>
      </c>
      <c r="R25" s="71"/>
      <c r="S25" s="71"/>
      <c r="T25" s="71">
        <v>400</v>
      </c>
      <c r="U25" s="158"/>
    </row>
    <row r="26" spans="2:21" ht="12" x14ac:dyDescent="0.2">
      <c r="B26" s="69"/>
      <c r="C26" s="245">
        <v>17</v>
      </c>
      <c r="D26" s="70" t="s">
        <v>812</v>
      </c>
      <c r="E26" s="145" t="str">
        <f>IFERROR(VLOOKUP(D26,BD!$B:$D,2,FALSE),"")</f>
        <v>SMEL/MCR</v>
      </c>
      <c r="F26" s="160">
        <f>IFERROR(VLOOKUP(D26,BD!$B:$D,3,FALSE),"")</f>
        <v>38136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1960</v>
      </c>
      <c r="H26" s="147">
        <f t="shared" si="0"/>
        <v>5</v>
      </c>
      <c r="I26" s="71"/>
      <c r="J26" s="71"/>
      <c r="K26" s="71"/>
      <c r="L26" s="71"/>
      <c r="M26" s="71"/>
      <c r="N26" s="71">
        <v>440</v>
      </c>
      <c r="O26" s="71">
        <v>400</v>
      </c>
      <c r="P26" s="71">
        <v>400</v>
      </c>
      <c r="Q26" s="71"/>
      <c r="R26" s="71">
        <v>320</v>
      </c>
      <c r="S26" s="71"/>
      <c r="T26" s="71">
        <v>400</v>
      </c>
      <c r="U26" s="158"/>
    </row>
    <row r="27" spans="2:21" ht="12" x14ac:dyDescent="0.2">
      <c r="B27" s="69"/>
      <c r="C27" s="245"/>
      <c r="D27" s="219" t="s">
        <v>290</v>
      </c>
      <c r="E27" s="145" t="str">
        <f>IFERROR(VLOOKUP(D27,BD!$B:$D,2,FALSE),"")</f>
        <v>ZARDO</v>
      </c>
      <c r="F27" s="160">
        <f>IFERROR(VLOOKUP(D27,BD!$B:$D,3,FALSE),"")</f>
        <v>38337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1960</v>
      </c>
      <c r="H27" s="147">
        <f t="shared" si="0"/>
        <v>3</v>
      </c>
      <c r="I27" s="71"/>
      <c r="J27" s="71"/>
      <c r="K27" s="71">
        <v>440</v>
      </c>
      <c r="L27" s="71">
        <v>1120</v>
      </c>
      <c r="M27" s="71"/>
      <c r="N27" s="71"/>
      <c r="O27" s="71">
        <v>400</v>
      </c>
      <c r="P27" s="71"/>
      <c r="Q27" s="71"/>
      <c r="R27" s="71"/>
      <c r="S27" s="71"/>
      <c r="T27" s="71"/>
      <c r="U27" s="158"/>
    </row>
    <row r="28" spans="2:21" ht="12" x14ac:dyDescent="0.2">
      <c r="B28" s="69"/>
      <c r="C28" s="245">
        <v>19</v>
      </c>
      <c r="D28" s="70" t="s">
        <v>1468</v>
      </c>
      <c r="E28" s="145" t="str">
        <f>IFERROR(VLOOKUP(D28,BD!$B:$D,2,FALSE),"")</f>
        <v>ASERP</v>
      </c>
      <c r="F28" s="160">
        <f>IFERROR(VLOOKUP(D28,BD!$B:$D,3,FALSE),"")</f>
        <v>38232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1920</v>
      </c>
      <c r="H28" s="147">
        <f t="shared" si="0"/>
        <v>4</v>
      </c>
      <c r="I28" s="71"/>
      <c r="J28" s="71"/>
      <c r="K28" s="71"/>
      <c r="L28" s="71"/>
      <c r="M28" s="71">
        <v>560</v>
      </c>
      <c r="N28" s="71"/>
      <c r="O28" s="71">
        <v>400</v>
      </c>
      <c r="P28" s="71">
        <v>400</v>
      </c>
      <c r="Q28" s="71">
        <v>560</v>
      </c>
      <c r="R28" s="71"/>
      <c r="S28" s="71"/>
      <c r="T28" s="71"/>
      <c r="U28" s="158"/>
    </row>
    <row r="29" spans="2:21" ht="12" x14ac:dyDescent="0.2">
      <c r="B29" s="69"/>
      <c r="C29" s="245">
        <v>20</v>
      </c>
      <c r="D29" s="123" t="s">
        <v>918</v>
      </c>
      <c r="E29" s="145" t="str">
        <f>IFERROR(VLOOKUP(D29,BD!$B:$D,2,FALSE),"")</f>
        <v>ASSVP</v>
      </c>
      <c r="F29" s="160">
        <f>IFERROR(VLOOKUP(D29,BD!$B:$D,3,FALSE),"")</f>
        <v>38060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1800</v>
      </c>
      <c r="H29" s="147">
        <f t="shared" si="0"/>
        <v>2</v>
      </c>
      <c r="I29" s="71"/>
      <c r="J29" s="71"/>
      <c r="K29" s="71"/>
      <c r="L29" s="71"/>
      <c r="M29" s="71"/>
      <c r="N29" s="71"/>
      <c r="O29" s="71"/>
      <c r="P29" s="71">
        <v>1120</v>
      </c>
      <c r="Q29" s="71"/>
      <c r="R29" s="71">
        <v>680</v>
      </c>
      <c r="S29" s="71"/>
      <c r="T29" s="71"/>
      <c r="U29" s="158"/>
    </row>
    <row r="30" spans="2:21" ht="12" x14ac:dyDescent="0.2">
      <c r="B30" s="69"/>
      <c r="C30" s="245">
        <v>21</v>
      </c>
      <c r="D30" s="70" t="s">
        <v>366</v>
      </c>
      <c r="E30" s="145" t="str">
        <f>IFERROR(VLOOKUP(D30,BD!$B:$D,2,FALSE),"")</f>
        <v>ASSVP</v>
      </c>
      <c r="F30" s="160">
        <f>IFERROR(VLOOKUP(D30,BD!$B:$D,3,FALSE),"")</f>
        <v>38388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1760</v>
      </c>
      <c r="H30" s="147">
        <f t="shared" si="0"/>
        <v>2</v>
      </c>
      <c r="I30" s="71"/>
      <c r="J30" s="71"/>
      <c r="K30" s="71"/>
      <c r="L30" s="71"/>
      <c r="M30" s="71"/>
      <c r="N30" s="71"/>
      <c r="O30" s="71">
        <v>880</v>
      </c>
      <c r="P30" s="71">
        <v>880</v>
      </c>
      <c r="Q30" s="71"/>
      <c r="R30" s="71"/>
      <c r="S30" s="71"/>
      <c r="T30" s="71"/>
      <c r="U30" s="158"/>
    </row>
    <row r="31" spans="2:21" ht="12" x14ac:dyDescent="0.2">
      <c r="B31" s="69"/>
      <c r="C31" s="245">
        <v>22</v>
      </c>
      <c r="D31" s="124" t="s">
        <v>681</v>
      </c>
      <c r="E31" s="145" t="str">
        <f>IFERROR(VLOOKUP(D31,BD!$B:$D,2,FALSE),"")</f>
        <v>PIAMARTA</v>
      </c>
      <c r="F31" s="160">
        <f>IFERROR(VLOOKUP(D31,BD!$B:$D,3,FALSE),"")</f>
        <v>38332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1640</v>
      </c>
      <c r="H31" s="147">
        <f t="shared" si="0"/>
        <v>4</v>
      </c>
      <c r="I31" s="71"/>
      <c r="J31" s="71"/>
      <c r="K31" s="71"/>
      <c r="L31" s="71">
        <v>160</v>
      </c>
      <c r="M31" s="71"/>
      <c r="N31" s="71">
        <v>440</v>
      </c>
      <c r="O31" s="71">
        <v>640</v>
      </c>
      <c r="P31" s="71">
        <v>400</v>
      </c>
      <c r="Q31" s="71"/>
      <c r="R31" s="71"/>
      <c r="S31" s="71"/>
      <c r="T31" s="71"/>
      <c r="U31" s="158"/>
    </row>
    <row r="32" spans="2:21" ht="12" x14ac:dyDescent="0.2">
      <c r="B32" s="69"/>
      <c r="C32" s="245">
        <v>23</v>
      </c>
      <c r="D32" s="124" t="s">
        <v>729</v>
      </c>
      <c r="E32" s="145" t="str">
        <f>IFERROR(VLOOKUP(D32,BD!$B:$D,2,FALSE),"")</f>
        <v>AABT</v>
      </c>
      <c r="F32" s="160">
        <f>IFERROR(VLOOKUP(D32,BD!$B:$D,3,FALSE),"")</f>
        <v>38014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1600</v>
      </c>
      <c r="H32" s="147">
        <f t="shared" si="0"/>
        <v>1</v>
      </c>
      <c r="I32" s="71"/>
      <c r="J32" s="71"/>
      <c r="K32" s="71"/>
      <c r="L32" s="71">
        <v>1600</v>
      </c>
      <c r="M32" s="71"/>
      <c r="N32" s="71"/>
      <c r="O32" s="71"/>
      <c r="P32" s="71"/>
      <c r="Q32" s="71"/>
      <c r="R32" s="71"/>
      <c r="S32" s="71"/>
      <c r="T32" s="71"/>
      <c r="U32" s="158"/>
    </row>
    <row r="33" spans="2:21" ht="12" x14ac:dyDescent="0.2">
      <c r="B33" s="69"/>
      <c r="C33" s="245">
        <v>24</v>
      </c>
      <c r="D33" s="124" t="s">
        <v>712</v>
      </c>
      <c r="E33" s="145" t="str">
        <f>IFERROR(VLOOKUP(D33,BD!$B:$D,2,FALSE),"")</f>
        <v>ZARDO</v>
      </c>
      <c r="F33" s="160">
        <f>IFERROR(VLOOKUP(D33,BD!$B:$D,3,FALSE),"")</f>
        <v>38070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1560</v>
      </c>
      <c r="H33" s="147">
        <f t="shared" si="0"/>
        <v>4</v>
      </c>
      <c r="I33" s="71"/>
      <c r="J33" s="71"/>
      <c r="K33" s="71">
        <v>440</v>
      </c>
      <c r="L33" s="71"/>
      <c r="M33" s="71"/>
      <c r="N33" s="71"/>
      <c r="O33" s="71"/>
      <c r="P33" s="71">
        <v>400</v>
      </c>
      <c r="Q33" s="71"/>
      <c r="R33" s="71"/>
      <c r="S33" s="71">
        <v>320</v>
      </c>
      <c r="T33" s="71">
        <v>400</v>
      </c>
      <c r="U33" s="158"/>
    </row>
    <row r="34" spans="2:21" ht="12" x14ac:dyDescent="0.2">
      <c r="B34" s="69"/>
      <c r="C34" s="245">
        <v>25</v>
      </c>
      <c r="D34" s="124" t="s">
        <v>683</v>
      </c>
      <c r="E34" s="145" t="str">
        <f>IFERROR(VLOOKUP(D34,BD!$B:$D,2,FALSE),"")</f>
        <v>PIAMARTA</v>
      </c>
      <c r="F34" s="160">
        <f>IFERROR(VLOOKUP(D34,BD!$B:$D,3,FALSE),"")</f>
        <v>38107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1480</v>
      </c>
      <c r="H34" s="147">
        <f t="shared" si="0"/>
        <v>5</v>
      </c>
      <c r="I34" s="71"/>
      <c r="J34" s="71"/>
      <c r="K34" s="71"/>
      <c r="L34" s="71">
        <v>160</v>
      </c>
      <c r="M34" s="71"/>
      <c r="N34" s="71">
        <v>200</v>
      </c>
      <c r="O34" s="71">
        <v>400</v>
      </c>
      <c r="P34" s="71">
        <v>400</v>
      </c>
      <c r="Q34" s="71"/>
      <c r="R34" s="71">
        <v>320</v>
      </c>
      <c r="S34" s="71"/>
      <c r="T34" s="71"/>
      <c r="U34" s="158"/>
    </row>
    <row r="35" spans="2:21" ht="12" x14ac:dyDescent="0.2">
      <c r="B35" s="69"/>
      <c r="C35" s="245">
        <v>26</v>
      </c>
      <c r="D35" s="124" t="s">
        <v>169</v>
      </c>
      <c r="E35" s="145" t="str">
        <f>IFERROR(VLOOKUP(D35,BD!$B:$D,2,FALSE),"")</f>
        <v>ASSVP</v>
      </c>
      <c r="F35" s="160">
        <f>IFERROR(VLOOKUP(D35,BD!$B:$D,3,FALSE),"")</f>
        <v>37761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1440</v>
      </c>
      <c r="H35" s="147">
        <f t="shared" si="0"/>
        <v>2</v>
      </c>
      <c r="I35" s="71"/>
      <c r="J35" s="71"/>
      <c r="K35" s="71"/>
      <c r="L35" s="71"/>
      <c r="M35" s="71"/>
      <c r="N35" s="71">
        <v>560</v>
      </c>
      <c r="O35" s="71">
        <v>880</v>
      </c>
      <c r="P35" s="71"/>
      <c r="Q35" s="71"/>
      <c r="R35" s="71"/>
      <c r="S35" s="71"/>
      <c r="T35" s="71"/>
      <c r="U35" s="158"/>
    </row>
    <row r="36" spans="2:21" ht="12" x14ac:dyDescent="0.2">
      <c r="B36" s="69"/>
      <c r="C36" s="245">
        <v>27</v>
      </c>
      <c r="D36" s="124" t="s">
        <v>841</v>
      </c>
      <c r="E36" s="145" t="str">
        <f>IFERROR(VLOOKUP(D36,BD!$B:$D,2,FALSE),"")</f>
        <v>ASSVP</v>
      </c>
      <c r="F36" s="160">
        <f>IFERROR(VLOOKUP(D36,BD!$B:$D,3,FALSE),"")</f>
        <v>37824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1360</v>
      </c>
      <c r="H36" s="147">
        <f t="shared" si="0"/>
        <v>3</v>
      </c>
      <c r="I36" s="71"/>
      <c r="J36" s="71"/>
      <c r="K36" s="71"/>
      <c r="L36" s="71">
        <v>160</v>
      </c>
      <c r="M36" s="71"/>
      <c r="N36" s="71"/>
      <c r="O36" s="71">
        <v>880</v>
      </c>
      <c r="P36" s="71"/>
      <c r="Q36" s="71"/>
      <c r="R36" s="71">
        <v>320</v>
      </c>
      <c r="S36" s="71"/>
      <c r="T36" s="71"/>
      <c r="U36" s="158"/>
    </row>
    <row r="37" spans="2:21" ht="12" x14ac:dyDescent="0.2">
      <c r="B37" s="69"/>
      <c r="C37" s="245">
        <v>28</v>
      </c>
      <c r="D37" s="124" t="s">
        <v>646</v>
      </c>
      <c r="E37" s="145" t="str">
        <f>IFERROR(VLOOKUP(D37,BD!$B:$D,2,FALSE),"")</f>
        <v>BME</v>
      </c>
      <c r="F37" s="160">
        <f>IFERROR(VLOOKUP(D37,BD!$B:$D,3,FALSE),"")</f>
        <v>37823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1320</v>
      </c>
      <c r="H37" s="147">
        <f t="shared" si="0"/>
        <v>2</v>
      </c>
      <c r="I37" s="71">
        <v>680</v>
      </c>
      <c r="J37" s="71"/>
      <c r="K37" s="71"/>
      <c r="L37" s="71">
        <v>640</v>
      </c>
      <c r="M37" s="71"/>
      <c r="N37" s="71"/>
      <c r="O37" s="71"/>
      <c r="P37" s="71"/>
      <c r="Q37" s="71"/>
      <c r="R37" s="71"/>
      <c r="S37" s="71"/>
      <c r="T37" s="71"/>
      <c r="U37" s="158"/>
    </row>
    <row r="38" spans="2:21" ht="12" x14ac:dyDescent="0.2">
      <c r="B38" s="69"/>
      <c r="C38" s="245">
        <v>29</v>
      </c>
      <c r="D38" s="124" t="s">
        <v>482</v>
      </c>
      <c r="E38" s="145" t="str">
        <f>IFERROR(VLOOKUP(D38,BD!$B:$D,2,FALSE),"")</f>
        <v>ABCFI</v>
      </c>
      <c r="F38" s="160">
        <f>IFERROR(VLOOKUP(D38,BD!$B:$D,3,FALSE),"")</f>
        <v>38021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1280</v>
      </c>
      <c r="H38" s="147">
        <f t="shared" si="0"/>
        <v>2</v>
      </c>
      <c r="I38" s="71"/>
      <c r="J38" s="71"/>
      <c r="K38" s="71"/>
      <c r="L38" s="71">
        <v>640</v>
      </c>
      <c r="M38" s="71"/>
      <c r="N38" s="71"/>
      <c r="O38" s="71"/>
      <c r="P38" s="71">
        <v>640</v>
      </c>
      <c r="Q38" s="71"/>
      <c r="R38" s="71"/>
      <c r="S38" s="71"/>
      <c r="T38" s="71"/>
      <c r="U38" s="158"/>
    </row>
    <row r="39" spans="2:21" ht="12" x14ac:dyDescent="0.2">
      <c r="B39" s="69"/>
      <c r="C39" s="245">
        <v>30</v>
      </c>
      <c r="D39" s="124" t="s">
        <v>1372</v>
      </c>
      <c r="E39" s="145" t="str">
        <f>IFERROR(VLOOKUP(D39,BD!$B:$D,2,FALSE),"")</f>
        <v>SMCC</v>
      </c>
      <c r="F39" s="160">
        <f>IFERROR(VLOOKUP(D39,BD!$B:$D,3,FALSE),"")</f>
        <v>38555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1240</v>
      </c>
      <c r="H39" s="147">
        <f t="shared" si="0"/>
        <v>3</v>
      </c>
      <c r="I39" s="71"/>
      <c r="J39" s="71"/>
      <c r="K39" s="71"/>
      <c r="L39" s="71"/>
      <c r="M39" s="71"/>
      <c r="N39" s="71"/>
      <c r="O39" s="71"/>
      <c r="P39" s="71">
        <v>400</v>
      </c>
      <c r="Q39" s="71"/>
      <c r="R39" s="71"/>
      <c r="S39" s="71">
        <v>440</v>
      </c>
      <c r="T39" s="71">
        <v>400</v>
      </c>
      <c r="U39" s="158"/>
    </row>
    <row r="40" spans="2:21" ht="12" x14ac:dyDescent="0.2">
      <c r="B40" s="69"/>
      <c r="C40" s="245">
        <v>31</v>
      </c>
      <c r="D40" s="124" t="s">
        <v>270</v>
      </c>
      <c r="E40" s="145" t="str">
        <f>IFERROR(VLOOKUP(D40,BD!$B:$D,2,FALSE),"")</f>
        <v>ASSVP</v>
      </c>
      <c r="F40" s="160">
        <f>IFERROR(VLOOKUP(D40,BD!$B:$D,3,FALSE),"")</f>
        <v>37864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1200</v>
      </c>
      <c r="H40" s="147">
        <f t="shared" si="0"/>
        <v>3</v>
      </c>
      <c r="I40" s="71"/>
      <c r="J40" s="71"/>
      <c r="K40" s="71"/>
      <c r="L40" s="71">
        <v>160</v>
      </c>
      <c r="M40" s="71"/>
      <c r="N40" s="71"/>
      <c r="O40" s="71">
        <v>400</v>
      </c>
      <c r="P40" s="71">
        <v>640</v>
      </c>
      <c r="Q40" s="71"/>
      <c r="R40" s="71"/>
      <c r="S40" s="71"/>
      <c r="T40" s="71"/>
      <c r="U40" s="158"/>
    </row>
    <row r="41" spans="2:21" ht="12" x14ac:dyDescent="0.2">
      <c r="B41" s="69"/>
      <c r="C41" s="245">
        <v>32</v>
      </c>
      <c r="D41" s="124" t="s">
        <v>642</v>
      </c>
      <c r="E41" s="145" t="str">
        <f>IFERROR(VLOOKUP(D41,BD!$B:$D,2,FALSE),"")</f>
        <v>BME</v>
      </c>
      <c r="F41" s="160">
        <f>IFERROR(VLOOKUP(D41,BD!$B:$D,3,FALSE),"")</f>
        <v>37658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1120</v>
      </c>
      <c r="H41" s="147">
        <f t="shared" si="0"/>
        <v>3</v>
      </c>
      <c r="I41" s="71"/>
      <c r="J41" s="71"/>
      <c r="K41" s="71"/>
      <c r="L41" s="71"/>
      <c r="M41" s="71"/>
      <c r="N41" s="71"/>
      <c r="O41" s="71"/>
      <c r="P41" s="71">
        <v>400</v>
      </c>
      <c r="Q41" s="71"/>
      <c r="R41" s="71"/>
      <c r="S41" s="71">
        <v>320</v>
      </c>
      <c r="T41" s="71">
        <v>400</v>
      </c>
      <c r="U41" s="158"/>
    </row>
    <row r="42" spans="2:21" ht="12" x14ac:dyDescent="0.2">
      <c r="B42" s="69"/>
      <c r="C42" s="245">
        <v>33</v>
      </c>
      <c r="D42" s="124" t="s">
        <v>833</v>
      </c>
      <c r="E42" s="145" t="str">
        <f>IFERROR(VLOOKUP(D42,BD!$B:$D,2,FALSE),"")</f>
        <v>ASSVP</v>
      </c>
      <c r="F42" s="160">
        <f>IFERROR(VLOOKUP(D42,BD!$B:$D,3,FALSE),"")</f>
        <v>37731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1040</v>
      </c>
      <c r="H42" s="147">
        <f t="shared" ref="H42:H73" si="1">COUNT(I42:U42)-COUNTIF(I42:U42,"=0")</f>
        <v>2</v>
      </c>
      <c r="I42" s="71"/>
      <c r="J42" s="71"/>
      <c r="K42" s="71"/>
      <c r="L42" s="71">
        <v>640</v>
      </c>
      <c r="M42" s="71"/>
      <c r="N42" s="71"/>
      <c r="O42" s="71">
        <v>400</v>
      </c>
      <c r="P42" s="71"/>
      <c r="Q42" s="71"/>
      <c r="R42" s="71"/>
      <c r="S42" s="71"/>
      <c r="T42" s="71"/>
      <c r="U42" s="158"/>
    </row>
    <row r="43" spans="2:21" ht="12" x14ac:dyDescent="0.2">
      <c r="B43" s="69"/>
      <c r="C43" s="245">
        <v>34</v>
      </c>
      <c r="D43" s="124" t="s">
        <v>956</v>
      </c>
      <c r="E43" s="145" t="str">
        <f>IFERROR(VLOOKUP(D43,BD!$B:$D,2,FALSE),"")</f>
        <v>SMEL/MCR</v>
      </c>
      <c r="F43" s="160">
        <f>IFERROR(VLOOKUP(D43,BD!$B:$D,3,FALSE),"")</f>
        <v>37741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1000</v>
      </c>
      <c r="H43" s="147">
        <f t="shared" si="1"/>
        <v>3</v>
      </c>
      <c r="I43" s="71"/>
      <c r="J43" s="71"/>
      <c r="K43" s="71"/>
      <c r="L43" s="71">
        <v>400</v>
      </c>
      <c r="M43" s="71"/>
      <c r="N43" s="71">
        <v>200</v>
      </c>
      <c r="O43" s="71">
        <v>400</v>
      </c>
      <c r="P43" s="71"/>
      <c r="Q43" s="71"/>
      <c r="R43" s="71"/>
      <c r="S43" s="71"/>
      <c r="T43" s="71"/>
      <c r="U43" s="158"/>
    </row>
    <row r="44" spans="2:21" ht="12" x14ac:dyDescent="0.2">
      <c r="B44" s="69"/>
      <c r="C44" s="245">
        <v>35</v>
      </c>
      <c r="D44" s="124" t="s">
        <v>1265</v>
      </c>
      <c r="E44" s="145" t="str">
        <f>IFERROR(VLOOKUP(D44,BD!$B:$D,2,FALSE),"")</f>
        <v>PALOTINA</v>
      </c>
      <c r="F44" s="160">
        <f>IFERROR(VLOOKUP(D44,BD!$B:$D,3,FALSE),"")</f>
        <v>37786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960</v>
      </c>
      <c r="H44" s="147">
        <f t="shared" si="1"/>
        <v>3</v>
      </c>
      <c r="I44" s="71"/>
      <c r="J44" s="71"/>
      <c r="K44" s="71"/>
      <c r="L44" s="71">
        <v>160</v>
      </c>
      <c r="M44" s="71"/>
      <c r="N44" s="71"/>
      <c r="O44" s="71">
        <v>400</v>
      </c>
      <c r="P44" s="71">
        <v>400</v>
      </c>
      <c r="Q44" s="71"/>
      <c r="R44" s="71"/>
      <c r="S44" s="71"/>
      <c r="T44" s="71"/>
      <c r="U44" s="158"/>
    </row>
    <row r="45" spans="2:21" ht="12" x14ac:dyDescent="0.2">
      <c r="B45" s="69"/>
      <c r="C45" s="245"/>
      <c r="D45" s="124" t="s">
        <v>1469</v>
      </c>
      <c r="E45" s="145" t="str">
        <f>IFERROR(VLOOKUP(D45,BD!$B:$D,2,FALSE),"")</f>
        <v>AMBP</v>
      </c>
      <c r="F45" s="160">
        <f>IFERROR(VLOOKUP(D45,BD!$B:$D,3,FALSE),"")</f>
        <v>38267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960</v>
      </c>
      <c r="H45" s="147">
        <f t="shared" si="1"/>
        <v>2</v>
      </c>
      <c r="I45" s="71"/>
      <c r="J45" s="71"/>
      <c r="K45" s="71"/>
      <c r="L45" s="71"/>
      <c r="M45" s="71">
        <v>560</v>
      </c>
      <c r="N45" s="71"/>
      <c r="O45" s="71"/>
      <c r="P45" s="71">
        <v>400</v>
      </c>
      <c r="Q45" s="71"/>
      <c r="R45" s="71"/>
      <c r="S45" s="71"/>
      <c r="T45" s="71"/>
      <c r="U45" s="158"/>
    </row>
    <row r="46" spans="2:21" ht="12" x14ac:dyDescent="0.2">
      <c r="B46" s="69"/>
      <c r="C46" s="245"/>
      <c r="D46" s="124" t="s">
        <v>1472</v>
      </c>
      <c r="E46" s="145" t="str">
        <f>IFERROR(VLOOKUP(D46,BD!$B:$D,2,FALSE),"")</f>
        <v>ABCFI</v>
      </c>
      <c r="F46" s="160">
        <f>IFERROR(VLOOKUP(D46,BD!$B:$D,3,FALSE),"")</f>
        <v>38273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960</v>
      </c>
      <c r="H46" s="147">
        <f t="shared" si="1"/>
        <v>3</v>
      </c>
      <c r="I46" s="71"/>
      <c r="J46" s="71"/>
      <c r="K46" s="71"/>
      <c r="L46" s="71">
        <v>160</v>
      </c>
      <c r="M46" s="71"/>
      <c r="N46" s="71"/>
      <c r="O46" s="71"/>
      <c r="P46" s="71">
        <v>400</v>
      </c>
      <c r="Q46" s="71"/>
      <c r="R46" s="71"/>
      <c r="S46" s="71"/>
      <c r="T46" s="71">
        <v>400</v>
      </c>
      <c r="U46" s="158"/>
    </row>
    <row r="47" spans="2:21" ht="12" x14ac:dyDescent="0.2">
      <c r="B47" s="69"/>
      <c r="C47" s="245">
        <v>38</v>
      </c>
      <c r="D47" s="124" t="s">
        <v>459</v>
      </c>
      <c r="E47" s="145" t="str">
        <f>IFERROR(VLOOKUP(D47,BD!$B:$D,2,FALSE),"")</f>
        <v>ASSVP</v>
      </c>
      <c r="F47" s="160">
        <f>IFERROR(VLOOKUP(D47,BD!$B:$D,3,FALSE),"")</f>
        <v>37861</v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880</v>
      </c>
      <c r="H47" s="147">
        <f t="shared" si="1"/>
        <v>1</v>
      </c>
      <c r="I47" s="71"/>
      <c r="J47" s="71"/>
      <c r="K47" s="71"/>
      <c r="L47" s="71">
        <v>880</v>
      </c>
      <c r="M47" s="71"/>
      <c r="N47" s="71"/>
      <c r="O47" s="71"/>
      <c r="P47" s="71"/>
      <c r="Q47" s="71"/>
      <c r="R47" s="71"/>
      <c r="S47" s="71"/>
      <c r="T47" s="71"/>
      <c r="U47" s="158"/>
    </row>
    <row r="48" spans="2:21" ht="12" x14ac:dyDescent="0.2">
      <c r="B48" s="69"/>
      <c r="C48" s="245">
        <v>39</v>
      </c>
      <c r="D48" s="124" t="s">
        <v>815</v>
      </c>
      <c r="E48" s="145" t="str">
        <f>IFERROR(VLOOKUP(D48,BD!$B:$D,2,FALSE),"")</f>
        <v>ABB</v>
      </c>
      <c r="F48" s="160">
        <f>IFERROR(VLOOKUP(D48,BD!$B:$D,3,FALSE),"")</f>
        <v>37911</v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800</v>
      </c>
      <c r="H48" s="147">
        <f t="shared" si="1"/>
        <v>2</v>
      </c>
      <c r="I48" s="71"/>
      <c r="J48" s="71"/>
      <c r="K48" s="71"/>
      <c r="L48" s="71">
        <v>160</v>
      </c>
      <c r="M48" s="71"/>
      <c r="N48" s="71"/>
      <c r="O48" s="71">
        <v>640</v>
      </c>
      <c r="P48" s="71"/>
      <c r="Q48" s="71"/>
      <c r="R48" s="71"/>
      <c r="S48" s="71"/>
      <c r="T48" s="71"/>
      <c r="U48" s="158"/>
    </row>
    <row r="49" spans="2:21" ht="12" x14ac:dyDescent="0.2">
      <c r="B49" s="69"/>
      <c r="C49" s="245"/>
      <c r="D49" s="124" t="s">
        <v>1464</v>
      </c>
      <c r="E49" s="145" t="str">
        <f>IFERROR(VLOOKUP(D49,BD!$B:$D,2,FALSE),"")</f>
        <v>ABCFI</v>
      </c>
      <c r="F49" s="160">
        <f>IFERROR(VLOOKUP(D49,BD!$B:$D,3,FALSE),"")</f>
        <v>37904</v>
      </c>
      <c r="G49" s="146">
        <f>IF(COUNT(I49:U49)&gt;=5,SUM(LARGE(I49:U49,{1,2,3,4,5})),IF(COUNT(I49:U49)=4,SUM(LARGE(I49:U49,{1,2,3,4})),IF(COUNT(I49:U49)=3,SUM(LARGE(I49:U49,{1,2,3})),IF(COUNT(I49:U49)=2,SUM(LARGE(I49:U49,{1,2})),IF(COUNT(I49:U49)=1,SUM(LARGE(I49:U49,{1})),0)))))</f>
        <v>800</v>
      </c>
      <c r="H49" s="147">
        <f t="shared" si="1"/>
        <v>1</v>
      </c>
      <c r="I49" s="71"/>
      <c r="J49" s="71"/>
      <c r="K49" s="71"/>
      <c r="L49" s="71"/>
      <c r="M49" s="71"/>
      <c r="N49" s="71">
        <v>800</v>
      </c>
      <c r="O49" s="71"/>
      <c r="P49" s="71"/>
      <c r="Q49" s="71"/>
      <c r="R49" s="71"/>
      <c r="S49" s="71"/>
      <c r="T49" s="71"/>
      <c r="U49" s="158"/>
    </row>
    <row r="50" spans="2:21" ht="12" x14ac:dyDescent="0.2">
      <c r="B50" s="69"/>
      <c r="C50" s="245"/>
      <c r="D50" s="124" t="s">
        <v>552</v>
      </c>
      <c r="E50" s="145" t="str">
        <f>IFERROR(VLOOKUP(D50,BD!$B:$D,2,FALSE),"")</f>
        <v>SMCC</v>
      </c>
      <c r="F50" s="160">
        <f>IFERROR(VLOOKUP(D50,BD!$B:$D,3,FALSE),"")</f>
        <v>38023</v>
      </c>
      <c r="G50" s="146">
        <f>IF(COUNT(I50:U50)&gt;=5,SUM(LARGE(I50:U50,{1,2,3,4,5})),IF(COUNT(I50:U50)=4,SUM(LARGE(I50:U50,{1,2,3,4})),IF(COUNT(I50:U50)=3,SUM(LARGE(I50:U50,{1,2,3})),IF(COUNT(I50:U50)=2,SUM(LARGE(I50:U50,{1,2})),IF(COUNT(I50:U50)=1,SUM(LARGE(I50:U50,{1})),0)))))</f>
        <v>800</v>
      </c>
      <c r="H50" s="147">
        <f t="shared" si="1"/>
        <v>2</v>
      </c>
      <c r="I50" s="71"/>
      <c r="J50" s="71"/>
      <c r="K50" s="71"/>
      <c r="L50" s="71"/>
      <c r="M50" s="71"/>
      <c r="N50" s="71"/>
      <c r="O50" s="71"/>
      <c r="P50" s="71">
        <v>400</v>
      </c>
      <c r="Q50" s="71"/>
      <c r="R50" s="71"/>
      <c r="S50" s="71"/>
      <c r="T50" s="71">
        <v>400</v>
      </c>
      <c r="U50" s="158"/>
    </row>
    <row r="51" spans="2:21" ht="12" x14ac:dyDescent="0.2">
      <c r="B51" s="69"/>
      <c r="C51" s="245">
        <v>42</v>
      </c>
      <c r="D51" s="124" t="s">
        <v>461</v>
      </c>
      <c r="E51" s="145" t="str">
        <f>IFERROR(VLOOKUP(D51,BD!$B:$D,2,FALSE),"")</f>
        <v>BME</v>
      </c>
      <c r="F51" s="160">
        <f>IFERROR(VLOOKUP(D51,BD!$B:$D,3,FALSE),"")</f>
        <v>37991</v>
      </c>
      <c r="G51" s="146">
        <f>IF(COUNT(I51:U51)&gt;=5,SUM(LARGE(I51:U51,{1,2,3,4,5})),IF(COUNT(I51:U51)=4,SUM(LARGE(I51:U51,{1,2,3,4})),IF(COUNT(I51:U51)=3,SUM(LARGE(I51:U51,{1,2,3})),IF(COUNT(I51:U51)=2,SUM(LARGE(I51:U51,{1,2})),IF(COUNT(I51:U51)=1,SUM(LARGE(I51:U51,{1})),0)))))</f>
        <v>760</v>
      </c>
      <c r="H51" s="147">
        <f t="shared" si="1"/>
        <v>2</v>
      </c>
      <c r="I51" s="71"/>
      <c r="J51" s="71"/>
      <c r="K51" s="71">
        <v>440</v>
      </c>
      <c r="L51" s="71"/>
      <c r="M51" s="71"/>
      <c r="N51" s="71"/>
      <c r="O51" s="71"/>
      <c r="P51" s="71"/>
      <c r="Q51" s="71"/>
      <c r="R51" s="71"/>
      <c r="S51" s="71">
        <v>320</v>
      </c>
      <c r="T51" s="71"/>
      <c r="U51" s="158"/>
    </row>
    <row r="52" spans="2:21" ht="12" x14ac:dyDescent="0.2">
      <c r="B52" s="69"/>
      <c r="C52" s="245"/>
      <c r="D52" s="126" t="s">
        <v>473</v>
      </c>
      <c r="E52" s="145" t="str">
        <f>IFERROR(VLOOKUP(D52,BD!$B:$D,2,FALSE),"")</f>
        <v>BME</v>
      </c>
      <c r="F52" s="160">
        <f>IFERROR(VLOOKUP(D52,BD!$B:$D,3,FALSE),"")</f>
        <v>37991</v>
      </c>
      <c r="G52" s="146">
        <f>IF(COUNT(I52:U52)&gt;=5,SUM(LARGE(I52:U52,{1,2,3,4,5})),IF(COUNT(I52:U52)=4,SUM(LARGE(I52:U52,{1,2,3,4})),IF(COUNT(I52:U52)=3,SUM(LARGE(I52:U52,{1,2,3})),IF(COUNT(I52:U52)=2,SUM(LARGE(I52:U52,{1,2})),IF(COUNT(I52:U52)=1,SUM(LARGE(I52:U52,{1})),0)))))</f>
        <v>760</v>
      </c>
      <c r="H52" s="147">
        <f t="shared" si="1"/>
        <v>2</v>
      </c>
      <c r="I52" s="71"/>
      <c r="J52" s="71"/>
      <c r="K52" s="71">
        <v>440</v>
      </c>
      <c r="L52" s="71"/>
      <c r="M52" s="71"/>
      <c r="N52" s="71"/>
      <c r="O52" s="71"/>
      <c r="P52" s="71"/>
      <c r="Q52" s="71"/>
      <c r="R52" s="71"/>
      <c r="S52" s="71">
        <v>320</v>
      </c>
      <c r="T52" s="71"/>
      <c r="U52" s="158"/>
    </row>
    <row r="53" spans="2:21" ht="12" x14ac:dyDescent="0.2">
      <c r="B53" s="69"/>
      <c r="C53" s="245">
        <v>44</v>
      </c>
      <c r="D53" s="124" t="s">
        <v>601</v>
      </c>
      <c r="E53" s="145" t="str">
        <f>IFERROR(VLOOKUP(D53,BD!$B:$D,2,FALSE),"")</f>
        <v>CSJ/NAMBA TRAINING</v>
      </c>
      <c r="F53" s="160">
        <f>IFERROR(VLOOKUP(D53,BD!$B:$D,3,FALSE),"")</f>
        <v>38389</v>
      </c>
      <c r="G53" s="146">
        <f>IF(COUNT(I53:U53)&gt;=5,SUM(LARGE(I53:U53,{1,2,3,4,5})),IF(COUNT(I53:U53)=4,SUM(LARGE(I53:U53,{1,2,3,4})),IF(COUNT(I53:U53)=3,SUM(LARGE(I53:U53,{1,2,3})),IF(COUNT(I53:U53)=2,SUM(LARGE(I53:U53,{1,2})),IF(COUNT(I53:U53)=1,SUM(LARGE(I53:U53,{1})),0)))))</f>
        <v>680</v>
      </c>
      <c r="H53" s="147">
        <f t="shared" si="1"/>
        <v>1</v>
      </c>
      <c r="I53" s="71"/>
      <c r="J53" s="71"/>
      <c r="K53" s="71"/>
      <c r="L53" s="71"/>
      <c r="M53" s="71"/>
      <c r="N53" s="71"/>
      <c r="O53" s="71"/>
      <c r="P53" s="71"/>
      <c r="Q53" s="71">
        <v>680</v>
      </c>
      <c r="R53" s="71"/>
      <c r="S53" s="71"/>
      <c r="T53" s="71"/>
      <c r="U53" s="158"/>
    </row>
    <row r="54" spans="2:21" ht="12" x14ac:dyDescent="0.2">
      <c r="B54" s="69"/>
      <c r="C54" s="245">
        <v>45</v>
      </c>
      <c r="D54" s="124" t="s">
        <v>786</v>
      </c>
      <c r="E54" s="145" t="str">
        <f>IFERROR(VLOOKUP(D54,BD!$B:$D,2,FALSE),"")</f>
        <v>ABB</v>
      </c>
      <c r="F54" s="160">
        <f>IFERROR(VLOOKUP(D54,BD!$B:$D,3,FALSE),"")</f>
        <v>37922</v>
      </c>
      <c r="G54" s="146">
        <f>IF(COUNT(I54:U54)&gt;=5,SUM(LARGE(I54:U54,{1,2,3,4,5})),IF(COUNT(I54:U54)=4,SUM(LARGE(I54:U54,{1,2,3,4})),IF(COUNT(I54:U54)=3,SUM(LARGE(I54:U54,{1,2,3})),IF(COUNT(I54:U54)=2,SUM(LARGE(I54:U54,{1,2})),IF(COUNT(I54:U54)=1,SUM(LARGE(I54:U54,{1})),0)))))</f>
        <v>560</v>
      </c>
      <c r="H54" s="147">
        <f t="shared" si="1"/>
        <v>2</v>
      </c>
      <c r="I54" s="71"/>
      <c r="J54" s="71"/>
      <c r="K54" s="71"/>
      <c r="L54" s="71">
        <v>160</v>
      </c>
      <c r="M54" s="71"/>
      <c r="N54" s="71"/>
      <c r="O54" s="71">
        <v>400</v>
      </c>
      <c r="P54" s="71"/>
      <c r="Q54" s="71"/>
      <c r="R54" s="71"/>
      <c r="S54" s="71"/>
      <c r="T54" s="71"/>
      <c r="U54" s="158"/>
    </row>
    <row r="55" spans="2:21" ht="12" x14ac:dyDescent="0.2">
      <c r="B55" s="69"/>
      <c r="C55" s="245"/>
      <c r="D55" s="124" t="s">
        <v>1003</v>
      </c>
      <c r="E55" s="145" t="str">
        <f>IFERROR(VLOOKUP(D55,BD!$B:$D,2,FALSE),"")</f>
        <v>AMBP</v>
      </c>
      <c r="F55" s="160">
        <f>IFERROR(VLOOKUP(D55,BD!$B:$D,3,FALSE),"")</f>
        <v>37889</v>
      </c>
      <c r="G55" s="146">
        <f>IF(COUNT(I55:U55)&gt;=5,SUM(LARGE(I55:U55,{1,2,3,4,5})),IF(COUNT(I55:U55)=4,SUM(LARGE(I55:U55,{1,2,3,4})),IF(COUNT(I55:U55)=3,SUM(LARGE(I55:U55,{1,2,3})),IF(COUNT(I55:U55)=2,SUM(LARGE(I55:U55,{1,2})),IF(COUNT(I55:U55)=1,SUM(LARGE(I55:U55,{1})),0)))))</f>
        <v>560</v>
      </c>
      <c r="H55" s="147">
        <f t="shared" si="1"/>
        <v>1</v>
      </c>
      <c r="I55" s="71"/>
      <c r="J55" s="71">
        <v>560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158"/>
    </row>
    <row r="56" spans="2:21" ht="12" x14ac:dyDescent="0.2">
      <c r="B56" s="69"/>
      <c r="C56" s="245">
        <v>47</v>
      </c>
      <c r="D56" s="124" t="s">
        <v>1465</v>
      </c>
      <c r="E56" s="145" t="str">
        <f>IFERROR(VLOOKUP(D56,BD!$B:$D,2,FALSE),"")</f>
        <v>ABCFI</v>
      </c>
      <c r="F56" s="160">
        <f>IFERROR(VLOOKUP(D56,BD!$B:$D,3,FALSE),"")</f>
        <v>38131</v>
      </c>
      <c r="G56" s="146">
        <f>IF(COUNT(I56:U56)&gt;=5,SUM(LARGE(I56:U56,{1,2,3,4,5})),IF(COUNT(I56:U56)=4,SUM(LARGE(I56:U56,{1,2,3,4})),IF(COUNT(I56:U56)=3,SUM(LARGE(I56:U56,{1,2,3})),IF(COUNT(I56:U56)=2,SUM(LARGE(I56:U56,{1,2})),IF(COUNT(I56:U56)=1,SUM(LARGE(I56:U56,{1})),0)))))</f>
        <v>440</v>
      </c>
      <c r="H56" s="147">
        <f t="shared" si="1"/>
        <v>1</v>
      </c>
      <c r="I56" s="71"/>
      <c r="J56" s="71"/>
      <c r="K56" s="71"/>
      <c r="L56" s="71"/>
      <c r="M56" s="71"/>
      <c r="N56" s="71">
        <v>440</v>
      </c>
      <c r="O56" s="71"/>
      <c r="P56" s="71"/>
      <c r="Q56" s="71"/>
      <c r="R56" s="71"/>
      <c r="S56" s="71"/>
      <c r="T56" s="71"/>
      <c r="U56" s="158"/>
    </row>
    <row r="57" spans="2:21" ht="12" x14ac:dyDescent="0.2">
      <c r="B57" s="69"/>
      <c r="C57" s="245"/>
      <c r="D57" s="124" t="s">
        <v>1086</v>
      </c>
      <c r="E57" s="145" t="str">
        <f>IFERROR(VLOOKUP(D57,BD!$B:$D,2,FALSE),"")</f>
        <v>ZARDO</v>
      </c>
      <c r="F57" s="160">
        <f>IFERROR(VLOOKUP(D57,BD!$B:$D,3,FALSE),"")</f>
        <v>0</v>
      </c>
      <c r="G57" s="146">
        <f>IF(COUNT(I57:U57)&gt;=5,SUM(LARGE(I57:U57,{1,2,3,4,5})),IF(COUNT(I57:U57)=4,SUM(LARGE(I57:U57,{1,2,3,4})),IF(COUNT(I57:U57)=3,SUM(LARGE(I57:U57,{1,2,3})),IF(COUNT(I57:U57)=2,SUM(LARGE(I57:U57,{1,2})),IF(COUNT(I57:U57)=1,SUM(LARGE(I57:U57,{1})),0)))))</f>
        <v>440</v>
      </c>
      <c r="H57" s="147">
        <f t="shared" si="1"/>
        <v>1</v>
      </c>
      <c r="I57" s="71">
        <v>440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158"/>
    </row>
    <row r="58" spans="2:21" ht="12" x14ac:dyDescent="0.2">
      <c r="B58" s="69"/>
      <c r="C58" s="245"/>
      <c r="D58" s="126" t="s">
        <v>1544</v>
      </c>
      <c r="E58" s="145" t="str">
        <f>IFERROR(VLOOKUP(D58,BD!$B:$D,2,FALSE),"")</f>
        <v>AMBP</v>
      </c>
      <c r="F58" s="160">
        <f>IFERROR(VLOOKUP(D58,BD!$B:$D,3,FALSE),"")</f>
        <v>38324</v>
      </c>
      <c r="G58" s="146">
        <f>IF(COUNT(I58:U58)&gt;=5,SUM(LARGE(I58:U58,{1,2,3,4,5})),IF(COUNT(I58:U58)=4,SUM(LARGE(I58:U58,{1,2,3,4})),IF(COUNT(I58:U58)=3,SUM(LARGE(I58:U58,{1,2,3})),IF(COUNT(I58:U58)=2,SUM(LARGE(I58:U58,{1,2})),IF(COUNT(I58:U58)=1,SUM(LARGE(I58:U58,{1})),0)))))</f>
        <v>440</v>
      </c>
      <c r="H58" s="147">
        <f t="shared" si="1"/>
        <v>1</v>
      </c>
      <c r="I58" s="71"/>
      <c r="J58" s="71"/>
      <c r="K58" s="71"/>
      <c r="L58" s="71"/>
      <c r="M58" s="71"/>
      <c r="N58" s="71"/>
      <c r="O58" s="71"/>
      <c r="P58" s="71"/>
      <c r="Q58" s="71">
        <v>440</v>
      </c>
      <c r="R58" s="71"/>
      <c r="S58" s="71"/>
      <c r="T58" s="71"/>
      <c r="U58" s="158"/>
    </row>
    <row r="59" spans="2:21" ht="12" x14ac:dyDescent="0.2">
      <c r="B59" s="69"/>
      <c r="C59" s="245"/>
      <c r="D59" s="124" t="s">
        <v>998</v>
      </c>
      <c r="E59" s="145" t="str">
        <f>IFERROR(VLOOKUP(D59,BD!$B:$D,2,FALSE),"")</f>
        <v>ZARDO</v>
      </c>
      <c r="F59" s="160">
        <f>IFERROR(VLOOKUP(D59,BD!$B:$D,3,FALSE),"")</f>
        <v>0</v>
      </c>
      <c r="G59" s="146">
        <f>IF(COUNT(I59:U59)&gt;=5,SUM(LARGE(I59:U59,{1,2,3,4,5})),IF(COUNT(I59:U59)=4,SUM(LARGE(I59:U59,{1,2,3,4})),IF(COUNT(I59:U59)=3,SUM(LARGE(I59:U59,{1,2,3})),IF(COUNT(I59:U59)=2,SUM(LARGE(I59:U59,{1,2})),IF(COUNT(I59:U59)=1,SUM(LARGE(I59:U59,{1})),0)))))</f>
        <v>440</v>
      </c>
      <c r="H59" s="147">
        <f t="shared" si="1"/>
        <v>1</v>
      </c>
      <c r="I59" s="71">
        <v>440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158"/>
    </row>
    <row r="60" spans="2:21" ht="12" x14ac:dyDescent="0.2">
      <c r="B60" s="69"/>
      <c r="C60" s="245">
        <v>51</v>
      </c>
      <c r="D60" s="124" t="s">
        <v>1548</v>
      </c>
      <c r="E60" s="145" t="str">
        <f>IFERROR(VLOOKUP(D60,BD!$B:$D,2,FALSE),"")</f>
        <v>ABCFI</v>
      </c>
      <c r="F60" s="160">
        <f>IFERROR(VLOOKUP(D60,BD!$B:$D,3,FALSE),"")</f>
        <v>38301</v>
      </c>
      <c r="G60" s="146">
        <f>IF(COUNT(I60:U60)&gt;=5,SUM(LARGE(I60:U60,{1,2,3,4,5})),IF(COUNT(I60:U60)=4,SUM(LARGE(I60:U60,{1,2,3,4})),IF(COUNT(I60:U60)=3,SUM(LARGE(I60:U60,{1,2,3})),IF(COUNT(I60:U60)=2,SUM(LARGE(I60:U60,{1,2})),IF(COUNT(I60:U60)=1,SUM(LARGE(I60:U60,{1})),0)))))</f>
        <v>400</v>
      </c>
      <c r="H60" s="147">
        <f t="shared" si="1"/>
        <v>1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>
        <v>400</v>
      </c>
      <c r="U60" s="158"/>
    </row>
    <row r="61" spans="2:21" ht="12" x14ac:dyDescent="0.2">
      <c r="B61" s="69"/>
      <c r="C61" s="245"/>
      <c r="D61" s="124" t="s">
        <v>454</v>
      </c>
      <c r="E61" s="145" t="str">
        <f>IFERROR(VLOOKUP(D61,BD!$B:$D,2,FALSE),"")</f>
        <v>PIAMARTA</v>
      </c>
      <c r="F61" s="160">
        <f>IFERROR(VLOOKUP(D61,BD!$B:$D,3,FALSE),"")</f>
        <v>37911</v>
      </c>
      <c r="G61" s="146">
        <f>IF(COUNT(I61:U61)&gt;=5,SUM(LARGE(I61:U61,{1,2,3,4,5})),IF(COUNT(I61:U61)=4,SUM(LARGE(I61:U61,{1,2,3,4})),IF(COUNT(I61:U61)=3,SUM(LARGE(I61:U61,{1,2,3})),IF(COUNT(I61:U61)=2,SUM(LARGE(I61:U61,{1,2})),IF(COUNT(I61:U61)=1,SUM(LARGE(I61:U61,{1})),0)))))</f>
        <v>400</v>
      </c>
      <c r="H61" s="147">
        <f t="shared" si="1"/>
        <v>1</v>
      </c>
      <c r="I61" s="71"/>
      <c r="J61" s="71"/>
      <c r="K61" s="71"/>
      <c r="L61" s="71">
        <v>400</v>
      </c>
      <c r="M61" s="71"/>
      <c r="N61" s="71"/>
      <c r="O61" s="71"/>
      <c r="P61" s="71"/>
      <c r="Q61" s="71"/>
      <c r="R61" s="71"/>
      <c r="S61" s="71"/>
      <c r="T61" s="71"/>
      <c r="U61" s="158"/>
    </row>
    <row r="62" spans="2:21" ht="12" x14ac:dyDescent="0.2">
      <c r="B62" s="69"/>
      <c r="C62" s="245"/>
      <c r="D62" s="134" t="s">
        <v>1470</v>
      </c>
      <c r="E62" s="145" t="str">
        <f>IFERROR(VLOOKUP(D62,BD!$B:$D,2,FALSE),"")</f>
        <v>SMEL/MCR</v>
      </c>
      <c r="F62" s="160">
        <f>IFERROR(VLOOKUP(D62,BD!$B:$D,3,FALSE),"")</f>
        <v>38054</v>
      </c>
      <c r="G62" s="146">
        <f>IF(COUNT(I62:U62)&gt;=5,SUM(LARGE(I62:U62,{1,2,3,4,5})),IF(COUNT(I62:U62)=4,SUM(LARGE(I62:U62,{1,2,3,4})),IF(COUNT(I62:U62)=3,SUM(LARGE(I62:U62,{1,2,3})),IF(COUNT(I62:U62)=2,SUM(LARGE(I62:U62,{1,2})),IF(COUNT(I62:U62)=1,SUM(LARGE(I62:U62,{1})),0)))))</f>
        <v>400</v>
      </c>
      <c r="H62" s="147">
        <f t="shared" si="1"/>
        <v>1</v>
      </c>
      <c r="I62" s="71"/>
      <c r="J62" s="71"/>
      <c r="K62" s="71"/>
      <c r="L62" s="71"/>
      <c r="M62" s="71"/>
      <c r="N62" s="71"/>
      <c r="O62" s="71">
        <v>400</v>
      </c>
      <c r="P62" s="71"/>
      <c r="Q62" s="71"/>
      <c r="R62" s="71"/>
      <c r="S62" s="71"/>
      <c r="T62" s="71"/>
      <c r="U62" s="158"/>
    </row>
    <row r="63" spans="2:21" ht="12" x14ac:dyDescent="0.2">
      <c r="B63" s="69"/>
      <c r="C63" s="245"/>
      <c r="D63" s="134" t="s">
        <v>1471</v>
      </c>
      <c r="E63" s="145" t="str">
        <f>IFERROR(VLOOKUP(D63,BD!$B:$D,2,FALSE),"")</f>
        <v>PIO XII</v>
      </c>
      <c r="F63" s="160">
        <f>IFERROR(VLOOKUP(D63,BD!$B:$D,3,FALSE),"")</f>
        <v>38118</v>
      </c>
      <c r="G63" s="146">
        <f>IF(COUNT(I63:U63)&gt;=5,SUM(LARGE(I63:U63,{1,2,3,4,5})),IF(COUNT(I63:U63)=4,SUM(LARGE(I63:U63,{1,2,3,4})),IF(COUNT(I63:U63)=3,SUM(LARGE(I63:U63,{1,2,3})),IF(COUNT(I63:U63)=2,SUM(LARGE(I63:U63,{1,2})),IF(COUNT(I63:U63)=1,SUM(LARGE(I63:U63,{1})),0)))))</f>
        <v>400</v>
      </c>
      <c r="H63" s="147">
        <f t="shared" si="1"/>
        <v>1</v>
      </c>
      <c r="I63" s="71"/>
      <c r="J63" s="71"/>
      <c r="K63" s="71"/>
      <c r="L63" s="71">
        <v>400</v>
      </c>
      <c r="M63" s="71"/>
      <c r="N63" s="71"/>
      <c r="O63" s="71"/>
      <c r="P63" s="71"/>
      <c r="Q63" s="71"/>
      <c r="R63" s="71"/>
      <c r="S63" s="71"/>
      <c r="T63" s="71"/>
      <c r="U63" s="158"/>
    </row>
    <row r="64" spans="2:21" ht="12" x14ac:dyDescent="0.2">
      <c r="B64" s="69"/>
      <c r="C64" s="245"/>
      <c r="D64" s="124" t="s">
        <v>1532</v>
      </c>
      <c r="E64" s="145" t="str">
        <f>IFERROR(VLOOKUP(D64,BD!$B:$D,2,FALSE),"")</f>
        <v>ABCFI</v>
      </c>
      <c r="F64" s="160">
        <f>IFERROR(VLOOKUP(D64,BD!$B:$D,3,FALSE),"")</f>
        <v>37951</v>
      </c>
      <c r="G64" s="146">
        <f>IF(COUNT(I64:U64)&gt;=5,SUM(LARGE(I64:U64,{1,2,3,4,5})),IF(COUNT(I64:U64)=4,SUM(LARGE(I64:U64,{1,2,3,4})),IF(COUNT(I64:U64)=3,SUM(LARGE(I64:U64,{1,2,3})),IF(COUNT(I64:U64)=2,SUM(LARGE(I64:U64,{1,2})),IF(COUNT(I64:U64)=1,SUM(LARGE(I64:U64,{1})),0)))))</f>
        <v>400</v>
      </c>
      <c r="H64" s="147">
        <f t="shared" si="1"/>
        <v>1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>
        <v>400</v>
      </c>
      <c r="U64" s="158"/>
    </row>
    <row r="65" spans="2:21" ht="12" x14ac:dyDescent="0.2">
      <c r="B65" s="69"/>
      <c r="C65" s="245"/>
      <c r="D65" s="124" t="s">
        <v>1542</v>
      </c>
      <c r="E65" s="145" t="str">
        <f>IFERROR(VLOOKUP(D65,BD!$B:$D,2,FALSE),"")</f>
        <v>ABCFI</v>
      </c>
      <c r="F65" s="160">
        <f>IFERROR(VLOOKUP(D65,BD!$B:$D,3,FALSE),"")</f>
        <v>37819</v>
      </c>
      <c r="G65" s="146">
        <f>IF(COUNT(I65:U65)&gt;=5,SUM(LARGE(I65:U65,{1,2,3,4,5})),IF(COUNT(I65:U65)=4,SUM(LARGE(I65:U65,{1,2,3,4})),IF(COUNT(I65:U65)=3,SUM(LARGE(I65:U65,{1,2,3})),IF(COUNT(I65:U65)=2,SUM(LARGE(I65:U65,{1,2})),IF(COUNT(I65:U65)=1,SUM(LARGE(I65:U65,{1})),0)))))</f>
        <v>400</v>
      </c>
      <c r="H65" s="147">
        <f t="shared" si="1"/>
        <v>1</v>
      </c>
      <c r="I65" s="71"/>
      <c r="J65" s="71"/>
      <c r="K65" s="71"/>
      <c r="L65" s="71"/>
      <c r="M65" s="71"/>
      <c r="N65" s="71"/>
      <c r="O65" s="71"/>
      <c r="P65" s="71">
        <v>400</v>
      </c>
      <c r="Q65" s="71"/>
      <c r="R65" s="71"/>
      <c r="S65" s="71"/>
      <c r="T65" s="71"/>
      <c r="U65" s="158"/>
    </row>
    <row r="66" spans="2:21" ht="12" x14ac:dyDescent="0.2">
      <c r="B66" s="69"/>
      <c r="C66" s="245"/>
      <c r="D66" s="124" t="s">
        <v>1543</v>
      </c>
      <c r="E66" s="145" t="str">
        <f>IFERROR(VLOOKUP(D66,BD!$B:$D,2,FALSE),"")</f>
        <v>ABCFI</v>
      </c>
      <c r="F66" s="160">
        <f>IFERROR(VLOOKUP(D66,BD!$B:$D,3,FALSE),"")</f>
        <v>38022</v>
      </c>
      <c r="G66" s="146">
        <f>IF(COUNT(I66:U66)&gt;=5,SUM(LARGE(I66:U66,{1,2,3,4,5})),IF(COUNT(I66:U66)=4,SUM(LARGE(I66:U66,{1,2,3,4})),IF(COUNT(I66:U66)=3,SUM(LARGE(I66:U66,{1,2,3})),IF(COUNT(I66:U66)=2,SUM(LARGE(I66:U66,{1,2})),IF(COUNT(I66:U66)=1,SUM(LARGE(I66:U66,{1})),0)))))</f>
        <v>400</v>
      </c>
      <c r="H66" s="147">
        <f t="shared" si="1"/>
        <v>1</v>
      </c>
      <c r="I66" s="71"/>
      <c r="J66" s="71"/>
      <c r="K66" s="71"/>
      <c r="L66" s="71"/>
      <c r="M66" s="71"/>
      <c r="N66" s="71"/>
      <c r="O66" s="71"/>
      <c r="P66" s="71">
        <v>400</v>
      </c>
      <c r="Q66" s="71"/>
      <c r="R66" s="71"/>
      <c r="S66" s="71"/>
      <c r="T66" s="71"/>
      <c r="U66" s="158"/>
    </row>
    <row r="67" spans="2:21" ht="12" x14ac:dyDescent="0.2">
      <c r="B67" s="69"/>
      <c r="C67" s="245"/>
      <c r="D67" s="124" t="s">
        <v>383</v>
      </c>
      <c r="E67" s="145" t="str">
        <f>IFERROR(VLOOKUP(D67,BD!$B:$D,2,FALSE),"")</f>
        <v>PALOTINA</v>
      </c>
      <c r="F67" s="160">
        <f>IFERROR(VLOOKUP(D67,BD!$B:$D,3,FALSE),"")</f>
        <v>38097</v>
      </c>
      <c r="G67" s="146">
        <f>IF(COUNT(I67:U67)&gt;=5,SUM(LARGE(I67:U67,{1,2,3,4,5})),IF(COUNT(I67:U67)=4,SUM(LARGE(I67:U67,{1,2,3,4})),IF(COUNT(I67:U67)=3,SUM(LARGE(I67:U67,{1,2,3})),IF(COUNT(I67:U67)=2,SUM(LARGE(I67:U67,{1,2})),IF(COUNT(I67:U67)=1,SUM(LARGE(I67:U67,{1})),0)))))</f>
        <v>400</v>
      </c>
      <c r="H67" s="147">
        <f t="shared" si="1"/>
        <v>1</v>
      </c>
      <c r="I67" s="71"/>
      <c r="J67" s="71"/>
      <c r="K67" s="71"/>
      <c r="L67" s="71">
        <v>400</v>
      </c>
      <c r="M67" s="71"/>
      <c r="N67" s="71"/>
      <c r="O67" s="71"/>
      <c r="P67" s="71"/>
      <c r="Q67" s="71"/>
      <c r="R67" s="71"/>
      <c r="S67" s="71"/>
      <c r="T67" s="71"/>
      <c r="U67" s="158"/>
    </row>
    <row r="68" spans="2:21" ht="12" x14ac:dyDescent="0.2">
      <c r="B68" s="69"/>
      <c r="C68" s="245"/>
      <c r="D68" s="124" t="s">
        <v>1547</v>
      </c>
      <c r="E68" s="145" t="str">
        <f>IFERROR(VLOOKUP(D68,BD!$B:$D,2,FALSE),"")</f>
        <v>ASSVP</v>
      </c>
      <c r="F68" s="160">
        <f>IFERROR(VLOOKUP(D68,BD!$B:$D,3,FALSE),"")</f>
        <v>37726</v>
      </c>
      <c r="G68" s="146">
        <f>IF(COUNT(I68:U68)&gt;=5,SUM(LARGE(I68:U68,{1,2,3,4,5})),IF(COUNT(I68:U68)=4,SUM(LARGE(I68:U68,{1,2,3,4})),IF(COUNT(I68:U68)=3,SUM(LARGE(I68:U68,{1,2,3})),IF(COUNT(I68:U68)=2,SUM(LARGE(I68:U68,{1,2})),IF(COUNT(I68:U68)=1,SUM(LARGE(I68:U68,{1})),0)))))</f>
        <v>400</v>
      </c>
      <c r="H68" s="147">
        <f t="shared" si="1"/>
        <v>1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>
        <v>400</v>
      </c>
      <c r="U68" s="158"/>
    </row>
    <row r="69" spans="2:21" ht="12" x14ac:dyDescent="0.2">
      <c r="B69" s="69"/>
      <c r="C69" s="245"/>
      <c r="D69" s="124" t="s">
        <v>1415</v>
      </c>
      <c r="E69" s="145" t="str">
        <f>IFERROR(VLOOKUP(D69,BD!$B:$D,2,FALSE),"")</f>
        <v>SMEL/MCR</v>
      </c>
      <c r="F69" s="160">
        <f>IFERROR(VLOOKUP(D69,BD!$B:$D,3,FALSE),"")</f>
        <v>38299</v>
      </c>
      <c r="G69" s="146">
        <f>IF(COUNT(I69:U69)&gt;=5,SUM(LARGE(I69:U69,{1,2,3,4,5})),IF(COUNT(I69:U69)=4,SUM(LARGE(I69:U69,{1,2,3,4})),IF(COUNT(I69:U69)=3,SUM(LARGE(I69:U69,{1,2,3})),IF(COUNT(I69:U69)=2,SUM(LARGE(I69:U69,{1,2})),IF(COUNT(I69:U69)=1,SUM(LARGE(I69:U69,{1})),0)))))</f>
        <v>400</v>
      </c>
      <c r="H69" s="147">
        <f t="shared" si="1"/>
        <v>1</v>
      </c>
      <c r="I69" s="71"/>
      <c r="J69" s="71"/>
      <c r="K69" s="71"/>
      <c r="L69" s="71"/>
      <c r="M69" s="71"/>
      <c r="N69" s="71"/>
      <c r="O69" s="71">
        <v>400</v>
      </c>
      <c r="P69" s="71"/>
      <c r="Q69" s="71"/>
      <c r="R69" s="71"/>
      <c r="S69" s="71"/>
      <c r="T69" s="71"/>
      <c r="U69" s="158"/>
    </row>
    <row r="70" spans="2:21" ht="12" x14ac:dyDescent="0.2">
      <c r="B70" s="69"/>
      <c r="C70" s="245">
        <v>61</v>
      </c>
      <c r="D70" s="124" t="s">
        <v>1545</v>
      </c>
      <c r="E70" s="145" t="str">
        <f>IFERROR(VLOOKUP(D70,BD!$B:$D,2,FALSE),"")</f>
        <v>AMBP</v>
      </c>
      <c r="F70" s="160">
        <f>IFERROR(VLOOKUP(D70,BD!$B:$D,3,FALSE),"")</f>
        <v>38251</v>
      </c>
      <c r="G70" s="146">
        <f>IF(COUNT(I70:U70)&gt;=5,SUM(LARGE(I70:U70,{1,2,3,4,5})),IF(COUNT(I70:U70)=4,SUM(LARGE(I70:U70,{1,2,3,4})),IF(COUNT(I70:U70)=3,SUM(LARGE(I70:U70,{1,2,3})),IF(COUNT(I70:U70)=2,SUM(LARGE(I70:U70,{1,2})),IF(COUNT(I70:U70)=1,SUM(LARGE(I70:U70,{1})),0)))))</f>
        <v>320</v>
      </c>
      <c r="H70" s="147">
        <f t="shared" si="1"/>
        <v>1</v>
      </c>
      <c r="I70" s="71"/>
      <c r="J70" s="71"/>
      <c r="K70" s="71"/>
      <c r="L70" s="71"/>
      <c r="M70" s="71"/>
      <c r="N70" s="71"/>
      <c r="O70" s="71"/>
      <c r="P70" s="71"/>
      <c r="Q70" s="71">
        <v>320</v>
      </c>
      <c r="R70" s="71"/>
      <c r="S70" s="71"/>
      <c r="T70" s="71"/>
      <c r="U70" s="158"/>
    </row>
    <row r="71" spans="2:21" ht="12" x14ac:dyDescent="0.2">
      <c r="B71" s="69"/>
      <c r="C71" s="245"/>
      <c r="D71" s="126" t="s">
        <v>1097</v>
      </c>
      <c r="E71" s="145" t="str">
        <f>IFERROR(VLOOKUP(D71,BD!$B:$D,2,FALSE),"")</f>
        <v>AMBP</v>
      </c>
      <c r="F71" s="160">
        <f>IFERROR(VLOOKUP(D71,BD!$B:$D,3,FALSE),"")</f>
        <v>0</v>
      </c>
      <c r="G71" s="146">
        <f>IF(COUNT(I71:U71)&gt;=5,SUM(LARGE(I71:U71,{1,2,3,4,5})),IF(COUNT(I71:U71)=4,SUM(LARGE(I71:U71,{1,2,3,4})),IF(COUNT(I71:U71)=3,SUM(LARGE(I71:U71,{1,2,3})),IF(COUNT(I71:U71)=2,SUM(LARGE(I71:U71,{1,2})),IF(COUNT(I71:U71)=1,SUM(LARGE(I71:U71,{1})),0)))))</f>
        <v>320</v>
      </c>
      <c r="H71" s="147">
        <f t="shared" si="1"/>
        <v>1</v>
      </c>
      <c r="I71" s="71"/>
      <c r="J71" s="71">
        <v>320</v>
      </c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158"/>
    </row>
    <row r="72" spans="2:21" ht="12" x14ac:dyDescent="0.2">
      <c r="B72" s="69"/>
      <c r="C72" s="245"/>
      <c r="D72" s="124" t="s">
        <v>1546</v>
      </c>
      <c r="E72" s="145" t="str">
        <f>IFERROR(VLOOKUP(D72,BD!$B:$D,2,FALSE),"")</f>
        <v>SMCC</v>
      </c>
      <c r="F72" s="160">
        <f>IFERROR(VLOOKUP(D72,BD!$B:$D,3,FALSE),"")</f>
        <v>37902</v>
      </c>
      <c r="G72" s="146">
        <f>IF(COUNT(I72:U72)&gt;=5,SUM(LARGE(I72:U72,{1,2,3,4,5})),IF(COUNT(I72:U72)=4,SUM(LARGE(I72:U72,{1,2,3,4})),IF(COUNT(I72:U72)=3,SUM(LARGE(I72:U72,{1,2,3})),IF(COUNT(I72:U72)=2,SUM(LARGE(I72:U72,{1,2})),IF(COUNT(I72:U72)=1,SUM(LARGE(I72:U72,{1})),0)))))</f>
        <v>320</v>
      </c>
      <c r="H72" s="147">
        <f t="shared" si="1"/>
        <v>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>
        <v>320</v>
      </c>
      <c r="T72" s="71"/>
      <c r="U72" s="158"/>
    </row>
    <row r="73" spans="2:21" ht="12" x14ac:dyDescent="0.2">
      <c r="B73" s="69"/>
      <c r="C73" s="245">
        <v>64</v>
      </c>
      <c r="D73" s="124" t="s">
        <v>1466</v>
      </c>
      <c r="E73" s="145" t="str">
        <f>IFERROR(VLOOKUP(D73,BD!$B:$D,2,FALSE),"")</f>
        <v>ABCFI</v>
      </c>
      <c r="F73" s="160">
        <f>IFERROR(VLOOKUP(D73,BD!$B:$D,3,FALSE),"")</f>
        <v>37755</v>
      </c>
      <c r="G73" s="146">
        <f>IF(COUNT(I73:U73)&gt;=5,SUM(LARGE(I73:U73,{1,2,3,4,5})),IF(COUNT(I73:U73)=4,SUM(LARGE(I73:U73,{1,2,3,4})),IF(COUNT(I73:U73)=3,SUM(LARGE(I73:U73,{1,2,3})),IF(COUNT(I73:U73)=2,SUM(LARGE(I73:U73,{1,2})),IF(COUNT(I73:U73)=1,SUM(LARGE(I73:U73,{1})),0)))))</f>
        <v>200</v>
      </c>
      <c r="H73" s="147">
        <f t="shared" si="1"/>
        <v>1</v>
      </c>
      <c r="I73" s="71"/>
      <c r="J73" s="71"/>
      <c r="K73" s="71"/>
      <c r="L73" s="71"/>
      <c r="M73" s="71"/>
      <c r="N73" s="71">
        <v>200</v>
      </c>
      <c r="O73" s="71"/>
      <c r="P73" s="71"/>
      <c r="Q73" s="71"/>
      <c r="R73" s="71"/>
      <c r="S73" s="71"/>
      <c r="T73" s="71"/>
      <c r="U73" s="158"/>
    </row>
    <row r="74" spans="2:21" ht="12" x14ac:dyDescent="0.2">
      <c r="B74" s="69"/>
      <c r="C74" s="245"/>
      <c r="D74" s="124" t="s">
        <v>1467</v>
      </c>
      <c r="E74" s="145" t="str">
        <f>IFERROR(VLOOKUP(D74,BD!$B:$D,2,FALSE),"")</f>
        <v>ABCFI</v>
      </c>
      <c r="F74" s="160">
        <f>IFERROR(VLOOKUP(D74,BD!$B:$D,3,FALSE),"")</f>
        <v>38307</v>
      </c>
      <c r="G74" s="146">
        <f>IF(COUNT(I74:U74)&gt;=5,SUM(LARGE(I74:U74,{1,2,3,4,5})),IF(COUNT(I74:U74)=4,SUM(LARGE(I74:U74,{1,2,3,4})),IF(COUNT(I74:U74)=3,SUM(LARGE(I74:U74,{1,2,3})),IF(COUNT(I74:U74)=2,SUM(LARGE(I74:U74,{1,2})),IF(COUNT(I74:U74)=1,SUM(LARGE(I74:U74,{1})),0)))))</f>
        <v>200</v>
      </c>
      <c r="H74" s="147">
        <f t="shared" ref="H74:H85" si="2">COUNT(I74:U74)-COUNTIF(I74:U74,"=0")</f>
        <v>1</v>
      </c>
      <c r="I74" s="71"/>
      <c r="J74" s="71"/>
      <c r="K74" s="71"/>
      <c r="L74" s="71"/>
      <c r="M74" s="71"/>
      <c r="N74" s="71">
        <v>200</v>
      </c>
      <c r="O74" s="71"/>
      <c r="P74" s="71"/>
      <c r="Q74" s="71"/>
      <c r="R74" s="71"/>
      <c r="S74" s="71"/>
      <c r="T74" s="71"/>
      <c r="U74" s="158"/>
    </row>
    <row r="75" spans="2:21" ht="12" x14ac:dyDescent="0.2">
      <c r="B75" s="69"/>
      <c r="C75" s="245">
        <v>66</v>
      </c>
      <c r="D75" s="124" t="s">
        <v>1473</v>
      </c>
      <c r="E75" s="145" t="str">
        <f>IFERROR(VLOOKUP(D75,BD!$B:$D,2,FALSE),"")</f>
        <v>PIO XII</v>
      </c>
      <c r="F75" s="160">
        <f>IFERROR(VLOOKUP(D75,BD!$B:$D,3,FALSE),"")</f>
        <v>38064</v>
      </c>
      <c r="G75" s="146">
        <f>IF(COUNT(I75:U75)&gt;=5,SUM(LARGE(I75:U75,{1,2,3,4,5})),IF(COUNT(I75:U75)=4,SUM(LARGE(I75:U75,{1,2,3,4})),IF(COUNT(I75:U75)=3,SUM(LARGE(I75:U75,{1,2,3})),IF(COUNT(I75:U75)=2,SUM(LARGE(I75:U75,{1,2})),IF(COUNT(I75:U75)=1,SUM(LARGE(I75:U75,{1})),0)))))</f>
        <v>160</v>
      </c>
      <c r="H75" s="147">
        <f t="shared" si="2"/>
        <v>1</v>
      </c>
      <c r="I75" s="71"/>
      <c r="J75" s="71"/>
      <c r="K75" s="71"/>
      <c r="L75" s="71">
        <v>160</v>
      </c>
      <c r="M75" s="71"/>
      <c r="N75" s="71"/>
      <c r="O75" s="71"/>
      <c r="P75" s="71"/>
      <c r="Q75" s="71"/>
      <c r="R75" s="71"/>
      <c r="S75" s="71"/>
      <c r="T75" s="71"/>
      <c r="U75" s="158"/>
    </row>
    <row r="76" spans="2:21" ht="12" x14ac:dyDescent="0.2">
      <c r="B76" s="69"/>
      <c r="C76" s="245"/>
      <c r="D76" s="124" t="s">
        <v>972</v>
      </c>
      <c r="E76" s="145" t="str">
        <f>IFERROR(VLOOKUP(D76,BD!$B:$D,2,FALSE),"")</f>
        <v>PIAMARTA</v>
      </c>
      <c r="F76" s="160">
        <f>IFERROR(VLOOKUP(D76,BD!$B:$D,3,FALSE),"")</f>
        <v>38265</v>
      </c>
      <c r="G76" s="146">
        <f>IF(COUNT(I76:U76)&gt;=5,SUM(LARGE(I76:U76,{1,2,3,4,5})),IF(COUNT(I76:U76)=4,SUM(LARGE(I76:U76,{1,2,3,4})),IF(COUNT(I76:U76)=3,SUM(LARGE(I76:U76,{1,2,3})),IF(COUNT(I76:U76)=2,SUM(LARGE(I76:U76,{1,2})),IF(COUNT(I76:U76)=1,SUM(LARGE(I76:U76,{1})),0)))))</f>
        <v>160</v>
      </c>
      <c r="H76" s="147">
        <f t="shared" si="2"/>
        <v>1</v>
      </c>
      <c r="I76" s="71"/>
      <c r="J76" s="71"/>
      <c r="K76" s="71"/>
      <c r="L76" s="71">
        <v>160</v>
      </c>
      <c r="M76" s="71"/>
      <c r="N76" s="71"/>
      <c r="O76" s="71"/>
      <c r="P76" s="71"/>
      <c r="Q76" s="71"/>
      <c r="R76" s="71"/>
      <c r="S76" s="71"/>
      <c r="T76" s="71"/>
      <c r="U76" s="158"/>
    </row>
    <row r="77" spans="2:21" ht="12" x14ac:dyDescent="0.2">
      <c r="B77" s="69"/>
      <c r="C77" s="245"/>
      <c r="D77" s="124" t="s">
        <v>952</v>
      </c>
      <c r="E77" s="145" t="str">
        <f>IFERROR(VLOOKUP(D77,BD!$B:$D,2,FALSE),"")</f>
        <v>SMEL/MCR</v>
      </c>
      <c r="F77" s="160">
        <f>IFERROR(VLOOKUP(D77,BD!$B:$D,3,FALSE),"")</f>
        <v>38162</v>
      </c>
      <c r="G77" s="146">
        <f>IF(COUNT(I77:U77)&gt;=5,SUM(LARGE(I77:U77,{1,2,3,4,5})),IF(COUNT(I77:U77)=4,SUM(LARGE(I77:U77,{1,2,3,4})),IF(COUNT(I77:U77)=3,SUM(LARGE(I77:U77,{1,2,3})),IF(COUNT(I77:U77)=2,SUM(LARGE(I77:U77,{1,2})),IF(COUNT(I77:U77)=1,SUM(LARGE(I77:U77,{1})),0)))))</f>
        <v>160</v>
      </c>
      <c r="H77" s="147">
        <f t="shared" si="2"/>
        <v>1</v>
      </c>
      <c r="I77" s="71"/>
      <c r="J77" s="71"/>
      <c r="K77" s="71"/>
      <c r="L77" s="71">
        <v>160</v>
      </c>
      <c r="M77" s="71"/>
      <c r="N77" s="71"/>
      <c r="O77" s="71"/>
      <c r="P77" s="71"/>
      <c r="Q77" s="71"/>
      <c r="R77" s="71"/>
      <c r="S77" s="71"/>
      <c r="T77" s="71"/>
      <c r="U77" s="158"/>
    </row>
    <row r="78" spans="2:21" ht="12" x14ac:dyDescent="0.2">
      <c r="B78" s="69"/>
      <c r="C78" s="245"/>
      <c r="D78" s="124" t="s">
        <v>1474</v>
      </c>
      <c r="E78" s="145" t="str">
        <f>IFERROR(VLOOKUP(D78,BD!$B:$D,2,FALSE),"")</f>
        <v>PIO XII</v>
      </c>
      <c r="F78" s="160">
        <f>IFERROR(VLOOKUP(D78,BD!$B:$D,3,FALSE),"")</f>
        <v>38052</v>
      </c>
      <c r="G78" s="146">
        <f>IF(COUNT(I78:U78)&gt;=5,SUM(LARGE(I78:U78,{1,2,3,4,5})),IF(COUNT(I78:U78)=4,SUM(LARGE(I78:U78,{1,2,3,4})),IF(COUNT(I78:U78)=3,SUM(LARGE(I78:U78,{1,2,3})),IF(COUNT(I78:U78)=2,SUM(LARGE(I78:U78,{1,2})),IF(COUNT(I78:U78)=1,SUM(LARGE(I78:U78,{1})),0)))))</f>
        <v>160</v>
      </c>
      <c r="H78" s="147">
        <f t="shared" si="2"/>
        <v>1</v>
      </c>
      <c r="I78" s="71"/>
      <c r="J78" s="71"/>
      <c r="K78" s="71"/>
      <c r="L78" s="71">
        <v>160</v>
      </c>
      <c r="M78" s="71"/>
      <c r="N78" s="71"/>
      <c r="O78" s="71"/>
      <c r="P78" s="71"/>
      <c r="Q78" s="71"/>
      <c r="R78" s="71"/>
      <c r="S78" s="71"/>
      <c r="T78" s="71"/>
      <c r="U78" s="158"/>
    </row>
    <row r="79" spans="2:21" ht="12" x14ac:dyDescent="0.2">
      <c r="B79" s="69"/>
      <c r="C79" s="231"/>
      <c r="D79" s="124"/>
      <c r="E79" s="145" t="str">
        <f>IFERROR(VLOOKUP(D79,BD!$B:$D,2,FALSE),"")</f>
        <v/>
      </c>
      <c r="F79" s="160" t="str">
        <f>IFERROR(VLOOKUP(D79,BD!$B:$D,3,FALSE),"")</f>
        <v/>
      </c>
      <c r="G79" s="146">
        <f>IF(COUNT(I79:U79)&gt;=5,SUM(LARGE(I79:U79,{1,2,3,4,5})),IF(COUNT(I79:U79)=4,SUM(LARGE(I79:U79,{1,2,3,4})),IF(COUNT(I79:U79)=3,SUM(LARGE(I79:U79,{1,2,3})),IF(COUNT(I79:U79)=2,SUM(LARGE(I79:U79,{1,2})),IF(COUNT(I79:U79)=1,SUM(LARGE(I79:U79,{1})),0)))))</f>
        <v>0</v>
      </c>
      <c r="H79" s="147">
        <f t="shared" si="2"/>
        <v>0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158"/>
    </row>
    <row r="80" spans="2:21" ht="12" x14ac:dyDescent="0.2">
      <c r="B80" s="69"/>
      <c r="C80" s="231"/>
      <c r="D80" s="124"/>
      <c r="E80" s="145" t="str">
        <f>IFERROR(VLOOKUP(D80,BD!$B:$D,2,FALSE),"")</f>
        <v/>
      </c>
      <c r="F80" s="160" t="str">
        <f>IFERROR(VLOOKUP(D80,BD!$B:$D,3,FALSE),"")</f>
        <v/>
      </c>
      <c r="G80" s="146">
        <f>IF(COUNT(I80:U80)&gt;=5,SUM(LARGE(I80:U80,{1,2,3,4,5})),IF(COUNT(I80:U80)=4,SUM(LARGE(I80:U80,{1,2,3,4})),IF(COUNT(I80:U80)=3,SUM(LARGE(I80:U80,{1,2,3})),IF(COUNT(I80:U80)=2,SUM(LARGE(I80:U80,{1,2})),IF(COUNT(I80:U80)=1,SUM(LARGE(I80:U80,{1})),0)))))</f>
        <v>0</v>
      </c>
      <c r="H80" s="147">
        <f t="shared" si="2"/>
        <v>0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158"/>
    </row>
    <row r="81" spans="2:21" ht="12" x14ac:dyDescent="0.2">
      <c r="B81" s="69"/>
      <c r="C81" s="231"/>
      <c r="D81" s="124"/>
      <c r="E81" s="145" t="str">
        <f>IFERROR(VLOOKUP(D81,BD!$B:$D,2,FALSE),"")</f>
        <v/>
      </c>
      <c r="F81" s="160" t="str">
        <f>IFERROR(VLOOKUP(D81,BD!$B:$D,3,FALSE),"")</f>
        <v/>
      </c>
      <c r="G81" s="146">
        <f>IF(COUNT(I81:U81)&gt;=5,SUM(LARGE(I81:U81,{1,2,3,4,5})),IF(COUNT(I81:U81)=4,SUM(LARGE(I81:U81,{1,2,3,4})),IF(COUNT(I81:U81)=3,SUM(LARGE(I81:U81,{1,2,3})),IF(COUNT(I81:U81)=2,SUM(LARGE(I81:U81,{1,2})),IF(COUNT(I81:U81)=1,SUM(LARGE(I81:U81,{1})),0)))))</f>
        <v>0</v>
      </c>
      <c r="H81" s="147">
        <f t="shared" si="2"/>
        <v>0</v>
      </c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158"/>
    </row>
    <row r="82" spans="2:21" ht="12" x14ac:dyDescent="0.2">
      <c r="B82" s="69"/>
      <c r="C82" s="200"/>
      <c r="D82" s="70"/>
      <c r="E82" s="145" t="str">
        <f>IFERROR(VLOOKUP(D82,BD!$B:$D,2,FALSE),"")</f>
        <v/>
      </c>
      <c r="F82" s="160" t="str">
        <f>IFERROR(VLOOKUP(D82,BD!$B:$D,3,FALSE),"")</f>
        <v/>
      </c>
      <c r="G82" s="146">
        <f>IF(COUNT(I82:U82)&gt;=5,SUM(LARGE(I82:U82,{1,2,3,4,5})),IF(COUNT(I82:U82)=4,SUM(LARGE(I82:U82,{1,2,3,4})),IF(COUNT(I82:U82)=3,SUM(LARGE(I82:U82,{1,2,3})),IF(COUNT(I82:U82)=2,SUM(LARGE(I82:U82,{1,2})),IF(COUNT(I82:U82)=1,SUM(LARGE(I82:U82,{1})),0)))))</f>
        <v>0</v>
      </c>
      <c r="H82" s="147">
        <f t="shared" si="2"/>
        <v>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58"/>
    </row>
    <row r="83" spans="2:21" ht="12" x14ac:dyDescent="0.2">
      <c r="B83" s="69"/>
      <c r="C83" s="200"/>
      <c r="D83" s="124"/>
      <c r="E83" s="145" t="str">
        <f>IFERROR(VLOOKUP(D83,BD!$B:$D,2,FALSE),"")</f>
        <v/>
      </c>
      <c r="F83" s="160" t="str">
        <f>IFERROR(VLOOKUP(D83,BD!$B:$D,3,FALSE),"")</f>
        <v/>
      </c>
      <c r="G83" s="146">
        <f>IF(COUNT(I83:U83)&gt;=5,SUM(LARGE(I83:U83,{1,2,3,4,5})),IF(COUNT(I83:U83)=4,SUM(LARGE(I83:U83,{1,2,3,4})),IF(COUNT(I83:U83)=3,SUM(LARGE(I83:U83,{1,2,3})),IF(COUNT(I83:U83)=2,SUM(LARGE(I83:U83,{1,2})),IF(COUNT(I83:U83)=1,SUM(LARGE(I83:U83,{1})),0)))))</f>
        <v>0</v>
      </c>
      <c r="H83" s="147">
        <f t="shared" si="2"/>
        <v>0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158"/>
    </row>
    <row r="84" spans="2:21" ht="12" x14ac:dyDescent="0.2">
      <c r="B84" s="69"/>
      <c r="C84" s="162"/>
      <c r="D84" s="70"/>
      <c r="E84" s="145" t="str">
        <f>IFERROR(VLOOKUP(D84,BD!$B:$D,2,FALSE),"")</f>
        <v/>
      </c>
      <c r="F84" s="160" t="str">
        <f>IFERROR(VLOOKUP(D84,BD!$B:$D,3,FALSE),"")</f>
        <v/>
      </c>
      <c r="G84" s="146">
        <f>IF(COUNT(I84:U84)&gt;=5,SUM(LARGE(I84:U84,{1,2,3,4,5})),IF(COUNT(I84:U84)=4,SUM(LARGE(I84:U84,{1,2,3,4})),IF(COUNT(I84:U84)=3,SUM(LARGE(I84:U84,{1,2,3})),IF(COUNT(I84:U84)=2,SUM(LARGE(I84:U84,{1,2})),IF(COUNT(I84:U84)=1,SUM(LARGE(I84:U84,{1})),0)))))</f>
        <v>0</v>
      </c>
      <c r="H84" s="147">
        <f t="shared" si="2"/>
        <v>0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58"/>
    </row>
    <row r="85" spans="2:21" ht="12" x14ac:dyDescent="0.2">
      <c r="B85" s="69"/>
      <c r="C85" s="63"/>
      <c r="D85" s="124"/>
      <c r="E85" s="145" t="str">
        <f>IFERROR(VLOOKUP(D85,BD!$B:$D,2,FALSE),"")</f>
        <v/>
      </c>
      <c r="F85" s="160" t="str">
        <f>IFERROR(VLOOKUP(D85,BD!$B:$D,3,FALSE),"")</f>
        <v/>
      </c>
      <c r="G85" s="146">
        <f>IF(COUNT(I85:U85)&gt;=5,SUM(LARGE(I85:U85,{1,2,3,4,5})),IF(COUNT(I85:U85)=4,SUM(LARGE(I85:U85,{1,2,3,4})),IF(COUNT(I85:U85)=3,SUM(LARGE(I85:U85,{1,2,3})),IF(COUNT(I85:U85)=2,SUM(LARGE(I85:U85,{1,2})),IF(COUNT(I85:U85)=1,SUM(LARGE(I85:U85,{1})),0)))))</f>
        <v>0</v>
      </c>
      <c r="H85" s="147">
        <f t="shared" si="2"/>
        <v>0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158"/>
    </row>
    <row r="86" spans="2:21" x14ac:dyDescent="0.2">
      <c r="B86" s="72"/>
      <c r="C86" s="73"/>
      <c r="D86" s="73"/>
      <c r="E86" s="75"/>
      <c r="F86" s="83"/>
      <c r="G86" s="74"/>
      <c r="H86" s="75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158"/>
    </row>
    <row r="87" spans="2:21" s="80" customFormat="1" x14ac:dyDescent="0.2">
      <c r="B87" s="76"/>
      <c r="C87" s="77"/>
      <c r="D87" s="78" t="str">
        <f>SM_S19!$D$55</f>
        <v>CONTAGEM DE SEMANAS</v>
      </c>
      <c r="E87" s="82"/>
      <c r="F87" s="83"/>
      <c r="G87" s="79"/>
      <c r="H87" s="79"/>
      <c r="I87" s="102">
        <f>SM!H$38</f>
        <v>50</v>
      </c>
      <c r="J87" s="102">
        <f>SM!I$38</f>
        <v>49</v>
      </c>
      <c r="K87" s="102">
        <f>SM!J$38</f>
        <v>35</v>
      </c>
      <c r="L87" s="102">
        <f>SM!K$38</f>
        <v>30</v>
      </c>
      <c r="M87" s="102">
        <f>SM!L$38</f>
        <v>28</v>
      </c>
      <c r="N87" s="102">
        <f>SM!M$38</f>
        <v>26</v>
      </c>
      <c r="O87" s="102">
        <f>SM!N$38</f>
        <v>22</v>
      </c>
      <c r="P87" s="102">
        <f>SM!O$38</f>
        <v>11</v>
      </c>
      <c r="Q87" s="102">
        <f>SM!P$38</f>
        <v>4</v>
      </c>
      <c r="R87" s="102">
        <f>SM!Q$38</f>
        <v>4</v>
      </c>
      <c r="S87" s="102">
        <f>SM!R$38</f>
        <v>4</v>
      </c>
      <c r="T87" s="102">
        <f>SM!S$38</f>
        <v>1</v>
      </c>
      <c r="U87" s="159"/>
    </row>
  </sheetData>
  <sheetProtection selectLockedCells="1" selectUnlockedCells="1"/>
  <sortState ref="D10:T85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D10:D85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2"/>
  <sheetViews>
    <sheetView showGridLines="0" topLeftCell="A6" zoomScale="90" zoomScaleNormal="90" zoomScaleSheetLayoutView="100" workbookViewId="0">
      <selection activeCell="D18" sqref="D18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12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2" t="s">
        <v>284</v>
      </c>
      <c r="E10" s="145" t="str">
        <f>IFERROR(VLOOKUP(D10,BD!$B:$D,2,FALSE),"")</f>
        <v>ABCFI</v>
      </c>
      <c r="F10" s="160">
        <f>IFERROR(VLOOKUP(D10,BD!$B:$D,3,FALSE),"")</f>
        <v>37653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5640</v>
      </c>
      <c r="H10" s="147">
        <f t="shared" ref="H10:H50" si="0">COUNT(I10:U10)-COUNTIF(I10:U10,"=0")</f>
        <v>6</v>
      </c>
      <c r="I10" s="71"/>
      <c r="J10" s="71"/>
      <c r="K10" s="71"/>
      <c r="L10" s="71">
        <v>880</v>
      </c>
      <c r="M10" s="71"/>
      <c r="N10" s="71">
        <v>560</v>
      </c>
      <c r="O10" s="71">
        <v>1360</v>
      </c>
      <c r="P10" s="71">
        <v>1600</v>
      </c>
      <c r="Q10" s="71"/>
      <c r="R10" s="71">
        <v>680</v>
      </c>
      <c r="S10" s="71"/>
      <c r="T10" s="71">
        <v>1120</v>
      </c>
      <c r="U10" s="158"/>
    </row>
    <row r="11" spans="2:21" ht="12" x14ac:dyDescent="0.2">
      <c r="B11" s="69"/>
      <c r="C11" s="63">
        <v>2</v>
      </c>
      <c r="D11" s="70" t="s">
        <v>386</v>
      </c>
      <c r="E11" s="145" t="str">
        <f>IFERROR(VLOOKUP(D11,BD!$B:$D,2,FALSE),"")</f>
        <v>ASSVP</v>
      </c>
      <c r="F11" s="160">
        <f>IFERROR(VLOOKUP(D11,BD!$B:$D,3,FALSE),"")</f>
        <v>38167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4800</v>
      </c>
      <c r="H11" s="147">
        <f t="shared" si="0"/>
        <v>4</v>
      </c>
      <c r="I11" s="71"/>
      <c r="J11" s="71"/>
      <c r="K11" s="71"/>
      <c r="L11" s="71">
        <v>1600</v>
      </c>
      <c r="M11" s="71"/>
      <c r="N11" s="71">
        <v>800</v>
      </c>
      <c r="O11" s="71"/>
      <c r="P11" s="71"/>
      <c r="Q11" s="71"/>
      <c r="R11" s="71">
        <v>800</v>
      </c>
      <c r="S11" s="71"/>
      <c r="T11" s="71">
        <v>1600</v>
      </c>
      <c r="U11" s="158"/>
    </row>
    <row r="12" spans="2:21" ht="12" x14ac:dyDescent="0.2">
      <c r="B12" s="69"/>
      <c r="C12" s="246"/>
      <c r="D12" s="70" t="s">
        <v>394</v>
      </c>
      <c r="E12" s="145" t="str">
        <f>IFERROR(VLOOKUP(D12,BD!$B:$D,2,FALSE),"")</f>
        <v>SMCC</v>
      </c>
      <c r="F12" s="160">
        <f>IFERROR(VLOOKUP(D12,BD!$B:$D,3,FALSE),"")</f>
        <v>37971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4800</v>
      </c>
      <c r="H12" s="147">
        <f t="shared" si="0"/>
        <v>6</v>
      </c>
      <c r="I12" s="71"/>
      <c r="J12" s="71"/>
      <c r="K12" s="71">
        <v>680</v>
      </c>
      <c r="L12" s="71">
        <v>1120</v>
      </c>
      <c r="M12" s="71"/>
      <c r="N12" s="71"/>
      <c r="O12" s="71">
        <v>880</v>
      </c>
      <c r="P12" s="71">
        <v>1120</v>
      </c>
      <c r="Q12" s="71"/>
      <c r="R12" s="71"/>
      <c r="S12" s="71">
        <v>800</v>
      </c>
      <c r="T12" s="71">
        <v>880</v>
      </c>
      <c r="U12" s="158"/>
    </row>
    <row r="13" spans="2:21" ht="12" x14ac:dyDescent="0.2">
      <c r="B13" s="69"/>
      <c r="C13" s="246">
        <v>4</v>
      </c>
      <c r="D13" s="70" t="s">
        <v>285</v>
      </c>
      <c r="E13" s="145" t="str">
        <f>IFERROR(VLOOKUP(D13,BD!$B:$D,2,FALSE),"")</f>
        <v>PIAMARTA</v>
      </c>
      <c r="F13" s="160">
        <f>IFERROR(VLOOKUP(D13,BD!$B:$D,3,FALSE),"")</f>
        <v>37623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4480</v>
      </c>
      <c r="H13" s="147">
        <f t="shared" si="0"/>
        <v>5</v>
      </c>
      <c r="I13" s="71"/>
      <c r="J13" s="71"/>
      <c r="K13" s="71"/>
      <c r="L13" s="71">
        <v>880</v>
      </c>
      <c r="M13" s="71"/>
      <c r="N13" s="71">
        <v>320</v>
      </c>
      <c r="O13" s="71">
        <v>1600</v>
      </c>
      <c r="P13" s="71">
        <v>1120</v>
      </c>
      <c r="Q13" s="71"/>
      <c r="R13" s="71">
        <v>560</v>
      </c>
      <c r="S13" s="71"/>
      <c r="T13" s="71"/>
      <c r="U13" s="158"/>
    </row>
    <row r="14" spans="2:21" ht="12" x14ac:dyDescent="0.2">
      <c r="B14" s="69"/>
      <c r="C14" s="246">
        <v>5</v>
      </c>
      <c r="D14" s="70" t="s">
        <v>372</v>
      </c>
      <c r="E14" s="145" t="str">
        <f>IFERROR(VLOOKUP(D14,BD!$B:$D,2,FALSE),"")</f>
        <v>SMCC</v>
      </c>
      <c r="F14" s="160">
        <f>IFERROR(VLOOKUP(D14,BD!$B:$D,3,FALSE),"")</f>
        <v>38296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4360</v>
      </c>
      <c r="H14" s="147">
        <f t="shared" si="0"/>
        <v>5</v>
      </c>
      <c r="I14" s="71"/>
      <c r="J14" s="71"/>
      <c r="K14" s="71">
        <v>800</v>
      </c>
      <c r="L14" s="71">
        <v>640</v>
      </c>
      <c r="M14" s="71"/>
      <c r="N14" s="71"/>
      <c r="O14" s="71"/>
      <c r="P14" s="71">
        <v>880</v>
      </c>
      <c r="Q14" s="71"/>
      <c r="R14" s="71"/>
      <c r="S14" s="71">
        <v>680</v>
      </c>
      <c r="T14" s="71">
        <v>1360</v>
      </c>
      <c r="U14" s="158"/>
    </row>
    <row r="15" spans="2:21" ht="12" x14ac:dyDescent="0.2">
      <c r="B15" s="69"/>
      <c r="C15" s="246">
        <v>6</v>
      </c>
      <c r="D15" s="70" t="s">
        <v>792</v>
      </c>
      <c r="E15" s="145" t="str">
        <f>IFERROR(VLOOKUP(D15,BD!$B:$D,2,FALSE),"")</f>
        <v>AMBP</v>
      </c>
      <c r="F15" s="160">
        <f>IFERROR(VLOOKUP(D15,BD!$B:$D,3,FALSE),"")</f>
        <v>37861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4280</v>
      </c>
      <c r="H15" s="147">
        <f t="shared" si="0"/>
        <v>7</v>
      </c>
      <c r="I15" s="71"/>
      <c r="J15" s="71">
        <v>800</v>
      </c>
      <c r="K15" s="71"/>
      <c r="L15" s="71">
        <v>880</v>
      </c>
      <c r="M15" s="71">
        <v>800</v>
      </c>
      <c r="N15" s="71"/>
      <c r="O15" s="71">
        <v>1120</v>
      </c>
      <c r="P15" s="71">
        <v>640</v>
      </c>
      <c r="Q15" s="71">
        <v>680</v>
      </c>
      <c r="R15" s="71"/>
      <c r="S15" s="71"/>
      <c r="T15" s="71">
        <v>640</v>
      </c>
      <c r="U15" s="158"/>
    </row>
    <row r="16" spans="2:21" ht="12" x14ac:dyDescent="0.2">
      <c r="B16" s="69"/>
      <c r="C16" s="246">
        <v>7</v>
      </c>
      <c r="D16" s="70" t="s">
        <v>556</v>
      </c>
      <c r="E16" s="145" t="str">
        <f>IFERROR(VLOOKUP(D16,BD!$B:$D,2,FALSE),"")</f>
        <v>BME</v>
      </c>
      <c r="F16" s="160">
        <f>IFERROR(VLOOKUP(D16,BD!$B:$D,3,FALSE),"")</f>
        <v>38314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3960</v>
      </c>
      <c r="H16" s="147">
        <f t="shared" si="0"/>
        <v>5</v>
      </c>
      <c r="I16" s="71"/>
      <c r="J16" s="71"/>
      <c r="K16" s="71"/>
      <c r="L16" s="71">
        <v>1360</v>
      </c>
      <c r="M16" s="71"/>
      <c r="N16" s="71"/>
      <c r="O16" s="71">
        <v>400</v>
      </c>
      <c r="P16" s="71">
        <v>880</v>
      </c>
      <c r="Q16" s="71"/>
      <c r="R16" s="71"/>
      <c r="S16" s="71">
        <v>440</v>
      </c>
      <c r="T16" s="71">
        <v>880</v>
      </c>
      <c r="U16" s="158"/>
    </row>
    <row r="17" spans="2:21" ht="12" x14ac:dyDescent="0.2">
      <c r="B17" s="69"/>
      <c r="C17" s="246">
        <v>8</v>
      </c>
      <c r="D17" s="70" t="s">
        <v>282</v>
      </c>
      <c r="E17" s="145" t="str">
        <f>IFERROR(VLOOKUP(D17,BD!$B:$D,2,FALSE),"")</f>
        <v>PIAMARTA</v>
      </c>
      <c r="F17" s="160">
        <f>IFERROR(VLOOKUP(D17,BD!$B:$D,3,FALSE),"")</f>
        <v>37853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3640</v>
      </c>
      <c r="H17" s="147">
        <f t="shared" si="0"/>
        <v>5</v>
      </c>
      <c r="I17" s="71"/>
      <c r="J17" s="71"/>
      <c r="K17" s="71"/>
      <c r="L17" s="71">
        <v>400</v>
      </c>
      <c r="M17" s="71"/>
      <c r="N17" s="71">
        <v>560</v>
      </c>
      <c r="O17" s="71">
        <v>880</v>
      </c>
      <c r="P17" s="71">
        <v>1360</v>
      </c>
      <c r="Q17" s="71"/>
      <c r="R17" s="71">
        <v>440</v>
      </c>
      <c r="S17" s="71"/>
      <c r="T17" s="71"/>
      <c r="U17" s="158"/>
    </row>
    <row r="18" spans="2:21" ht="12" x14ac:dyDescent="0.2">
      <c r="B18" s="69"/>
      <c r="C18" s="246">
        <v>9</v>
      </c>
      <c r="D18" s="70" t="s">
        <v>639</v>
      </c>
      <c r="E18" s="145" t="str">
        <f>IFERROR(VLOOKUP(D18,BD!$B:$D,2,FALSE),"")</f>
        <v>ASERP</v>
      </c>
      <c r="F18" s="160">
        <f>IFERROR(VLOOKUP(D18,BD!$B:$D,3,FALSE),"")</f>
        <v>38306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3240</v>
      </c>
      <c r="H18" s="147">
        <f t="shared" si="0"/>
        <v>4</v>
      </c>
      <c r="I18" s="71"/>
      <c r="J18" s="71"/>
      <c r="K18" s="71"/>
      <c r="L18" s="71"/>
      <c r="M18" s="71">
        <v>680</v>
      </c>
      <c r="N18" s="71"/>
      <c r="O18" s="71">
        <v>1120</v>
      </c>
      <c r="P18" s="71">
        <v>640</v>
      </c>
      <c r="Q18" s="71">
        <v>800</v>
      </c>
      <c r="R18" s="71"/>
      <c r="S18" s="71"/>
      <c r="T18" s="71"/>
      <c r="U18" s="158"/>
    </row>
    <row r="19" spans="2:21" ht="12" x14ac:dyDescent="0.2">
      <c r="B19" s="69"/>
      <c r="C19" s="246">
        <v>10</v>
      </c>
      <c r="D19" s="70" t="s">
        <v>256</v>
      </c>
      <c r="E19" s="145" t="str">
        <f>IFERROR(VLOOKUP(D19,BD!$B:$D,2,FALSE),"")</f>
        <v>ASSVP</v>
      </c>
      <c r="F19" s="160">
        <f>IFERROR(VLOOKUP(D19,BD!$B:$D,3,FALSE),"")</f>
        <v>38054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2880</v>
      </c>
      <c r="H19" s="147">
        <f t="shared" si="0"/>
        <v>5</v>
      </c>
      <c r="I19" s="71"/>
      <c r="J19" s="71"/>
      <c r="K19" s="71"/>
      <c r="L19" s="71">
        <v>400</v>
      </c>
      <c r="M19" s="71"/>
      <c r="N19" s="71"/>
      <c r="O19" s="71">
        <v>400</v>
      </c>
      <c r="P19" s="71">
        <v>880</v>
      </c>
      <c r="Q19" s="71"/>
      <c r="R19" s="71">
        <v>560</v>
      </c>
      <c r="S19" s="71"/>
      <c r="T19" s="71">
        <v>640</v>
      </c>
      <c r="U19" s="158"/>
    </row>
    <row r="20" spans="2:21" ht="12" x14ac:dyDescent="0.2">
      <c r="B20" s="69"/>
      <c r="C20" s="246">
        <v>11</v>
      </c>
      <c r="D20" s="70" t="s">
        <v>908</v>
      </c>
      <c r="E20" s="145" t="str">
        <f>IFERROR(VLOOKUP(D20,BD!$B:$D,2,FALSE),"")</f>
        <v>SMEL/MCR</v>
      </c>
      <c r="F20" s="160">
        <f>IFERROR(VLOOKUP(D20,BD!$B:$D,3,FALSE),"")</f>
        <v>38328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2800</v>
      </c>
      <c r="H20" s="147">
        <f t="shared" si="0"/>
        <v>6</v>
      </c>
      <c r="I20" s="71"/>
      <c r="J20" s="71"/>
      <c r="K20" s="71"/>
      <c r="L20" s="71">
        <v>640</v>
      </c>
      <c r="M20" s="71"/>
      <c r="N20" s="71">
        <v>440</v>
      </c>
      <c r="O20" s="71">
        <v>400</v>
      </c>
      <c r="P20" s="71">
        <v>640</v>
      </c>
      <c r="Q20" s="71"/>
      <c r="R20" s="71">
        <v>440</v>
      </c>
      <c r="S20" s="71"/>
      <c r="T20" s="71">
        <v>640</v>
      </c>
      <c r="U20" s="158"/>
    </row>
    <row r="21" spans="2:21" ht="12" x14ac:dyDescent="0.2">
      <c r="B21" s="69"/>
      <c r="C21" s="246">
        <v>12</v>
      </c>
      <c r="D21" s="70" t="s">
        <v>954</v>
      </c>
      <c r="E21" s="145" t="str">
        <f>IFERROR(VLOOKUP(D21,BD!$B:$D,2,FALSE),"")</f>
        <v>SMEL/MCR</v>
      </c>
      <c r="F21" s="160">
        <f>IFERROR(VLOOKUP(D21,BD!$B:$D,3,FALSE),"")</f>
        <v>38143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2560</v>
      </c>
      <c r="H21" s="147">
        <f t="shared" si="0"/>
        <v>6</v>
      </c>
      <c r="I21" s="71"/>
      <c r="J21" s="71"/>
      <c r="K21" s="71"/>
      <c r="L21" s="71">
        <v>400</v>
      </c>
      <c r="M21" s="71"/>
      <c r="N21" s="71">
        <v>440</v>
      </c>
      <c r="O21" s="71">
        <v>400</v>
      </c>
      <c r="P21" s="71">
        <v>640</v>
      </c>
      <c r="Q21" s="71"/>
      <c r="R21" s="71">
        <v>440</v>
      </c>
      <c r="S21" s="71"/>
      <c r="T21" s="71">
        <v>640</v>
      </c>
      <c r="U21" s="158"/>
    </row>
    <row r="22" spans="2:21" ht="12" x14ac:dyDescent="0.2">
      <c r="B22" s="69"/>
      <c r="C22" s="246">
        <v>13</v>
      </c>
      <c r="D22" s="70" t="s">
        <v>906</v>
      </c>
      <c r="E22" s="145" t="str">
        <f>IFERROR(VLOOKUP(D22,BD!$B:$D,2,FALSE),"")</f>
        <v>BME</v>
      </c>
      <c r="F22" s="160">
        <f>IFERROR(VLOOKUP(D22,BD!$B:$D,3,FALSE),"")</f>
        <v>38328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2480</v>
      </c>
      <c r="H22" s="147">
        <f t="shared" si="0"/>
        <v>4</v>
      </c>
      <c r="I22" s="71"/>
      <c r="J22" s="71"/>
      <c r="K22" s="71">
        <v>560</v>
      </c>
      <c r="L22" s="71">
        <v>640</v>
      </c>
      <c r="M22" s="71"/>
      <c r="N22" s="71"/>
      <c r="O22" s="71">
        <v>400</v>
      </c>
      <c r="P22" s="71"/>
      <c r="Q22" s="71"/>
      <c r="R22" s="71"/>
      <c r="S22" s="71"/>
      <c r="T22" s="71">
        <v>880</v>
      </c>
      <c r="U22" s="158"/>
    </row>
    <row r="23" spans="2:21" ht="12" x14ac:dyDescent="0.2">
      <c r="B23" s="69"/>
      <c r="C23" s="246">
        <v>14</v>
      </c>
      <c r="D23" s="70" t="s">
        <v>701</v>
      </c>
      <c r="E23" s="145" t="str">
        <f>IFERROR(VLOOKUP(D23,BD!$B:$D,2,FALSE),"")</f>
        <v>ZARDO</v>
      </c>
      <c r="F23" s="160">
        <f>IFERROR(VLOOKUP(D23,BD!$B:$D,3,FALSE),"")</f>
        <v>38294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2080</v>
      </c>
      <c r="H23" s="147">
        <f t="shared" si="0"/>
        <v>4</v>
      </c>
      <c r="I23" s="71"/>
      <c r="J23" s="71"/>
      <c r="K23" s="71"/>
      <c r="L23" s="71">
        <v>400</v>
      </c>
      <c r="M23" s="71"/>
      <c r="N23" s="71"/>
      <c r="O23" s="71">
        <v>400</v>
      </c>
      <c r="P23" s="71">
        <v>640</v>
      </c>
      <c r="Q23" s="71"/>
      <c r="R23" s="71"/>
      <c r="S23" s="71"/>
      <c r="T23" s="71">
        <v>640</v>
      </c>
      <c r="U23" s="158"/>
    </row>
    <row r="24" spans="2:21" ht="12" x14ac:dyDescent="0.2">
      <c r="B24" s="69"/>
      <c r="C24" s="246">
        <v>15</v>
      </c>
      <c r="D24" s="70" t="s">
        <v>879</v>
      </c>
      <c r="E24" s="145" t="str">
        <f>IFERROR(VLOOKUP(D24,BD!$B:$D,2,FALSE),"")</f>
        <v>SMEL/MCR</v>
      </c>
      <c r="F24" s="160">
        <f>IFERROR(VLOOKUP(D24,BD!$B:$D,3,FALSE),"")</f>
        <v>37946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1880</v>
      </c>
      <c r="H24" s="147">
        <f t="shared" si="0"/>
        <v>4</v>
      </c>
      <c r="I24" s="71"/>
      <c r="J24" s="71"/>
      <c r="K24" s="71"/>
      <c r="L24" s="71">
        <v>400</v>
      </c>
      <c r="M24" s="71"/>
      <c r="N24" s="71">
        <v>440</v>
      </c>
      <c r="O24" s="71">
        <v>400</v>
      </c>
      <c r="P24" s="71">
        <v>640</v>
      </c>
      <c r="Q24" s="71"/>
      <c r="R24" s="71"/>
      <c r="S24" s="71"/>
      <c r="T24" s="71"/>
      <c r="U24" s="158"/>
    </row>
    <row r="25" spans="2:21" ht="12" x14ac:dyDescent="0.2">
      <c r="B25" s="69"/>
      <c r="C25" s="246">
        <v>16</v>
      </c>
      <c r="D25" s="122" t="s">
        <v>799</v>
      </c>
      <c r="E25" s="145" t="str">
        <f>IFERROR(VLOOKUP(D25,BD!$B:$D,2,FALSE),"")</f>
        <v>SMCC</v>
      </c>
      <c r="F25" s="160">
        <f>IFERROR(VLOOKUP(D25,BD!$B:$D,3,FALSE),"")</f>
        <v>38226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1600</v>
      </c>
      <c r="H25" s="147">
        <f t="shared" si="0"/>
        <v>3</v>
      </c>
      <c r="I25" s="71"/>
      <c r="J25" s="71"/>
      <c r="K25" s="71">
        <v>560</v>
      </c>
      <c r="L25" s="71">
        <v>400</v>
      </c>
      <c r="M25" s="71"/>
      <c r="N25" s="71"/>
      <c r="O25" s="71">
        <v>640</v>
      </c>
      <c r="P25" s="71"/>
      <c r="Q25" s="71"/>
      <c r="R25" s="71"/>
      <c r="S25" s="71"/>
      <c r="T25" s="71"/>
      <c r="U25" s="158"/>
    </row>
    <row r="26" spans="2:21" ht="12" x14ac:dyDescent="0.2">
      <c r="B26" s="69"/>
      <c r="C26" s="246"/>
      <c r="D26" s="70" t="s">
        <v>452</v>
      </c>
      <c r="E26" s="145" t="str">
        <f>IFERROR(VLOOKUP(D26,BD!$B:$D,2,FALSE),"")</f>
        <v>PIAMARTA</v>
      </c>
      <c r="F26" s="160">
        <f>IFERROR(VLOOKUP(D26,BD!$B:$D,3,FALSE),"")</f>
        <v>37809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1600</v>
      </c>
      <c r="H26" s="147">
        <f t="shared" si="0"/>
        <v>3</v>
      </c>
      <c r="I26" s="71"/>
      <c r="J26" s="71"/>
      <c r="K26" s="71"/>
      <c r="L26" s="71">
        <v>880</v>
      </c>
      <c r="M26" s="71"/>
      <c r="N26" s="71">
        <v>320</v>
      </c>
      <c r="O26" s="71">
        <v>400</v>
      </c>
      <c r="P26" s="71"/>
      <c r="Q26" s="71"/>
      <c r="R26" s="71"/>
      <c r="S26" s="71"/>
      <c r="T26" s="71"/>
      <c r="U26" s="158"/>
    </row>
    <row r="27" spans="2:21" ht="12" x14ac:dyDescent="0.2">
      <c r="B27" s="69"/>
      <c r="C27" s="246">
        <v>18</v>
      </c>
      <c r="D27" s="70" t="s">
        <v>453</v>
      </c>
      <c r="E27" s="145" t="str">
        <f>IFERROR(VLOOKUP(D27,BD!$B:$D,2,FALSE),"")</f>
        <v>AABT</v>
      </c>
      <c r="F27" s="160">
        <f>IFERROR(VLOOKUP(D27,BD!$B:$D,3,FALSE),"")</f>
        <v>37634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1560</v>
      </c>
      <c r="H27" s="147">
        <f t="shared" si="0"/>
        <v>2</v>
      </c>
      <c r="I27" s="71"/>
      <c r="J27" s="71"/>
      <c r="K27" s="71"/>
      <c r="L27" s="71"/>
      <c r="M27" s="71"/>
      <c r="N27" s="71">
        <v>680</v>
      </c>
      <c r="O27" s="71">
        <v>880</v>
      </c>
      <c r="P27" s="71"/>
      <c r="Q27" s="71"/>
      <c r="R27" s="71"/>
      <c r="S27" s="71"/>
      <c r="T27" s="71"/>
      <c r="U27" s="158"/>
    </row>
    <row r="28" spans="2:21" ht="12" x14ac:dyDescent="0.2">
      <c r="B28" s="69"/>
      <c r="C28" s="246">
        <v>19</v>
      </c>
      <c r="D28" s="70" t="s">
        <v>659</v>
      </c>
      <c r="E28" s="145" t="str">
        <f>IFERROR(VLOOKUP(D28,BD!$B:$D,2,FALSE),"")</f>
        <v>SMCC</v>
      </c>
      <c r="F28" s="160">
        <f>IFERROR(VLOOKUP(D28,BD!$B:$D,3,FALSE),"")</f>
        <v>37732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1520</v>
      </c>
      <c r="H28" s="147">
        <f t="shared" si="0"/>
        <v>2</v>
      </c>
      <c r="I28" s="71"/>
      <c r="J28" s="71"/>
      <c r="K28" s="71"/>
      <c r="L28" s="71">
        <v>640</v>
      </c>
      <c r="M28" s="71"/>
      <c r="N28" s="71"/>
      <c r="O28" s="71">
        <v>880</v>
      </c>
      <c r="P28" s="71"/>
      <c r="Q28" s="71"/>
      <c r="R28" s="71"/>
      <c r="S28" s="71"/>
      <c r="T28" s="71"/>
      <c r="U28" s="158"/>
    </row>
    <row r="29" spans="2:21" ht="12" x14ac:dyDescent="0.2">
      <c r="B29" s="69"/>
      <c r="C29" s="246">
        <v>20</v>
      </c>
      <c r="D29" s="70" t="s">
        <v>929</v>
      </c>
      <c r="E29" s="145" t="str">
        <f>IFERROR(VLOOKUP(D29,BD!$B:$D,2,FALSE),"")</f>
        <v>AMBP</v>
      </c>
      <c r="F29" s="160">
        <f>IFERROR(VLOOKUP(D29,BD!$B:$D,3,FALSE),"")</f>
        <v>37819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1400</v>
      </c>
      <c r="H29" s="147">
        <f t="shared" si="0"/>
        <v>3</v>
      </c>
      <c r="I29" s="71"/>
      <c r="J29" s="71">
        <v>440</v>
      </c>
      <c r="K29" s="71"/>
      <c r="L29" s="71"/>
      <c r="M29" s="71">
        <v>560</v>
      </c>
      <c r="N29" s="71"/>
      <c r="O29" s="71">
        <v>400</v>
      </c>
      <c r="P29" s="71"/>
      <c r="Q29" s="71"/>
      <c r="R29" s="71"/>
      <c r="S29" s="71"/>
      <c r="T29" s="71"/>
      <c r="U29" s="158"/>
    </row>
    <row r="30" spans="2:21" ht="12" x14ac:dyDescent="0.2">
      <c r="B30" s="69"/>
      <c r="C30" s="246">
        <v>21</v>
      </c>
      <c r="D30" s="70" t="s">
        <v>703</v>
      </c>
      <c r="E30" s="145" t="str">
        <f>IFERROR(VLOOKUP(D30,BD!$B:$D,2,FALSE),"")</f>
        <v>ZARDO</v>
      </c>
      <c r="F30" s="160">
        <f>IFERROR(VLOOKUP(D30,BD!$B:$D,3,FALSE),"")</f>
        <v>38060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1320</v>
      </c>
      <c r="H30" s="147">
        <f t="shared" si="0"/>
        <v>2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>
        <v>440</v>
      </c>
      <c r="T30" s="71">
        <v>880</v>
      </c>
      <c r="U30" s="158"/>
    </row>
    <row r="31" spans="2:21" ht="12" x14ac:dyDescent="0.2">
      <c r="B31" s="69"/>
      <c r="C31" s="246">
        <v>22</v>
      </c>
      <c r="D31" s="70" t="s">
        <v>550</v>
      </c>
      <c r="E31" s="145" t="str">
        <f>IFERROR(VLOOKUP(D31,BD!$B:$D,2,FALSE),"")</f>
        <v>ASSVP</v>
      </c>
      <c r="F31" s="160">
        <f>IFERROR(VLOOKUP(D31,BD!$B:$D,3,FALSE),"")</f>
        <v>37729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1120</v>
      </c>
      <c r="H31" s="147">
        <f t="shared" si="0"/>
        <v>1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>
        <v>1120</v>
      </c>
      <c r="U31" s="158"/>
    </row>
    <row r="32" spans="2:21" ht="12" x14ac:dyDescent="0.2">
      <c r="B32" s="69"/>
      <c r="C32" s="246"/>
      <c r="D32" s="70" t="s">
        <v>202</v>
      </c>
      <c r="E32" s="145" t="str">
        <f>IFERROR(VLOOKUP(D32,BD!$B:$D,2,FALSE),"")</f>
        <v>PALOTINA</v>
      </c>
      <c r="F32" s="160">
        <f>IFERROR(VLOOKUP(D32,BD!$B:$D,3,FALSE),"")</f>
        <v>37672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1120</v>
      </c>
      <c r="H32" s="147">
        <f t="shared" si="0"/>
        <v>1</v>
      </c>
      <c r="I32" s="71"/>
      <c r="J32" s="71"/>
      <c r="K32" s="71"/>
      <c r="L32" s="71">
        <v>1120</v>
      </c>
      <c r="M32" s="71"/>
      <c r="N32" s="71"/>
      <c r="O32" s="71"/>
      <c r="P32" s="71"/>
      <c r="Q32" s="71"/>
      <c r="R32" s="71"/>
      <c r="S32" s="71"/>
      <c r="T32" s="71"/>
      <c r="U32" s="158"/>
    </row>
    <row r="33" spans="2:21" ht="12" x14ac:dyDescent="0.2">
      <c r="B33" s="69"/>
      <c r="C33" s="246">
        <v>24</v>
      </c>
      <c r="D33" s="70" t="s">
        <v>1187</v>
      </c>
      <c r="E33" s="145" t="str">
        <f>IFERROR(VLOOKUP(D33,BD!$B:$D,2,FALSE),"")</f>
        <v>ZARDO</v>
      </c>
      <c r="F33" s="160">
        <f>IFERROR(VLOOKUP(D33,BD!$B:$D,3,FALSE),"")</f>
        <v>38103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1080</v>
      </c>
      <c r="H33" s="147">
        <f t="shared" si="0"/>
        <v>2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>
        <v>440</v>
      </c>
      <c r="T33" s="71">
        <v>640</v>
      </c>
      <c r="U33" s="158"/>
    </row>
    <row r="34" spans="2:21" ht="12" x14ac:dyDescent="0.2">
      <c r="B34" s="69"/>
      <c r="C34" s="246">
        <v>25</v>
      </c>
      <c r="D34" s="123" t="s">
        <v>480</v>
      </c>
      <c r="E34" s="145" t="str">
        <f>IFERROR(VLOOKUP(D34,BD!$B:$D,2,FALSE),"")</f>
        <v>ASSVP</v>
      </c>
      <c r="F34" s="160">
        <f>IFERROR(VLOOKUP(D34,BD!$B:$D,3,FALSE),"")</f>
        <v>37883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800</v>
      </c>
      <c r="H34" s="147">
        <f t="shared" si="0"/>
        <v>2</v>
      </c>
      <c r="I34" s="71"/>
      <c r="J34" s="71"/>
      <c r="K34" s="71"/>
      <c r="L34" s="71">
        <v>400</v>
      </c>
      <c r="M34" s="71"/>
      <c r="N34" s="71"/>
      <c r="O34" s="71">
        <v>400</v>
      </c>
      <c r="P34" s="71"/>
      <c r="Q34" s="71"/>
      <c r="R34" s="71"/>
      <c r="S34" s="71"/>
      <c r="T34" s="71"/>
      <c r="U34" s="158"/>
    </row>
    <row r="35" spans="2:21" ht="12" x14ac:dyDescent="0.2">
      <c r="B35" s="69"/>
      <c r="C35" s="246">
        <v>26</v>
      </c>
      <c r="D35" s="70" t="s">
        <v>975</v>
      </c>
      <c r="E35" s="145" t="str">
        <f>IFERROR(VLOOKUP(D35,BD!$B:$D,2,FALSE),"")</f>
        <v>ABCFI</v>
      </c>
      <c r="F35" s="160">
        <f>IFERROR(VLOOKUP(D35,BD!$B:$D,3,FALSE),"")</f>
        <v>38184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720</v>
      </c>
      <c r="H35" s="147">
        <f t="shared" si="0"/>
        <v>2</v>
      </c>
      <c r="I35" s="71"/>
      <c r="J35" s="71"/>
      <c r="K35" s="71"/>
      <c r="L35" s="71"/>
      <c r="M35" s="71"/>
      <c r="N35" s="71">
        <v>320</v>
      </c>
      <c r="O35" s="71">
        <v>400</v>
      </c>
      <c r="P35" s="71"/>
      <c r="Q35" s="71"/>
      <c r="R35" s="71"/>
      <c r="S35" s="71"/>
      <c r="T35" s="71"/>
      <c r="U35" s="158"/>
    </row>
    <row r="36" spans="2:21" ht="12" x14ac:dyDescent="0.2">
      <c r="B36" s="69"/>
      <c r="C36" s="246">
        <v>27</v>
      </c>
      <c r="D36" s="70" t="s">
        <v>1480</v>
      </c>
      <c r="E36" s="145" t="str">
        <f>IFERROR(VLOOKUP(D36,BD!$B:$D,2,FALSE),"")</f>
        <v>ZARDO</v>
      </c>
      <c r="F36" s="160">
        <f>IFERROR(VLOOKUP(D36,BD!$B:$D,3,FALSE),"")</f>
        <v>38305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640</v>
      </c>
      <c r="H36" s="147">
        <f t="shared" si="0"/>
        <v>1</v>
      </c>
      <c r="I36" s="71"/>
      <c r="J36" s="71"/>
      <c r="K36" s="71"/>
      <c r="L36" s="71"/>
      <c r="M36" s="71"/>
      <c r="N36" s="71"/>
      <c r="O36" s="71"/>
      <c r="P36" s="71">
        <v>640</v>
      </c>
      <c r="Q36" s="71"/>
      <c r="R36" s="71"/>
      <c r="S36" s="71"/>
      <c r="T36" s="71"/>
      <c r="U36" s="158"/>
    </row>
    <row r="37" spans="2:21" ht="12" x14ac:dyDescent="0.2">
      <c r="B37" s="69"/>
      <c r="C37" s="246"/>
      <c r="D37" s="70" t="s">
        <v>1549</v>
      </c>
      <c r="E37" s="145" t="str">
        <f>IFERROR(VLOOKUP(D37,BD!$B:$D,2,FALSE),"")</f>
        <v>ABCFI</v>
      </c>
      <c r="F37" s="160">
        <f>IFERROR(VLOOKUP(D37,BD!$B:$D,3,FALSE),"")</f>
        <v>38317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640</v>
      </c>
      <c r="H37" s="147">
        <f t="shared" si="0"/>
        <v>1</v>
      </c>
      <c r="I37" s="71"/>
      <c r="J37" s="71"/>
      <c r="K37" s="71"/>
      <c r="L37" s="71"/>
      <c r="M37" s="71"/>
      <c r="N37" s="71"/>
      <c r="O37" s="71"/>
      <c r="P37" s="71">
        <v>640</v>
      </c>
      <c r="Q37" s="71"/>
      <c r="R37" s="71"/>
      <c r="S37" s="71"/>
      <c r="T37" s="71"/>
      <c r="U37" s="158"/>
    </row>
    <row r="38" spans="2:21" ht="12" x14ac:dyDescent="0.2">
      <c r="B38" s="69"/>
      <c r="C38" s="246">
        <v>29</v>
      </c>
      <c r="D38" s="70" t="s">
        <v>634</v>
      </c>
      <c r="E38" s="145" t="str">
        <f>IFERROR(VLOOKUP(D38,BD!$B:$D,2,FALSE),"")</f>
        <v>CSJ/NAMBA TRAINING</v>
      </c>
      <c r="F38" s="160">
        <f>IFERROR(VLOOKUP(D38,BD!$B:$D,3,FALSE),"")</f>
        <v>38084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560</v>
      </c>
      <c r="H38" s="147">
        <f t="shared" si="0"/>
        <v>1</v>
      </c>
      <c r="I38" s="71"/>
      <c r="J38" s="71"/>
      <c r="K38" s="71"/>
      <c r="L38" s="71"/>
      <c r="M38" s="71">
        <v>560</v>
      </c>
      <c r="N38" s="71"/>
      <c r="O38" s="71"/>
      <c r="P38" s="71"/>
      <c r="Q38" s="71"/>
      <c r="R38" s="71"/>
      <c r="S38" s="71"/>
      <c r="T38" s="71"/>
      <c r="U38" s="158"/>
    </row>
    <row r="39" spans="2:21" ht="12" x14ac:dyDescent="0.2">
      <c r="B39" s="69"/>
      <c r="C39" s="246"/>
      <c r="D39" s="70" t="s">
        <v>1005</v>
      </c>
      <c r="E39" s="145" t="str">
        <f>IFERROR(VLOOKUP(D39,BD!$B:$D,2,FALSE),"")</f>
        <v>ILECE</v>
      </c>
      <c r="F39" s="160">
        <f>IFERROR(VLOOKUP(D39,BD!$B:$D,3,FALSE),"")</f>
        <v>0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560</v>
      </c>
      <c r="H39" s="147">
        <f t="shared" si="0"/>
        <v>1</v>
      </c>
      <c r="I39" s="71"/>
      <c r="J39" s="71">
        <v>560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158"/>
    </row>
    <row r="40" spans="2:21" ht="12" x14ac:dyDescent="0.2">
      <c r="B40" s="69"/>
      <c r="C40" s="246">
        <v>31</v>
      </c>
      <c r="D40" s="2" t="s">
        <v>1088</v>
      </c>
      <c r="E40" s="145" t="str">
        <f>IFERROR(VLOOKUP(D40,BD!$B:$D,2,FALSE),"")</f>
        <v>ILECE</v>
      </c>
      <c r="F40" s="160">
        <f>IFERROR(VLOOKUP(D40,BD!$B:$D,3,FALSE),"")</f>
        <v>0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440</v>
      </c>
      <c r="H40" s="147">
        <f t="shared" si="0"/>
        <v>1</v>
      </c>
      <c r="I40" s="71"/>
      <c r="J40" s="71">
        <v>440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158"/>
    </row>
    <row r="41" spans="2:21" ht="12" x14ac:dyDescent="0.2">
      <c r="B41" s="69"/>
      <c r="C41" s="246"/>
      <c r="D41" s="70" t="s">
        <v>676</v>
      </c>
      <c r="E41" s="145" t="str">
        <f>IFERROR(VLOOKUP(D41,BD!$B:$D,2,FALSE),"")</f>
        <v>PIAMARTA</v>
      </c>
      <c r="F41" s="160">
        <f>IFERROR(VLOOKUP(D41,BD!$B:$D,3,FALSE),"")</f>
        <v>38116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440</v>
      </c>
      <c r="H41" s="147">
        <f t="shared" si="0"/>
        <v>1</v>
      </c>
      <c r="I41" s="71"/>
      <c r="J41" s="71"/>
      <c r="K41" s="71"/>
      <c r="L41" s="71"/>
      <c r="M41" s="71"/>
      <c r="N41" s="71">
        <v>440</v>
      </c>
      <c r="O41" s="71"/>
      <c r="P41" s="71"/>
      <c r="Q41" s="71"/>
      <c r="R41" s="71"/>
      <c r="S41" s="71"/>
      <c r="T41" s="71"/>
      <c r="U41" s="158"/>
    </row>
    <row r="42" spans="2:21" ht="12" x14ac:dyDescent="0.2">
      <c r="B42" s="69"/>
      <c r="C42" s="246">
        <v>33</v>
      </c>
      <c r="D42" s="70" t="s">
        <v>1120</v>
      </c>
      <c r="E42" s="145" t="str">
        <f>IFERROR(VLOOKUP(D42,BD!$B:$D,2,FALSE),"")</f>
        <v>ZARDO</v>
      </c>
      <c r="F42" s="160">
        <f>IFERROR(VLOOKUP(D42,BD!$B:$D,3,FALSE),"")</f>
        <v>0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400</v>
      </c>
      <c r="H42" s="147">
        <f t="shared" si="0"/>
        <v>1</v>
      </c>
      <c r="I42" s="71"/>
      <c r="J42" s="71"/>
      <c r="K42" s="71"/>
      <c r="L42" s="71">
        <v>400</v>
      </c>
      <c r="M42" s="71"/>
      <c r="N42" s="71"/>
      <c r="O42" s="71"/>
      <c r="P42" s="71"/>
      <c r="Q42" s="71"/>
      <c r="R42" s="71"/>
      <c r="S42" s="71"/>
      <c r="T42" s="71"/>
      <c r="U42" s="158"/>
    </row>
    <row r="43" spans="2:21" ht="12" x14ac:dyDescent="0.2">
      <c r="B43" s="69"/>
      <c r="C43" s="246"/>
      <c r="D43" s="70" t="s">
        <v>1477</v>
      </c>
      <c r="E43" s="145" t="str">
        <f>IFERROR(VLOOKUP(D43,BD!$B:$D,2,FALSE),"")</f>
        <v>PIO XII</v>
      </c>
      <c r="F43" s="160">
        <f>IFERROR(VLOOKUP(D43,BD!$B:$D,3,FALSE),"")</f>
        <v>38177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400</v>
      </c>
      <c r="H43" s="147">
        <f t="shared" si="0"/>
        <v>1</v>
      </c>
      <c r="I43" s="71"/>
      <c r="J43" s="71"/>
      <c r="K43" s="71"/>
      <c r="L43" s="71">
        <v>400</v>
      </c>
      <c r="M43" s="71"/>
      <c r="N43" s="71"/>
      <c r="O43" s="71"/>
      <c r="P43" s="71"/>
      <c r="Q43" s="71"/>
      <c r="R43" s="71"/>
      <c r="S43" s="71"/>
      <c r="T43" s="71"/>
      <c r="U43" s="158"/>
    </row>
    <row r="44" spans="2:21" ht="12" x14ac:dyDescent="0.2">
      <c r="B44" s="69"/>
      <c r="C44" s="246"/>
      <c r="D44" s="70" t="s">
        <v>1070</v>
      </c>
      <c r="E44" s="145" t="str">
        <f>IFERROR(VLOOKUP(D44,BD!$B:$D,2,FALSE),"")</f>
        <v>PIAMARTA</v>
      </c>
      <c r="F44" s="160">
        <f>IFERROR(VLOOKUP(D44,BD!$B:$D,3,FALSE),"")</f>
        <v>38073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400</v>
      </c>
      <c r="H44" s="147">
        <f t="shared" si="0"/>
        <v>1</v>
      </c>
      <c r="I44" s="71"/>
      <c r="J44" s="71"/>
      <c r="K44" s="71"/>
      <c r="L44" s="71">
        <v>400</v>
      </c>
      <c r="M44" s="71"/>
      <c r="N44" s="71"/>
      <c r="O44" s="71"/>
      <c r="P44" s="71"/>
      <c r="Q44" s="71"/>
      <c r="R44" s="71"/>
      <c r="S44" s="71"/>
      <c r="T44" s="71"/>
      <c r="U44" s="158"/>
    </row>
    <row r="45" spans="2:21" ht="12" x14ac:dyDescent="0.2">
      <c r="B45" s="69"/>
      <c r="C45" s="246"/>
      <c r="D45" s="70" t="s">
        <v>953</v>
      </c>
      <c r="E45" s="145" t="str">
        <f>IFERROR(VLOOKUP(D45,BD!$B:$D,2,FALSE),"")</f>
        <v>SMEL/MCR</v>
      </c>
      <c r="F45" s="160">
        <f>IFERROR(VLOOKUP(D45,BD!$B:$D,3,FALSE),"")</f>
        <v>38212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400</v>
      </c>
      <c r="H45" s="147">
        <f t="shared" si="0"/>
        <v>1</v>
      </c>
      <c r="I45" s="71"/>
      <c r="J45" s="71"/>
      <c r="K45" s="71"/>
      <c r="L45" s="71"/>
      <c r="M45" s="71"/>
      <c r="N45" s="71"/>
      <c r="O45" s="71">
        <v>400</v>
      </c>
      <c r="P45" s="71"/>
      <c r="Q45" s="71"/>
      <c r="R45" s="71"/>
      <c r="S45" s="71"/>
      <c r="T45" s="71"/>
      <c r="U45" s="158"/>
    </row>
    <row r="46" spans="2:21" ht="12" x14ac:dyDescent="0.2">
      <c r="B46" s="69"/>
      <c r="C46" s="246">
        <v>37</v>
      </c>
      <c r="D46" s="70" t="s">
        <v>1475</v>
      </c>
      <c r="E46" s="145" t="str">
        <f>IFERROR(VLOOKUP(D46,BD!$B:$D,2,FALSE),"")</f>
        <v>ABCFI</v>
      </c>
      <c r="F46" s="160">
        <f>IFERROR(VLOOKUP(D46,BD!$B:$D,3,FALSE),"")</f>
        <v>38034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320</v>
      </c>
      <c r="H46" s="147">
        <f t="shared" si="0"/>
        <v>1</v>
      </c>
      <c r="I46" s="71"/>
      <c r="J46" s="71"/>
      <c r="K46" s="71"/>
      <c r="L46" s="71"/>
      <c r="M46" s="71"/>
      <c r="N46" s="71">
        <v>320</v>
      </c>
      <c r="O46" s="71"/>
      <c r="P46" s="71"/>
      <c r="Q46" s="71"/>
      <c r="R46" s="71"/>
      <c r="S46" s="71"/>
      <c r="T46" s="71"/>
      <c r="U46" s="158"/>
    </row>
    <row r="47" spans="2:21" ht="12" x14ac:dyDescent="0.2">
      <c r="B47" s="69"/>
      <c r="C47" s="246"/>
      <c r="D47" s="70" t="s">
        <v>1476</v>
      </c>
      <c r="E47" s="145" t="str">
        <f>IFERROR(VLOOKUP(D47,BD!$B:$D,2,FALSE),"")</f>
        <v>ABCFI</v>
      </c>
      <c r="F47" s="160">
        <f>IFERROR(VLOOKUP(D47,BD!$B:$D,3,FALSE),"")</f>
        <v>37865</v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320</v>
      </c>
      <c r="H47" s="147">
        <f t="shared" si="0"/>
        <v>1</v>
      </c>
      <c r="I47" s="71"/>
      <c r="J47" s="71"/>
      <c r="K47" s="71"/>
      <c r="L47" s="71"/>
      <c r="M47" s="71"/>
      <c r="N47" s="71">
        <v>320</v>
      </c>
      <c r="O47" s="71"/>
      <c r="P47" s="71"/>
      <c r="Q47" s="71"/>
      <c r="R47" s="71"/>
      <c r="S47" s="71"/>
      <c r="T47" s="71"/>
      <c r="U47" s="158"/>
    </row>
    <row r="48" spans="2:21" ht="12" x14ac:dyDescent="0.2">
      <c r="B48" s="69"/>
      <c r="C48" s="209"/>
      <c r="D48" s="70"/>
      <c r="E48" s="145" t="str">
        <f>IFERROR(VLOOKUP(D48,BD!$B:$D,2,FALSE),"")</f>
        <v/>
      </c>
      <c r="F48" s="160" t="str">
        <f>IFERROR(VLOOKUP(D48,BD!$B:$D,3,FALSE),"")</f>
        <v/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0</v>
      </c>
      <c r="H48" s="147">
        <f t="shared" si="0"/>
        <v>0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158"/>
    </row>
    <row r="49" spans="2:21" ht="12" x14ac:dyDescent="0.2">
      <c r="B49" s="69"/>
      <c r="C49" s="209"/>
      <c r="D49" s="70"/>
      <c r="E49" s="145" t="str">
        <f>IFERROR(VLOOKUP(D49,BD!$B:$D,2,FALSE),"")</f>
        <v/>
      </c>
      <c r="F49" s="160" t="str">
        <f>IFERROR(VLOOKUP(D49,BD!$B:$D,3,FALSE),"")</f>
        <v/>
      </c>
      <c r="G49" s="146">
        <f>IF(COUNT(I49:U49)&gt;=5,SUM(LARGE(I49:U49,{1,2,3,4,5})),IF(COUNT(I49:U49)=4,SUM(LARGE(I49:U49,{1,2,3,4})),IF(COUNT(I49:U49)=3,SUM(LARGE(I49:U49,{1,2,3})),IF(COUNT(I49:U49)=2,SUM(LARGE(I49:U49,{1,2})),IF(COUNT(I49:U49)=1,SUM(LARGE(I49:U49,{1})),0)))))</f>
        <v>0</v>
      </c>
      <c r="H49" s="147">
        <f t="shared" si="0"/>
        <v>0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158"/>
    </row>
    <row r="50" spans="2:21" ht="12" x14ac:dyDescent="0.2">
      <c r="B50" s="69"/>
      <c r="C50" s="232"/>
      <c r="D50" s="70"/>
      <c r="E50" s="145" t="str">
        <f>IFERROR(VLOOKUP(D50,BD!$B:$D,2,FALSE),"")</f>
        <v/>
      </c>
      <c r="F50" s="160" t="str">
        <f>IFERROR(VLOOKUP(D50,BD!$B:$D,3,FALSE),"")</f>
        <v/>
      </c>
      <c r="G50" s="146">
        <f>IF(COUNT(I50:U50)&gt;=5,SUM(LARGE(I50:U50,{1,2,3,4,5})),IF(COUNT(I50:U50)=4,SUM(LARGE(I50:U50,{1,2,3,4})),IF(COUNT(I50:U50)=3,SUM(LARGE(I50:U50,{1,2,3})),IF(COUNT(I50:U50)=2,SUM(LARGE(I50:U50,{1,2})),IF(COUNT(I50:U50)=1,SUM(LARGE(I50:U50,{1})),0)))))</f>
        <v>0</v>
      </c>
      <c r="H50" s="147">
        <f t="shared" si="0"/>
        <v>0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158"/>
    </row>
    <row r="51" spans="2:21" x14ac:dyDescent="0.2">
      <c r="B51" s="72"/>
      <c r="C51" s="73"/>
      <c r="D51" s="73"/>
      <c r="E51" s="75"/>
      <c r="F51" s="83"/>
      <c r="G51" s="74"/>
      <c r="H51" s="75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158"/>
    </row>
    <row r="52" spans="2:21" s="80" customFormat="1" x14ac:dyDescent="0.2">
      <c r="B52" s="76"/>
      <c r="C52" s="77"/>
      <c r="D52" s="78" t="str">
        <f>SM_S19!$D$55</f>
        <v>CONTAGEM DE SEMANAS</v>
      </c>
      <c r="E52" s="82"/>
      <c r="F52" s="83"/>
      <c r="G52" s="79"/>
      <c r="H52" s="79"/>
      <c r="I52" s="102">
        <f>SM!H$38</f>
        <v>50</v>
      </c>
      <c r="J52" s="102">
        <f>SM!I$38</f>
        <v>49</v>
      </c>
      <c r="K52" s="102">
        <f>SM!J$38</f>
        <v>35</v>
      </c>
      <c r="L52" s="102">
        <f>SM!K$38</f>
        <v>30</v>
      </c>
      <c r="M52" s="102">
        <f>SM!L$38</f>
        <v>28</v>
      </c>
      <c r="N52" s="102">
        <f>SM!M$38</f>
        <v>26</v>
      </c>
      <c r="O52" s="102">
        <f>SM!N$38</f>
        <v>22</v>
      </c>
      <c r="P52" s="102">
        <f>SM!O$38</f>
        <v>11</v>
      </c>
      <c r="Q52" s="102">
        <f>SM!P$38</f>
        <v>4</v>
      </c>
      <c r="R52" s="102">
        <f>SM!Q$38</f>
        <v>4</v>
      </c>
      <c r="S52" s="102">
        <f>SM!R$38</f>
        <v>4</v>
      </c>
      <c r="T52" s="102">
        <f>SM!S$38</f>
        <v>1</v>
      </c>
      <c r="U52" s="159"/>
    </row>
  </sheetData>
  <sheetProtection selectLockedCells="1" selectUnlockedCells="1"/>
  <sortState ref="D10:T50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D10:D50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7"/>
  <sheetViews>
    <sheetView showGridLines="0" topLeftCell="E1" zoomScale="90" zoomScaleNormal="90" zoomScaleSheetLayoutView="100" workbookViewId="0">
      <selection activeCell="D13" sqref="D13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41.28515625" style="49" bestFit="1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20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63">
        <v>1</v>
      </c>
      <c r="D10" s="124" t="s">
        <v>467</v>
      </c>
      <c r="E10" s="70" t="s">
        <v>161</v>
      </c>
      <c r="F10" s="145" t="str">
        <f>IFERROR(VLOOKUP(D10,BD!$B:$D,2,FALSE),"")</f>
        <v>ABCFI</v>
      </c>
      <c r="G10" s="145" t="str">
        <f>IFERROR(VLOOKUP(E10,BD!$B:$D,2,FALSE),"")</f>
        <v>ABCFI</v>
      </c>
      <c r="H10" s="160">
        <f>IFERROR(VLOOKUP(D10,BD!$B:$D,3,FALSE),"")</f>
        <v>37928</v>
      </c>
      <c r="I10" s="160">
        <f>IFERROR(VLOOKUP(E10,BD!$B:$D,3,FALSE),"")</f>
        <v>37646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4880</v>
      </c>
      <c r="K10" s="147">
        <f t="shared" ref="K10:K41" si="0">COUNT(L10:X10)-COUNTIF(L10:X10,"=0")</f>
        <v>4</v>
      </c>
      <c r="L10" s="71"/>
      <c r="M10" s="71"/>
      <c r="N10" s="71"/>
      <c r="O10" s="71">
        <v>880</v>
      </c>
      <c r="P10" s="71"/>
      <c r="Q10" s="71">
        <v>800</v>
      </c>
      <c r="R10" s="71">
        <v>1600</v>
      </c>
      <c r="S10" s="71">
        <v>1600</v>
      </c>
      <c r="T10" s="71"/>
      <c r="U10" s="71"/>
      <c r="V10" s="71"/>
      <c r="W10" s="71"/>
      <c r="X10" s="158"/>
    </row>
    <row r="11" spans="2:24" ht="12" x14ac:dyDescent="0.2">
      <c r="B11" s="69"/>
      <c r="C11" s="193">
        <v>2</v>
      </c>
      <c r="D11" s="124" t="s">
        <v>647</v>
      </c>
      <c r="E11" s="70" t="s">
        <v>654</v>
      </c>
      <c r="F11" s="145" t="str">
        <f>IFERROR(VLOOKUP(D11,BD!$B:$D,2,FALSE),"")</f>
        <v>BME</v>
      </c>
      <c r="G11" s="145" t="str">
        <f>IFERROR(VLOOKUP(E11,BD!$B:$D,2,FALSE),"")</f>
        <v>BME</v>
      </c>
      <c r="H11" s="160">
        <f>IFERROR(VLOOKUP(D11,BD!$B:$D,3,FALSE),"")</f>
        <v>38048</v>
      </c>
      <c r="I11" s="160">
        <f>IFERROR(VLOOKUP(E11,BD!$B:$D,3,FALSE),"")</f>
        <v>38050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4160</v>
      </c>
      <c r="K11" s="147">
        <f t="shared" si="0"/>
        <v>4</v>
      </c>
      <c r="L11" s="71"/>
      <c r="M11" s="71"/>
      <c r="N11" s="71"/>
      <c r="O11" s="71"/>
      <c r="P11" s="71"/>
      <c r="Q11" s="71"/>
      <c r="R11" s="71">
        <v>1360</v>
      </c>
      <c r="S11" s="71">
        <v>640</v>
      </c>
      <c r="T11" s="71"/>
      <c r="U11" s="71"/>
      <c r="V11" s="71">
        <v>800</v>
      </c>
      <c r="W11" s="71">
        <v>1360</v>
      </c>
      <c r="X11" s="158"/>
    </row>
    <row r="12" spans="2:24" ht="12" x14ac:dyDescent="0.2">
      <c r="B12" s="69"/>
      <c r="C12" s="246">
        <v>3</v>
      </c>
      <c r="D12" s="124" t="s">
        <v>683</v>
      </c>
      <c r="E12" s="70" t="s">
        <v>685</v>
      </c>
      <c r="F12" s="145" t="str">
        <f>IFERROR(VLOOKUP(D12,BD!$B:$D,2,FALSE),"")</f>
        <v>PIAMARTA</v>
      </c>
      <c r="G12" s="145" t="str">
        <f>IFERROR(VLOOKUP(E12,BD!$B:$D,2,FALSE),"")</f>
        <v>PIAMARTA</v>
      </c>
      <c r="H12" s="160">
        <f>IFERROR(VLOOKUP(D12,BD!$B:$D,3,FALSE),"")</f>
        <v>38107</v>
      </c>
      <c r="I12" s="160">
        <f>IFERROR(VLOOKUP(E12,BD!$B:$D,3,FALSE),"")</f>
        <v>37723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3360</v>
      </c>
      <c r="K12" s="147">
        <f t="shared" si="0"/>
        <v>4</v>
      </c>
      <c r="L12" s="71"/>
      <c r="M12" s="71"/>
      <c r="N12" s="71"/>
      <c r="O12" s="71"/>
      <c r="P12" s="71"/>
      <c r="Q12" s="71">
        <v>440</v>
      </c>
      <c r="R12" s="71">
        <v>1120</v>
      </c>
      <c r="S12" s="71">
        <v>1120</v>
      </c>
      <c r="T12" s="71"/>
      <c r="U12" s="71">
        <v>680</v>
      </c>
      <c r="V12" s="71"/>
      <c r="W12" s="71"/>
      <c r="X12" s="158"/>
    </row>
    <row r="13" spans="2:24" ht="12" x14ac:dyDescent="0.2">
      <c r="B13" s="69"/>
      <c r="C13" s="246">
        <v>4</v>
      </c>
      <c r="D13" s="124" t="s">
        <v>734</v>
      </c>
      <c r="E13" s="70" t="s">
        <v>649</v>
      </c>
      <c r="F13" s="145" t="str">
        <f>IFERROR(VLOOKUP(D13,BD!$B:$D,2,FALSE),"")</f>
        <v>CC</v>
      </c>
      <c r="G13" s="145" t="str">
        <f>IFERROR(VLOOKUP(E13,BD!$B:$D,2,FALSE),"")</f>
        <v>CC</v>
      </c>
      <c r="H13" s="160">
        <f>IFERROR(VLOOKUP(D13,BD!$B:$D,3,FALSE),"")</f>
        <v>38322</v>
      </c>
      <c r="I13" s="160">
        <f>IFERROR(VLOOKUP(E13,BD!$B:$D,3,FALSE),"")</f>
        <v>38043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3280</v>
      </c>
      <c r="K13" s="147">
        <f t="shared" si="0"/>
        <v>3</v>
      </c>
      <c r="L13" s="71"/>
      <c r="M13" s="71"/>
      <c r="N13" s="71">
        <v>800</v>
      </c>
      <c r="O13" s="71">
        <v>880</v>
      </c>
      <c r="P13" s="71"/>
      <c r="Q13" s="71"/>
      <c r="R13" s="71"/>
      <c r="S13" s="71"/>
      <c r="T13" s="71"/>
      <c r="U13" s="71"/>
      <c r="V13" s="71"/>
      <c r="W13" s="71">
        <v>1600</v>
      </c>
      <c r="X13" s="158"/>
    </row>
    <row r="14" spans="2:24" ht="12" x14ac:dyDescent="0.2">
      <c r="B14" s="69"/>
      <c r="C14" s="246">
        <v>5</v>
      </c>
      <c r="D14" s="70" t="s">
        <v>812</v>
      </c>
      <c r="E14" s="124" t="s">
        <v>844</v>
      </c>
      <c r="F14" s="145" t="str">
        <f>IFERROR(VLOOKUP(D14,BD!$B:$D,2,FALSE),"")</f>
        <v>SMEL/MCR</v>
      </c>
      <c r="G14" s="145" t="str">
        <f>IFERROR(VLOOKUP(E14,BD!$B:$D,2,FALSE),"")</f>
        <v>SMEL/MCR</v>
      </c>
      <c r="H14" s="160">
        <f>IFERROR(VLOOKUP(D14,BD!$B:$D,3,FALSE),"")</f>
        <v>38136</v>
      </c>
      <c r="I14" s="160">
        <f>IFERROR(VLOOKUP(E14,BD!$B:$D,3,FALSE),"")</f>
        <v>37838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2200</v>
      </c>
      <c r="K14" s="147">
        <f t="shared" si="0"/>
        <v>3</v>
      </c>
      <c r="L14" s="71"/>
      <c r="M14" s="71"/>
      <c r="N14" s="71"/>
      <c r="O14" s="71"/>
      <c r="P14" s="71"/>
      <c r="Q14" s="71">
        <v>680</v>
      </c>
      <c r="R14" s="71">
        <v>880</v>
      </c>
      <c r="S14" s="71">
        <v>640</v>
      </c>
      <c r="T14" s="71"/>
      <c r="U14" s="71"/>
      <c r="V14" s="71"/>
      <c r="W14" s="71"/>
      <c r="X14" s="158"/>
    </row>
    <row r="15" spans="2:24" ht="12" x14ac:dyDescent="0.2">
      <c r="B15" s="69"/>
      <c r="C15" s="246">
        <v>6</v>
      </c>
      <c r="D15" s="124" t="s">
        <v>482</v>
      </c>
      <c r="E15" s="124" t="s">
        <v>1472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60">
        <f>IFERROR(VLOOKUP(D15,BD!$B:$D,3,FALSE),"")</f>
        <v>38021</v>
      </c>
      <c r="I15" s="160">
        <f>IFERROR(VLOOKUP(E15,BD!$B:$D,3,FALSE),"")</f>
        <v>38273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2000</v>
      </c>
      <c r="K15" s="147">
        <f t="shared" si="0"/>
        <v>2</v>
      </c>
      <c r="L15" s="71"/>
      <c r="M15" s="71"/>
      <c r="N15" s="71"/>
      <c r="O15" s="71">
        <v>880</v>
      </c>
      <c r="P15" s="71"/>
      <c r="Q15" s="71"/>
      <c r="R15" s="71"/>
      <c r="S15" s="71">
        <v>1120</v>
      </c>
      <c r="T15" s="71"/>
      <c r="U15" s="71"/>
      <c r="V15" s="71"/>
      <c r="W15" s="71"/>
      <c r="X15" s="158"/>
    </row>
    <row r="16" spans="2:24" ht="12" x14ac:dyDescent="0.2">
      <c r="B16" s="69"/>
      <c r="C16" s="246">
        <v>7</v>
      </c>
      <c r="D16" s="70" t="s">
        <v>391</v>
      </c>
      <c r="E16" s="70" t="s">
        <v>554</v>
      </c>
      <c r="F16" s="145" t="str">
        <f>IFERROR(VLOOKUP(D16,BD!$B:$D,2,FALSE),"")</f>
        <v>ASSVP</v>
      </c>
      <c r="G16" s="145" t="str">
        <f>IFERROR(VLOOKUP(E16,BD!$B:$D,2,FALSE),"")</f>
        <v>ASSVP</v>
      </c>
      <c r="H16" s="160">
        <f>IFERROR(VLOOKUP(D16,BD!$B:$D,3,FALSE),"")</f>
        <v>38071</v>
      </c>
      <c r="I16" s="160">
        <f>IFERROR(VLOOKUP(E16,BD!$B:$D,3,FALSE),"")</f>
        <v>38197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1920</v>
      </c>
      <c r="K16" s="147">
        <f t="shared" si="0"/>
        <v>2</v>
      </c>
      <c r="L16" s="71"/>
      <c r="M16" s="71"/>
      <c r="N16" s="71"/>
      <c r="O16" s="71">
        <v>1120</v>
      </c>
      <c r="P16" s="71"/>
      <c r="Q16" s="71"/>
      <c r="R16" s="71"/>
      <c r="S16" s="71"/>
      <c r="T16" s="71"/>
      <c r="U16" s="71">
        <v>800</v>
      </c>
      <c r="V16" s="71"/>
      <c r="W16" s="71"/>
      <c r="X16" s="158"/>
    </row>
    <row r="17" spans="2:24" ht="12" x14ac:dyDescent="0.2">
      <c r="B17" s="69"/>
      <c r="C17" s="246">
        <v>8</v>
      </c>
      <c r="D17" s="124" t="s">
        <v>645</v>
      </c>
      <c r="E17" s="70" t="s">
        <v>654</v>
      </c>
      <c r="F17" s="145" t="str">
        <f>IFERROR(VLOOKUP(D17,BD!$B:$D,2,FALSE),"")</f>
        <v>BME</v>
      </c>
      <c r="G17" s="145" t="str">
        <f>IFERROR(VLOOKUP(E17,BD!$B:$D,2,FALSE),"")</f>
        <v>BME</v>
      </c>
      <c r="H17" s="160">
        <f>IFERROR(VLOOKUP(D17,BD!$B:$D,3,FALSE),"")</f>
        <v>37869</v>
      </c>
      <c r="I17" s="160">
        <f>IFERROR(VLOOKUP(E17,BD!$B:$D,3,FALSE),"")</f>
        <v>38050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1880</v>
      </c>
      <c r="K17" s="147">
        <f t="shared" si="0"/>
        <v>3</v>
      </c>
      <c r="L17" s="71">
        <v>560</v>
      </c>
      <c r="M17" s="71"/>
      <c r="N17" s="71">
        <v>680</v>
      </c>
      <c r="O17" s="71">
        <v>640</v>
      </c>
      <c r="P17" s="71"/>
      <c r="Q17" s="71"/>
      <c r="R17" s="71"/>
      <c r="S17" s="71"/>
      <c r="T17" s="71"/>
      <c r="U17" s="71"/>
      <c r="V17" s="71"/>
      <c r="W17" s="71"/>
      <c r="X17" s="158"/>
    </row>
    <row r="18" spans="2:24" ht="12" x14ac:dyDescent="0.2">
      <c r="B18" s="69"/>
      <c r="C18" s="246">
        <v>9</v>
      </c>
      <c r="D18" s="70" t="s">
        <v>898</v>
      </c>
      <c r="E18" s="125" t="s">
        <v>852</v>
      </c>
      <c r="F18" s="145" t="str">
        <f>IFERROR(VLOOKUP(D18,BD!$B:$D,2,FALSE),"")</f>
        <v>AMBP</v>
      </c>
      <c r="G18" s="145" t="str">
        <f>IFERROR(VLOOKUP(E18,BD!$B:$D,2,FALSE),"")</f>
        <v>AMBP</v>
      </c>
      <c r="H18" s="160">
        <f>IFERROR(VLOOKUP(D18,BD!$B:$D,3,FALSE),"")</f>
        <v>37889</v>
      </c>
      <c r="I18" s="160">
        <f>IFERROR(VLOOKUP(E18,BD!$B:$D,3,FALSE),"")</f>
        <v>38204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1720</v>
      </c>
      <c r="K18" s="147">
        <f t="shared" si="0"/>
        <v>3</v>
      </c>
      <c r="L18" s="71"/>
      <c r="M18" s="71"/>
      <c r="N18" s="71"/>
      <c r="O18" s="71"/>
      <c r="P18" s="71"/>
      <c r="Q18" s="71"/>
      <c r="R18" s="71"/>
      <c r="S18" s="71">
        <v>640</v>
      </c>
      <c r="T18" s="71">
        <v>440</v>
      </c>
      <c r="U18" s="71"/>
      <c r="V18" s="71"/>
      <c r="W18" s="71">
        <v>640</v>
      </c>
      <c r="X18" s="158"/>
    </row>
    <row r="19" spans="2:24" ht="12" x14ac:dyDescent="0.2">
      <c r="B19" s="69"/>
      <c r="C19" s="246">
        <v>10</v>
      </c>
      <c r="D19" s="124" t="s">
        <v>918</v>
      </c>
      <c r="E19" s="70" t="s">
        <v>729</v>
      </c>
      <c r="F19" s="145" t="str">
        <f>IFERROR(VLOOKUP(D19,BD!$B:$D,2,FALSE),"")</f>
        <v>ASSVP</v>
      </c>
      <c r="G19" s="145" t="str">
        <f>IFERROR(VLOOKUP(E19,BD!$B:$D,2,FALSE),"")</f>
        <v>AABT</v>
      </c>
      <c r="H19" s="160">
        <f>IFERROR(VLOOKUP(D19,BD!$B:$D,3,FALSE),"")</f>
        <v>38060</v>
      </c>
      <c r="I19" s="160">
        <f>IFERROR(VLOOKUP(E19,BD!$B:$D,3,FALSE),"")</f>
        <v>38014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1600</v>
      </c>
      <c r="K19" s="147">
        <f t="shared" si="0"/>
        <v>1</v>
      </c>
      <c r="L19" s="71"/>
      <c r="M19" s="71"/>
      <c r="N19" s="71"/>
      <c r="O19" s="71">
        <v>1600</v>
      </c>
      <c r="P19" s="71"/>
      <c r="Q19" s="71"/>
      <c r="R19" s="71"/>
      <c r="S19" s="71"/>
      <c r="T19" s="71"/>
      <c r="U19" s="71"/>
      <c r="V19" s="71"/>
      <c r="W19" s="71"/>
      <c r="X19" s="158"/>
    </row>
    <row r="20" spans="2:24" ht="12" x14ac:dyDescent="0.2">
      <c r="B20" s="69"/>
      <c r="C20" s="246">
        <v>11</v>
      </c>
      <c r="D20" s="124" t="s">
        <v>807</v>
      </c>
      <c r="E20" s="70" t="s">
        <v>852</v>
      </c>
      <c r="F20" s="145" t="str">
        <f>IFERROR(VLOOKUP(D20,BD!$B:$D,2,FALSE),"")</f>
        <v>AMBP</v>
      </c>
      <c r="G20" s="145" t="str">
        <f>IFERROR(VLOOKUP(E20,BD!$B:$D,2,FALSE),"")</f>
        <v>AMBP</v>
      </c>
      <c r="H20" s="160">
        <f>IFERROR(VLOOKUP(D20,BD!$B:$D,3,FALSE),"")</f>
        <v>38648</v>
      </c>
      <c r="I20" s="160">
        <f>IFERROR(VLOOKUP(E20,BD!$B:$D,3,FALSE),"")</f>
        <v>38204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1440</v>
      </c>
      <c r="K20" s="147">
        <f t="shared" si="0"/>
        <v>2</v>
      </c>
      <c r="L20" s="71"/>
      <c r="M20" s="71"/>
      <c r="N20" s="71"/>
      <c r="O20" s="71">
        <v>640</v>
      </c>
      <c r="P20" s="71">
        <v>800</v>
      </c>
      <c r="Q20" s="71"/>
      <c r="R20" s="71"/>
      <c r="S20" s="71"/>
      <c r="T20" s="71"/>
      <c r="U20" s="71"/>
      <c r="V20" s="71"/>
      <c r="W20" s="71"/>
      <c r="X20" s="158"/>
    </row>
    <row r="21" spans="2:24" ht="12" x14ac:dyDescent="0.2">
      <c r="B21" s="69"/>
      <c r="C21" s="246">
        <v>12</v>
      </c>
      <c r="D21" s="70" t="s">
        <v>1468</v>
      </c>
      <c r="E21" s="133" t="s">
        <v>743</v>
      </c>
      <c r="F21" s="145" t="str">
        <f>IFERROR(VLOOKUP(D21,BD!$B:$D,2,FALSE),"")</f>
        <v>ASERP</v>
      </c>
      <c r="G21" s="145" t="str">
        <f>IFERROR(VLOOKUP(E21,BD!$B:$D,2,FALSE),"")</f>
        <v>ASERP</v>
      </c>
      <c r="H21" s="160">
        <f>IFERROR(VLOOKUP(D21,BD!$B:$D,3,FALSE),"")</f>
        <v>38232</v>
      </c>
      <c r="I21" s="160">
        <f>IFERROR(VLOOKUP(E21,BD!$B:$D,3,FALSE),"")</f>
        <v>37716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1360</v>
      </c>
      <c r="K21" s="147">
        <f t="shared" si="0"/>
        <v>1</v>
      </c>
      <c r="L21" s="71"/>
      <c r="M21" s="71"/>
      <c r="N21" s="71"/>
      <c r="O21" s="71"/>
      <c r="P21" s="71"/>
      <c r="Q21" s="71"/>
      <c r="R21" s="71"/>
      <c r="S21" s="71">
        <v>1360</v>
      </c>
      <c r="T21" s="71"/>
      <c r="U21" s="71"/>
      <c r="V21" s="71"/>
      <c r="W21" s="71"/>
      <c r="X21" s="158"/>
    </row>
    <row r="22" spans="2:24" ht="12" x14ac:dyDescent="0.2">
      <c r="B22" s="69"/>
      <c r="C22" s="246"/>
      <c r="D22" s="70" t="s">
        <v>952</v>
      </c>
      <c r="E22" s="133" t="s">
        <v>844</v>
      </c>
      <c r="F22" s="145" t="str">
        <f>IFERROR(VLOOKUP(D22,BD!$B:$D,2,FALSE),"")</f>
        <v>SMEL/MCR</v>
      </c>
      <c r="G22" s="145" t="str">
        <f>IFERROR(VLOOKUP(E22,BD!$B:$D,2,FALSE),"")</f>
        <v>SMEL/MCR</v>
      </c>
      <c r="H22" s="160">
        <f>IFERROR(VLOOKUP(D22,BD!$B:$D,3,FALSE),"")</f>
        <v>38162</v>
      </c>
      <c r="I22" s="160">
        <f>IFERROR(VLOOKUP(E22,BD!$B:$D,3,FALSE),"")</f>
        <v>37838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1360</v>
      </c>
      <c r="K22" s="147">
        <f t="shared" si="0"/>
        <v>1</v>
      </c>
      <c r="L22" s="71"/>
      <c r="M22" s="71"/>
      <c r="N22" s="71"/>
      <c r="O22" s="71">
        <v>1360</v>
      </c>
      <c r="P22" s="71"/>
      <c r="Q22" s="71"/>
      <c r="R22" s="71"/>
      <c r="S22" s="71"/>
      <c r="T22" s="71"/>
      <c r="U22" s="71"/>
      <c r="V22" s="71"/>
      <c r="W22" s="71"/>
      <c r="X22" s="158"/>
    </row>
    <row r="23" spans="2:24" ht="12" x14ac:dyDescent="0.2">
      <c r="B23" s="69"/>
      <c r="C23" s="246">
        <v>14</v>
      </c>
      <c r="D23" s="124" t="s">
        <v>461</v>
      </c>
      <c r="E23" s="70" t="s">
        <v>473</v>
      </c>
      <c r="F23" s="145" t="str">
        <f>IFERROR(VLOOKUP(D23,BD!$B:$D,2,FALSE),"")</f>
        <v>BME</v>
      </c>
      <c r="G23" s="145" t="str">
        <f>IFERROR(VLOOKUP(E23,BD!$B:$D,2,FALSE),"")</f>
        <v>BME</v>
      </c>
      <c r="H23" s="160">
        <f>IFERROR(VLOOKUP(D23,BD!$B:$D,3,FALSE),"")</f>
        <v>37991</v>
      </c>
      <c r="I23" s="160">
        <f>IFERROR(VLOOKUP(E23,BD!$B:$D,3,FALSE),"")</f>
        <v>37991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1240</v>
      </c>
      <c r="K23" s="147">
        <f t="shared" si="0"/>
        <v>2</v>
      </c>
      <c r="L23" s="71"/>
      <c r="M23" s="71"/>
      <c r="N23" s="71">
        <v>560</v>
      </c>
      <c r="O23" s="71"/>
      <c r="P23" s="71"/>
      <c r="Q23" s="71"/>
      <c r="R23" s="71"/>
      <c r="S23" s="71"/>
      <c r="T23" s="71"/>
      <c r="U23" s="71"/>
      <c r="V23" s="71">
        <v>680</v>
      </c>
      <c r="W23" s="71"/>
      <c r="X23" s="158"/>
    </row>
    <row r="24" spans="2:24" ht="12" x14ac:dyDescent="0.2">
      <c r="B24" s="69"/>
      <c r="C24" s="246">
        <v>15</v>
      </c>
      <c r="D24" s="124" t="s">
        <v>1471</v>
      </c>
      <c r="E24" s="70" t="s">
        <v>1265</v>
      </c>
      <c r="F24" s="145" t="str">
        <f>IFERROR(VLOOKUP(D24,BD!$B:$D,2,FALSE),"")</f>
        <v>PIO XII</v>
      </c>
      <c r="G24" s="145" t="str">
        <f>IFERROR(VLOOKUP(E24,BD!$B:$D,2,FALSE),"")</f>
        <v>PALOTINA</v>
      </c>
      <c r="H24" s="160">
        <f>IFERROR(VLOOKUP(D24,BD!$B:$D,3,FALSE),"")</f>
        <v>38118</v>
      </c>
      <c r="I24" s="160">
        <f>IFERROR(VLOOKUP(E24,BD!$B:$D,3,FALSE),"")</f>
        <v>37786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1120</v>
      </c>
      <c r="K24" s="147">
        <f t="shared" si="0"/>
        <v>1</v>
      </c>
      <c r="L24" s="71"/>
      <c r="M24" s="71"/>
      <c r="N24" s="71"/>
      <c r="O24" s="71">
        <v>1120</v>
      </c>
      <c r="P24" s="71"/>
      <c r="Q24" s="71"/>
      <c r="R24" s="71"/>
      <c r="S24" s="71"/>
      <c r="T24" s="71"/>
      <c r="U24" s="71"/>
      <c r="V24" s="71"/>
      <c r="W24" s="71"/>
      <c r="X24" s="158"/>
    </row>
    <row r="25" spans="2:24" ht="12" x14ac:dyDescent="0.2">
      <c r="B25" s="69"/>
      <c r="C25" s="246"/>
      <c r="D25" s="124" t="s">
        <v>812</v>
      </c>
      <c r="E25" s="123" t="s">
        <v>950</v>
      </c>
      <c r="F25" s="145" t="str">
        <f>IFERROR(VLOOKUP(D25,BD!$B:$D,2,FALSE),"")</f>
        <v>SMEL/MCR</v>
      </c>
      <c r="G25" s="145" t="str">
        <f>IFERROR(VLOOKUP(E25,BD!$B:$D,2,FALSE),"")</f>
        <v>SMEL/MCR</v>
      </c>
      <c r="H25" s="160">
        <f>IFERROR(VLOOKUP(D25,BD!$B:$D,3,FALSE),"")</f>
        <v>38136</v>
      </c>
      <c r="I25" s="160">
        <f>IFERROR(VLOOKUP(E25,BD!$B:$D,3,FALSE),"")</f>
        <v>38385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1120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>
        <v>1120</v>
      </c>
      <c r="X25" s="158"/>
    </row>
    <row r="26" spans="2:24" ht="12" x14ac:dyDescent="0.2">
      <c r="B26" s="69"/>
      <c r="C26" s="246"/>
      <c r="D26" s="124" t="s">
        <v>645</v>
      </c>
      <c r="E26" s="70" t="s">
        <v>642</v>
      </c>
      <c r="F26" s="145" t="str">
        <f>IFERROR(VLOOKUP(D26,BD!$B:$D,2,FALSE),"")</f>
        <v>BME</v>
      </c>
      <c r="G26" s="145" t="str">
        <f>IFERROR(VLOOKUP(E26,BD!$B:$D,2,FALSE),"")</f>
        <v>BME</v>
      </c>
      <c r="H26" s="160">
        <f>IFERROR(VLOOKUP(D26,BD!$B:$D,3,FALSE),"")</f>
        <v>37869</v>
      </c>
      <c r="I26" s="160">
        <f>IFERROR(VLOOKUP(E26,BD!$B:$D,3,FALSE),"")</f>
        <v>37658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1120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>
        <v>1120</v>
      </c>
      <c r="X26" s="158"/>
    </row>
    <row r="27" spans="2:24" ht="12" x14ac:dyDescent="0.2">
      <c r="B27" s="69"/>
      <c r="C27" s="246"/>
      <c r="D27" s="70" t="s">
        <v>366</v>
      </c>
      <c r="E27" s="124" t="s">
        <v>1073</v>
      </c>
      <c r="F27" s="145" t="str">
        <f>IFERROR(VLOOKUP(D27,BD!$B:$D,2,FALSE),"")</f>
        <v>ASSVP</v>
      </c>
      <c r="G27" s="145" t="str">
        <f>IFERROR(VLOOKUP(E27,BD!$B:$D,2,FALSE),"")</f>
        <v>SMCC</v>
      </c>
      <c r="H27" s="160">
        <f>IFERROR(VLOOKUP(D27,BD!$B:$D,3,FALSE),"")</f>
        <v>38388</v>
      </c>
      <c r="I27" s="160">
        <f>IFERROR(VLOOKUP(E27,BD!$B:$D,3,FALSE),"")</f>
        <v>38974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1120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>
        <v>1120</v>
      </c>
      <c r="S27" s="71"/>
      <c r="T27" s="71"/>
      <c r="U27" s="71"/>
      <c r="V27" s="71"/>
      <c r="W27" s="71"/>
      <c r="X27" s="158"/>
    </row>
    <row r="28" spans="2:24" ht="12" x14ac:dyDescent="0.2">
      <c r="B28" s="69"/>
      <c r="C28" s="246">
        <v>19</v>
      </c>
      <c r="D28" s="70" t="s">
        <v>366</v>
      </c>
      <c r="E28" s="133" t="s">
        <v>270</v>
      </c>
      <c r="F28" s="145" t="str">
        <f>IFERROR(VLOOKUP(D28,BD!$B:$D,2,FALSE),"")</f>
        <v>ASSVP</v>
      </c>
      <c r="G28" s="145" t="str">
        <f>IFERROR(VLOOKUP(E28,BD!$B:$D,2,FALSE),"")</f>
        <v>ASSVP</v>
      </c>
      <c r="H28" s="160">
        <f>IFERROR(VLOOKUP(D28,BD!$B:$D,3,FALSE),"")</f>
        <v>38388</v>
      </c>
      <c r="I28" s="160">
        <f>IFERROR(VLOOKUP(E28,BD!$B:$D,3,FALSE),"")</f>
        <v>37864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1080</v>
      </c>
      <c r="K28" s="147">
        <f t="shared" si="0"/>
        <v>2</v>
      </c>
      <c r="L28" s="71"/>
      <c r="M28" s="71"/>
      <c r="N28" s="71"/>
      <c r="O28" s="71">
        <v>640</v>
      </c>
      <c r="P28" s="71"/>
      <c r="Q28" s="71"/>
      <c r="R28" s="71"/>
      <c r="S28" s="71"/>
      <c r="T28" s="71"/>
      <c r="U28" s="71">
        <v>440</v>
      </c>
      <c r="V28" s="71"/>
      <c r="W28" s="71"/>
      <c r="X28" s="158"/>
    </row>
    <row r="29" spans="2:24" ht="12" x14ac:dyDescent="0.2">
      <c r="B29" s="69"/>
      <c r="C29" s="246">
        <v>20</v>
      </c>
      <c r="D29" s="70" t="s">
        <v>708</v>
      </c>
      <c r="E29" s="70" t="s">
        <v>720</v>
      </c>
      <c r="F29" s="145" t="str">
        <f>IFERROR(VLOOKUP(D29,BD!$B:$D,2,FALSE),"")</f>
        <v>ZARDO</v>
      </c>
      <c r="G29" s="145" t="str">
        <f>IFERROR(VLOOKUP(E29,BD!$B:$D,2,FALSE),"")</f>
        <v>ZARDO</v>
      </c>
      <c r="H29" s="160">
        <f>IFERROR(VLOOKUP(D29,BD!$B:$D,3,FALSE),"")</f>
        <v>38642</v>
      </c>
      <c r="I29" s="160">
        <f>IFERROR(VLOOKUP(E29,BD!$B:$D,3,FALSE),"")</f>
        <v>38576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880</v>
      </c>
      <c r="K29" s="147">
        <f t="shared" si="0"/>
        <v>1</v>
      </c>
      <c r="L29" s="71"/>
      <c r="M29" s="71"/>
      <c r="N29" s="71"/>
      <c r="O29" s="71">
        <v>880</v>
      </c>
      <c r="P29" s="71"/>
      <c r="Q29" s="71"/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46">
        <v>21</v>
      </c>
      <c r="D30" s="70" t="s">
        <v>1388</v>
      </c>
      <c r="E30" s="70" t="s">
        <v>1469</v>
      </c>
      <c r="F30" s="145" t="str">
        <f>IFERROR(VLOOKUP(D30,BD!$B:$D,2,FALSE),"")</f>
        <v>AMBP</v>
      </c>
      <c r="G30" s="145" t="str">
        <f>IFERROR(VLOOKUP(E30,BD!$B:$D,2,FALSE),"")</f>
        <v>AMBP</v>
      </c>
      <c r="H30" s="160">
        <f>IFERROR(VLOOKUP(D30,BD!$B:$D,3,FALSE),"")</f>
        <v>38385</v>
      </c>
      <c r="I30" s="160">
        <f>IFERROR(VLOOKUP(E30,BD!$B:$D,3,FALSE),"")</f>
        <v>38267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680</v>
      </c>
      <c r="K30" s="147">
        <f t="shared" si="0"/>
        <v>1</v>
      </c>
      <c r="L30" s="71"/>
      <c r="M30" s="71"/>
      <c r="N30" s="71"/>
      <c r="O30" s="71"/>
      <c r="P30" s="71">
        <v>680</v>
      </c>
      <c r="Q30" s="71"/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46">
        <v>22</v>
      </c>
      <c r="D31" s="124" t="s">
        <v>1548</v>
      </c>
      <c r="E31" s="70" t="s">
        <v>1552</v>
      </c>
      <c r="F31" s="145" t="str">
        <f>IFERROR(VLOOKUP(D31,BD!$B:$D,2,FALSE),"")</f>
        <v>ABCFI</v>
      </c>
      <c r="G31" s="145" t="str">
        <f>IFERROR(VLOOKUP(E31,BD!$B:$D,2,FALSE),"")</f>
        <v>ABCFI</v>
      </c>
      <c r="H31" s="160">
        <f>IFERROR(VLOOKUP(D31,BD!$B:$D,3,FALSE),"")</f>
        <v>38301</v>
      </c>
      <c r="I31" s="160">
        <f>IFERROR(VLOOKUP(E31,BD!$B:$D,3,FALSE),"")</f>
        <v>38440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640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>
        <v>640</v>
      </c>
      <c r="X31" s="158"/>
    </row>
    <row r="32" spans="2:24" ht="12" x14ac:dyDescent="0.2">
      <c r="B32" s="69"/>
      <c r="C32" s="246"/>
      <c r="D32" s="70" t="s">
        <v>1550</v>
      </c>
      <c r="E32" s="70" t="s">
        <v>1543</v>
      </c>
      <c r="F32" s="145" t="str">
        <f>IFERROR(VLOOKUP(D32,BD!$B:$D,2,FALSE),"")</f>
        <v>ABCFI</v>
      </c>
      <c r="G32" s="145" t="str">
        <f>IFERROR(VLOOKUP(E32,BD!$B:$D,2,FALSE),"")</f>
        <v>ABCFI</v>
      </c>
      <c r="H32" s="160">
        <f>IFERROR(VLOOKUP(D32,BD!$B:$D,3,FALSE),"")</f>
        <v>38510</v>
      </c>
      <c r="I32" s="160">
        <f>IFERROR(VLOOKUP(E32,BD!$B:$D,3,FALSE),"")</f>
        <v>38022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640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/>
      <c r="S32" s="71">
        <v>640</v>
      </c>
      <c r="T32" s="71"/>
      <c r="U32" s="71"/>
      <c r="V32" s="71"/>
      <c r="W32" s="71"/>
      <c r="X32" s="158"/>
    </row>
    <row r="33" spans="2:24" ht="12" x14ac:dyDescent="0.2">
      <c r="B33" s="69"/>
      <c r="C33" s="246"/>
      <c r="D33" s="70" t="s">
        <v>1386</v>
      </c>
      <c r="E33" s="70" t="s">
        <v>841</v>
      </c>
      <c r="F33" s="145" t="str">
        <f>IFERROR(VLOOKUP(D33,BD!$B:$D,2,FALSE),"")</f>
        <v>ASSVP</v>
      </c>
      <c r="G33" s="145" t="str">
        <f>IFERROR(VLOOKUP(E33,BD!$B:$D,2,FALSE),"")</f>
        <v>ASSVP</v>
      </c>
      <c r="H33" s="160">
        <f>IFERROR(VLOOKUP(D33,BD!$B:$D,3,FALSE),"")</f>
        <v>38715</v>
      </c>
      <c r="I33" s="160">
        <f>IFERROR(VLOOKUP(E33,BD!$B:$D,3,FALSE),"")</f>
        <v>37824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640</v>
      </c>
      <c r="K33" s="147">
        <f t="shared" si="0"/>
        <v>1</v>
      </c>
      <c r="L33" s="71"/>
      <c r="M33" s="71"/>
      <c r="N33" s="71"/>
      <c r="O33" s="71">
        <v>640</v>
      </c>
      <c r="P33" s="71"/>
      <c r="Q33" s="71"/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246"/>
      <c r="D34" s="70" t="s">
        <v>454</v>
      </c>
      <c r="E34" s="70" t="s">
        <v>685</v>
      </c>
      <c r="F34" s="145" t="str">
        <f>IFERROR(VLOOKUP(D34,BD!$B:$D,2,FALSE),"")</f>
        <v>PIAMARTA</v>
      </c>
      <c r="G34" s="145" t="str">
        <f>IFERROR(VLOOKUP(E34,BD!$B:$D,2,FALSE),"")</f>
        <v>PIAMARTA</v>
      </c>
      <c r="H34" s="160">
        <f>IFERROR(VLOOKUP(D34,BD!$B:$D,3,FALSE),"")</f>
        <v>37911</v>
      </c>
      <c r="I34" s="160">
        <f>IFERROR(VLOOKUP(E34,BD!$B:$D,3,FALSE),"")</f>
        <v>37723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640</v>
      </c>
      <c r="K34" s="147">
        <f t="shared" si="0"/>
        <v>1</v>
      </c>
      <c r="L34" s="71"/>
      <c r="M34" s="71"/>
      <c r="N34" s="71"/>
      <c r="O34" s="71">
        <v>640</v>
      </c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46"/>
      <c r="D35" s="70" t="s">
        <v>1470</v>
      </c>
      <c r="E35" s="70" t="s">
        <v>912</v>
      </c>
      <c r="F35" s="145" t="str">
        <f>IFERROR(VLOOKUP(D35,BD!$B:$D,2,FALSE),"")</f>
        <v>SMEL/MCR</v>
      </c>
      <c r="G35" s="145" t="str">
        <f>IFERROR(VLOOKUP(E35,BD!$B:$D,2,FALSE),"")</f>
        <v>SMEL/MCR</v>
      </c>
      <c r="H35" s="160">
        <f>IFERROR(VLOOKUP(D35,BD!$B:$D,3,FALSE),"")</f>
        <v>38054</v>
      </c>
      <c r="I35" s="160">
        <f>IFERROR(VLOOKUP(E35,BD!$B:$D,3,FALSE),"")</f>
        <v>38953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640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>
        <v>640</v>
      </c>
      <c r="S35" s="71"/>
      <c r="T35" s="71"/>
      <c r="U35" s="71"/>
      <c r="V35" s="71"/>
      <c r="W35" s="71"/>
      <c r="X35" s="158"/>
    </row>
    <row r="36" spans="2:24" ht="12" x14ac:dyDescent="0.2">
      <c r="B36" s="69"/>
      <c r="C36" s="246"/>
      <c r="D36" s="124" t="s">
        <v>1473</v>
      </c>
      <c r="E36" s="70" t="s">
        <v>1478</v>
      </c>
      <c r="F36" s="145" t="str">
        <f>IFERROR(VLOOKUP(D36,BD!$B:$D,2,FALSE),"")</f>
        <v>PIO XII</v>
      </c>
      <c r="G36" s="145" t="str">
        <f>IFERROR(VLOOKUP(E36,BD!$B:$D,2,FALSE),"")</f>
        <v>PIO XII</v>
      </c>
      <c r="H36" s="160">
        <f>IFERROR(VLOOKUP(D36,BD!$B:$D,3,FALSE),"")</f>
        <v>38064</v>
      </c>
      <c r="I36" s="160">
        <f>IFERROR(VLOOKUP(E36,BD!$B:$D,3,FALSE),"")</f>
        <v>38001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640</v>
      </c>
      <c r="K36" s="147">
        <f t="shared" si="0"/>
        <v>1</v>
      </c>
      <c r="L36" s="71"/>
      <c r="M36" s="71"/>
      <c r="N36" s="71"/>
      <c r="O36" s="71">
        <v>640</v>
      </c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46"/>
      <c r="D37" s="124" t="s">
        <v>1551</v>
      </c>
      <c r="E37" s="70" t="s">
        <v>1547</v>
      </c>
      <c r="F37" s="145" t="str">
        <f>IFERROR(VLOOKUP(D37,BD!$B:$D,2,FALSE),"")</f>
        <v>ASSVP</v>
      </c>
      <c r="G37" s="145" t="str">
        <f>IFERROR(VLOOKUP(E37,BD!$B:$D,2,FALSE),"")</f>
        <v>ASSVP</v>
      </c>
      <c r="H37" s="160">
        <f>IFERROR(VLOOKUP(D37,BD!$B:$D,3,FALSE),"")</f>
        <v>38814</v>
      </c>
      <c r="I37" s="160">
        <f>IFERROR(VLOOKUP(E37,BD!$B:$D,3,FALSE),"")</f>
        <v>37726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640</v>
      </c>
      <c r="K37" s="147">
        <f t="shared" si="0"/>
        <v>1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>
        <v>640</v>
      </c>
      <c r="X37" s="158"/>
    </row>
    <row r="38" spans="2:24" ht="12" x14ac:dyDescent="0.2">
      <c r="B38" s="69"/>
      <c r="C38" s="246"/>
      <c r="D38" s="124" t="s">
        <v>464</v>
      </c>
      <c r="E38" s="70" t="s">
        <v>918</v>
      </c>
      <c r="F38" s="145" t="str">
        <f>IFERROR(VLOOKUP(D38,BD!$B:$D,2,FALSE),"")</f>
        <v>ASSVP</v>
      </c>
      <c r="G38" s="145" t="str">
        <f>IFERROR(VLOOKUP(E38,BD!$B:$D,2,FALSE),"")</f>
        <v>ASSVP</v>
      </c>
      <c r="H38" s="160">
        <f>IFERROR(VLOOKUP(D38,BD!$B:$D,3,FALSE),"")</f>
        <v>38770</v>
      </c>
      <c r="I38" s="160">
        <f>IFERROR(VLOOKUP(E38,BD!$B:$D,3,FALSE),"")</f>
        <v>38060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640</v>
      </c>
      <c r="K38" s="147">
        <f t="shared" si="0"/>
        <v>1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>
        <v>640</v>
      </c>
      <c r="X38" s="158"/>
    </row>
    <row r="39" spans="2:24" ht="12" x14ac:dyDescent="0.2">
      <c r="B39" s="69"/>
      <c r="C39" s="246"/>
      <c r="D39" s="124" t="s">
        <v>683</v>
      </c>
      <c r="E39" s="70" t="s">
        <v>681</v>
      </c>
      <c r="F39" s="145" t="str">
        <f>IFERROR(VLOOKUP(D39,BD!$B:$D,2,FALSE),"")</f>
        <v>PIAMARTA</v>
      </c>
      <c r="G39" s="145" t="str">
        <f>IFERROR(VLOOKUP(E39,BD!$B:$D,2,FALSE),"")</f>
        <v>PIAMARTA</v>
      </c>
      <c r="H39" s="160">
        <f>IFERROR(VLOOKUP(D39,BD!$B:$D,3,FALSE),"")</f>
        <v>38107</v>
      </c>
      <c r="I39" s="160">
        <f>IFERROR(VLOOKUP(E39,BD!$B:$D,3,FALSE),"")</f>
        <v>38332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640</v>
      </c>
      <c r="K39" s="147">
        <f t="shared" si="0"/>
        <v>1</v>
      </c>
      <c r="L39" s="71"/>
      <c r="M39" s="71"/>
      <c r="N39" s="71"/>
      <c r="O39" s="71">
        <v>640</v>
      </c>
      <c r="P39" s="71"/>
      <c r="Q39" s="71"/>
      <c r="R39" s="71"/>
      <c r="S39" s="71"/>
      <c r="T39" s="71"/>
      <c r="U39" s="71"/>
      <c r="V39" s="71"/>
      <c r="W39" s="71"/>
      <c r="X39" s="158"/>
    </row>
    <row r="40" spans="2:24" ht="12" x14ac:dyDescent="0.2">
      <c r="B40" s="69"/>
      <c r="C40" s="246"/>
      <c r="D40" s="124" t="s">
        <v>743</v>
      </c>
      <c r="E40" s="124" t="s">
        <v>1387</v>
      </c>
      <c r="F40" s="145" t="str">
        <f>IFERROR(VLOOKUP(D40,BD!$B:$D,2,FALSE),"")</f>
        <v>ASERP</v>
      </c>
      <c r="G40" s="145" t="str">
        <f>IFERROR(VLOOKUP(E40,BD!$B:$D,2,FALSE),"")</f>
        <v>ASERP</v>
      </c>
      <c r="H40" s="160">
        <f>IFERROR(VLOOKUP(D40,BD!$B:$D,3,FALSE),"")</f>
        <v>37716</v>
      </c>
      <c r="I40" s="160">
        <f>IFERROR(VLOOKUP(E40,BD!$B:$D,3,FALSE),"")</f>
        <v>38451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640</v>
      </c>
      <c r="K40" s="147">
        <f t="shared" si="0"/>
        <v>1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>
        <v>640</v>
      </c>
      <c r="X40" s="158"/>
    </row>
    <row r="41" spans="2:24" ht="12" x14ac:dyDescent="0.2">
      <c r="B41" s="69"/>
      <c r="C41" s="246"/>
      <c r="D41" s="124" t="s">
        <v>972</v>
      </c>
      <c r="E41" s="70" t="s">
        <v>963</v>
      </c>
      <c r="F41" s="145" t="str">
        <f>IFERROR(VLOOKUP(D41,BD!$B:$D,2,FALSE),"")</f>
        <v>PIAMARTA</v>
      </c>
      <c r="G41" s="145" t="str">
        <f>IFERROR(VLOOKUP(E41,BD!$B:$D,2,FALSE),"")</f>
        <v>PIAMARTA</v>
      </c>
      <c r="H41" s="160">
        <f>IFERROR(VLOOKUP(D41,BD!$B:$D,3,FALSE),"")</f>
        <v>38265</v>
      </c>
      <c r="I41" s="160">
        <f>IFERROR(VLOOKUP(E41,BD!$B:$D,3,FALSE),"")</f>
        <v>38595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640</v>
      </c>
      <c r="K41" s="147">
        <f t="shared" si="0"/>
        <v>1</v>
      </c>
      <c r="L41" s="71"/>
      <c r="M41" s="71"/>
      <c r="N41" s="71"/>
      <c r="O41" s="71">
        <v>640</v>
      </c>
      <c r="P41" s="71"/>
      <c r="Q41" s="71"/>
      <c r="R41" s="71"/>
      <c r="S41" s="71"/>
      <c r="T41" s="71"/>
      <c r="U41" s="71"/>
      <c r="V41" s="71"/>
      <c r="W41" s="71"/>
      <c r="X41" s="158"/>
    </row>
    <row r="42" spans="2:24" ht="12" x14ac:dyDescent="0.2">
      <c r="B42" s="69"/>
      <c r="C42" s="246"/>
      <c r="D42" s="124" t="s">
        <v>270</v>
      </c>
      <c r="E42" s="70" t="s">
        <v>841</v>
      </c>
      <c r="F42" s="145" t="str">
        <f>IFERROR(VLOOKUP(D42,BD!$B:$D,2,FALSE),"")</f>
        <v>ASSVP</v>
      </c>
      <c r="G42" s="145" t="str">
        <f>IFERROR(VLOOKUP(E42,BD!$B:$D,2,FALSE),"")</f>
        <v>ASSVP</v>
      </c>
      <c r="H42" s="160">
        <f>IFERROR(VLOOKUP(D42,BD!$B:$D,3,FALSE),"")</f>
        <v>37864</v>
      </c>
      <c r="I42" s="160">
        <f>IFERROR(VLOOKUP(E42,BD!$B:$D,3,FALSE),"")</f>
        <v>37824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640</v>
      </c>
      <c r="K42" s="147">
        <f t="shared" ref="K42:K65" si="1">COUNT(L42:X42)-COUNTIF(L42:X42,"=0")</f>
        <v>1</v>
      </c>
      <c r="L42" s="71"/>
      <c r="M42" s="71"/>
      <c r="N42" s="71"/>
      <c r="O42" s="71"/>
      <c r="P42" s="71"/>
      <c r="Q42" s="71"/>
      <c r="R42" s="71">
        <v>640</v>
      </c>
      <c r="S42" s="71"/>
      <c r="T42" s="71"/>
      <c r="U42" s="71"/>
      <c r="V42" s="71"/>
      <c r="W42" s="71"/>
      <c r="X42" s="158"/>
    </row>
    <row r="43" spans="2:24" ht="12" x14ac:dyDescent="0.2">
      <c r="B43" s="69"/>
      <c r="C43" s="246"/>
      <c r="D43" s="133" t="s">
        <v>956</v>
      </c>
      <c r="E43" s="70" t="s">
        <v>1415</v>
      </c>
      <c r="F43" s="145" t="str">
        <f>IFERROR(VLOOKUP(D43,BD!$B:$D,2,FALSE),"")</f>
        <v>SMEL/MCR</v>
      </c>
      <c r="G43" s="145" t="str">
        <f>IFERROR(VLOOKUP(E43,BD!$B:$D,2,FALSE),"")</f>
        <v>SMEL/MCR</v>
      </c>
      <c r="H43" s="160">
        <f>IFERROR(VLOOKUP(D43,BD!$B:$D,3,FALSE),"")</f>
        <v>37741</v>
      </c>
      <c r="I43" s="160">
        <f>IFERROR(VLOOKUP(E43,BD!$B:$D,3,FALSE),"")</f>
        <v>38299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640</v>
      </c>
      <c r="K43" s="147">
        <f t="shared" si="1"/>
        <v>1</v>
      </c>
      <c r="L43" s="71"/>
      <c r="M43" s="71"/>
      <c r="N43" s="71"/>
      <c r="O43" s="71"/>
      <c r="P43" s="71"/>
      <c r="Q43" s="71"/>
      <c r="R43" s="71">
        <v>640</v>
      </c>
      <c r="S43" s="71"/>
      <c r="T43" s="71"/>
      <c r="U43" s="71"/>
      <c r="V43" s="71"/>
      <c r="W43" s="71"/>
      <c r="X43" s="158"/>
    </row>
    <row r="44" spans="2:24" ht="12" x14ac:dyDescent="0.2">
      <c r="B44" s="69"/>
      <c r="C44" s="246"/>
      <c r="D44" s="124" t="s">
        <v>681</v>
      </c>
      <c r="E44" s="70" t="s">
        <v>963</v>
      </c>
      <c r="F44" s="145" t="str">
        <f>IFERROR(VLOOKUP(D44,BD!$B:$D,2,FALSE),"")</f>
        <v>PIAMARTA</v>
      </c>
      <c r="G44" s="145" t="str">
        <f>IFERROR(VLOOKUP(E44,BD!$B:$D,2,FALSE),"")</f>
        <v>PIAMARTA</v>
      </c>
      <c r="H44" s="160">
        <f>IFERROR(VLOOKUP(D44,BD!$B:$D,3,FALSE),"")</f>
        <v>38332</v>
      </c>
      <c r="I44" s="160">
        <f>IFERROR(VLOOKUP(E44,BD!$B:$D,3,FALSE),"")</f>
        <v>38595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640</v>
      </c>
      <c r="K44" s="147">
        <f t="shared" si="1"/>
        <v>1</v>
      </c>
      <c r="L44" s="71"/>
      <c r="M44" s="71"/>
      <c r="N44" s="71"/>
      <c r="O44" s="71"/>
      <c r="P44" s="71"/>
      <c r="Q44" s="71"/>
      <c r="R44" s="71">
        <v>640</v>
      </c>
      <c r="S44" s="71"/>
      <c r="T44" s="71"/>
      <c r="U44" s="71"/>
      <c r="V44" s="71"/>
      <c r="W44" s="71"/>
      <c r="X44" s="158"/>
    </row>
    <row r="45" spans="2:24" ht="12" x14ac:dyDescent="0.2">
      <c r="B45" s="69"/>
      <c r="C45" s="246">
        <v>36</v>
      </c>
      <c r="D45" s="70" t="s">
        <v>1545</v>
      </c>
      <c r="E45" s="126" t="s">
        <v>1544</v>
      </c>
      <c r="F45" s="145" t="str">
        <f>IFERROR(VLOOKUP(D45,BD!$B:$D,2,FALSE),"")</f>
        <v>AMBP</v>
      </c>
      <c r="G45" s="145" t="str">
        <f>IFERROR(VLOOKUP(E45,BD!$B:$D,2,FALSE),"")</f>
        <v>AMBP</v>
      </c>
      <c r="H45" s="160">
        <f>IFERROR(VLOOKUP(D45,BD!$B:$D,3,FALSE),"")</f>
        <v>38251</v>
      </c>
      <c r="I45" s="160">
        <f>IFERROR(VLOOKUP(E45,BD!$B:$D,3,FALSE),"")</f>
        <v>38324</v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560</v>
      </c>
      <c r="K45" s="147">
        <f t="shared" si="1"/>
        <v>1</v>
      </c>
      <c r="L45" s="71"/>
      <c r="M45" s="71"/>
      <c r="N45" s="71"/>
      <c r="O45" s="71"/>
      <c r="P45" s="71"/>
      <c r="Q45" s="71"/>
      <c r="R45" s="71"/>
      <c r="S45" s="71"/>
      <c r="T45" s="71">
        <v>560</v>
      </c>
      <c r="U45" s="71"/>
      <c r="V45" s="71"/>
      <c r="W45" s="71"/>
      <c r="X45" s="158"/>
    </row>
    <row r="46" spans="2:24" ht="12" x14ac:dyDescent="0.2">
      <c r="B46" s="69"/>
      <c r="C46" s="246"/>
      <c r="D46" s="70" t="s">
        <v>647</v>
      </c>
      <c r="E46" s="70" t="s">
        <v>712</v>
      </c>
      <c r="F46" s="145" t="str">
        <f>IFERROR(VLOOKUP(D46,BD!$B:$D,2,FALSE),"")</f>
        <v>BME</v>
      </c>
      <c r="G46" s="145" t="str">
        <f>IFERROR(VLOOKUP(E46,BD!$B:$D,2,FALSE),"")</f>
        <v>ZARDO</v>
      </c>
      <c r="H46" s="160">
        <f>IFERROR(VLOOKUP(D46,BD!$B:$D,3,FALSE),"")</f>
        <v>38048</v>
      </c>
      <c r="I46" s="160">
        <f>IFERROR(VLOOKUP(E46,BD!$B:$D,3,FALSE),"")</f>
        <v>38070</v>
      </c>
      <c r="J46" s="146">
        <f>IF(COUNT(L46:X46)&gt;=5,SUM(LARGE(L46:X46,{1,2,3,4,5})),IF(COUNT(L46:X46)=4,SUM(LARGE(L46:X46,{1,2,3,4})),IF(COUNT(L46:X46)=3,SUM(LARGE(L46:X46,{1,2,3})),IF(COUNT(L46:X46)=2,SUM(LARGE(L46:X46,{1,2})),IF(COUNT(L46:X46)=1,SUM(LARGE(L46:X46,{1})),0)))))</f>
        <v>560</v>
      </c>
      <c r="K46" s="147">
        <f t="shared" si="1"/>
        <v>1</v>
      </c>
      <c r="L46" s="71"/>
      <c r="M46" s="71"/>
      <c r="N46" s="71">
        <v>560</v>
      </c>
      <c r="O46" s="71"/>
      <c r="P46" s="71"/>
      <c r="Q46" s="71"/>
      <c r="R46" s="71"/>
      <c r="S46" s="71"/>
      <c r="T46" s="71"/>
      <c r="U46" s="71"/>
      <c r="V46" s="71"/>
      <c r="W46" s="71"/>
      <c r="X46" s="158"/>
    </row>
    <row r="47" spans="2:24" ht="12" x14ac:dyDescent="0.2">
      <c r="B47" s="69"/>
      <c r="C47" s="246">
        <v>38</v>
      </c>
      <c r="D47" s="70" t="s">
        <v>812</v>
      </c>
      <c r="E47" s="70" t="s">
        <v>948</v>
      </c>
      <c r="F47" s="145" t="str">
        <f>IFERROR(VLOOKUP(D47,BD!$B:$D,2,FALSE),"")</f>
        <v>SMEL/MCR</v>
      </c>
      <c r="G47" s="145" t="str">
        <f>IFERROR(VLOOKUP(E47,BD!$B:$D,2,FALSE),"")</f>
        <v>SMEL/MCR</v>
      </c>
      <c r="H47" s="160">
        <f>IFERROR(VLOOKUP(D47,BD!$B:$D,3,FALSE),"")</f>
        <v>38136</v>
      </c>
      <c r="I47" s="160">
        <f>IFERROR(VLOOKUP(E47,BD!$B:$D,3,FALSE),"")</f>
        <v>38898</v>
      </c>
      <c r="J47" s="146">
        <f>IF(COUNT(L47:X47)&gt;=5,SUM(LARGE(L47:X47,{1,2,3,4,5})),IF(COUNT(L47:X47)=4,SUM(LARGE(L47:X47,{1,2,3,4})),IF(COUNT(L47:X47)=3,SUM(LARGE(L47:X47,{1,2,3})),IF(COUNT(L47:X47)=2,SUM(LARGE(L47:X47,{1,2})),IF(COUNT(L47:X47)=1,SUM(LARGE(L47:X47,{1})),0)))))</f>
        <v>440</v>
      </c>
      <c r="K47" s="147">
        <f t="shared" si="1"/>
        <v>1</v>
      </c>
      <c r="L47" s="71"/>
      <c r="M47" s="71"/>
      <c r="N47" s="71"/>
      <c r="O47" s="71"/>
      <c r="P47" s="71"/>
      <c r="Q47" s="71"/>
      <c r="R47" s="71"/>
      <c r="S47" s="71"/>
      <c r="T47" s="71"/>
      <c r="U47" s="71">
        <v>440</v>
      </c>
      <c r="V47" s="71"/>
      <c r="W47" s="71"/>
      <c r="X47" s="158"/>
    </row>
    <row r="48" spans="2:24" ht="12" x14ac:dyDescent="0.2">
      <c r="B48" s="69"/>
      <c r="C48" s="246"/>
      <c r="D48" s="124" t="s">
        <v>817</v>
      </c>
      <c r="E48" s="70" t="s">
        <v>1003</v>
      </c>
      <c r="F48" s="145" t="str">
        <f>IFERROR(VLOOKUP(D48,BD!$B:$D,2,FALSE),"")</f>
        <v>AMBP</v>
      </c>
      <c r="G48" s="145" t="str">
        <f>IFERROR(VLOOKUP(E48,BD!$B:$D,2,FALSE),"")</f>
        <v>AMBP</v>
      </c>
      <c r="H48" s="160">
        <f>IFERROR(VLOOKUP(D48,BD!$B:$D,3,FALSE),"")</f>
        <v>37968</v>
      </c>
      <c r="I48" s="160">
        <f>IFERROR(VLOOKUP(E48,BD!$B:$D,3,FALSE),"")</f>
        <v>37889</v>
      </c>
      <c r="J48" s="146">
        <f>IF(COUNT(L48:X48)&gt;=5,SUM(LARGE(L48:X48,{1,2,3,4,5})),IF(COUNT(L48:X48)=4,SUM(LARGE(L48:X48,{1,2,3,4})),IF(COUNT(L48:X48)=3,SUM(LARGE(L48:X48,{1,2,3})),IF(COUNT(L48:X48)=2,SUM(LARGE(L48:X48,{1,2})),IF(COUNT(L48:X48)=1,SUM(LARGE(L48:X48,{1})),0)))))</f>
        <v>440</v>
      </c>
      <c r="K48" s="147">
        <f t="shared" si="1"/>
        <v>1</v>
      </c>
      <c r="L48" s="71"/>
      <c r="M48" s="71">
        <v>440</v>
      </c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158"/>
    </row>
    <row r="49" spans="2:24" ht="12" x14ac:dyDescent="0.2">
      <c r="B49" s="69"/>
      <c r="C49" s="246"/>
      <c r="D49" s="70" t="s">
        <v>1466</v>
      </c>
      <c r="E49" s="70" t="s">
        <v>384</v>
      </c>
      <c r="F49" s="145" t="str">
        <f>IFERROR(VLOOKUP(D49,BD!$B:$D,2,FALSE),"")</f>
        <v>ABCFI</v>
      </c>
      <c r="G49" s="145" t="str">
        <f>IFERROR(VLOOKUP(E49,BD!$B:$D,2,FALSE),"")</f>
        <v>ABCFI</v>
      </c>
      <c r="H49" s="160">
        <f>IFERROR(VLOOKUP(D49,BD!$B:$D,3,FALSE),"")</f>
        <v>37755</v>
      </c>
      <c r="I49" s="160">
        <f>IFERROR(VLOOKUP(E49,BD!$B:$D,3,FALSE),"")</f>
        <v>38052</v>
      </c>
      <c r="J49" s="146">
        <f>IF(COUNT(L49:X49)&gt;=5,SUM(LARGE(L49:X49,{1,2,3,4,5})),IF(COUNT(L49:X49)=4,SUM(LARGE(L49:X49,{1,2,3,4})),IF(COUNT(L49:X49)=3,SUM(LARGE(L49:X49,{1,2,3})),IF(COUNT(L49:X49)=2,SUM(LARGE(L49:X49,{1,2})),IF(COUNT(L49:X49)=1,SUM(LARGE(L49:X49,{1})),0)))))</f>
        <v>440</v>
      </c>
      <c r="K49" s="147">
        <f t="shared" si="1"/>
        <v>1</v>
      </c>
      <c r="L49" s="71"/>
      <c r="M49" s="71"/>
      <c r="N49" s="71"/>
      <c r="O49" s="71"/>
      <c r="P49" s="71"/>
      <c r="Q49" s="71">
        <v>440</v>
      </c>
      <c r="R49" s="71"/>
      <c r="S49" s="71"/>
      <c r="T49" s="71"/>
      <c r="U49" s="71"/>
      <c r="V49" s="71"/>
      <c r="W49" s="71"/>
      <c r="X49" s="158"/>
    </row>
    <row r="50" spans="2:24" ht="12" x14ac:dyDescent="0.2">
      <c r="B50" s="69"/>
      <c r="C50" s="246"/>
      <c r="D50" s="124" t="s">
        <v>1465</v>
      </c>
      <c r="E50" s="70" t="s">
        <v>1467</v>
      </c>
      <c r="F50" s="145" t="str">
        <f>IFERROR(VLOOKUP(D50,BD!$B:$D,2,FALSE),"")</f>
        <v>ABCFI</v>
      </c>
      <c r="G50" s="145" t="str">
        <f>IFERROR(VLOOKUP(E50,BD!$B:$D,2,FALSE),"")</f>
        <v>ABCFI</v>
      </c>
      <c r="H50" s="160">
        <f>IFERROR(VLOOKUP(D50,BD!$B:$D,3,FALSE),"")</f>
        <v>38131</v>
      </c>
      <c r="I50" s="160">
        <f>IFERROR(VLOOKUP(E50,BD!$B:$D,3,FALSE),"")</f>
        <v>38307</v>
      </c>
      <c r="J50" s="146">
        <f>IF(COUNT(L50:X50)&gt;=5,SUM(LARGE(L50:X50,{1,2,3,4,5})),IF(COUNT(L50:X50)=4,SUM(LARGE(L50:X50,{1,2,3,4})),IF(COUNT(L50:X50)=3,SUM(LARGE(L50:X50,{1,2,3})),IF(COUNT(L50:X50)=2,SUM(LARGE(L50:X50,{1,2})),IF(COUNT(L50:X50)=1,SUM(LARGE(L50:X50,{1})),0)))))</f>
        <v>440</v>
      </c>
      <c r="K50" s="147">
        <f t="shared" si="1"/>
        <v>1</v>
      </c>
      <c r="L50" s="71"/>
      <c r="M50" s="71"/>
      <c r="N50" s="71"/>
      <c r="O50" s="71"/>
      <c r="P50" s="71"/>
      <c r="Q50" s="71">
        <v>440</v>
      </c>
      <c r="R50" s="71"/>
      <c r="S50" s="71"/>
      <c r="T50" s="71"/>
      <c r="U50" s="71"/>
      <c r="V50" s="71"/>
      <c r="W50" s="71"/>
      <c r="X50" s="158"/>
    </row>
    <row r="51" spans="2:24" ht="12" x14ac:dyDescent="0.2">
      <c r="B51" s="69"/>
      <c r="C51" s="233"/>
      <c r="D51" s="124"/>
      <c r="E51" s="70"/>
      <c r="F51" s="145" t="str">
        <f>IFERROR(VLOOKUP(D51,BD!$B:$D,2,FALSE),"")</f>
        <v/>
      </c>
      <c r="G51" s="145" t="str">
        <f>IFERROR(VLOOKUP(E51,BD!$B:$D,2,FALSE),"")</f>
        <v/>
      </c>
      <c r="H51" s="160" t="str">
        <f>IFERROR(VLOOKUP(D51,BD!$B:$D,3,FALSE),"")</f>
        <v/>
      </c>
      <c r="I51" s="160" t="str">
        <f>IFERROR(VLOOKUP(E51,BD!$B:$D,3,FALSE),"")</f>
        <v/>
      </c>
      <c r="J51" s="146">
        <f>IF(COUNT(L51:X51)&gt;=5,SUM(LARGE(L51:X51,{1,2,3,4,5})),IF(COUNT(L51:X51)=4,SUM(LARGE(L51:X51,{1,2,3,4})),IF(COUNT(L51:X51)=3,SUM(LARGE(L51:X51,{1,2,3})),IF(COUNT(L51:X51)=2,SUM(LARGE(L51:X51,{1,2})),IF(COUNT(L51:X51)=1,SUM(LARGE(L51:X51,{1})),0)))))</f>
        <v>0</v>
      </c>
      <c r="K51" s="147">
        <f t="shared" si="1"/>
        <v>0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158"/>
    </row>
    <row r="52" spans="2:24" ht="12" x14ac:dyDescent="0.2">
      <c r="B52" s="69"/>
      <c r="C52" s="233"/>
      <c r="D52" s="124"/>
      <c r="E52" s="70"/>
      <c r="F52" s="145" t="str">
        <f>IFERROR(VLOOKUP(D52,BD!$B:$D,2,FALSE),"")</f>
        <v/>
      </c>
      <c r="G52" s="145" t="str">
        <f>IFERROR(VLOOKUP(E52,BD!$B:$D,2,FALSE),"")</f>
        <v/>
      </c>
      <c r="H52" s="160" t="str">
        <f>IFERROR(VLOOKUP(D52,BD!$B:$D,3,FALSE),"")</f>
        <v/>
      </c>
      <c r="I52" s="160" t="str">
        <f>IFERROR(VLOOKUP(E52,BD!$B:$D,3,FALSE),"")</f>
        <v/>
      </c>
      <c r="J52" s="146">
        <f>IF(COUNT(L52:X52)&gt;=5,SUM(LARGE(L52:X52,{1,2,3,4,5})),IF(COUNT(L52:X52)=4,SUM(LARGE(L52:X52,{1,2,3,4})),IF(COUNT(L52:X52)=3,SUM(LARGE(L52:X52,{1,2,3})),IF(COUNT(L52:X52)=2,SUM(LARGE(L52:X52,{1,2})),IF(COUNT(L52:X52)=1,SUM(LARGE(L52:X52,{1})),0)))))</f>
        <v>0</v>
      </c>
      <c r="K52" s="147">
        <f t="shared" si="1"/>
        <v>0</v>
      </c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158"/>
    </row>
    <row r="53" spans="2:24" ht="12" x14ac:dyDescent="0.2">
      <c r="B53" s="69"/>
      <c r="C53" s="233"/>
      <c r="D53" s="124"/>
      <c r="E53" s="70"/>
      <c r="F53" s="145" t="str">
        <f>IFERROR(VLOOKUP(D53,BD!$B:$D,2,FALSE),"")</f>
        <v/>
      </c>
      <c r="G53" s="145" t="str">
        <f>IFERROR(VLOOKUP(E53,BD!$B:$D,2,FALSE),"")</f>
        <v/>
      </c>
      <c r="H53" s="160" t="str">
        <f>IFERROR(VLOOKUP(D53,BD!$B:$D,3,FALSE),"")</f>
        <v/>
      </c>
      <c r="I53" s="160" t="str">
        <f>IFERROR(VLOOKUP(E53,BD!$B:$D,3,FALSE),"")</f>
        <v/>
      </c>
      <c r="J53" s="146">
        <f>IF(COUNT(L53:X53)&gt;=5,SUM(LARGE(L53:X53,{1,2,3,4,5})),IF(COUNT(L53:X53)=4,SUM(LARGE(L53:X53,{1,2,3,4})),IF(COUNT(L53:X53)=3,SUM(LARGE(L53:X53,{1,2,3})),IF(COUNT(L53:X53)=2,SUM(LARGE(L53:X53,{1,2})),IF(COUNT(L53:X53)=1,SUM(LARGE(L53:X53,{1})),0)))))</f>
        <v>0</v>
      </c>
      <c r="K53" s="147">
        <f t="shared" si="1"/>
        <v>0</v>
      </c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158"/>
    </row>
    <row r="54" spans="2:24" ht="12" x14ac:dyDescent="0.2">
      <c r="B54" s="69"/>
      <c r="C54" s="233"/>
      <c r="D54" s="123"/>
      <c r="E54" s="126"/>
      <c r="F54" s="145" t="str">
        <f>IFERROR(VLOOKUP(D54,BD!$B:$D,2,FALSE),"")</f>
        <v/>
      </c>
      <c r="G54" s="145" t="str">
        <f>IFERROR(VLOOKUP(E54,BD!$B:$D,2,FALSE),"")</f>
        <v/>
      </c>
      <c r="H54" s="160" t="str">
        <f>IFERROR(VLOOKUP(D54,BD!$B:$D,3,FALSE),"")</f>
        <v/>
      </c>
      <c r="I54" s="160" t="str">
        <f>IFERROR(VLOOKUP(E54,BD!$B:$D,3,FALSE),"")</f>
        <v/>
      </c>
      <c r="J54" s="146">
        <f>IF(COUNT(L54:X54)&gt;=5,SUM(LARGE(L54:X54,{1,2,3,4,5})),IF(COUNT(L54:X54)=4,SUM(LARGE(L54:X54,{1,2,3,4})),IF(COUNT(L54:X54)=3,SUM(LARGE(L54:X54,{1,2,3})),IF(COUNT(L54:X54)=2,SUM(LARGE(L54:X54,{1,2})),IF(COUNT(L54:X54)=1,SUM(LARGE(L54:X54,{1})),0)))))</f>
        <v>0</v>
      </c>
      <c r="K54" s="147">
        <f t="shared" si="1"/>
        <v>0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58"/>
    </row>
    <row r="55" spans="2:24" ht="12" x14ac:dyDescent="0.2">
      <c r="B55" s="69"/>
      <c r="C55" s="233"/>
      <c r="D55" s="70"/>
      <c r="E55" s="70"/>
      <c r="F55" s="145" t="str">
        <f>IFERROR(VLOOKUP(D55,BD!$B:$D,2,FALSE),"")</f>
        <v/>
      </c>
      <c r="G55" s="145" t="str">
        <f>IFERROR(VLOOKUP(E55,BD!$B:$D,2,FALSE),"")</f>
        <v/>
      </c>
      <c r="H55" s="160" t="str">
        <f>IFERROR(VLOOKUP(D55,BD!$B:$D,3,FALSE),"")</f>
        <v/>
      </c>
      <c r="I55" s="160" t="str">
        <f>IFERROR(VLOOKUP(E55,BD!$B:$D,3,FALSE),"")</f>
        <v/>
      </c>
      <c r="J55" s="146">
        <f>IF(COUNT(L55:X55)&gt;=5,SUM(LARGE(L55:X55,{1,2,3,4,5})),IF(COUNT(L55:X55)=4,SUM(LARGE(L55:X55,{1,2,3,4})),IF(COUNT(L55:X55)=3,SUM(LARGE(L55:X55,{1,2,3})),IF(COUNT(L55:X55)=2,SUM(LARGE(L55:X55,{1,2})),IF(COUNT(L55:X55)=1,SUM(LARGE(L55:X55,{1})),0)))))</f>
        <v>0</v>
      </c>
      <c r="K55" s="147">
        <f t="shared" si="1"/>
        <v>0</v>
      </c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58"/>
    </row>
    <row r="56" spans="2:24" ht="12" x14ac:dyDescent="0.2">
      <c r="B56" s="69"/>
      <c r="C56" s="233"/>
      <c r="D56" s="70"/>
      <c r="E56" s="70"/>
      <c r="F56" s="145" t="str">
        <f>IFERROR(VLOOKUP(D56,BD!$B:$D,2,FALSE),"")</f>
        <v/>
      </c>
      <c r="G56" s="145" t="str">
        <f>IFERROR(VLOOKUP(E56,BD!$B:$D,2,FALSE),"")</f>
        <v/>
      </c>
      <c r="H56" s="160" t="str">
        <f>IFERROR(VLOOKUP(D56,BD!$B:$D,3,FALSE),"")</f>
        <v/>
      </c>
      <c r="I56" s="160" t="str">
        <f>IFERROR(VLOOKUP(E56,BD!$B:$D,3,FALSE),"")</f>
        <v/>
      </c>
      <c r="J56" s="146">
        <f>IF(COUNT(L56:X56)&gt;=5,SUM(LARGE(L56:X56,{1,2,3,4,5})),IF(COUNT(L56:X56)=4,SUM(LARGE(L56:X56,{1,2,3,4})),IF(COUNT(L56:X56)=3,SUM(LARGE(L56:X56,{1,2,3})),IF(COUNT(L56:X56)=2,SUM(LARGE(L56:X56,{1,2})),IF(COUNT(L56:X56)=1,SUM(LARGE(L56:X56,{1})),0)))))</f>
        <v>0</v>
      </c>
      <c r="K56" s="147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58"/>
    </row>
    <row r="57" spans="2:24" ht="12" x14ac:dyDescent="0.2">
      <c r="B57" s="69"/>
      <c r="C57" s="209"/>
      <c r="D57" s="124"/>
      <c r="E57" s="70"/>
      <c r="F57" s="145" t="str">
        <f>IFERROR(VLOOKUP(D57,BD!$B:$D,2,FALSE),"")</f>
        <v/>
      </c>
      <c r="G57" s="145" t="str">
        <f>IFERROR(VLOOKUP(E57,BD!$B:$D,2,FALSE),"")</f>
        <v/>
      </c>
      <c r="H57" s="160" t="str">
        <f>IFERROR(VLOOKUP(D57,BD!$B:$D,3,FALSE),"")</f>
        <v/>
      </c>
      <c r="I57" s="160" t="str">
        <f>IFERROR(VLOOKUP(E57,BD!$B:$D,3,FALSE),"")</f>
        <v/>
      </c>
      <c r="J57" s="146">
        <f>IF(COUNT(L57:X57)&gt;=5,SUM(LARGE(L57:X57,{1,2,3,4,5})),IF(COUNT(L57:X57)=4,SUM(LARGE(L57:X57,{1,2,3,4})),IF(COUNT(L57:X57)=3,SUM(LARGE(L57:X57,{1,2,3})),IF(COUNT(L57:X57)=2,SUM(LARGE(L57:X57,{1,2})),IF(COUNT(L57:X57)=1,SUM(LARGE(L57:X57,{1})),0)))))</f>
        <v>0</v>
      </c>
      <c r="K57" s="147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58"/>
    </row>
    <row r="58" spans="2:24" ht="12" x14ac:dyDescent="0.2">
      <c r="B58" s="69"/>
      <c r="C58" s="233"/>
      <c r="D58" s="70"/>
      <c r="E58" s="70"/>
      <c r="F58" s="145" t="str">
        <f>IFERROR(VLOOKUP(D58,BD!$B:$D,2,FALSE),"")</f>
        <v/>
      </c>
      <c r="G58" s="145" t="str">
        <f>IFERROR(VLOOKUP(E58,BD!$B:$D,2,FALSE),"")</f>
        <v/>
      </c>
      <c r="H58" s="160" t="str">
        <f>IFERROR(VLOOKUP(D58,BD!$B:$D,3,FALSE),"")</f>
        <v/>
      </c>
      <c r="I58" s="160" t="str">
        <f>IFERROR(VLOOKUP(E58,BD!$B:$D,3,FALSE),"")</f>
        <v/>
      </c>
      <c r="J58" s="146">
        <f>IF(COUNT(L58:X58)&gt;=5,SUM(LARGE(L58:X58,{1,2,3,4,5})),IF(COUNT(L58:X58)=4,SUM(LARGE(L58:X58,{1,2,3,4})),IF(COUNT(L58:X58)=3,SUM(LARGE(L58:X58,{1,2,3})),IF(COUNT(L58:X58)=2,SUM(LARGE(L58:X58,{1,2})),IF(COUNT(L58:X58)=1,SUM(LARGE(L58:X58,{1})),0)))))</f>
        <v>0</v>
      </c>
      <c r="K58" s="147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58"/>
    </row>
    <row r="59" spans="2:24" ht="12" x14ac:dyDescent="0.2">
      <c r="B59" s="69"/>
      <c r="C59" s="209"/>
      <c r="D59" s="124"/>
      <c r="E59" s="70"/>
      <c r="F59" s="145" t="str">
        <f>IFERROR(VLOOKUP(D59,BD!$B:$D,2,FALSE),"")</f>
        <v/>
      </c>
      <c r="G59" s="145" t="str">
        <f>IFERROR(VLOOKUP(E59,BD!$B:$D,2,FALSE),"")</f>
        <v/>
      </c>
      <c r="H59" s="160" t="str">
        <f>IFERROR(VLOOKUP(D59,BD!$B:$D,3,FALSE),"")</f>
        <v/>
      </c>
      <c r="I59" s="160" t="str">
        <f>IFERROR(VLOOKUP(E59,BD!$B:$D,3,FALSE),"")</f>
        <v/>
      </c>
      <c r="J59" s="146">
        <f>IF(COUNT(L59:X59)&gt;=5,SUM(LARGE(L59:X59,{1,2,3,4,5})),IF(COUNT(L59:X59)=4,SUM(LARGE(L59:X59,{1,2,3,4})),IF(COUNT(L59:X59)=3,SUM(LARGE(L59:X59,{1,2,3})),IF(COUNT(L59:X59)=2,SUM(LARGE(L59:X59,{1,2})),IF(COUNT(L59:X59)=1,SUM(LARGE(L59:X59,{1})),0)))))</f>
        <v>0</v>
      </c>
      <c r="K59" s="147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158"/>
    </row>
    <row r="60" spans="2:24" ht="12" x14ac:dyDescent="0.2">
      <c r="B60" s="69"/>
      <c r="C60" s="209"/>
      <c r="D60" s="124"/>
      <c r="E60" s="70"/>
      <c r="F60" s="145" t="str">
        <f>IFERROR(VLOOKUP(D60,BD!$B:$D,2,FALSE),"")</f>
        <v/>
      </c>
      <c r="G60" s="145" t="str">
        <f>IFERROR(VLOOKUP(E60,BD!$B:$D,2,FALSE),"")</f>
        <v/>
      </c>
      <c r="H60" s="160" t="str">
        <f>IFERROR(VLOOKUP(D60,BD!$B:$D,3,FALSE),"")</f>
        <v/>
      </c>
      <c r="I60" s="160" t="str">
        <f>IFERROR(VLOOKUP(E60,BD!$B:$D,3,FALSE),"")</f>
        <v/>
      </c>
      <c r="J60" s="146">
        <f>IF(COUNT(L60:X60)&gt;=5,SUM(LARGE(L60:X60,{1,2,3,4,5})),IF(COUNT(L60:X60)=4,SUM(LARGE(L60:X60,{1,2,3,4})),IF(COUNT(L60:X60)=3,SUM(LARGE(L60:X60,{1,2,3})),IF(COUNT(L60:X60)=2,SUM(LARGE(L60:X60,{1,2})),IF(COUNT(L60:X60)=1,SUM(LARGE(L60:X60,{1})),0)))))</f>
        <v>0</v>
      </c>
      <c r="K60" s="147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158"/>
    </row>
    <row r="61" spans="2:24" ht="12" x14ac:dyDescent="0.2">
      <c r="B61" s="69"/>
      <c r="C61" s="209"/>
      <c r="D61" s="70"/>
      <c r="E61" s="70"/>
      <c r="F61" s="145" t="str">
        <f>IFERROR(VLOOKUP(D61,BD!$B:$D,2,FALSE),"")</f>
        <v/>
      </c>
      <c r="G61" s="145" t="str">
        <f>IFERROR(VLOOKUP(E61,BD!$B:$D,2,FALSE),"")</f>
        <v/>
      </c>
      <c r="H61" s="160" t="str">
        <f>IFERROR(VLOOKUP(D61,BD!$B:$D,3,FALSE),"")</f>
        <v/>
      </c>
      <c r="I61" s="160" t="str">
        <f>IFERROR(VLOOKUP(E61,BD!$B:$D,3,FALSE),"")</f>
        <v/>
      </c>
      <c r="J61" s="146">
        <f>IF(COUNT(L61:X61)&gt;=5,SUM(LARGE(L61:X61,{1,2,3,4,5})),IF(COUNT(L61:X61)=4,SUM(LARGE(L61:X61,{1,2,3,4})),IF(COUNT(L61:X61)=3,SUM(LARGE(L61:X61,{1,2,3})),IF(COUNT(L61:X61)=2,SUM(LARGE(L61:X61,{1,2})),IF(COUNT(L61:X61)=1,SUM(LARGE(L61:X61,{1})),0)))))</f>
        <v>0</v>
      </c>
      <c r="K61" s="147">
        <f t="shared" si="1"/>
        <v>0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158"/>
    </row>
    <row r="62" spans="2:24" ht="12" x14ac:dyDescent="0.2">
      <c r="B62" s="69"/>
      <c r="C62" s="209"/>
      <c r="D62" s="124"/>
      <c r="E62" s="70"/>
      <c r="F62" s="145" t="str">
        <f>IFERROR(VLOOKUP(D62,BD!$B:$D,2,FALSE),"")</f>
        <v/>
      </c>
      <c r="G62" s="145" t="str">
        <f>IFERROR(VLOOKUP(E62,BD!$B:$D,2,FALSE),"")</f>
        <v/>
      </c>
      <c r="H62" s="160" t="str">
        <f>IFERROR(VLOOKUP(D62,BD!$B:$D,3,FALSE),"")</f>
        <v/>
      </c>
      <c r="I62" s="160" t="str">
        <f>IFERROR(VLOOKUP(E62,BD!$B:$D,3,FALSE),"")</f>
        <v/>
      </c>
      <c r="J62" s="146">
        <f>IF(COUNT(L62:X62)&gt;=5,SUM(LARGE(L62:X62,{1,2,3,4,5})),IF(COUNT(L62:X62)=4,SUM(LARGE(L62:X62,{1,2,3,4})),IF(COUNT(L62:X62)=3,SUM(LARGE(L62:X62,{1,2,3})),IF(COUNT(L62:X62)=2,SUM(LARGE(L62:X62,{1,2})),IF(COUNT(L62:X62)=1,SUM(LARGE(L62:X62,{1})),0)))))</f>
        <v>0</v>
      </c>
      <c r="K62" s="147">
        <f t="shared" si="1"/>
        <v>0</v>
      </c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158"/>
    </row>
    <row r="63" spans="2:24" ht="12" x14ac:dyDescent="0.2">
      <c r="B63" s="69"/>
      <c r="C63" s="164"/>
      <c r="D63" s="124"/>
      <c r="E63" s="70"/>
      <c r="F63" s="145" t="str">
        <f>IFERROR(VLOOKUP(D63,BD!$B:$D,2,FALSE),"")</f>
        <v/>
      </c>
      <c r="G63" s="145" t="str">
        <f>IFERROR(VLOOKUP(E63,BD!$B:$D,2,FALSE),"")</f>
        <v/>
      </c>
      <c r="H63" s="160" t="str">
        <f>IFERROR(VLOOKUP(D63,BD!$B:$D,3,FALSE),"")</f>
        <v/>
      </c>
      <c r="I63" s="160" t="str">
        <f>IFERROR(VLOOKUP(E63,BD!$B:$D,3,FALSE),"")</f>
        <v/>
      </c>
      <c r="J63" s="146">
        <f>IF(COUNT(L63:X63)&gt;=5,SUM(LARGE(L63:X63,{1,2,3,4,5})),IF(COUNT(L63:X63)=4,SUM(LARGE(L63:X63,{1,2,3,4})),IF(COUNT(L63:X63)=3,SUM(LARGE(L63:X63,{1,2,3})),IF(COUNT(L63:X63)=2,SUM(LARGE(L63:X63,{1,2})),IF(COUNT(L63:X63)=1,SUM(LARGE(L63:X63,{1})),0)))))</f>
        <v>0</v>
      </c>
      <c r="K63" s="147">
        <f t="shared" si="1"/>
        <v>0</v>
      </c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158"/>
    </row>
    <row r="64" spans="2:24" ht="12" x14ac:dyDescent="0.2">
      <c r="B64" s="69"/>
      <c r="C64" s="164"/>
      <c r="D64" s="124"/>
      <c r="E64" s="70"/>
      <c r="F64" s="145" t="str">
        <f>IFERROR(VLOOKUP(D64,BD!$B:$D,2,FALSE),"")</f>
        <v/>
      </c>
      <c r="G64" s="145" t="str">
        <f>IFERROR(VLOOKUP(E64,BD!$B:$D,2,FALSE),"")</f>
        <v/>
      </c>
      <c r="H64" s="160" t="str">
        <f>IFERROR(VLOOKUP(D64,BD!$B:$D,3,FALSE),"")</f>
        <v/>
      </c>
      <c r="I64" s="160" t="str">
        <f>IFERROR(VLOOKUP(E64,BD!$B:$D,3,FALSE),"")</f>
        <v/>
      </c>
      <c r="J64" s="146">
        <f>IF(COUNT(L64:X64)&gt;=5,SUM(LARGE(L64:X64,{1,2,3,4,5})),IF(COUNT(L64:X64)=4,SUM(LARGE(L64:X64,{1,2,3,4})),IF(COUNT(L64:X64)=3,SUM(LARGE(L64:X64,{1,2,3})),IF(COUNT(L64:X64)=2,SUM(LARGE(L64:X64,{1,2})),IF(COUNT(L64:X64)=1,SUM(LARGE(L64:X64,{1})),0)))))</f>
        <v>0</v>
      </c>
      <c r="K64" s="147">
        <f t="shared" si="1"/>
        <v>0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158"/>
    </row>
    <row r="65" spans="2:24" ht="12" x14ac:dyDescent="0.2">
      <c r="B65" s="69"/>
      <c r="C65" s="233"/>
      <c r="D65" s="70"/>
      <c r="E65" s="70"/>
      <c r="F65" s="145" t="str">
        <f>IFERROR(VLOOKUP(D65,BD!$B:$D,2,FALSE),"")</f>
        <v/>
      </c>
      <c r="G65" s="145" t="str">
        <f>IFERROR(VLOOKUP(E65,BD!$B:$D,2,FALSE),"")</f>
        <v/>
      </c>
      <c r="H65" s="160" t="str">
        <f>IFERROR(VLOOKUP(D65,BD!$B:$D,3,FALSE),"")</f>
        <v/>
      </c>
      <c r="I65" s="160" t="str">
        <f>IFERROR(VLOOKUP(E65,BD!$B:$D,3,FALSE),"")</f>
        <v/>
      </c>
      <c r="J65" s="146">
        <f>IF(COUNT(L65:X65)&gt;=5,SUM(LARGE(L65:X65,{1,2,3,4,5})),IF(COUNT(L65:X65)=4,SUM(LARGE(L65:X65,{1,2,3,4})),IF(COUNT(L65:X65)=3,SUM(LARGE(L65:X65,{1,2,3})),IF(COUNT(L65:X65)=2,SUM(LARGE(L65:X65,{1,2})),IF(COUNT(L65:X65)=1,SUM(LARGE(L65:X65,{1})),0)))))</f>
        <v>0</v>
      </c>
      <c r="K65" s="147">
        <f t="shared" si="1"/>
        <v>0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158"/>
    </row>
    <row r="66" spans="2:24" x14ac:dyDescent="0.2">
      <c r="B66" s="72"/>
      <c r="C66" s="73"/>
      <c r="D66" s="73"/>
      <c r="E66" s="73"/>
      <c r="F66" s="75"/>
      <c r="G66" s="75"/>
      <c r="H66" s="83"/>
      <c r="I66" s="83"/>
      <c r="J66" s="74"/>
      <c r="K66" s="75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158"/>
    </row>
    <row r="67" spans="2:24" s="80" customFormat="1" x14ac:dyDescent="0.2">
      <c r="B67" s="76"/>
      <c r="C67" s="77"/>
      <c r="D67" s="78"/>
      <c r="E67" s="78" t="str">
        <f>SM_S19!$D$55</f>
        <v>CONTAGEM DE SEMANAS</v>
      </c>
      <c r="F67" s="82"/>
      <c r="G67" s="82"/>
      <c r="H67" s="83"/>
      <c r="I67" s="83"/>
      <c r="J67" s="79"/>
      <c r="K67" s="79"/>
      <c r="L67" s="102">
        <f>SM!H$38</f>
        <v>50</v>
      </c>
      <c r="M67" s="102">
        <f>SM!I$38</f>
        <v>49</v>
      </c>
      <c r="N67" s="102">
        <f>SM!J$38</f>
        <v>35</v>
      </c>
      <c r="O67" s="102">
        <f>SM!K$38</f>
        <v>30</v>
      </c>
      <c r="P67" s="102">
        <f>SM!L$38</f>
        <v>28</v>
      </c>
      <c r="Q67" s="102">
        <f>SM!M$38</f>
        <v>26</v>
      </c>
      <c r="R67" s="102">
        <f>SM!N$38</f>
        <v>22</v>
      </c>
      <c r="S67" s="102">
        <f>SM!O$38</f>
        <v>11</v>
      </c>
      <c r="T67" s="102">
        <f>SM!P$38</f>
        <v>4</v>
      </c>
      <c r="U67" s="102">
        <f>SM!Q$38</f>
        <v>4</v>
      </c>
      <c r="V67" s="102">
        <f>SM!R$38</f>
        <v>4</v>
      </c>
      <c r="W67" s="102">
        <f>SM!S$38</f>
        <v>1</v>
      </c>
      <c r="X67" s="159"/>
    </row>
  </sheetData>
  <sheetProtection selectLockedCells="1" selectUnlockedCells="1"/>
  <sortState ref="D10:W65">
    <sortCondition descending="1" ref="J10"/>
  </sortState>
  <dataConsolidate/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9"/>
  <sheetViews>
    <sheetView showGridLines="0" zoomScaleNormal="100" zoomScaleSheetLayoutView="100" workbookViewId="0">
      <selection activeCell="C18" sqref="C18:S18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7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15"/>
      <c r="G5" s="4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7" t="str">
        <f>SM!F6</f>
        <v>TOTAL RK52</v>
      </c>
      <c r="G6" s="288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>
        <f>SM!D7</f>
        <v>0</v>
      </c>
      <c r="E7" s="289">
        <f>SM!E7</f>
        <v>0</v>
      </c>
      <c r="F7" s="287">
        <f>SM!F7</f>
        <v>0</v>
      </c>
      <c r="G7" s="288">
        <f>SM!G7</f>
        <v>0</v>
      </c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>
        <f>SM!D8</f>
        <v>0</v>
      </c>
      <c r="E8" s="289">
        <f>SM!E8</f>
        <v>0</v>
      </c>
      <c r="F8" s="287">
        <f>SM!F8</f>
        <v>0</v>
      </c>
      <c r="G8" s="288">
        <f>SM!G8</f>
        <v>0</v>
      </c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7"/>
      <c r="G9" s="47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202">
        <v>1</v>
      </c>
      <c r="D10" s="115" t="s">
        <v>123</v>
      </c>
      <c r="E10" s="145" t="str">
        <f>IFERROR(VLOOKUP(D10,BD!$B:$D,2,FALSE),"")</f>
        <v>ZARDO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6720</v>
      </c>
      <c r="G10" s="147">
        <f t="shared" ref="G10:G37" si="0">COUNT(H10:T10)-COUNTIF(H10:T10,"=0")</f>
        <v>6</v>
      </c>
      <c r="H10" s="109"/>
      <c r="I10" s="109"/>
      <c r="J10" s="109">
        <v>680</v>
      </c>
      <c r="K10" s="109">
        <v>1360</v>
      </c>
      <c r="L10" s="33"/>
      <c r="M10" s="33"/>
      <c r="N10" s="33">
        <v>1360</v>
      </c>
      <c r="O10" s="33">
        <v>1600</v>
      </c>
      <c r="P10" s="33"/>
      <c r="Q10" s="33"/>
      <c r="R10" s="33">
        <v>800</v>
      </c>
      <c r="S10" s="33">
        <v>1600</v>
      </c>
      <c r="T10" s="141"/>
    </row>
    <row r="11" spans="2:20" ht="12" x14ac:dyDescent="0.2">
      <c r="B11" s="27"/>
      <c r="C11" s="202">
        <v>2</v>
      </c>
      <c r="D11" s="2" t="s">
        <v>331</v>
      </c>
      <c r="E11" s="145" t="str">
        <f>IFERROR(VLOOKUP(D11,BD!$B:$D,2,FALSE),"")</f>
        <v>ZARDO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5520</v>
      </c>
      <c r="G11" s="147">
        <f t="shared" si="0"/>
        <v>6</v>
      </c>
      <c r="H11" s="33"/>
      <c r="I11" s="33"/>
      <c r="J11" s="33">
        <v>800</v>
      </c>
      <c r="K11" s="33">
        <v>880</v>
      </c>
      <c r="L11" s="33"/>
      <c r="M11" s="33"/>
      <c r="N11" s="33">
        <v>1600</v>
      </c>
      <c r="O11" s="33">
        <v>1360</v>
      </c>
      <c r="P11" s="33"/>
      <c r="Q11" s="33"/>
      <c r="R11" s="33">
        <v>560</v>
      </c>
      <c r="S11" s="33">
        <v>880</v>
      </c>
      <c r="T11" s="141"/>
    </row>
    <row r="12" spans="2:20" ht="12" x14ac:dyDescent="0.2">
      <c r="B12" s="27"/>
      <c r="C12" s="234">
        <v>3</v>
      </c>
      <c r="D12" s="2" t="s">
        <v>690</v>
      </c>
      <c r="E12" s="145" t="str">
        <f>IFERROR(VLOOKUP(D12,BD!$B:$D,2,FALSE),"")</f>
        <v>SMCC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4920</v>
      </c>
      <c r="G12" s="147">
        <f t="shared" si="0"/>
        <v>6</v>
      </c>
      <c r="H12" s="33"/>
      <c r="I12" s="33"/>
      <c r="J12" s="33">
        <v>560</v>
      </c>
      <c r="K12" s="33">
        <v>1120</v>
      </c>
      <c r="L12" s="33"/>
      <c r="M12" s="33"/>
      <c r="N12" s="33">
        <v>880</v>
      </c>
      <c r="O12" s="33">
        <v>880</v>
      </c>
      <c r="P12" s="33"/>
      <c r="Q12" s="33"/>
      <c r="R12" s="33">
        <v>680</v>
      </c>
      <c r="S12" s="33">
        <v>1360</v>
      </c>
      <c r="T12" s="141"/>
    </row>
    <row r="13" spans="2:20" ht="12" x14ac:dyDescent="0.2">
      <c r="B13" s="27"/>
      <c r="C13" s="234">
        <v>4</v>
      </c>
      <c r="D13" s="105" t="s">
        <v>98</v>
      </c>
      <c r="E13" s="145" t="str">
        <f>IFERROR(VLOOKUP(D13,BD!$B:$D,2,FALSE),"")</f>
        <v>LCC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4240</v>
      </c>
      <c r="G13" s="147">
        <f t="shared" si="0"/>
        <v>5</v>
      </c>
      <c r="H13" s="33"/>
      <c r="I13" s="33"/>
      <c r="J13" s="33"/>
      <c r="K13" s="33">
        <v>880</v>
      </c>
      <c r="L13" s="33">
        <v>800</v>
      </c>
      <c r="M13" s="33"/>
      <c r="N13" s="33"/>
      <c r="O13" s="33">
        <v>880</v>
      </c>
      <c r="P13" s="33">
        <v>800</v>
      </c>
      <c r="Q13" s="33"/>
      <c r="R13" s="33"/>
      <c r="S13" s="33">
        <v>880</v>
      </c>
      <c r="T13" s="141"/>
    </row>
    <row r="14" spans="2:20" ht="12" x14ac:dyDescent="0.2">
      <c r="B14" s="27"/>
      <c r="C14" s="234">
        <v>5</v>
      </c>
      <c r="D14" s="2" t="s">
        <v>343</v>
      </c>
      <c r="E14" s="145" t="str">
        <f>IFERROR(VLOOKUP(D14,BD!$B:$D,2,FALSE),"")</f>
        <v>CC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4200</v>
      </c>
      <c r="G14" s="147">
        <f t="shared" si="0"/>
        <v>5</v>
      </c>
      <c r="H14" s="33"/>
      <c r="I14" s="33"/>
      <c r="J14" s="33">
        <v>440</v>
      </c>
      <c r="K14" s="33">
        <v>880</v>
      </c>
      <c r="L14" s="33"/>
      <c r="M14" s="33"/>
      <c r="N14" s="33">
        <v>880</v>
      </c>
      <c r="O14" s="33">
        <v>880</v>
      </c>
      <c r="P14" s="33"/>
      <c r="Q14" s="33"/>
      <c r="R14" s="33"/>
      <c r="S14" s="33">
        <v>1120</v>
      </c>
      <c r="T14" s="141"/>
    </row>
    <row r="15" spans="2:20" ht="12" x14ac:dyDescent="0.2">
      <c r="B15" s="27"/>
      <c r="C15" s="234">
        <v>6</v>
      </c>
      <c r="D15" s="2" t="s">
        <v>96</v>
      </c>
      <c r="E15" s="145" t="str">
        <f>IFERROR(VLOOKUP(D15,BD!$B:$D,2,FALSE),"")</f>
        <v>BME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2200</v>
      </c>
      <c r="G15" s="147">
        <f t="shared" si="0"/>
        <v>3</v>
      </c>
      <c r="H15" s="33"/>
      <c r="I15" s="33"/>
      <c r="J15" s="33"/>
      <c r="K15" s="33"/>
      <c r="L15" s="33"/>
      <c r="M15" s="33"/>
      <c r="N15" s="33">
        <v>880</v>
      </c>
      <c r="O15" s="33"/>
      <c r="P15" s="33"/>
      <c r="Q15" s="33"/>
      <c r="R15" s="33">
        <v>440</v>
      </c>
      <c r="S15" s="33">
        <v>880</v>
      </c>
      <c r="T15" s="141"/>
    </row>
    <row r="16" spans="2:20" ht="12" x14ac:dyDescent="0.2">
      <c r="B16" s="27"/>
      <c r="C16" s="234">
        <v>7</v>
      </c>
      <c r="D16" s="2" t="s">
        <v>561</v>
      </c>
      <c r="E16" s="145" t="str">
        <f>IFERROR(VLOOKUP(D16,BD!$B:$D,2,FALSE),"")</f>
        <v>ABCFI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1600</v>
      </c>
      <c r="G16" s="147">
        <f t="shared" si="0"/>
        <v>1</v>
      </c>
      <c r="H16" s="33"/>
      <c r="I16" s="33"/>
      <c r="J16" s="33"/>
      <c r="K16" s="33">
        <v>1600</v>
      </c>
      <c r="L16" s="33"/>
      <c r="M16" s="33"/>
      <c r="N16" s="33"/>
      <c r="O16" s="33"/>
      <c r="P16" s="33"/>
      <c r="Q16" s="33"/>
      <c r="R16" s="33"/>
      <c r="S16" s="33"/>
      <c r="T16" s="141"/>
    </row>
    <row r="17" spans="2:20" ht="12" x14ac:dyDescent="0.2">
      <c r="B17" s="27"/>
      <c r="C17" s="234">
        <v>8</v>
      </c>
      <c r="D17" s="2" t="s">
        <v>346</v>
      </c>
      <c r="E17" s="145" t="str">
        <f>IFERROR(VLOOKUP(D17,BD!$B:$D,2,FALSE),"")</f>
        <v>ACENB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1120</v>
      </c>
      <c r="G17" s="147">
        <f t="shared" si="0"/>
        <v>1</v>
      </c>
      <c r="H17" s="33"/>
      <c r="I17" s="33"/>
      <c r="J17" s="33"/>
      <c r="K17" s="33">
        <v>1120</v>
      </c>
      <c r="L17" s="33"/>
      <c r="M17" s="33"/>
      <c r="N17" s="33"/>
      <c r="O17" s="33"/>
      <c r="P17" s="33"/>
      <c r="Q17" s="33"/>
      <c r="R17" s="33"/>
      <c r="S17" s="33"/>
      <c r="T17" s="141"/>
    </row>
    <row r="18" spans="2:20" ht="12" x14ac:dyDescent="0.2">
      <c r="B18" s="27"/>
      <c r="C18" s="271">
        <v>9</v>
      </c>
      <c r="D18" s="266" t="s">
        <v>69</v>
      </c>
      <c r="E18" s="267" t="str">
        <f>IFERROR(VLOOKUP(D18,BD!$B:$D,2,FALSE),"")</f>
        <v>BME</v>
      </c>
      <c r="F18" s="268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440</v>
      </c>
      <c r="G18" s="269">
        <f t="shared" si="0"/>
        <v>1</v>
      </c>
      <c r="H18" s="270"/>
      <c r="I18" s="270"/>
      <c r="J18" s="270">
        <v>440</v>
      </c>
      <c r="K18" s="270"/>
      <c r="L18" s="270"/>
      <c r="M18" s="270"/>
      <c r="N18" s="270"/>
      <c r="O18" s="270"/>
      <c r="P18" s="270"/>
      <c r="Q18" s="270"/>
      <c r="R18" s="270"/>
      <c r="S18" s="270"/>
      <c r="T18" s="141"/>
    </row>
    <row r="19" spans="2:20" ht="12" x14ac:dyDescent="0.2">
      <c r="B19" s="27"/>
      <c r="C19" s="234">
        <v>10</v>
      </c>
      <c r="D19" s="2" t="s">
        <v>894</v>
      </c>
      <c r="E19" s="145" t="str">
        <f>IFERROR(VLOOKUP(D19,BD!$B:$D,2,FALSE),"")</f>
        <v>SMCC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0</v>
      </c>
      <c r="G19" s="147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41"/>
    </row>
    <row r="20" spans="2:20" ht="12" x14ac:dyDescent="0.2">
      <c r="B20" s="27"/>
      <c r="C20" s="271"/>
      <c r="D20" s="266" t="s">
        <v>899</v>
      </c>
      <c r="E20" s="267" t="str">
        <f>IFERROR(VLOOKUP(D20,BD!$B:$D,2,FALSE),"")</f>
        <v>ZARDO</v>
      </c>
      <c r="F20" s="268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0</v>
      </c>
      <c r="G20" s="269">
        <f t="shared" si="0"/>
        <v>0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141"/>
    </row>
    <row r="21" spans="2:20" ht="12" x14ac:dyDescent="0.2">
      <c r="B21" s="27"/>
      <c r="C21" s="271"/>
      <c r="D21" s="266" t="s">
        <v>223</v>
      </c>
      <c r="E21" s="267" t="str">
        <f>IFERROR(VLOOKUP(D21,BD!$B:$D,2,FALSE),"")</f>
        <v>AABT</v>
      </c>
      <c r="F21" s="268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0</v>
      </c>
      <c r="G21" s="269">
        <f t="shared" si="0"/>
        <v>0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141"/>
    </row>
    <row r="22" spans="2:20" ht="12" x14ac:dyDescent="0.2">
      <c r="B22" s="27"/>
      <c r="C22" s="137"/>
      <c r="D22" s="2"/>
      <c r="E22" s="145" t="str">
        <f>IFERROR(VLOOKUP(D22,BD!$B:$D,2,FALSE),"")</f>
        <v/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0</v>
      </c>
      <c r="G22" s="147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41"/>
    </row>
    <row r="23" spans="2:20" ht="12" x14ac:dyDescent="0.2">
      <c r="B23" s="27"/>
      <c r="C23" s="137"/>
      <c r="D23" s="2"/>
      <c r="E23" s="145" t="str">
        <f>IFERROR(VLOOKUP(D23,BD!$B:$D,2,FALSE),"")</f>
        <v/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0</v>
      </c>
      <c r="G23" s="147">
        <f t="shared" si="0"/>
        <v>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41"/>
    </row>
    <row r="24" spans="2:20" ht="12" x14ac:dyDescent="0.2">
      <c r="B24" s="27"/>
      <c r="C24" s="137"/>
      <c r="D24" s="2"/>
      <c r="E24" s="145" t="str">
        <f>IFERROR(VLOOKUP(D24,BD!$B:$D,2,FALSE),"")</f>
        <v/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0</v>
      </c>
      <c r="G24" s="147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41"/>
    </row>
    <row r="25" spans="2:20" ht="12" x14ac:dyDescent="0.2">
      <c r="B25" s="27"/>
      <c r="C25" s="137"/>
      <c r="D25" s="2"/>
      <c r="E25" s="145" t="str">
        <f>IFERROR(VLOOKUP(D25,BD!$B:$D,2,FALSE),"")</f>
        <v/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0</v>
      </c>
      <c r="G25" s="147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41"/>
    </row>
    <row r="26" spans="2:20" ht="12" x14ac:dyDescent="0.2">
      <c r="B26" s="27"/>
      <c r="C26" s="137"/>
      <c r="D26" s="2"/>
      <c r="E26" s="145" t="str">
        <f>IFERROR(VLOOKUP(D26,BD!$B:$D,2,FALSE),"")</f>
        <v/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0</v>
      </c>
      <c r="G26" s="147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137"/>
      <c r="D27" s="2"/>
      <c r="E27" s="145" t="str">
        <f>IFERROR(VLOOKUP(D27,BD!$B:$D,2,FALSE),"")</f>
        <v/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137"/>
      <c r="D28" s="2"/>
      <c r="E28" s="145" t="str">
        <f>IFERROR(VLOOKUP(D28,BD!$B:$D,2,FALSE),"")</f>
        <v/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41"/>
    </row>
    <row r="29" spans="2:20" ht="12" x14ac:dyDescent="0.2">
      <c r="B29" s="27"/>
      <c r="C29" s="137"/>
      <c r="D29" s="2"/>
      <c r="E29" s="145" t="str">
        <f>IFERROR(VLOOKUP(D29,BD!$B:$D,2,FALSE),"")</f>
        <v/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147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137"/>
      <c r="D30" s="2"/>
      <c r="E30" s="145" t="str">
        <f>IFERROR(VLOOKUP(D30,BD!$B:$D,2,FALSE),"")</f>
        <v/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137"/>
      <c r="D31" s="2"/>
      <c r="E31" s="145" t="str">
        <f>IFERROR(VLOOKUP(D31,BD!$B:$D,2,FALSE),"")</f>
        <v/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137"/>
      <c r="D32" s="2"/>
      <c r="E32" s="145" t="str">
        <f>IFERROR(VLOOKUP(D32,BD!$B:$D,2,FALSE),"")</f>
        <v/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137"/>
      <c r="D33" s="2"/>
      <c r="E33" s="145" t="str">
        <f>IFERROR(VLOOKUP(D33,BD!$B:$D,2,FALSE),"")</f>
        <v/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147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137"/>
      <c r="D34" s="2"/>
      <c r="E34" s="145" t="str">
        <f>IFERROR(VLOOKUP(D34,BD!$B:$D,2,FALSE),"")</f>
        <v/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147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137"/>
      <c r="D35" s="2"/>
      <c r="E35" s="145" t="str">
        <f>IFERROR(VLOOKUP(D35,BD!$B:$D,2,FALSE),"")</f>
        <v/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0</v>
      </c>
      <c r="G35" s="147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137"/>
      <c r="D36" s="2"/>
      <c r="E36" s="145" t="str">
        <f>IFERROR(VLOOKUP(D36,BD!$B:$D,2,FALSE),"")</f>
        <v/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147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137"/>
      <c r="D37" s="2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x14ac:dyDescent="0.2">
      <c r="B38" s="31"/>
      <c r="C38" s="17"/>
      <c r="D38" s="17"/>
      <c r="E38" s="92"/>
      <c r="F38" s="38"/>
      <c r="G38" s="38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41"/>
    </row>
    <row r="39" spans="2:20" s="21" customFormat="1" x14ac:dyDescent="0.2">
      <c r="B39" s="28"/>
      <c r="C39" s="19"/>
      <c r="D39" s="20" t="str">
        <f>SM!D38</f>
        <v>CONTAGEM DE SEMANAS</v>
      </c>
      <c r="E39" s="95"/>
      <c r="F39" s="18"/>
      <c r="G39" s="18"/>
      <c r="H39" s="102">
        <f>SM!H$38</f>
        <v>50</v>
      </c>
      <c r="I39" s="102">
        <f>SM!I$38</f>
        <v>49</v>
      </c>
      <c r="J39" s="102">
        <f>SM!J$38</f>
        <v>35</v>
      </c>
      <c r="K39" s="102">
        <f>SM!K$38</f>
        <v>30</v>
      </c>
      <c r="L39" s="102">
        <f>SM!L$38</f>
        <v>28</v>
      </c>
      <c r="M39" s="102">
        <f>SM!M$38</f>
        <v>26</v>
      </c>
      <c r="N39" s="102">
        <f>SM!N$38</f>
        <v>22</v>
      </c>
      <c r="O39" s="102">
        <f>SM!O$38</f>
        <v>11</v>
      </c>
      <c r="P39" s="102">
        <f>SM!P$38</f>
        <v>4</v>
      </c>
      <c r="Q39" s="102">
        <f>SM!Q$38</f>
        <v>4</v>
      </c>
      <c r="R39" s="102">
        <f>SM!R$38</f>
        <v>4</v>
      </c>
      <c r="S39" s="102">
        <f>SM!S$38</f>
        <v>1</v>
      </c>
      <c r="T39" s="142"/>
    </row>
  </sheetData>
  <sheetProtection selectLockedCells="1" selectUnlockedCells="1"/>
  <sortState ref="C10:S37">
    <sortCondition descending="1" ref="F10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D10:D37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showGridLines="0" zoomScale="90" zoomScaleNormal="90" zoomScaleSheetLayoutView="100" workbookViewId="0">
      <selection activeCell="D23" sqref="D23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38.85546875" style="49" bestFit="1" customWidth="1"/>
    <col min="5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29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63">
        <v>1</v>
      </c>
      <c r="D10" s="70" t="s">
        <v>372</v>
      </c>
      <c r="E10" s="122" t="s">
        <v>659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60">
        <f>IFERROR(VLOOKUP(D10,BD!$B:$D,3,FALSE),"")</f>
        <v>38296</v>
      </c>
      <c r="I10" s="160">
        <f>IFERROR(VLOOKUP(E10,BD!$B:$D,3,FALSE),"")</f>
        <v>37732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4640</v>
      </c>
      <c r="K10" s="147">
        <f t="shared" ref="K10:K38" si="0">COUNT(L10:X10)-COUNTIF(L10:X10,"=0")</f>
        <v>4</v>
      </c>
      <c r="L10" s="71"/>
      <c r="M10" s="71"/>
      <c r="N10" s="71">
        <v>800</v>
      </c>
      <c r="O10" s="71">
        <v>1360</v>
      </c>
      <c r="P10" s="71"/>
      <c r="Q10" s="71"/>
      <c r="R10" s="71"/>
      <c r="S10" s="71">
        <v>1360</v>
      </c>
      <c r="T10" s="71"/>
      <c r="U10" s="71"/>
      <c r="V10" s="71"/>
      <c r="W10" s="71">
        <v>1120</v>
      </c>
      <c r="X10" s="158"/>
    </row>
    <row r="11" spans="2:24" ht="12" x14ac:dyDescent="0.2">
      <c r="B11" s="69"/>
      <c r="C11" s="209">
        <v>2</v>
      </c>
      <c r="D11" s="70" t="s">
        <v>386</v>
      </c>
      <c r="E11" s="70" t="s">
        <v>724</v>
      </c>
      <c r="F11" s="145" t="str">
        <f>IFERROR(VLOOKUP(D11,BD!$B:$D,2,FALSE),"")</f>
        <v>ASSVP</v>
      </c>
      <c r="G11" s="145" t="str">
        <f>IFERROR(VLOOKUP(E11,BD!$B:$D,2,FALSE),"")</f>
        <v>ASSVP</v>
      </c>
      <c r="H11" s="160">
        <f>IFERROR(VLOOKUP(D11,BD!$B:$D,3,FALSE),"")</f>
        <v>38167</v>
      </c>
      <c r="I11" s="160">
        <f>IFERROR(VLOOKUP(E11,BD!$B:$D,3,FALSE),"")</f>
        <v>38404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3880</v>
      </c>
      <c r="K11" s="147">
        <f t="shared" si="0"/>
        <v>3</v>
      </c>
      <c r="L11" s="71"/>
      <c r="M11" s="71"/>
      <c r="N11" s="71"/>
      <c r="O11" s="71">
        <v>1600</v>
      </c>
      <c r="P11" s="71"/>
      <c r="Q11" s="71"/>
      <c r="R11" s="71"/>
      <c r="S11" s="71"/>
      <c r="T11" s="71"/>
      <c r="U11" s="71">
        <v>680</v>
      </c>
      <c r="V11" s="71"/>
      <c r="W11" s="71">
        <v>1600</v>
      </c>
      <c r="X11" s="158"/>
    </row>
    <row r="12" spans="2:24" ht="12" x14ac:dyDescent="0.2">
      <c r="B12" s="69"/>
      <c r="C12" s="246">
        <v>3</v>
      </c>
      <c r="D12" s="70" t="s">
        <v>284</v>
      </c>
      <c r="E12" s="70" t="s">
        <v>884</v>
      </c>
      <c r="F12" s="145" t="str">
        <f>IFERROR(VLOOKUP(D12,BD!$B:$D,2,FALSE),"")</f>
        <v>ABCFI</v>
      </c>
      <c r="G12" s="145" t="str">
        <f>IFERROR(VLOOKUP(E12,BD!$B:$D,2,FALSE),"")</f>
        <v>ABCFI</v>
      </c>
      <c r="H12" s="160">
        <f>IFERROR(VLOOKUP(D12,BD!$B:$D,3,FALSE),"")</f>
        <v>37653</v>
      </c>
      <c r="I12" s="160">
        <f>IFERROR(VLOOKUP(E12,BD!$B:$D,3,FALSE),"")</f>
        <v>38797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3760</v>
      </c>
      <c r="K12" s="147">
        <f t="shared" si="0"/>
        <v>3</v>
      </c>
      <c r="L12" s="71"/>
      <c r="M12" s="71"/>
      <c r="N12" s="71"/>
      <c r="O12" s="71"/>
      <c r="P12" s="71"/>
      <c r="Q12" s="71"/>
      <c r="R12" s="71"/>
      <c r="S12" s="71">
        <v>1600</v>
      </c>
      <c r="T12" s="71"/>
      <c r="U12" s="71">
        <v>800</v>
      </c>
      <c r="V12" s="71"/>
      <c r="W12" s="71">
        <v>1360</v>
      </c>
      <c r="X12" s="158"/>
    </row>
    <row r="13" spans="2:24" ht="12" x14ac:dyDescent="0.2">
      <c r="B13" s="69"/>
      <c r="C13" s="246">
        <v>4</v>
      </c>
      <c r="D13" s="70" t="s">
        <v>394</v>
      </c>
      <c r="E13" s="70" t="s">
        <v>906</v>
      </c>
      <c r="F13" s="145" t="str">
        <f>IFERROR(VLOOKUP(D13,BD!$B:$D,2,FALSE),"")</f>
        <v>SMCC</v>
      </c>
      <c r="G13" s="145" t="str">
        <f>IFERROR(VLOOKUP(E13,BD!$B:$D,2,FALSE),"")</f>
        <v>BME</v>
      </c>
      <c r="H13" s="160">
        <f>IFERROR(VLOOKUP(D13,BD!$B:$D,3,FALSE),"")</f>
        <v>37971</v>
      </c>
      <c r="I13" s="160">
        <f>IFERROR(VLOOKUP(E13,BD!$B:$D,3,FALSE),"")</f>
        <v>38328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2680</v>
      </c>
      <c r="K13" s="147">
        <f t="shared" si="0"/>
        <v>3</v>
      </c>
      <c r="L13" s="71"/>
      <c r="M13" s="71"/>
      <c r="N13" s="71">
        <v>680</v>
      </c>
      <c r="O13" s="71">
        <v>880</v>
      </c>
      <c r="P13" s="71"/>
      <c r="Q13" s="71"/>
      <c r="R13" s="71">
        <v>1120</v>
      </c>
      <c r="S13" s="71"/>
      <c r="T13" s="71"/>
      <c r="U13" s="71"/>
      <c r="V13" s="71"/>
      <c r="W13" s="71"/>
      <c r="X13" s="158"/>
    </row>
    <row r="14" spans="2:24" ht="12" x14ac:dyDescent="0.2">
      <c r="B14" s="69"/>
      <c r="C14" s="246">
        <v>5</v>
      </c>
      <c r="D14" s="70" t="s">
        <v>879</v>
      </c>
      <c r="E14" s="70" t="s">
        <v>954</v>
      </c>
      <c r="F14" s="145" t="str">
        <f>IFERROR(VLOOKUP(D14,BD!$B:$D,2,FALSE),"")</f>
        <v>SMEL/MCR</v>
      </c>
      <c r="G14" s="145" t="str">
        <f>IFERROR(VLOOKUP(E14,BD!$B:$D,2,FALSE),"")</f>
        <v>SMEL/MCR</v>
      </c>
      <c r="H14" s="160">
        <f>IFERROR(VLOOKUP(D14,BD!$B:$D,3,FALSE),"")</f>
        <v>37946</v>
      </c>
      <c r="I14" s="160">
        <f>IFERROR(VLOOKUP(E14,BD!$B:$D,3,FALSE),"")</f>
        <v>38143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2440</v>
      </c>
      <c r="K14" s="147">
        <f t="shared" si="0"/>
        <v>3</v>
      </c>
      <c r="L14" s="71"/>
      <c r="M14" s="71"/>
      <c r="N14" s="71"/>
      <c r="O14" s="71">
        <v>880</v>
      </c>
      <c r="P14" s="71"/>
      <c r="Q14" s="71">
        <v>680</v>
      </c>
      <c r="R14" s="71"/>
      <c r="S14" s="71">
        <v>880</v>
      </c>
      <c r="T14" s="71"/>
      <c r="U14" s="71"/>
      <c r="V14" s="71"/>
      <c r="W14" s="71"/>
      <c r="X14" s="158"/>
    </row>
    <row r="15" spans="2:24" ht="12" x14ac:dyDescent="0.2">
      <c r="B15" s="69"/>
      <c r="C15" s="246">
        <v>6</v>
      </c>
      <c r="D15" s="70" t="s">
        <v>715</v>
      </c>
      <c r="E15" s="70" t="s">
        <v>701</v>
      </c>
      <c r="F15" s="145" t="str">
        <f>IFERROR(VLOOKUP(D15,BD!$B:$D,2,FALSE),"")</f>
        <v>ZARDO</v>
      </c>
      <c r="G15" s="145" t="str">
        <f>IFERROR(VLOOKUP(E15,BD!$B:$D,2,FALSE),"")</f>
        <v>ZARDO</v>
      </c>
      <c r="H15" s="160">
        <f>IFERROR(VLOOKUP(D15,BD!$B:$D,3,FALSE),"")</f>
        <v>38489</v>
      </c>
      <c r="I15" s="160">
        <f>IFERROR(VLOOKUP(E15,BD!$B:$D,3,FALSE),"")</f>
        <v>38294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2320</v>
      </c>
      <c r="K15" s="147">
        <f t="shared" si="0"/>
        <v>3</v>
      </c>
      <c r="L15" s="71"/>
      <c r="M15" s="71"/>
      <c r="N15" s="71">
        <v>560</v>
      </c>
      <c r="O15" s="71">
        <v>880</v>
      </c>
      <c r="P15" s="71"/>
      <c r="Q15" s="71"/>
      <c r="R15" s="71">
        <v>880</v>
      </c>
      <c r="S15" s="71"/>
      <c r="T15" s="71"/>
      <c r="U15" s="71"/>
      <c r="V15" s="71"/>
      <c r="W15" s="71"/>
      <c r="X15" s="158"/>
    </row>
    <row r="16" spans="2:24" ht="12" x14ac:dyDescent="0.2">
      <c r="B16" s="69"/>
      <c r="C16" s="246">
        <v>7</v>
      </c>
      <c r="D16" s="123" t="s">
        <v>282</v>
      </c>
      <c r="E16" s="70" t="s">
        <v>452</v>
      </c>
      <c r="F16" s="145" t="str">
        <f>IFERROR(VLOOKUP(D16,BD!$B:$D,2,FALSE),"")</f>
        <v>PIAMARTA</v>
      </c>
      <c r="G16" s="145" t="str">
        <f>IFERROR(VLOOKUP(E16,BD!$B:$D,2,FALSE),"")</f>
        <v>PIAMARTA</v>
      </c>
      <c r="H16" s="160">
        <f>IFERROR(VLOOKUP(D16,BD!$B:$D,3,FALSE),"")</f>
        <v>37853</v>
      </c>
      <c r="I16" s="160">
        <f>IFERROR(VLOOKUP(E16,BD!$B:$D,3,FALSE),"")</f>
        <v>37809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2240</v>
      </c>
      <c r="K16" s="147">
        <f t="shared" si="0"/>
        <v>2</v>
      </c>
      <c r="L16" s="71"/>
      <c r="M16" s="71"/>
      <c r="N16" s="71"/>
      <c r="O16" s="71">
        <v>1120</v>
      </c>
      <c r="P16" s="71"/>
      <c r="Q16" s="71"/>
      <c r="R16" s="71">
        <v>1120</v>
      </c>
      <c r="S16" s="71"/>
      <c r="T16" s="71"/>
      <c r="U16" s="71"/>
      <c r="V16" s="71"/>
      <c r="W16" s="71"/>
      <c r="X16" s="158"/>
    </row>
    <row r="17" spans="2:24" ht="12" x14ac:dyDescent="0.2">
      <c r="B17" s="69"/>
      <c r="C17" s="246">
        <v>8</v>
      </c>
      <c r="D17" s="124" t="s">
        <v>908</v>
      </c>
      <c r="E17" s="70" t="s">
        <v>954</v>
      </c>
      <c r="F17" s="145" t="str">
        <f>IFERROR(VLOOKUP(D17,BD!$B:$D,2,FALSE),"")</f>
        <v>SMEL/MCR</v>
      </c>
      <c r="G17" s="145" t="str">
        <f>IFERROR(VLOOKUP(E17,BD!$B:$D,2,FALSE),"")</f>
        <v>SMEL/MCR</v>
      </c>
      <c r="H17" s="160">
        <f>IFERROR(VLOOKUP(D17,BD!$B:$D,3,FALSE),"")</f>
        <v>38328</v>
      </c>
      <c r="I17" s="160">
        <f>IFERROR(VLOOKUP(E17,BD!$B:$D,3,FALSE),"")</f>
        <v>38143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2080</v>
      </c>
      <c r="K17" s="147">
        <f t="shared" si="0"/>
        <v>3</v>
      </c>
      <c r="L17" s="71"/>
      <c r="M17" s="71"/>
      <c r="N17" s="71"/>
      <c r="O17" s="71"/>
      <c r="P17" s="71"/>
      <c r="Q17" s="71"/>
      <c r="R17" s="71">
        <v>640</v>
      </c>
      <c r="S17" s="71"/>
      <c r="T17" s="71"/>
      <c r="U17" s="71">
        <v>560</v>
      </c>
      <c r="V17" s="71"/>
      <c r="W17" s="71">
        <v>880</v>
      </c>
      <c r="X17" s="158"/>
    </row>
    <row r="18" spans="2:24" ht="12" x14ac:dyDescent="0.2">
      <c r="B18" s="69"/>
      <c r="C18" s="246">
        <v>9</v>
      </c>
      <c r="D18" s="122" t="s">
        <v>659</v>
      </c>
      <c r="E18" s="70" t="s">
        <v>662</v>
      </c>
      <c r="F18" s="145" t="str">
        <f>IFERROR(VLOOKUP(D18,BD!$B:$D,2,FALSE),"")</f>
        <v>SMCC</v>
      </c>
      <c r="G18" s="145" t="str">
        <f>IFERROR(VLOOKUP(E18,BD!$B:$D,2,FALSE),"")</f>
        <v>SMCC</v>
      </c>
      <c r="H18" s="160">
        <f>IFERROR(VLOOKUP(D18,BD!$B:$D,3,FALSE),"")</f>
        <v>37732</v>
      </c>
      <c r="I18" s="160">
        <f>IFERROR(VLOOKUP(E18,BD!$B:$D,3,FALSE),"")</f>
        <v>38419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1600</v>
      </c>
      <c r="K18" s="147">
        <f t="shared" si="0"/>
        <v>1</v>
      </c>
      <c r="L18" s="71"/>
      <c r="M18" s="71"/>
      <c r="N18" s="71"/>
      <c r="O18" s="71"/>
      <c r="P18" s="71"/>
      <c r="Q18" s="71"/>
      <c r="R18" s="71">
        <v>1600</v>
      </c>
      <c r="S18" s="71"/>
      <c r="T18" s="71"/>
      <c r="U18" s="71"/>
      <c r="V18" s="71"/>
      <c r="W18" s="71"/>
      <c r="X18" s="158"/>
    </row>
    <row r="19" spans="2:24" ht="12" x14ac:dyDescent="0.2">
      <c r="B19" s="69"/>
      <c r="C19" s="246">
        <v>10</v>
      </c>
      <c r="D19" s="124" t="s">
        <v>285</v>
      </c>
      <c r="E19" s="70" t="s">
        <v>284</v>
      </c>
      <c r="F19" s="145" t="str">
        <f>IFERROR(VLOOKUP(D19,BD!$B:$D,2,FALSE),"")</f>
        <v>PIAMARTA</v>
      </c>
      <c r="G19" s="145" t="str">
        <f>IFERROR(VLOOKUP(E19,BD!$B:$D,2,FALSE),"")</f>
        <v>ABCFI</v>
      </c>
      <c r="H19" s="160">
        <f>IFERROR(VLOOKUP(D19,BD!$B:$D,3,FALSE),"")</f>
        <v>37623</v>
      </c>
      <c r="I19" s="160">
        <f>IFERROR(VLOOKUP(E19,BD!$B:$D,3,FALSE),"")</f>
        <v>37653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1360</v>
      </c>
      <c r="K19" s="147">
        <f t="shared" si="0"/>
        <v>1</v>
      </c>
      <c r="L19" s="71"/>
      <c r="M19" s="71"/>
      <c r="N19" s="71"/>
      <c r="O19" s="71"/>
      <c r="P19" s="71"/>
      <c r="Q19" s="71"/>
      <c r="R19" s="71">
        <v>1360</v>
      </c>
      <c r="S19" s="71"/>
      <c r="T19" s="71"/>
      <c r="U19" s="71"/>
      <c r="V19" s="71"/>
      <c r="W19" s="71"/>
      <c r="X19" s="158"/>
    </row>
    <row r="20" spans="2:24" ht="12" x14ac:dyDescent="0.2">
      <c r="B20" s="69"/>
      <c r="C20" s="246">
        <v>11</v>
      </c>
      <c r="D20" s="124" t="s">
        <v>256</v>
      </c>
      <c r="E20" s="70" t="s">
        <v>550</v>
      </c>
      <c r="F20" s="145" t="str">
        <f>IFERROR(VLOOKUP(D20,BD!$B:$D,2,FALSE),"")</f>
        <v>ASSVP</v>
      </c>
      <c r="G20" s="145" t="str">
        <f>IFERROR(VLOOKUP(E20,BD!$B:$D,2,FALSE),"")</f>
        <v>ASSVP</v>
      </c>
      <c r="H20" s="160">
        <f>IFERROR(VLOOKUP(D20,BD!$B:$D,3,FALSE),"")</f>
        <v>38054</v>
      </c>
      <c r="I20" s="160">
        <f>IFERROR(VLOOKUP(E20,BD!$B:$D,3,FALSE),"")</f>
        <v>37729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1120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/>
      <c r="S20" s="71">
        <v>1120</v>
      </c>
      <c r="T20" s="71"/>
      <c r="U20" s="71"/>
      <c r="V20" s="71"/>
      <c r="W20" s="71"/>
      <c r="X20" s="158"/>
    </row>
    <row r="21" spans="2:24" ht="12" x14ac:dyDescent="0.2">
      <c r="B21" s="69"/>
      <c r="C21" s="246"/>
      <c r="D21" s="70" t="s">
        <v>1553</v>
      </c>
      <c r="E21" s="70" t="s">
        <v>1549</v>
      </c>
      <c r="F21" s="145" t="str">
        <f>IFERROR(VLOOKUP(D21,BD!$B:$D,2,FALSE),"")</f>
        <v>ABCFI</v>
      </c>
      <c r="G21" s="145" t="str">
        <f>IFERROR(VLOOKUP(E21,BD!$B:$D,2,FALSE),"")</f>
        <v>ABCFI</v>
      </c>
      <c r="H21" s="160">
        <f>IFERROR(VLOOKUP(D21,BD!$B:$D,3,FALSE),"")</f>
        <v>38416</v>
      </c>
      <c r="I21" s="160">
        <f>IFERROR(VLOOKUP(E21,BD!$B:$D,3,FALSE),"")</f>
        <v>38317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1120</v>
      </c>
      <c r="K21" s="147">
        <f t="shared" si="0"/>
        <v>1</v>
      </c>
      <c r="L21" s="71"/>
      <c r="M21" s="71"/>
      <c r="N21" s="71"/>
      <c r="O21" s="71"/>
      <c r="P21" s="71"/>
      <c r="Q21" s="71"/>
      <c r="R21" s="71"/>
      <c r="S21" s="71">
        <v>1120</v>
      </c>
      <c r="T21" s="71"/>
      <c r="U21" s="71"/>
      <c r="V21" s="71"/>
      <c r="W21" s="71"/>
      <c r="X21" s="158"/>
    </row>
    <row r="22" spans="2:24" ht="12" x14ac:dyDescent="0.2">
      <c r="B22" s="69"/>
      <c r="C22" s="246">
        <v>13</v>
      </c>
      <c r="D22" s="70" t="s">
        <v>1023</v>
      </c>
      <c r="E22" s="70" t="s">
        <v>975</v>
      </c>
      <c r="F22" s="145" t="str">
        <f>IFERROR(VLOOKUP(D22,BD!$B:$D,2,FALSE),"")</f>
        <v>ABCFI</v>
      </c>
      <c r="G22" s="145" t="str">
        <f>IFERROR(VLOOKUP(E22,BD!$B:$D,2,FALSE),"")</f>
        <v>ABCFI</v>
      </c>
      <c r="H22" s="160">
        <f>IFERROR(VLOOKUP(D22,BD!$B:$D,3,FALSE),"")</f>
        <v>38390</v>
      </c>
      <c r="I22" s="160">
        <f>IFERROR(VLOOKUP(E22,BD!$B:$D,3,FALSE),"")</f>
        <v>38184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1080</v>
      </c>
      <c r="K22" s="147">
        <f t="shared" si="0"/>
        <v>2</v>
      </c>
      <c r="L22" s="71"/>
      <c r="M22" s="71"/>
      <c r="N22" s="71"/>
      <c r="O22" s="71"/>
      <c r="P22" s="71"/>
      <c r="Q22" s="71">
        <v>440</v>
      </c>
      <c r="R22" s="71">
        <v>640</v>
      </c>
      <c r="S22" s="71"/>
      <c r="T22" s="71"/>
      <c r="U22" s="71"/>
      <c r="V22" s="71"/>
      <c r="W22" s="71"/>
      <c r="X22" s="158"/>
    </row>
    <row r="23" spans="2:24" ht="12" x14ac:dyDescent="0.2">
      <c r="B23" s="69"/>
      <c r="C23" s="246">
        <v>14</v>
      </c>
      <c r="D23" s="124" t="s">
        <v>707</v>
      </c>
      <c r="E23" s="70" t="s">
        <v>703</v>
      </c>
      <c r="F23" s="145" t="str">
        <f>IFERROR(VLOOKUP(D23,BD!$B:$D,2,FALSE),"")</f>
        <v>ZARDO</v>
      </c>
      <c r="G23" s="145" t="str">
        <f>IFERROR(VLOOKUP(E23,BD!$B:$D,2,FALSE),"")</f>
        <v>ZARDO</v>
      </c>
      <c r="H23" s="160">
        <f>IFERROR(VLOOKUP(D23,BD!$B:$D,3,FALSE),"")</f>
        <v>38366</v>
      </c>
      <c r="I23" s="160">
        <f>IFERROR(VLOOKUP(E23,BD!$B:$D,3,FALSE),"")</f>
        <v>38060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880</v>
      </c>
      <c r="K23" s="147">
        <f t="shared" si="0"/>
        <v>1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880</v>
      </c>
      <c r="X23" s="158"/>
    </row>
    <row r="24" spans="2:24" ht="12" x14ac:dyDescent="0.2">
      <c r="B24" s="69"/>
      <c r="C24" s="246"/>
      <c r="D24" s="124" t="s">
        <v>285</v>
      </c>
      <c r="E24" s="70" t="s">
        <v>792</v>
      </c>
      <c r="F24" s="145" t="str">
        <f>IFERROR(VLOOKUP(D24,BD!$B:$D,2,FALSE),"")</f>
        <v>PIAMARTA</v>
      </c>
      <c r="G24" s="145" t="str">
        <f>IFERROR(VLOOKUP(E24,BD!$B:$D,2,FALSE),"")</f>
        <v>AMBP</v>
      </c>
      <c r="H24" s="160">
        <f>IFERROR(VLOOKUP(D24,BD!$B:$D,3,FALSE),"")</f>
        <v>37623</v>
      </c>
      <c r="I24" s="160">
        <f>IFERROR(VLOOKUP(E24,BD!$B:$D,3,FALSE),"")</f>
        <v>37861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880</v>
      </c>
      <c r="K24" s="147">
        <f t="shared" si="0"/>
        <v>1</v>
      </c>
      <c r="L24" s="71"/>
      <c r="M24" s="71"/>
      <c r="N24" s="71"/>
      <c r="O24" s="71"/>
      <c r="P24" s="71"/>
      <c r="Q24" s="71"/>
      <c r="R24" s="71"/>
      <c r="S24" s="71">
        <v>880</v>
      </c>
      <c r="T24" s="71"/>
      <c r="U24" s="71"/>
      <c r="V24" s="71"/>
      <c r="W24" s="71"/>
      <c r="X24" s="158"/>
    </row>
    <row r="25" spans="2:24" ht="12" x14ac:dyDescent="0.2">
      <c r="B25" s="69"/>
      <c r="C25" s="246"/>
      <c r="D25" s="124" t="s">
        <v>792</v>
      </c>
      <c r="E25" s="70" t="s">
        <v>906</v>
      </c>
      <c r="F25" s="145" t="str">
        <f>IFERROR(VLOOKUP(D25,BD!$B:$D,2,FALSE),"")</f>
        <v>AMBP</v>
      </c>
      <c r="G25" s="145" t="str">
        <f>IFERROR(VLOOKUP(E25,BD!$B:$D,2,FALSE),"")</f>
        <v>BME</v>
      </c>
      <c r="H25" s="160">
        <f>IFERROR(VLOOKUP(D25,BD!$B:$D,3,FALSE),"")</f>
        <v>37861</v>
      </c>
      <c r="I25" s="160">
        <f>IFERROR(VLOOKUP(E25,BD!$B:$D,3,FALSE),"")</f>
        <v>38328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880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>
        <v>880</v>
      </c>
      <c r="X25" s="158"/>
    </row>
    <row r="26" spans="2:24" ht="12" x14ac:dyDescent="0.2">
      <c r="B26" s="69"/>
      <c r="C26" s="246">
        <v>17</v>
      </c>
      <c r="D26" s="124" t="s">
        <v>285</v>
      </c>
      <c r="E26" s="123" t="s">
        <v>282</v>
      </c>
      <c r="F26" s="145" t="str">
        <f>IFERROR(VLOOKUP(D26,BD!$B:$D,2,FALSE),"")</f>
        <v>PIAMARTA</v>
      </c>
      <c r="G26" s="145" t="str">
        <f>IFERROR(VLOOKUP(E26,BD!$B:$D,2,FALSE),"")</f>
        <v>PIAMARTA</v>
      </c>
      <c r="H26" s="160">
        <f>IFERROR(VLOOKUP(D26,BD!$B:$D,3,FALSE),"")</f>
        <v>37623</v>
      </c>
      <c r="I26" s="160">
        <f>IFERROR(VLOOKUP(E26,BD!$B:$D,3,FALSE),"")</f>
        <v>37853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800</v>
      </c>
      <c r="K26" s="147">
        <f t="shared" si="0"/>
        <v>1</v>
      </c>
      <c r="L26" s="71"/>
      <c r="M26" s="71"/>
      <c r="N26" s="71"/>
      <c r="O26" s="71"/>
      <c r="P26" s="71"/>
      <c r="Q26" s="71">
        <v>800</v>
      </c>
      <c r="R26" s="71"/>
      <c r="S26" s="71"/>
      <c r="T26" s="71"/>
      <c r="U26" s="71"/>
      <c r="V26" s="71"/>
      <c r="W26" s="71"/>
      <c r="X26" s="158"/>
    </row>
    <row r="27" spans="2:24" ht="12" x14ac:dyDescent="0.2">
      <c r="B27" s="69"/>
      <c r="C27" s="246"/>
      <c r="D27" s="124" t="s">
        <v>634</v>
      </c>
      <c r="E27" s="70" t="s">
        <v>961</v>
      </c>
      <c r="F27" s="145" t="str">
        <f>IFERROR(VLOOKUP(D27,BD!$B:$D,2,FALSE),"")</f>
        <v>CSJ/NAMBA TRAINING</v>
      </c>
      <c r="G27" s="145" t="str">
        <f>IFERROR(VLOOKUP(E27,BD!$B:$D,2,FALSE),"")</f>
        <v>CSJ/NAMBA TRAINING</v>
      </c>
      <c r="H27" s="160">
        <f>IFERROR(VLOOKUP(D27,BD!$B:$D,3,FALSE),"")</f>
        <v>38084</v>
      </c>
      <c r="I27" s="160">
        <f>IFERROR(VLOOKUP(E27,BD!$B:$D,3,FALSE),"")</f>
        <v>38396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800</v>
      </c>
      <c r="K27" s="147">
        <f t="shared" si="0"/>
        <v>1</v>
      </c>
      <c r="L27" s="71"/>
      <c r="M27" s="71"/>
      <c r="N27" s="71"/>
      <c r="O27" s="71"/>
      <c r="P27" s="71">
        <v>800</v>
      </c>
      <c r="Q27" s="71"/>
      <c r="R27" s="71"/>
      <c r="S27" s="71"/>
      <c r="T27" s="71"/>
      <c r="U27" s="71"/>
      <c r="V27" s="71"/>
      <c r="W27" s="71"/>
      <c r="X27" s="158"/>
    </row>
    <row r="28" spans="2:24" ht="12" x14ac:dyDescent="0.2">
      <c r="B28" s="69"/>
      <c r="C28" s="246">
        <v>19</v>
      </c>
      <c r="D28" s="70" t="s">
        <v>550</v>
      </c>
      <c r="E28" s="70" t="s">
        <v>480</v>
      </c>
      <c r="F28" s="145" t="str">
        <f>IFERROR(VLOOKUP(D28,BD!$B:$D,2,FALSE),"")</f>
        <v>ASSVP</v>
      </c>
      <c r="G28" s="145" t="str">
        <f>IFERROR(VLOOKUP(E28,BD!$B:$D,2,FALSE),"")</f>
        <v>ASSVP</v>
      </c>
      <c r="H28" s="160">
        <f>IFERROR(VLOOKUP(D28,BD!$B:$D,3,FALSE),"")</f>
        <v>37729</v>
      </c>
      <c r="I28" s="160">
        <f>IFERROR(VLOOKUP(E28,BD!$B:$D,3,FALSE),"")</f>
        <v>37883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640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>
        <v>640</v>
      </c>
      <c r="S28" s="71"/>
      <c r="T28" s="71"/>
      <c r="U28" s="71"/>
      <c r="V28" s="71"/>
      <c r="W28" s="71"/>
      <c r="X28" s="158"/>
    </row>
    <row r="29" spans="2:24" ht="12" x14ac:dyDescent="0.2">
      <c r="B29" s="69"/>
      <c r="C29" s="246"/>
      <c r="D29" s="70" t="s">
        <v>879</v>
      </c>
      <c r="E29" s="122" t="s">
        <v>953</v>
      </c>
      <c r="F29" s="145" t="str">
        <f>IFERROR(VLOOKUP(D29,BD!$B:$D,2,FALSE),"")</f>
        <v>SMEL/MCR</v>
      </c>
      <c r="G29" s="145" t="str">
        <f>IFERROR(VLOOKUP(E29,BD!$B:$D,2,FALSE),"")</f>
        <v>SMEL/MCR</v>
      </c>
      <c r="H29" s="160">
        <f>IFERROR(VLOOKUP(D29,BD!$B:$D,3,FALSE),"")</f>
        <v>37946</v>
      </c>
      <c r="I29" s="160">
        <f>IFERROR(VLOOKUP(E29,BD!$B:$D,3,FALSE),"")</f>
        <v>38212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640</v>
      </c>
      <c r="K29" s="147">
        <f t="shared" si="0"/>
        <v>1</v>
      </c>
      <c r="L29" s="71"/>
      <c r="M29" s="71"/>
      <c r="N29" s="71"/>
      <c r="O29" s="71"/>
      <c r="P29" s="71"/>
      <c r="Q29" s="71"/>
      <c r="R29" s="71">
        <v>640</v>
      </c>
      <c r="S29" s="71"/>
      <c r="T29" s="71"/>
      <c r="U29" s="71"/>
      <c r="V29" s="71"/>
      <c r="W29" s="71"/>
      <c r="X29" s="158"/>
    </row>
    <row r="30" spans="2:24" ht="12" x14ac:dyDescent="0.2">
      <c r="B30" s="69"/>
      <c r="C30" s="246">
        <v>21</v>
      </c>
      <c r="D30" s="70" t="s">
        <v>1475</v>
      </c>
      <c r="E30" s="70" t="s">
        <v>1476</v>
      </c>
      <c r="F30" s="145" t="str">
        <f>IFERROR(VLOOKUP(D30,BD!$B:$D,2,FALSE),"")</f>
        <v>ABCFI</v>
      </c>
      <c r="G30" s="145" t="str">
        <f>IFERROR(VLOOKUP(E30,BD!$B:$D,2,FALSE),"")</f>
        <v>ABCFI</v>
      </c>
      <c r="H30" s="160">
        <f>IFERROR(VLOOKUP(D30,BD!$B:$D,3,FALSE),"")</f>
        <v>38034</v>
      </c>
      <c r="I30" s="160">
        <f>IFERROR(VLOOKUP(E30,BD!$B:$D,3,FALSE),"")</f>
        <v>37865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440</v>
      </c>
      <c r="K30" s="147">
        <f t="shared" si="0"/>
        <v>1</v>
      </c>
      <c r="L30" s="71"/>
      <c r="M30" s="71"/>
      <c r="N30" s="71"/>
      <c r="O30" s="71"/>
      <c r="P30" s="71"/>
      <c r="Q30" s="71">
        <v>440</v>
      </c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46"/>
      <c r="D31" s="123" t="s">
        <v>452</v>
      </c>
      <c r="E31" s="70" t="s">
        <v>676</v>
      </c>
      <c r="F31" s="145" t="str">
        <f>IFERROR(VLOOKUP(D31,BD!$B:$D,2,FALSE),"")</f>
        <v>PIAMARTA</v>
      </c>
      <c r="G31" s="145" t="str">
        <f>IFERROR(VLOOKUP(E31,BD!$B:$D,2,FALSE),"")</f>
        <v>PIAMARTA</v>
      </c>
      <c r="H31" s="160">
        <f>IFERROR(VLOOKUP(D31,BD!$B:$D,3,FALSE),"")</f>
        <v>37809</v>
      </c>
      <c r="I31" s="160">
        <f>IFERROR(VLOOKUP(E31,BD!$B:$D,3,FALSE),"")</f>
        <v>38116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440</v>
      </c>
      <c r="K31" s="147">
        <f t="shared" si="0"/>
        <v>1</v>
      </c>
      <c r="L31" s="71"/>
      <c r="M31" s="71"/>
      <c r="N31" s="71"/>
      <c r="O31" s="71"/>
      <c r="P31" s="71"/>
      <c r="Q31" s="71">
        <v>440</v>
      </c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01"/>
      <c r="D32" s="124"/>
      <c r="E32" s="70"/>
      <c r="F32" s="145" t="str">
        <f>IFERROR(VLOOKUP(D32,BD!$B:$D,2,FALSE),"")</f>
        <v/>
      </c>
      <c r="G32" s="145" t="str">
        <f>IFERROR(VLOOKUP(E32,BD!$B:$D,2,FALSE),"")</f>
        <v/>
      </c>
      <c r="H32" s="160" t="str">
        <f>IFERROR(VLOOKUP(D32,BD!$B:$D,3,FALSE),"")</f>
        <v/>
      </c>
      <c r="I32" s="160" t="str">
        <f>IFERROR(VLOOKUP(E32,BD!$B:$D,3,FALSE),"")</f>
        <v/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0</v>
      </c>
      <c r="K32" s="147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164"/>
      <c r="D33" s="124"/>
      <c r="E33" s="70"/>
      <c r="F33" s="145" t="str">
        <f>IFERROR(VLOOKUP(D33,BD!$B:$D,2,FALSE),"")</f>
        <v/>
      </c>
      <c r="G33" s="145" t="str">
        <f>IFERROR(VLOOKUP(E33,BD!$B:$D,2,FALSE),"")</f>
        <v/>
      </c>
      <c r="H33" s="160" t="str">
        <f>IFERROR(VLOOKUP(D33,BD!$B:$D,3,FALSE),"")</f>
        <v/>
      </c>
      <c r="I33" s="160" t="str">
        <f>IFERROR(VLOOKUP(E33,BD!$B:$D,3,FALSE),"")</f>
        <v/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0</v>
      </c>
      <c r="K33" s="147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164"/>
      <c r="D34" s="124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60" t="str">
        <f>IFERROR(VLOOKUP(D34,BD!$B:$D,3,FALSE),"")</f>
        <v/>
      </c>
      <c r="I34" s="160" t="str">
        <f>IFERROR(VLOOKUP(E34,BD!$B:$D,3,FALSE),"")</f>
        <v/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0</v>
      </c>
      <c r="K34" s="147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164"/>
      <c r="D35" s="124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60" t="str">
        <f>IFERROR(VLOOKUP(D35,BD!$B:$D,3,FALSE),"")</f>
        <v/>
      </c>
      <c r="I35" s="160" t="str">
        <f>IFERROR(VLOOKUP(E35,BD!$B:$D,3,FALSE),"")</f>
        <v/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0</v>
      </c>
      <c r="K35" s="147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164"/>
      <c r="D36" s="124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60" t="str">
        <f>IFERROR(VLOOKUP(D36,BD!$B:$D,3,FALSE),"")</f>
        <v/>
      </c>
      <c r="I36" s="160" t="str">
        <f>IFERROR(VLOOKUP(E36,BD!$B:$D,3,FALSE),"")</f>
        <v/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0</v>
      </c>
      <c r="K36" s="147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164"/>
      <c r="D37" s="124"/>
      <c r="E37" s="70"/>
      <c r="F37" s="145" t="str">
        <f>IFERROR(VLOOKUP(D37,BD!$B:$D,2,FALSE),"")</f>
        <v/>
      </c>
      <c r="G37" s="145" t="str">
        <f>IFERROR(VLOOKUP(E37,BD!$B:$D,2,FALSE),"")</f>
        <v/>
      </c>
      <c r="H37" s="160" t="str">
        <f>IFERROR(VLOOKUP(D37,BD!$B:$D,3,FALSE),"")</f>
        <v/>
      </c>
      <c r="I37" s="160" t="str">
        <f>IFERROR(VLOOKUP(E37,BD!$B:$D,3,FALSE),"")</f>
        <v/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0</v>
      </c>
      <c r="K37" s="147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164"/>
      <c r="D38" s="124"/>
      <c r="E38" s="70"/>
      <c r="F38" s="145" t="str">
        <f>IFERROR(VLOOKUP(D38,BD!$B:$D,2,FALSE),"")</f>
        <v/>
      </c>
      <c r="G38" s="145" t="str">
        <f>IFERROR(VLOOKUP(E38,BD!$B:$D,2,FALSE),"")</f>
        <v/>
      </c>
      <c r="H38" s="160" t="str">
        <f>IFERROR(VLOOKUP(D38,BD!$B:$D,3,FALSE),"")</f>
        <v/>
      </c>
      <c r="I38" s="160" t="str">
        <f>IFERROR(VLOOKUP(E38,BD!$B:$D,3,FALSE),"")</f>
        <v/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0</v>
      </c>
      <c r="K38" s="147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58"/>
    </row>
    <row r="39" spans="2:24" x14ac:dyDescent="0.2">
      <c r="B39" s="72"/>
      <c r="C39" s="73"/>
      <c r="D39" s="73"/>
      <c r="E39" s="73"/>
      <c r="F39" s="75"/>
      <c r="G39" s="75"/>
      <c r="H39" s="83"/>
      <c r="I39" s="83"/>
      <c r="J39" s="74"/>
      <c r="K39" s="75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158"/>
    </row>
    <row r="40" spans="2:24" s="80" customFormat="1" x14ac:dyDescent="0.2">
      <c r="B40" s="76"/>
      <c r="C40" s="77"/>
      <c r="D40" s="78"/>
      <c r="E40" s="78" t="str">
        <f>SM_S19!$D$55</f>
        <v>CONTAGEM DE SEMANAS</v>
      </c>
      <c r="F40" s="82"/>
      <c r="G40" s="82"/>
      <c r="H40" s="83"/>
      <c r="I40" s="83"/>
      <c r="J40" s="79"/>
      <c r="K40" s="79"/>
      <c r="L40" s="102">
        <f>SM!H$38</f>
        <v>50</v>
      </c>
      <c r="M40" s="102">
        <f>SM!I$38</f>
        <v>49</v>
      </c>
      <c r="N40" s="102">
        <f>SM!J$38</f>
        <v>35</v>
      </c>
      <c r="O40" s="102">
        <f>SM!K$38</f>
        <v>30</v>
      </c>
      <c r="P40" s="102">
        <f>SM!L$38</f>
        <v>28</v>
      </c>
      <c r="Q40" s="102">
        <f>SM!M$38</f>
        <v>26</v>
      </c>
      <c r="R40" s="102">
        <f>SM!N$38</f>
        <v>22</v>
      </c>
      <c r="S40" s="102">
        <f>SM!O$38</f>
        <v>11</v>
      </c>
      <c r="T40" s="102">
        <f>SM!P$38</f>
        <v>4</v>
      </c>
      <c r="U40" s="102">
        <f>SM!Q$38</f>
        <v>4</v>
      </c>
      <c r="V40" s="102">
        <f>SM!R$38</f>
        <v>4</v>
      </c>
      <c r="W40" s="102">
        <f>SM!S$38</f>
        <v>1</v>
      </c>
      <c r="X40" s="159"/>
    </row>
  </sheetData>
  <sheetProtection selectLockedCells="1" selectUnlockedCells="1"/>
  <sortState ref="D10:W38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70"/>
  <sheetViews>
    <sheetView showGridLines="0" topLeftCell="A28" zoomScale="85" zoomScaleNormal="85" zoomScaleSheetLayoutView="100" workbookViewId="0">
      <selection activeCell="D58" sqref="D58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41.28515625" style="49" bestFit="1" customWidth="1"/>
    <col min="5" max="5" width="38.85546875" style="49" bestFit="1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21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193">
        <v>1</v>
      </c>
      <c r="D10" s="124" t="s">
        <v>649</v>
      </c>
      <c r="E10" s="2" t="s">
        <v>710</v>
      </c>
      <c r="F10" s="145" t="str">
        <f>IFERROR(VLOOKUP(D10,BD!$B:$D,2,FALSE),"")</f>
        <v>CC</v>
      </c>
      <c r="G10" s="145" t="str">
        <f>IFERROR(VLOOKUP(E10,BD!$B:$D,2,FALSE),"")</f>
        <v>ZARDO</v>
      </c>
      <c r="H10" s="160">
        <f>IFERROR(VLOOKUP(D10,BD!$B:$D,3,FALSE),"")</f>
        <v>38043</v>
      </c>
      <c r="I10" s="160">
        <f>IFERROR(VLOOKUP(E10,BD!$B:$D,3,FALSE),"")</f>
        <v>38344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7200</v>
      </c>
      <c r="K10" s="147">
        <f t="shared" ref="K10:K41" si="0">COUNT(L10:X10)-COUNTIF(L10:X10,"=0")</f>
        <v>6</v>
      </c>
      <c r="L10" s="71"/>
      <c r="M10" s="71"/>
      <c r="N10" s="71">
        <v>800</v>
      </c>
      <c r="O10" s="71">
        <v>1600</v>
      </c>
      <c r="P10" s="71"/>
      <c r="Q10" s="71"/>
      <c r="R10" s="71">
        <v>1600</v>
      </c>
      <c r="S10" s="71">
        <v>1600</v>
      </c>
      <c r="T10" s="71"/>
      <c r="U10" s="71"/>
      <c r="V10" s="71">
        <v>800</v>
      </c>
      <c r="W10" s="71">
        <v>1600</v>
      </c>
      <c r="X10" s="158"/>
    </row>
    <row r="11" spans="2:24" ht="12" x14ac:dyDescent="0.2">
      <c r="B11" s="69"/>
      <c r="C11" s="209">
        <v>2</v>
      </c>
      <c r="D11" s="124" t="s">
        <v>374</v>
      </c>
      <c r="E11" s="70" t="s">
        <v>208</v>
      </c>
      <c r="F11" s="145" t="str">
        <f>IFERROR(VLOOKUP(D11,BD!$B:$D,2,FALSE),"")</f>
        <v>PALOTINA</v>
      </c>
      <c r="G11" s="145" t="str">
        <f>IFERROR(VLOOKUP(E11,BD!$B:$D,2,FALSE),"")</f>
        <v>PALOTINA</v>
      </c>
      <c r="H11" s="160">
        <f>IFERROR(VLOOKUP(D11,BD!$B:$D,3,FALSE),"")</f>
        <v>38094</v>
      </c>
      <c r="I11" s="160">
        <f>IFERROR(VLOOKUP(E11,BD!$B:$D,3,FALSE),"")</f>
        <v>38405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4600</v>
      </c>
      <c r="K11" s="147">
        <f t="shared" si="0"/>
        <v>5</v>
      </c>
      <c r="L11" s="71"/>
      <c r="M11" s="71"/>
      <c r="N11" s="71"/>
      <c r="O11" s="71">
        <v>1360</v>
      </c>
      <c r="P11" s="71"/>
      <c r="Q11" s="71">
        <v>680</v>
      </c>
      <c r="R11" s="71">
        <v>880</v>
      </c>
      <c r="S11" s="71">
        <v>880</v>
      </c>
      <c r="T11" s="71"/>
      <c r="U11" s="71">
        <v>800</v>
      </c>
      <c r="V11" s="71"/>
      <c r="W11" s="71"/>
      <c r="X11" s="158"/>
    </row>
    <row r="12" spans="2:24" ht="12" x14ac:dyDescent="0.2">
      <c r="B12" s="69"/>
      <c r="C12" s="247">
        <v>3</v>
      </c>
      <c r="D12" s="70" t="s">
        <v>933</v>
      </c>
      <c r="E12" s="70" t="s">
        <v>884</v>
      </c>
      <c r="F12" s="145" t="str">
        <f>IFERROR(VLOOKUP(D12,BD!$B:$D,2,FALSE),"")</f>
        <v>ABCFI</v>
      </c>
      <c r="G12" s="145" t="str">
        <f>IFERROR(VLOOKUP(E12,BD!$B:$D,2,FALSE),"")</f>
        <v>ABCFI</v>
      </c>
      <c r="H12" s="160">
        <f>IFERROR(VLOOKUP(D12,BD!$B:$D,3,FALSE),"")</f>
        <v>37923</v>
      </c>
      <c r="I12" s="160">
        <f>IFERROR(VLOOKUP(E12,BD!$B:$D,3,FALSE),"")</f>
        <v>38797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4240</v>
      </c>
      <c r="K12" s="147">
        <f t="shared" si="0"/>
        <v>5</v>
      </c>
      <c r="L12" s="71"/>
      <c r="M12" s="71"/>
      <c r="N12" s="71"/>
      <c r="O12" s="71">
        <v>400</v>
      </c>
      <c r="P12" s="71"/>
      <c r="Q12" s="71">
        <v>560</v>
      </c>
      <c r="R12" s="71"/>
      <c r="S12" s="71">
        <v>1360</v>
      </c>
      <c r="T12" s="71"/>
      <c r="U12" s="71">
        <v>560</v>
      </c>
      <c r="V12" s="71"/>
      <c r="W12" s="71">
        <v>1360</v>
      </c>
      <c r="X12" s="158"/>
    </row>
    <row r="13" spans="2:24" ht="12" x14ac:dyDescent="0.2">
      <c r="B13" s="69"/>
      <c r="C13" s="247">
        <v>4</v>
      </c>
      <c r="D13" s="70" t="s">
        <v>467</v>
      </c>
      <c r="E13" s="70" t="s">
        <v>284</v>
      </c>
      <c r="F13" s="145" t="str">
        <f>IFERROR(VLOOKUP(D13,BD!$B:$D,2,FALSE),"")</f>
        <v>ABCFI</v>
      </c>
      <c r="G13" s="145" t="str">
        <f>IFERROR(VLOOKUP(E13,BD!$B:$D,2,FALSE),"")</f>
        <v>ABCFI</v>
      </c>
      <c r="H13" s="160">
        <f>IFERROR(VLOOKUP(D13,BD!$B:$D,3,FALSE),"")</f>
        <v>37928</v>
      </c>
      <c r="I13" s="160">
        <f>IFERROR(VLOOKUP(E13,BD!$B:$D,3,FALSE),"")</f>
        <v>37653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4160</v>
      </c>
      <c r="K13" s="147">
        <f t="shared" si="0"/>
        <v>4</v>
      </c>
      <c r="L13" s="71"/>
      <c r="M13" s="71"/>
      <c r="N13" s="71"/>
      <c r="O13" s="71">
        <v>1120</v>
      </c>
      <c r="P13" s="71"/>
      <c r="Q13" s="71">
        <v>800</v>
      </c>
      <c r="R13" s="71">
        <v>1120</v>
      </c>
      <c r="S13" s="71">
        <v>1120</v>
      </c>
      <c r="T13" s="71"/>
      <c r="U13" s="71"/>
      <c r="V13" s="71"/>
      <c r="W13" s="71"/>
      <c r="X13" s="158"/>
    </row>
    <row r="14" spans="2:24" ht="12" x14ac:dyDescent="0.2">
      <c r="B14" s="69"/>
      <c r="C14" s="247">
        <v>5</v>
      </c>
      <c r="D14" s="124" t="s">
        <v>844</v>
      </c>
      <c r="E14" s="70" t="s">
        <v>908</v>
      </c>
      <c r="F14" s="145" t="str">
        <f>IFERROR(VLOOKUP(D14,BD!$B:$D,2,FALSE),"")</f>
        <v>SMEL/MCR</v>
      </c>
      <c r="G14" s="145" t="str">
        <f>IFERROR(VLOOKUP(E14,BD!$B:$D,2,FALSE),"")</f>
        <v>SMEL/MCR</v>
      </c>
      <c r="H14" s="160">
        <f>IFERROR(VLOOKUP(D14,BD!$B:$D,3,FALSE),"")</f>
        <v>37838</v>
      </c>
      <c r="I14" s="160">
        <f>IFERROR(VLOOKUP(E14,BD!$B:$D,3,FALSE),"")</f>
        <v>38328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3400</v>
      </c>
      <c r="K14" s="147">
        <f t="shared" si="0"/>
        <v>6</v>
      </c>
      <c r="L14" s="71"/>
      <c r="M14" s="71"/>
      <c r="N14" s="71"/>
      <c r="O14" s="71">
        <v>400</v>
      </c>
      <c r="P14" s="71"/>
      <c r="Q14" s="71">
        <v>560</v>
      </c>
      <c r="R14" s="71">
        <v>400</v>
      </c>
      <c r="S14" s="71">
        <v>880</v>
      </c>
      <c r="T14" s="71"/>
      <c r="U14" s="71">
        <v>440</v>
      </c>
      <c r="V14" s="71"/>
      <c r="W14" s="71">
        <v>1120</v>
      </c>
      <c r="X14" s="158"/>
    </row>
    <row r="15" spans="2:24" ht="12" x14ac:dyDescent="0.2">
      <c r="B15" s="69"/>
      <c r="C15" s="247">
        <v>6</v>
      </c>
      <c r="D15" s="124" t="s">
        <v>647</v>
      </c>
      <c r="E15" s="70" t="s">
        <v>556</v>
      </c>
      <c r="F15" s="145" t="str">
        <f>IFERROR(VLOOKUP(D15,BD!$B:$D,2,FALSE),"")</f>
        <v>BME</v>
      </c>
      <c r="G15" s="145" t="str">
        <f>IFERROR(VLOOKUP(E15,BD!$B:$D,2,FALSE),"")</f>
        <v>BME</v>
      </c>
      <c r="H15" s="160">
        <f>IFERROR(VLOOKUP(D15,BD!$B:$D,3,FALSE),"")</f>
        <v>38048</v>
      </c>
      <c r="I15" s="160">
        <f>IFERROR(VLOOKUP(E15,BD!$B:$D,3,FALSE),"")</f>
        <v>38314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2400</v>
      </c>
      <c r="K15" s="147">
        <f t="shared" si="0"/>
        <v>3</v>
      </c>
      <c r="L15" s="71"/>
      <c r="M15" s="71"/>
      <c r="N15" s="71"/>
      <c r="O15" s="71">
        <v>400</v>
      </c>
      <c r="P15" s="71"/>
      <c r="Q15" s="71"/>
      <c r="R15" s="71">
        <v>880</v>
      </c>
      <c r="S15" s="71">
        <v>1120</v>
      </c>
      <c r="T15" s="71"/>
      <c r="U15" s="71"/>
      <c r="V15" s="71"/>
      <c r="W15" s="71"/>
      <c r="X15" s="158"/>
    </row>
    <row r="16" spans="2:24" ht="12" x14ac:dyDescent="0.2">
      <c r="B16" s="69"/>
      <c r="C16" s="247">
        <v>7</v>
      </c>
      <c r="D16" s="124" t="s">
        <v>898</v>
      </c>
      <c r="E16" s="70" t="s">
        <v>792</v>
      </c>
      <c r="F16" s="145" t="str">
        <f>IFERROR(VLOOKUP(D16,BD!$B:$D,2,FALSE),"")</f>
        <v>AMBP</v>
      </c>
      <c r="G16" s="145" t="str">
        <f>IFERROR(VLOOKUP(E16,BD!$B:$D,2,FALSE),"")</f>
        <v>AMBP</v>
      </c>
      <c r="H16" s="160">
        <f>IFERROR(VLOOKUP(D16,BD!$B:$D,3,FALSE),"")</f>
        <v>37889</v>
      </c>
      <c r="I16" s="160">
        <f>IFERROR(VLOOKUP(E16,BD!$B:$D,3,FALSE),"")</f>
        <v>37861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2320</v>
      </c>
      <c r="K16" s="147">
        <f t="shared" si="0"/>
        <v>3</v>
      </c>
      <c r="L16" s="71"/>
      <c r="M16" s="71"/>
      <c r="N16" s="71"/>
      <c r="O16" s="71"/>
      <c r="P16" s="71"/>
      <c r="Q16" s="71"/>
      <c r="R16" s="71"/>
      <c r="S16" s="71">
        <v>880</v>
      </c>
      <c r="T16" s="71">
        <v>800</v>
      </c>
      <c r="U16" s="71"/>
      <c r="V16" s="71"/>
      <c r="W16" s="71">
        <v>640</v>
      </c>
      <c r="X16" s="158"/>
    </row>
    <row r="17" spans="2:24" ht="12" x14ac:dyDescent="0.2">
      <c r="B17" s="69"/>
      <c r="C17" s="247">
        <v>8</v>
      </c>
      <c r="D17" s="124" t="s">
        <v>654</v>
      </c>
      <c r="E17" s="70" t="s">
        <v>906</v>
      </c>
      <c r="F17" s="145" t="str">
        <f>IFERROR(VLOOKUP(D17,BD!$B:$D,2,FALSE),"")</f>
        <v>BME</v>
      </c>
      <c r="G17" s="145" t="str">
        <f>IFERROR(VLOOKUP(E17,BD!$B:$D,2,FALSE),"")</f>
        <v>BME</v>
      </c>
      <c r="H17" s="160">
        <f>IFERROR(VLOOKUP(D17,BD!$B:$D,3,FALSE),"")</f>
        <v>38050</v>
      </c>
      <c r="I17" s="160">
        <f>IFERROR(VLOOKUP(E17,BD!$B:$D,3,FALSE),"")</f>
        <v>38328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2240</v>
      </c>
      <c r="K17" s="147">
        <f t="shared" si="0"/>
        <v>4</v>
      </c>
      <c r="L17" s="71"/>
      <c r="M17" s="71"/>
      <c r="N17" s="71">
        <v>560</v>
      </c>
      <c r="O17" s="71">
        <v>400</v>
      </c>
      <c r="P17" s="71"/>
      <c r="Q17" s="71"/>
      <c r="R17" s="71">
        <v>400</v>
      </c>
      <c r="S17" s="71"/>
      <c r="T17" s="71"/>
      <c r="U17" s="71"/>
      <c r="V17" s="71"/>
      <c r="W17" s="71">
        <v>880</v>
      </c>
      <c r="X17" s="158"/>
    </row>
    <row r="18" spans="2:24" ht="12" x14ac:dyDescent="0.2">
      <c r="B18" s="69"/>
      <c r="C18" s="247"/>
      <c r="D18" s="124" t="s">
        <v>646</v>
      </c>
      <c r="E18" s="70" t="s">
        <v>372</v>
      </c>
      <c r="F18" s="145" t="str">
        <f>IFERROR(VLOOKUP(D18,BD!$B:$D,2,FALSE),"")</f>
        <v>BME</v>
      </c>
      <c r="G18" s="145" t="str">
        <f>IFERROR(VLOOKUP(E18,BD!$B:$D,2,FALSE),"")</f>
        <v>SMCC</v>
      </c>
      <c r="H18" s="160">
        <f>IFERROR(VLOOKUP(D18,BD!$B:$D,3,FALSE),"")</f>
        <v>37823</v>
      </c>
      <c r="I18" s="160">
        <f>IFERROR(VLOOKUP(E18,BD!$B:$D,3,FALSE),"")</f>
        <v>38296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2240</v>
      </c>
      <c r="K18" s="147">
        <f t="shared" si="0"/>
        <v>3</v>
      </c>
      <c r="L18" s="71">
        <v>680</v>
      </c>
      <c r="M18" s="71"/>
      <c r="N18" s="71">
        <v>680</v>
      </c>
      <c r="O18" s="71">
        <v>880</v>
      </c>
      <c r="P18" s="71"/>
      <c r="Q18" s="71"/>
      <c r="R18" s="71"/>
      <c r="S18" s="71"/>
      <c r="T18" s="71"/>
      <c r="U18" s="71"/>
      <c r="V18" s="71"/>
      <c r="W18" s="71"/>
      <c r="X18" s="158"/>
    </row>
    <row r="19" spans="2:24" ht="12" x14ac:dyDescent="0.2">
      <c r="B19" s="69"/>
      <c r="C19" s="247">
        <v>10</v>
      </c>
      <c r="D19" s="124" t="s">
        <v>683</v>
      </c>
      <c r="E19" s="70" t="s">
        <v>676</v>
      </c>
      <c r="F19" s="145" t="str">
        <f>IFERROR(VLOOKUP(D19,BD!$B:$D,2,FALSE),"")</f>
        <v>PIAMARTA</v>
      </c>
      <c r="G19" s="145" t="str">
        <f>IFERROR(VLOOKUP(E19,BD!$B:$D,2,FALSE),"")</f>
        <v>PIAMARTA</v>
      </c>
      <c r="H19" s="160">
        <f>IFERROR(VLOOKUP(D19,BD!$B:$D,3,FALSE),"")</f>
        <v>38107</v>
      </c>
      <c r="I19" s="160">
        <f>IFERROR(VLOOKUP(E19,BD!$B:$D,3,FALSE),"")</f>
        <v>38116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2160</v>
      </c>
      <c r="K19" s="147">
        <f t="shared" si="0"/>
        <v>4</v>
      </c>
      <c r="L19" s="71"/>
      <c r="M19" s="71"/>
      <c r="N19" s="71"/>
      <c r="O19" s="71"/>
      <c r="P19" s="71"/>
      <c r="Q19" s="71">
        <v>320</v>
      </c>
      <c r="R19" s="71">
        <v>880</v>
      </c>
      <c r="S19" s="71">
        <v>400</v>
      </c>
      <c r="T19" s="71"/>
      <c r="U19" s="71">
        <v>560</v>
      </c>
      <c r="V19" s="71"/>
      <c r="W19" s="71"/>
      <c r="X19" s="158"/>
    </row>
    <row r="20" spans="2:24" ht="12" x14ac:dyDescent="0.2">
      <c r="B20" s="69"/>
      <c r="C20" s="247">
        <v>11</v>
      </c>
      <c r="D20" s="124" t="s">
        <v>645</v>
      </c>
      <c r="E20" s="70" t="s">
        <v>556</v>
      </c>
      <c r="F20" s="145" t="str">
        <f>IFERROR(VLOOKUP(D20,BD!$B:$D,2,FALSE),"")</f>
        <v>BME</v>
      </c>
      <c r="G20" s="145" t="str">
        <f>IFERROR(VLOOKUP(E20,BD!$B:$D,2,FALSE),"")</f>
        <v>BME</v>
      </c>
      <c r="H20" s="160">
        <f>IFERROR(VLOOKUP(D20,BD!$B:$D,3,FALSE),"")</f>
        <v>37869</v>
      </c>
      <c r="I20" s="160">
        <f>IFERROR(VLOOKUP(E20,BD!$B:$D,3,FALSE),"")</f>
        <v>38314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2120</v>
      </c>
      <c r="K20" s="147">
        <f t="shared" si="0"/>
        <v>3</v>
      </c>
      <c r="L20" s="71">
        <v>560</v>
      </c>
      <c r="M20" s="71"/>
      <c r="N20" s="71"/>
      <c r="O20" s="71"/>
      <c r="P20" s="71"/>
      <c r="Q20" s="71"/>
      <c r="R20" s="71"/>
      <c r="S20" s="71"/>
      <c r="T20" s="71"/>
      <c r="U20" s="71"/>
      <c r="V20" s="71">
        <v>680</v>
      </c>
      <c r="W20" s="71">
        <v>880</v>
      </c>
      <c r="X20" s="158"/>
    </row>
    <row r="21" spans="2:24" ht="12" x14ac:dyDescent="0.2">
      <c r="B21" s="69"/>
      <c r="C21" s="247">
        <v>12</v>
      </c>
      <c r="D21" s="125" t="s">
        <v>812</v>
      </c>
      <c r="E21" s="70" t="s">
        <v>954</v>
      </c>
      <c r="F21" s="145" t="str">
        <f>IFERROR(VLOOKUP(D21,BD!$B:$D,2,FALSE),"")</f>
        <v>SMEL/MCR</v>
      </c>
      <c r="G21" s="145" t="str">
        <f>IFERROR(VLOOKUP(E21,BD!$B:$D,2,FALSE),"")</f>
        <v>SMEL/MCR</v>
      </c>
      <c r="H21" s="160">
        <f>IFERROR(VLOOKUP(D21,BD!$B:$D,3,FALSE),"")</f>
        <v>38136</v>
      </c>
      <c r="I21" s="160">
        <f>IFERROR(VLOOKUP(E21,BD!$B:$D,3,FALSE),"")</f>
        <v>38143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1880</v>
      </c>
      <c r="K21" s="147">
        <f t="shared" si="0"/>
        <v>4</v>
      </c>
      <c r="L21" s="71"/>
      <c r="M21" s="71"/>
      <c r="N21" s="71"/>
      <c r="O21" s="71"/>
      <c r="P21" s="71"/>
      <c r="Q21" s="71"/>
      <c r="R21" s="71">
        <v>400</v>
      </c>
      <c r="S21" s="71">
        <v>400</v>
      </c>
      <c r="T21" s="71"/>
      <c r="U21" s="71">
        <v>440</v>
      </c>
      <c r="V21" s="71"/>
      <c r="W21" s="71">
        <v>640</v>
      </c>
      <c r="X21" s="158"/>
    </row>
    <row r="22" spans="2:24" ht="12" x14ac:dyDescent="0.2">
      <c r="B22" s="69"/>
      <c r="C22" s="247"/>
      <c r="D22" s="125" t="s">
        <v>1468</v>
      </c>
      <c r="E22" s="70" t="s">
        <v>639</v>
      </c>
      <c r="F22" s="145" t="str">
        <f>IFERROR(VLOOKUP(D22,BD!$B:$D,2,FALSE),"")</f>
        <v>ASERP</v>
      </c>
      <c r="G22" s="145" t="str">
        <f>IFERROR(VLOOKUP(E22,BD!$B:$D,2,FALSE),"")</f>
        <v>ASERP</v>
      </c>
      <c r="H22" s="160">
        <f>IFERROR(VLOOKUP(D22,BD!$B:$D,3,FALSE),"")</f>
        <v>38232</v>
      </c>
      <c r="I22" s="160">
        <f>IFERROR(VLOOKUP(E22,BD!$B:$D,3,FALSE),"")</f>
        <v>38306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1880</v>
      </c>
      <c r="K22" s="147">
        <f t="shared" si="0"/>
        <v>3</v>
      </c>
      <c r="L22" s="71"/>
      <c r="M22" s="71"/>
      <c r="N22" s="71"/>
      <c r="O22" s="71"/>
      <c r="P22" s="71">
        <v>800</v>
      </c>
      <c r="Q22" s="71"/>
      <c r="R22" s="71">
        <v>400</v>
      </c>
      <c r="S22" s="71"/>
      <c r="T22" s="71">
        <v>680</v>
      </c>
      <c r="U22" s="71"/>
      <c r="V22" s="71"/>
      <c r="W22" s="71"/>
      <c r="X22" s="158"/>
    </row>
    <row r="23" spans="2:24" ht="12" x14ac:dyDescent="0.2">
      <c r="B23" s="69"/>
      <c r="C23" s="247">
        <v>14</v>
      </c>
      <c r="D23" s="124" t="s">
        <v>552</v>
      </c>
      <c r="E23" s="70" t="s">
        <v>372</v>
      </c>
      <c r="F23" s="145" t="str">
        <f>IFERROR(VLOOKUP(D23,BD!$B:$D,2,FALSE),"")</f>
        <v>SMCC</v>
      </c>
      <c r="G23" s="145" t="str">
        <f>IFERROR(VLOOKUP(E23,BD!$B:$D,2,FALSE),"")</f>
        <v>SMCC</v>
      </c>
      <c r="H23" s="160">
        <f>IFERROR(VLOOKUP(D23,BD!$B:$D,3,FALSE),"")</f>
        <v>38023</v>
      </c>
      <c r="I23" s="160">
        <f>IFERROR(VLOOKUP(E23,BD!$B:$D,3,FALSE),"")</f>
        <v>38296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1760</v>
      </c>
      <c r="K23" s="147">
        <f t="shared" si="0"/>
        <v>2</v>
      </c>
      <c r="L23" s="71"/>
      <c r="M23" s="71"/>
      <c r="N23" s="71"/>
      <c r="O23" s="71"/>
      <c r="P23" s="71"/>
      <c r="Q23" s="71"/>
      <c r="R23" s="71"/>
      <c r="S23" s="71">
        <v>880</v>
      </c>
      <c r="T23" s="71"/>
      <c r="U23" s="71"/>
      <c r="V23" s="71"/>
      <c r="W23" s="71">
        <v>880</v>
      </c>
      <c r="X23" s="158"/>
    </row>
    <row r="24" spans="2:24" ht="12" x14ac:dyDescent="0.2">
      <c r="B24" s="69"/>
      <c r="C24" s="247">
        <v>15</v>
      </c>
      <c r="D24" s="70" t="s">
        <v>554</v>
      </c>
      <c r="E24" s="70" t="s">
        <v>721</v>
      </c>
      <c r="F24" s="145" t="str">
        <f>IFERROR(VLOOKUP(D24,BD!$B:$D,2,FALSE),"")</f>
        <v>ASSVP</v>
      </c>
      <c r="G24" s="145" t="str">
        <f>IFERROR(VLOOKUP(E24,BD!$B:$D,2,FALSE),"")</f>
        <v>ASSVP</v>
      </c>
      <c r="H24" s="160">
        <f>IFERROR(VLOOKUP(D24,BD!$B:$D,3,FALSE),"")</f>
        <v>38197</v>
      </c>
      <c r="I24" s="160">
        <f>IFERROR(VLOOKUP(E24,BD!$B:$D,3,FALSE),"")</f>
        <v>38721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1480</v>
      </c>
      <c r="K24" s="147">
        <f t="shared" si="0"/>
        <v>3</v>
      </c>
      <c r="L24" s="71"/>
      <c r="M24" s="71"/>
      <c r="N24" s="71"/>
      <c r="O24" s="71">
        <v>400</v>
      </c>
      <c r="P24" s="71"/>
      <c r="Q24" s="71"/>
      <c r="R24" s="71"/>
      <c r="S24" s="71">
        <v>400</v>
      </c>
      <c r="T24" s="71"/>
      <c r="U24" s="71">
        <v>680</v>
      </c>
      <c r="V24" s="71"/>
      <c r="W24" s="71"/>
      <c r="X24" s="158"/>
    </row>
    <row r="25" spans="2:24" ht="12" x14ac:dyDescent="0.2">
      <c r="B25" s="69"/>
      <c r="C25" s="247">
        <v>16</v>
      </c>
      <c r="D25" s="70" t="s">
        <v>391</v>
      </c>
      <c r="E25" s="70" t="s">
        <v>721</v>
      </c>
      <c r="F25" s="145" t="str">
        <f>IFERROR(VLOOKUP(D25,BD!$B:$D,2,FALSE),"")</f>
        <v>ASSVP</v>
      </c>
      <c r="G25" s="145" t="str">
        <f>IFERROR(VLOOKUP(E25,BD!$B:$D,2,FALSE),"")</f>
        <v>ASSVP</v>
      </c>
      <c r="H25" s="160">
        <f>IFERROR(VLOOKUP(D25,BD!$B:$D,3,FALSE),"")</f>
        <v>38071</v>
      </c>
      <c r="I25" s="160">
        <f>IFERROR(VLOOKUP(E25,BD!$B:$D,3,FALSE),"")</f>
        <v>38721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1360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>
        <v>1360</v>
      </c>
      <c r="S25" s="71"/>
      <c r="T25" s="71"/>
      <c r="U25" s="71"/>
      <c r="V25" s="71"/>
      <c r="W25" s="71"/>
      <c r="X25" s="158"/>
    </row>
    <row r="26" spans="2:24" ht="12" x14ac:dyDescent="0.2">
      <c r="B26" s="69"/>
      <c r="C26" s="247">
        <v>17</v>
      </c>
      <c r="D26" s="70" t="s">
        <v>898</v>
      </c>
      <c r="E26" s="125" t="s">
        <v>929</v>
      </c>
      <c r="F26" s="145" t="str">
        <f>IFERROR(VLOOKUP(D26,BD!$B:$D,2,FALSE),"")</f>
        <v>AMBP</v>
      </c>
      <c r="G26" s="145" t="str">
        <f>IFERROR(VLOOKUP(E26,BD!$B:$D,2,FALSE),"")</f>
        <v>AMBP</v>
      </c>
      <c r="H26" s="160">
        <f>IFERROR(VLOOKUP(D26,BD!$B:$D,3,FALSE),"")</f>
        <v>37889</v>
      </c>
      <c r="I26" s="160">
        <f>IFERROR(VLOOKUP(E26,BD!$B:$D,3,FALSE),"")</f>
        <v>37819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1240</v>
      </c>
      <c r="K26" s="147">
        <f t="shared" si="0"/>
        <v>2</v>
      </c>
      <c r="L26" s="71"/>
      <c r="M26" s="71">
        <v>560</v>
      </c>
      <c r="N26" s="71"/>
      <c r="O26" s="71"/>
      <c r="P26" s="71">
        <v>680</v>
      </c>
      <c r="Q26" s="71"/>
      <c r="R26" s="71"/>
      <c r="S26" s="71"/>
      <c r="T26" s="71"/>
      <c r="U26" s="71"/>
      <c r="V26" s="71"/>
      <c r="W26" s="71"/>
      <c r="X26" s="158"/>
    </row>
    <row r="27" spans="2:24" ht="12" x14ac:dyDescent="0.2">
      <c r="B27" s="69"/>
      <c r="C27" s="247"/>
      <c r="D27" s="124" t="s">
        <v>1372</v>
      </c>
      <c r="E27" s="70" t="s">
        <v>799</v>
      </c>
      <c r="F27" s="145" t="str">
        <f>IFERROR(VLOOKUP(D27,BD!$B:$D,2,FALSE),"")</f>
        <v>SMCC</v>
      </c>
      <c r="G27" s="145" t="str">
        <f>IFERROR(VLOOKUP(E27,BD!$B:$D,2,FALSE),"")</f>
        <v>SMCC</v>
      </c>
      <c r="H27" s="160">
        <f>IFERROR(VLOOKUP(D27,BD!$B:$D,3,FALSE),"")</f>
        <v>38555</v>
      </c>
      <c r="I27" s="160">
        <f>IFERROR(VLOOKUP(E27,BD!$B:$D,3,FALSE),"")</f>
        <v>38226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1240</v>
      </c>
      <c r="K27" s="147">
        <f t="shared" si="0"/>
        <v>3</v>
      </c>
      <c r="L27" s="71"/>
      <c r="M27" s="71"/>
      <c r="N27" s="71">
        <v>440</v>
      </c>
      <c r="O27" s="71">
        <v>400</v>
      </c>
      <c r="P27" s="71"/>
      <c r="Q27" s="71"/>
      <c r="R27" s="71">
        <v>400</v>
      </c>
      <c r="S27" s="71"/>
      <c r="T27" s="71"/>
      <c r="U27" s="71"/>
      <c r="V27" s="71"/>
      <c r="W27" s="71"/>
      <c r="X27" s="158"/>
    </row>
    <row r="28" spans="2:24" ht="12" x14ac:dyDescent="0.2">
      <c r="B28" s="69"/>
      <c r="C28" s="247">
        <v>19</v>
      </c>
      <c r="D28" s="70" t="s">
        <v>685</v>
      </c>
      <c r="E28" s="70" t="s">
        <v>282</v>
      </c>
      <c r="F28" s="145" t="str">
        <f>IFERROR(VLOOKUP(D28,BD!$B:$D,2,FALSE),"")</f>
        <v>PIAMARTA</v>
      </c>
      <c r="G28" s="145" t="str">
        <f>IFERROR(VLOOKUP(E28,BD!$B:$D,2,FALSE),"")</f>
        <v>PIAMARTA</v>
      </c>
      <c r="H28" s="160">
        <f>IFERROR(VLOOKUP(D28,BD!$B:$D,3,FALSE),"")</f>
        <v>37723</v>
      </c>
      <c r="I28" s="160">
        <f>IFERROR(VLOOKUP(E28,BD!$B:$D,3,FALSE),"")</f>
        <v>37853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1160</v>
      </c>
      <c r="K28" s="147">
        <f t="shared" si="0"/>
        <v>3</v>
      </c>
      <c r="L28" s="71"/>
      <c r="M28" s="71"/>
      <c r="N28" s="71"/>
      <c r="O28" s="71"/>
      <c r="P28" s="71"/>
      <c r="Q28" s="71">
        <v>320</v>
      </c>
      <c r="R28" s="71">
        <v>400</v>
      </c>
      <c r="S28" s="71"/>
      <c r="T28" s="71"/>
      <c r="U28" s="71">
        <v>440</v>
      </c>
      <c r="V28" s="71"/>
      <c r="W28" s="71"/>
      <c r="X28" s="158"/>
    </row>
    <row r="29" spans="2:24" ht="12" x14ac:dyDescent="0.2">
      <c r="B29" s="69"/>
      <c r="C29" s="247">
        <v>20</v>
      </c>
      <c r="D29" s="124" t="s">
        <v>391</v>
      </c>
      <c r="E29" s="70" t="s">
        <v>386</v>
      </c>
      <c r="F29" s="145" t="str">
        <f>IFERROR(VLOOKUP(D29,BD!$B:$D,2,FALSE),"")</f>
        <v>ASSVP</v>
      </c>
      <c r="G29" s="145" t="str">
        <f>IFERROR(VLOOKUP(E29,BD!$B:$D,2,FALSE),"")</f>
        <v>ASSVP</v>
      </c>
      <c r="H29" s="160">
        <f>IFERROR(VLOOKUP(D29,BD!$B:$D,3,FALSE),"")</f>
        <v>38071</v>
      </c>
      <c r="I29" s="160">
        <f>IFERROR(VLOOKUP(E29,BD!$B:$D,3,FALSE),"")</f>
        <v>38167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1120</v>
      </c>
      <c r="K29" s="147">
        <f t="shared" si="0"/>
        <v>1</v>
      </c>
      <c r="L29" s="71"/>
      <c r="M29" s="71"/>
      <c r="N29" s="71"/>
      <c r="O29" s="71">
        <v>1120</v>
      </c>
      <c r="P29" s="71"/>
      <c r="Q29" s="71"/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47"/>
      <c r="D30" s="125" t="s">
        <v>554</v>
      </c>
      <c r="E30" s="70" t="s">
        <v>386</v>
      </c>
      <c r="F30" s="145" t="str">
        <f>IFERROR(VLOOKUP(D30,BD!$B:$D,2,FALSE),"")</f>
        <v>ASSVP</v>
      </c>
      <c r="G30" s="145" t="str">
        <f>IFERROR(VLOOKUP(E30,BD!$B:$D,2,FALSE),"")</f>
        <v>ASSVP</v>
      </c>
      <c r="H30" s="160">
        <f>IFERROR(VLOOKUP(D30,BD!$B:$D,3,FALSE),"")</f>
        <v>38197</v>
      </c>
      <c r="I30" s="160">
        <f>IFERROR(VLOOKUP(E30,BD!$B:$D,3,FALSE),"")</f>
        <v>38167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1120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>
        <v>1120</v>
      </c>
      <c r="S30" s="71"/>
      <c r="T30" s="71"/>
      <c r="U30" s="71"/>
      <c r="V30" s="71"/>
      <c r="W30" s="71"/>
      <c r="X30" s="158"/>
    </row>
    <row r="31" spans="2:24" ht="12" x14ac:dyDescent="0.2">
      <c r="B31" s="69"/>
      <c r="C31" s="247"/>
      <c r="D31" s="124" t="s">
        <v>366</v>
      </c>
      <c r="E31" s="70" t="s">
        <v>724</v>
      </c>
      <c r="F31" s="145" t="str">
        <f>IFERROR(VLOOKUP(D31,BD!$B:$D,2,FALSE),"")</f>
        <v>ASSVP</v>
      </c>
      <c r="G31" s="145" t="str">
        <f>IFERROR(VLOOKUP(E31,BD!$B:$D,2,FALSE),"")</f>
        <v>ASSVP</v>
      </c>
      <c r="H31" s="160">
        <f>IFERROR(VLOOKUP(D31,BD!$B:$D,3,FALSE),"")</f>
        <v>38388</v>
      </c>
      <c r="I31" s="160">
        <f>IFERROR(VLOOKUP(E31,BD!$B:$D,3,FALSE),"")</f>
        <v>38404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1120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>
        <v>1120</v>
      </c>
      <c r="X31" s="158"/>
    </row>
    <row r="32" spans="2:24" ht="12" x14ac:dyDescent="0.2">
      <c r="B32" s="69"/>
      <c r="C32" s="247">
        <v>23</v>
      </c>
      <c r="D32" s="124" t="s">
        <v>712</v>
      </c>
      <c r="E32" s="70" t="s">
        <v>707</v>
      </c>
      <c r="F32" s="145" t="str">
        <f>IFERROR(VLOOKUP(D32,BD!$B:$D,2,FALSE),"")</f>
        <v>ZARDO</v>
      </c>
      <c r="G32" s="145" t="str">
        <f>IFERROR(VLOOKUP(E32,BD!$B:$D,2,FALSE),"")</f>
        <v>ZARDO</v>
      </c>
      <c r="H32" s="160">
        <f>IFERROR(VLOOKUP(D32,BD!$B:$D,3,FALSE),"")</f>
        <v>38070</v>
      </c>
      <c r="I32" s="160">
        <f>IFERROR(VLOOKUP(E32,BD!$B:$D,3,FALSE),"")</f>
        <v>38366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1080</v>
      </c>
      <c r="K32" s="147">
        <f t="shared" si="0"/>
        <v>2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>
        <v>440</v>
      </c>
      <c r="W32" s="71">
        <v>640</v>
      </c>
      <c r="X32" s="158"/>
    </row>
    <row r="33" spans="2:24" ht="12" x14ac:dyDescent="0.2">
      <c r="B33" s="69"/>
      <c r="C33" s="247">
        <v>24</v>
      </c>
      <c r="D33" s="124" t="s">
        <v>1532</v>
      </c>
      <c r="E33" s="70" t="s">
        <v>1553</v>
      </c>
      <c r="F33" s="145" t="str">
        <f>IFERROR(VLOOKUP(D33,BD!$B:$D,2,FALSE),"")</f>
        <v>ABCFI</v>
      </c>
      <c r="G33" s="145" t="str">
        <f>IFERROR(VLOOKUP(E33,BD!$B:$D,2,FALSE),"")</f>
        <v>ABCFI</v>
      </c>
      <c r="H33" s="160">
        <f>IFERROR(VLOOKUP(D33,BD!$B:$D,3,FALSE),"")</f>
        <v>37951</v>
      </c>
      <c r="I33" s="160">
        <f>IFERROR(VLOOKUP(E33,BD!$B:$D,3,FALSE),"")</f>
        <v>38416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880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>
        <v>880</v>
      </c>
      <c r="X33" s="158"/>
    </row>
    <row r="34" spans="2:24" ht="12" x14ac:dyDescent="0.2">
      <c r="B34" s="69"/>
      <c r="C34" s="247"/>
      <c r="D34" s="126" t="s">
        <v>918</v>
      </c>
      <c r="E34" s="70" t="s">
        <v>256</v>
      </c>
      <c r="F34" s="145" t="str">
        <f>IFERROR(VLOOKUP(D34,BD!$B:$D,2,FALSE),"")</f>
        <v>ASSVP</v>
      </c>
      <c r="G34" s="145" t="str">
        <f>IFERROR(VLOOKUP(E34,BD!$B:$D,2,FALSE),"")</f>
        <v>ASSVP</v>
      </c>
      <c r="H34" s="160">
        <f>IFERROR(VLOOKUP(D34,BD!$B:$D,3,FALSE),"")</f>
        <v>38060</v>
      </c>
      <c r="I34" s="160">
        <f>IFERROR(VLOOKUP(E34,BD!$B:$D,3,FALSE),"")</f>
        <v>38054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880</v>
      </c>
      <c r="K34" s="147">
        <f t="shared" si="0"/>
        <v>1</v>
      </c>
      <c r="L34" s="71"/>
      <c r="M34" s="71"/>
      <c r="N34" s="71"/>
      <c r="O34" s="71">
        <v>880</v>
      </c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47"/>
      <c r="D35" s="124" t="s">
        <v>833</v>
      </c>
      <c r="E35" s="70" t="s">
        <v>480</v>
      </c>
      <c r="F35" s="145" t="str">
        <f>IFERROR(VLOOKUP(D35,BD!$B:$D,2,FALSE),"")</f>
        <v>ASSVP</v>
      </c>
      <c r="G35" s="145" t="str">
        <f>IFERROR(VLOOKUP(E35,BD!$B:$D,2,FALSE),"")</f>
        <v>ASSVP</v>
      </c>
      <c r="H35" s="160">
        <f>IFERROR(VLOOKUP(D35,BD!$B:$D,3,FALSE),"")</f>
        <v>37731</v>
      </c>
      <c r="I35" s="160">
        <f>IFERROR(VLOOKUP(E35,BD!$B:$D,3,FALSE),"")</f>
        <v>37883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880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>
        <v>880</v>
      </c>
      <c r="S35" s="71"/>
      <c r="T35" s="71"/>
      <c r="U35" s="71"/>
      <c r="V35" s="71"/>
      <c r="W35" s="71"/>
      <c r="X35" s="158"/>
    </row>
    <row r="36" spans="2:24" ht="12" x14ac:dyDescent="0.2">
      <c r="B36" s="69"/>
      <c r="C36" s="247"/>
      <c r="D36" s="125" t="s">
        <v>729</v>
      </c>
      <c r="E36" s="70" t="s">
        <v>724</v>
      </c>
      <c r="F36" s="145" t="str">
        <f>IFERROR(VLOOKUP(D36,BD!$B:$D,2,FALSE),"")</f>
        <v>AABT</v>
      </c>
      <c r="G36" s="145" t="str">
        <f>IFERROR(VLOOKUP(E36,BD!$B:$D,2,FALSE),"")</f>
        <v>ASSVP</v>
      </c>
      <c r="H36" s="160">
        <f>IFERROR(VLOOKUP(D36,BD!$B:$D,3,FALSE),"")</f>
        <v>38014</v>
      </c>
      <c r="I36" s="160">
        <f>IFERROR(VLOOKUP(E36,BD!$B:$D,3,FALSE),"")</f>
        <v>38404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880</v>
      </c>
      <c r="K36" s="147">
        <f t="shared" si="0"/>
        <v>1</v>
      </c>
      <c r="L36" s="71"/>
      <c r="M36" s="71"/>
      <c r="N36" s="71"/>
      <c r="O36" s="71">
        <v>880</v>
      </c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47"/>
      <c r="D37" s="124" t="s">
        <v>685</v>
      </c>
      <c r="E37" s="70" t="s">
        <v>452</v>
      </c>
      <c r="F37" s="145" t="str">
        <f>IFERROR(VLOOKUP(D37,BD!$B:$D,2,FALSE),"")</f>
        <v>PIAMARTA</v>
      </c>
      <c r="G37" s="145" t="str">
        <f>IFERROR(VLOOKUP(E37,BD!$B:$D,2,FALSE),"")</f>
        <v>PIAMARTA</v>
      </c>
      <c r="H37" s="160">
        <f>IFERROR(VLOOKUP(D37,BD!$B:$D,3,FALSE),"")</f>
        <v>37723</v>
      </c>
      <c r="I37" s="160">
        <f>IFERROR(VLOOKUP(E37,BD!$B:$D,3,FALSE),"")</f>
        <v>37809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880</v>
      </c>
      <c r="K37" s="147">
        <f t="shared" si="0"/>
        <v>1</v>
      </c>
      <c r="L37" s="71"/>
      <c r="M37" s="71"/>
      <c r="N37" s="71"/>
      <c r="O37" s="71">
        <v>880</v>
      </c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47">
        <v>29</v>
      </c>
      <c r="D38" s="124" t="s">
        <v>956</v>
      </c>
      <c r="E38" s="70" t="s">
        <v>954</v>
      </c>
      <c r="F38" s="145" t="str">
        <f>IFERROR(VLOOKUP(D38,BD!$B:$D,2,FALSE),"")</f>
        <v>SMEL/MCR</v>
      </c>
      <c r="G38" s="145" t="str">
        <f>IFERROR(VLOOKUP(E38,BD!$B:$D,2,FALSE),"")</f>
        <v>SMEL/MCR</v>
      </c>
      <c r="H38" s="160">
        <f>IFERROR(VLOOKUP(D38,BD!$B:$D,3,FALSE),"")</f>
        <v>37741</v>
      </c>
      <c r="I38" s="160">
        <f>IFERROR(VLOOKUP(E38,BD!$B:$D,3,FALSE),"")</f>
        <v>38143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720</v>
      </c>
      <c r="K38" s="147">
        <f t="shared" si="0"/>
        <v>2</v>
      </c>
      <c r="L38" s="71"/>
      <c r="M38" s="71"/>
      <c r="N38" s="71"/>
      <c r="O38" s="71">
        <v>400</v>
      </c>
      <c r="P38" s="71"/>
      <c r="Q38" s="71">
        <v>320</v>
      </c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47">
        <v>30</v>
      </c>
      <c r="D39" s="124" t="s">
        <v>807</v>
      </c>
      <c r="E39" s="124" t="s">
        <v>792</v>
      </c>
      <c r="F39" s="145" t="str">
        <f>IFERROR(VLOOKUP(D39,BD!$B:$D,2,FALSE),"")</f>
        <v>AMBP</v>
      </c>
      <c r="G39" s="145" t="str">
        <f>IFERROR(VLOOKUP(E39,BD!$B:$D,2,FALSE),"")</f>
        <v>AMBP</v>
      </c>
      <c r="H39" s="160">
        <f>IFERROR(VLOOKUP(D39,BD!$B:$D,3,FALSE),"")</f>
        <v>38648</v>
      </c>
      <c r="I39" s="160">
        <f>IFERROR(VLOOKUP(E39,BD!$B:$D,3,FALSE),"")</f>
        <v>37861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640</v>
      </c>
      <c r="K39" s="147">
        <f t="shared" si="0"/>
        <v>1</v>
      </c>
      <c r="L39" s="71"/>
      <c r="M39" s="71"/>
      <c r="N39" s="71"/>
      <c r="O39" s="71"/>
      <c r="P39" s="71"/>
      <c r="Q39" s="71"/>
      <c r="R39" s="71">
        <v>640</v>
      </c>
      <c r="S39" s="71"/>
      <c r="T39" s="71"/>
      <c r="U39" s="71"/>
      <c r="V39" s="71"/>
      <c r="W39" s="71"/>
      <c r="X39" s="158"/>
    </row>
    <row r="40" spans="2:24" ht="12" x14ac:dyDescent="0.2">
      <c r="B40" s="69"/>
      <c r="C40" s="247"/>
      <c r="D40" s="124" t="s">
        <v>454</v>
      </c>
      <c r="E40" s="70" t="s">
        <v>285</v>
      </c>
      <c r="F40" s="145" t="str">
        <f>IFERROR(VLOOKUP(D40,BD!$B:$D,2,FALSE),"")</f>
        <v>PIAMARTA</v>
      </c>
      <c r="G40" s="145" t="str">
        <f>IFERROR(VLOOKUP(E40,BD!$B:$D,2,FALSE),"")</f>
        <v>PIAMARTA</v>
      </c>
      <c r="H40" s="160">
        <f>IFERROR(VLOOKUP(D40,BD!$B:$D,3,FALSE),"")</f>
        <v>37911</v>
      </c>
      <c r="I40" s="160">
        <f>IFERROR(VLOOKUP(E40,BD!$B:$D,3,FALSE),"")</f>
        <v>37623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640</v>
      </c>
      <c r="K40" s="147">
        <f t="shared" si="0"/>
        <v>1</v>
      </c>
      <c r="L40" s="71"/>
      <c r="M40" s="71"/>
      <c r="N40" s="71"/>
      <c r="O40" s="71">
        <v>640</v>
      </c>
      <c r="P40" s="71"/>
      <c r="Q40" s="71"/>
      <c r="R40" s="71"/>
      <c r="S40" s="71"/>
      <c r="T40" s="71"/>
      <c r="U40" s="71"/>
      <c r="V40" s="71"/>
      <c r="W40" s="71"/>
      <c r="X40" s="158"/>
    </row>
    <row r="41" spans="2:24" ht="12" x14ac:dyDescent="0.2">
      <c r="B41" s="69"/>
      <c r="C41" s="247"/>
      <c r="D41" s="70" t="s">
        <v>743</v>
      </c>
      <c r="E41" s="70" t="s">
        <v>639</v>
      </c>
      <c r="F41" s="145" t="str">
        <f>IFERROR(VLOOKUP(D41,BD!$B:$D,2,FALSE),"")</f>
        <v>ASERP</v>
      </c>
      <c r="G41" s="145" t="str">
        <f>IFERROR(VLOOKUP(E41,BD!$B:$D,2,FALSE),"")</f>
        <v>ASERP</v>
      </c>
      <c r="H41" s="160">
        <f>IFERROR(VLOOKUP(D41,BD!$B:$D,3,FALSE),"")</f>
        <v>37716</v>
      </c>
      <c r="I41" s="160">
        <f>IFERROR(VLOOKUP(E41,BD!$B:$D,3,FALSE),"")</f>
        <v>38306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640</v>
      </c>
      <c r="K41" s="147">
        <f t="shared" si="0"/>
        <v>1</v>
      </c>
      <c r="L41" s="71"/>
      <c r="M41" s="71"/>
      <c r="N41" s="71"/>
      <c r="O41" s="71"/>
      <c r="P41" s="71"/>
      <c r="Q41" s="71"/>
      <c r="R41" s="71"/>
      <c r="S41" s="71">
        <v>640</v>
      </c>
      <c r="T41" s="71"/>
      <c r="U41" s="71"/>
      <c r="V41" s="71"/>
      <c r="W41" s="71"/>
      <c r="X41" s="158"/>
    </row>
    <row r="42" spans="2:24" ht="12" x14ac:dyDescent="0.2">
      <c r="B42" s="69"/>
      <c r="C42" s="247"/>
      <c r="D42" s="125" t="s">
        <v>270</v>
      </c>
      <c r="E42" s="70" t="s">
        <v>256</v>
      </c>
      <c r="F42" s="145" t="str">
        <f>IFERROR(VLOOKUP(D42,BD!$B:$D,2,FALSE),"")</f>
        <v>ASSVP</v>
      </c>
      <c r="G42" s="145" t="str">
        <f>IFERROR(VLOOKUP(E42,BD!$B:$D,2,FALSE),"")</f>
        <v>ASSVP</v>
      </c>
      <c r="H42" s="160">
        <f>IFERROR(VLOOKUP(D42,BD!$B:$D,3,FALSE),"")</f>
        <v>37864</v>
      </c>
      <c r="I42" s="160">
        <f>IFERROR(VLOOKUP(E42,BD!$B:$D,3,FALSE),"")</f>
        <v>38054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640</v>
      </c>
      <c r="K42" s="147">
        <f t="shared" ref="K42:K68" si="1">COUNT(L42:X42)-COUNTIF(L42:X42,"=0")</f>
        <v>1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>
        <v>640</v>
      </c>
      <c r="X42" s="158"/>
    </row>
    <row r="43" spans="2:24" ht="12" x14ac:dyDescent="0.2">
      <c r="B43" s="69"/>
      <c r="C43" s="247">
        <v>34</v>
      </c>
      <c r="D43" s="124" t="s">
        <v>734</v>
      </c>
      <c r="E43" s="70" t="s">
        <v>715</v>
      </c>
      <c r="F43" s="145" t="str">
        <f>IFERROR(VLOOKUP(D43,BD!$B:$D,2,FALSE),"")</f>
        <v>CC</v>
      </c>
      <c r="G43" s="145" t="str">
        <f>IFERROR(VLOOKUP(E43,BD!$B:$D,2,FALSE),"")</f>
        <v>ZARDO</v>
      </c>
      <c r="H43" s="160">
        <f>IFERROR(VLOOKUP(D43,BD!$B:$D,3,FALSE),"")</f>
        <v>38322</v>
      </c>
      <c r="I43" s="160">
        <f>IFERROR(VLOOKUP(E43,BD!$B:$D,3,FALSE),"")</f>
        <v>38489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560</v>
      </c>
      <c r="K43" s="147">
        <f t="shared" si="1"/>
        <v>1</v>
      </c>
      <c r="L43" s="71"/>
      <c r="M43" s="71"/>
      <c r="N43" s="71">
        <v>560</v>
      </c>
      <c r="O43" s="71"/>
      <c r="P43" s="71"/>
      <c r="Q43" s="71"/>
      <c r="R43" s="71"/>
      <c r="S43" s="71"/>
      <c r="T43" s="71"/>
      <c r="U43" s="71"/>
      <c r="V43" s="71"/>
      <c r="W43" s="71"/>
      <c r="X43" s="158"/>
    </row>
    <row r="44" spans="2:24" ht="12" x14ac:dyDescent="0.2">
      <c r="B44" s="69"/>
      <c r="C44" s="247"/>
      <c r="D44" s="124" t="s">
        <v>601</v>
      </c>
      <c r="E44" s="70" t="s">
        <v>961</v>
      </c>
      <c r="F44" s="145" t="str">
        <f>IFERROR(VLOOKUP(D44,BD!$B:$D,2,FALSE),"")</f>
        <v>CSJ/NAMBA TRAINING</v>
      </c>
      <c r="G44" s="145" t="str">
        <f>IFERROR(VLOOKUP(E44,BD!$B:$D,2,FALSE),"")</f>
        <v>CSJ/NAMBA TRAINING</v>
      </c>
      <c r="H44" s="160">
        <f>IFERROR(VLOOKUP(D44,BD!$B:$D,3,FALSE),"")</f>
        <v>38389</v>
      </c>
      <c r="I44" s="160">
        <f>IFERROR(VLOOKUP(E44,BD!$B:$D,3,FALSE),"")</f>
        <v>38396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560</v>
      </c>
      <c r="K44" s="147">
        <f t="shared" si="1"/>
        <v>1</v>
      </c>
      <c r="L44" s="71"/>
      <c r="M44" s="71"/>
      <c r="N44" s="71"/>
      <c r="O44" s="71"/>
      <c r="P44" s="71"/>
      <c r="Q44" s="71"/>
      <c r="R44" s="71"/>
      <c r="S44" s="71"/>
      <c r="T44" s="71">
        <v>560</v>
      </c>
      <c r="U44" s="71"/>
      <c r="V44" s="71"/>
      <c r="W44" s="71"/>
      <c r="X44" s="158"/>
    </row>
    <row r="45" spans="2:24" ht="12" x14ac:dyDescent="0.2">
      <c r="B45" s="69"/>
      <c r="C45" s="247"/>
      <c r="D45" s="70" t="s">
        <v>1372</v>
      </c>
      <c r="E45" s="70" t="s">
        <v>372</v>
      </c>
      <c r="F45" s="145" t="str">
        <f>IFERROR(VLOOKUP(D45,BD!$B:$D,2,FALSE),"")</f>
        <v>SMCC</v>
      </c>
      <c r="G45" s="145" t="str">
        <f>IFERROR(VLOOKUP(E45,BD!$B:$D,2,FALSE),"")</f>
        <v>SMCC</v>
      </c>
      <c r="H45" s="160">
        <f>IFERROR(VLOOKUP(D45,BD!$B:$D,3,FALSE),"")</f>
        <v>38555</v>
      </c>
      <c r="I45" s="160">
        <f>IFERROR(VLOOKUP(E45,BD!$B:$D,3,FALSE),"")</f>
        <v>38296</v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560</v>
      </c>
      <c r="K45" s="147">
        <f t="shared" si="1"/>
        <v>1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>
        <v>560</v>
      </c>
      <c r="W45" s="71"/>
      <c r="X45" s="158"/>
    </row>
    <row r="46" spans="2:24" ht="12" x14ac:dyDescent="0.2">
      <c r="B46" s="69"/>
      <c r="C46" s="247"/>
      <c r="D46" s="70" t="s">
        <v>998</v>
      </c>
      <c r="E46" s="70" t="s">
        <v>709</v>
      </c>
      <c r="F46" s="145" t="str">
        <f>IFERROR(VLOOKUP(D46,BD!$B:$D,2,FALSE),"")</f>
        <v>ZARDO</v>
      </c>
      <c r="G46" s="145" t="str">
        <f>IFERROR(VLOOKUP(E46,BD!$B:$D,2,FALSE),"")</f>
        <v>ZARDO</v>
      </c>
      <c r="H46" s="160">
        <f>IFERROR(VLOOKUP(D46,BD!$B:$D,3,FALSE),"")</f>
        <v>0</v>
      </c>
      <c r="I46" s="160">
        <f>IFERROR(VLOOKUP(E46,BD!$B:$D,3,FALSE),"")</f>
        <v>38976</v>
      </c>
      <c r="J46" s="146">
        <f>IF(COUNT(L46:X46)&gt;=5,SUM(LARGE(L46:X46,{1,2,3,4,5})),IF(COUNT(L46:X46)=4,SUM(LARGE(L46:X46,{1,2,3,4})),IF(COUNT(L46:X46)=3,SUM(LARGE(L46:X46,{1,2,3})),IF(COUNT(L46:X46)=2,SUM(LARGE(L46:X46,{1,2})),IF(COUNT(L46:X46)=1,SUM(LARGE(L46:X46,{1})),0)))))</f>
        <v>560</v>
      </c>
      <c r="K46" s="147">
        <f t="shared" si="1"/>
        <v>1</v>
      </c>
      <c r="L46" s="71">
        <v>560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158"/>
    </row>
    <row r="47" spans="2:24" ht="12" x14ac:dyDescent="0.2">
      <c r="B47" s="69"/>
      <c r="C47" s="247">
        <v>38</v>
      </c>
      <c r="D47" s="124" t="s">
        <v>1466</v>
      </c>
      <c r="E47" s="70" t="s">
        <v>1475</v>
      </c>
      <c r="F47" s="145" t="str">
        <f>IFERROR(VLOOKUP(D47,BD!$B:$D,2,FALSE),"")</f>
        <v>ABCFI</v>
      </c>
      <c r="G47" s="145" t="str">
        <f>IFERROR(VLOOKUP(E47,BD!$B:$D,2,FALSE),"")</f>
        <v>ABCFI</v>
      </c>
      <c r="H47" s="160">
        <f>IFERROR(VLOOKUP(D47,BD!$B:$D,3,FALSE),"")</f>
        <v>37755</v>
      </c>
      <c r="I47" s="160">
        <f>IFERROR(VLOOKUP(E47,BD!$B:$D,3,FALSE),"")</f>
        <v>38034</v>
      </c>
      <c r="J47" s="146">
        <f>IF(COUNT(L47:X47)&gt;=5,SUM(LARGE(L47:X47,{1,2,3,4,5})),IF(COUNT(L47:X47)=4,SUM(LARGE(L47:X47,{1,2,3,4})),IF(COUNT(L47:X47)=3,SUM(LARGE(L47:X47,{1,2,3})),IF(COUNT(L47:X47)=2,SUM(LARGE(L47:X47,{1,2})),IF(COUNT(L47:X47)=1,SUM(LARGE(L47:X47,{1})),0)))))</f>
        <v>440</v>
      </c>
      <c r="K47" s="147">
        <f t="shared" si="1"/>
        <v>1</v>
      </c>
      <c r="L47" s="71"/>
      <c r="M47" s="71"/>
      <c r="N47" s="71"/>
      <c r="O47" s="71"/>
      <c r="P47" s="71"/>
      <c r="Q47" s="71">
        <v>440</v>
      </c>
      <c r="R47" s="71"/>
      <c r="S47" s="71"/>
      <c r="T47" s="71"/>
      <c r="U47" s="71"/>
      <c r="V47" s="71"/>
      <c r="W47" s="71"/>
      <c r="X47" s="158"/>
    </row>
    <row r="48" spans="2:24" ht="12" x14ac:dyDescent="0.2">
      <c r="B48" s="69"/>
      <c r="C48" s="247"/>
      <c r="D48" s="124" t="s">
        <v>1546</v>
      </c>
      <c r="E48" s="70" t="s">
        <v>1554</v>
      </c>
      <c r="F48" s="145" t="str">
        <f>IFERROR(VLOOKUP(D48,BD!$B:$D,2,FALSE),"")</f>
        <v>SMCC</v>
      </c>
      <c r="G48" s="145" t="str">
        <f>IFERROR(VLOOKUP(E48,BD!$B:$D,2,FALSE),"")</f>
        <v>SMCC</v>
      </c>
      <c r="H48" s="160">
        <f>IFERROR(VLOOKUP(D48,BD!$B:$D,3,FALSE),"")</f>
        <v>37902</v>
      </c>
      <c r="I48" s="160">
        <f>IFERROR(VLOOKUP(E48,BD!$B:$D,3,FALSE),"")</f>
        <v>38836</v>
      </c>
      <c r="J48" s="146">
        <f>IF(COUNT(L48:X48)&gt;=5,SUM(LARGE(L48:X48,{1,2,3,4,5})),IF(COUNT(L48:X48)=4,SUM(LARGE(L48:X48,{1,2,3,4})),IF(COUNT(L48:X48)=3,SUM(LARGE(L48:X48,{1,2,3})),IF(COUNT(L48:X48)=2,SUM(LARGE(L48:X48,{1,2})),IF(COUNT(L48:X48)=1,SUM(LARGE(L48:X48,{1})),0)))))</f>
        <v>440</v>
      </c>
      <c r="K48" s="147">
        <f t="shared" si="1"/>
        <v>1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>
        <v>440</v>
      </c>
      <c r="W48" s="71"/>
      <c r="X48" s="158"/>
    </row>
    <row r="49" spans="2:24" ht="12" x14ac:dyDescent="0.2">
      <c r="B49" s="69"/>
      <c r="C49" s="247"/>
      <c r="D49" s="70" t="s">
        <v>720</v>
      </c>
      <c r="E49" s="70" t="s">
        <v>701</v>
      </c>
      <c r="F49" s="145" t="str">
        <f>IFERROR(VLOOKUP(D49,BD!$B:$D,2,FALSE),"")</f>
        <v>ZARDO</v>
      </c>
      <c r="G49" s="145" t="str">
        <f>IFERROR(VLOOKUP(E49,BD!$B:$D,2,FALSE),"")</f>
        <v>ZARDO</v>
      </c>
      <c r="H49" s="160">
        <f>IFERROR(VLOOKUP(D49,BD!$B:$D,3,FALSE),"")</f>
        <v>38576</v>
      </c>
      <c r="I49" s="160">
        <f>IFERROR(VLOOKUP(E49,BD!$B:$D,3,FALSE),"")</f>
        <v>38294</v>
      </c>
      <c r="J49" s="146">
        <f>IF(COUNT(L49:X49)&gt;=5,SUM(LARGE(L49:X49,{1,2,3,4,5})),IF(COUNT(L49:X49)=4,SUM(LARGE(L49:X49,{1,2,3,4})),IF(COUNT(L49:X49)=3,SUM(LARGE(L49:X49,{1,2,3})),IF(COUNT(L49:X49)=2,SUM(LARGE(L49:X49,{1,2})),IF(COUNT(L49:X49)=1,SUM(LARGE(L49:X49,{1})),0)))))</f>
        <v>440</v>
      </c>
      <c r="K49" s="147">
        <f t="shared" si="1"/>
        <v>1</v>
      </c>
      <c r="L49" s="71"/>
      <c r="M49" s="71"/>
      <c r="N49" s="71">
        <v>440</v>
      </c>
      <c r="O49" s="71"/>
      <c r="P49" s="71"/>
      <c r="Q49" s="71"/>
      <c r="R49" s="71"/>
      <c r="S49" s="71"/>
      <c r="T49" s="71"/>
      <c r="U49" s="71"/>
      <c r="V49" s="71"/>
      <c r="W49" s="71"/>
      <c r="X49" s="158"/>
    </row>
    <row r="50" spans="2:24" ht="12" x14ac:dyDescent="0.2">
      <c r="B50" s="69"/>
      <c r="C50" s="247">
        <v>41</v>
      </c>
      <c r="D50" s="124" t="s">
        <v>734</v>
      </c>
      <c r="E50" s="70" t="s">
        <v>656</v>
      </c>
      <c r="F50" s="145" t="str">
        <f>IFERROR(VLOOKUP(D50,BD!$B:$D,2,FALSE),"")</f>
        <v>CC</v>
      </c>
      <c r="G50" s="145" t="str">
        <f>IFERROR(VLOOKUP(E50,BD!$B:$D,2,FALSE),"")</f>
        <v>SMCC</v>
      </c>
      <c r="H50" s="160">
        <f>IFERROR(VLOOKUP(D50,BD!$B:$D,3,FALSE),"")</f>
        <v>38322</v>
      </c>
      <c r="I50" s="160">
        <f>IFERROR(VLOOKUP(E50,BD!$B:$D,3,FALSE),"")</f>
        <v>38648</v>
      </c>
      <c r="J50" s="146">
        <f>IF(COUNT(L50:X50)&gt;=5,SUM(LARGE(L50:X50,{1,2,3,4,5})),IF(COUNT(L50:X50)=4,SUM(LARGE(L50:X50,{1,2,3,4})),IF(COUNT(L50:X50)=3,SUM(LARGE(L50:X50,{1,2,3})),IF(COUNT(L50:X50)=2,SUM(LARGE(L50:X50,{1,2})),IF(COUNT(L50:X50)=1,SUM(LARGE(L50:X50,{1})),0)))))</f>
        <v>400</v>
      </c>
      <c r="K50" s="147">
        <f t="shared" si="1"/>
        <v>1</v>
      </c>
      <c r="L50" s="71"/>
      <c r="M50" s="71"/>
      <c r="N50" s="71"/>
      <c r="O50" s="71"/>
      <c r="P50" s="71"/>
      <c r="Q50" s="71"/>
      <c r="R50" s="71"/>
      <c r="S50" s="71">
        <v>400</v>
      </c>
      <c r="T50" s="71"/>
      <c r="U50" s="71"/>
      <c r="V50" s="71"/>
      <c r="W50" s="71"/>
      <c r="X50" s="158"/>
    </row>
    <row r="51" spans="2:24" ht="12" x14ac:dyDescent="0.2">
      <c r="B51" s="69"/>
      <c r="C51" s="247"/>
      <c r="D51" s="70" t="s">
        <v>1542</v>
      </c>
      <c r="E51" s="124" t="s">
        <v>1553</v>
      </c>
      <c r="F51" s="145" t="str">
        <f>IFERROR(VLOOKUP(D51,BD!$B:$D,2,FALSE),"")</f>
        <v>ABCFI</v>
      </c>
      <c r="G51" s="145" t="str">
        <f>IFERROR(VLOOKUP(E51,BD!$B:$D,2,FALSE),"")</f>
        <v>ABCFI</v>
      </c>
      <c r="H51" s="160">
        <f>IFERROR(VLOOKUP(D51,BD!$B:$D,3,FALSE),"")</f>
        <v>37819</v>
      </c>
      <c r="I51" s="160">
        <f>IFERROR(VLOOKUP(E51,BD!$B:$D,3,FALSE),"")</f>
        <v>38416</v>
      </c>
      <c r="J51" s="146">
        <f>IF(COUNT(L51:X51)&gt;=5,SUM(LARGE(L51:X51,{1,2,3,4,5})),IF(COUNT(L51:X51)=4,SUM(LARGE(L51:X51,{1,2,3,4})),IF(COUNT(L51:X51)=3,SUM(LARGE(L51:X51,{1,2,3})),IF(COUNT(L51:X51)=2,SUM(LARGE(L51:X51,{1,2})),IF(COUNT(L51:X51)=1,SUM(LARGE(L51:X51,{1})),0)))))</f>
        <v>400</v>
      </c>
      <c r="K51" s="147">
        <f t="shared" si="1"/>
        <v>1</v>
      </c>
      <c r="L51" s="71"/>
      <c r="M51" s="71"/>
      <c r="N51" s="71"/>
      <c r="O51" s="71"/>
      <c r="P51" s="71"/>
      <c r="Q51" s="71"/>
      <c r="R51" s="71"/>
      <c r="S51" s="71">
        <v>400</v>
      </c>
      <c r="T51" s="71"/>
      <c r="U51" s="71"/>
      <c r="V51" s="71"/>
      <c r="W51" s="71"/>
      <c r="X51" s="158"/>
    </row>
    <row r="52" spans="2:24" ht="12" x14ac:dyDescent="0.2">
      <c r="B52" s="69"/>
      <c r="C52" s="247"/>
      <c r="D52" s="124" t="s">
        <v>1265</v>
      </c>
      <c r="E52" s="70" t="s">
        <v>202</v>
      </c>
      <c r="F52" s="145" t="str">
        <f>IFERROR(VLOOKUP(D52,BD!$B:$D,2,FALSE),"")</f>
        <v>PALOTINA</v>
      </c>
      <c r="G52" s="145" t="str">
        <f>IFERROR(VLOOKUP(E52,BD!$B:$D,2,FALSE),"")</f>
        <v>PALOTINA</v>
      </c>
      <c r="H52" s="160">
        <f>IFERROR(VLOOKUP(D52,BD!$B:$D,3,FALSE),"")</f>
        <v>37786</v>
      </c>
      <c r="I52" s="160">
        <f>IFERROR(VLOOKUP(E52,BD!$B:$D,3,FALSE),"")</f>
        <v>37672</v>
      </c>
      <c r="J52" s="146">
        <f>IF(COUNT(L52:X52)&gt;=5,SUM(LARGE(L52:X52,{1,2,3,4,5})),IF(COUNT(L52:X52)=4,SUM(LARGE(L52:X52,{1,2,3,4})),IF(COUNT(L52:X52)=3,SUM(LARGE(L52:X52,{1,2,3})),IF(COUNT(L52:X52)=2,SUM(LARGE(L52:X52,{1,2})),IF(COUNT(L52:X52)=1,SUM(LARGE(L52:X52,{1})),0)))))</f>
        <v>400</v>
      </c>
      <c r="K52" s="147">
        <f t="shared" si="1"/>
        <v>1</v>
      </c>
      <c r="L52" s="71"/>
      <c r="M52" s="71"/>
      <c r="N52" s="71"/>
      <c r="O52" s="71"/>
      <c r="P52" s="71"/>
      <c r="Q52" s="71"/>
      <c r="R52" s="71"/>
      <c r="S52" s="71">
        <v>400</v>
      </c>
      <c r="T52" s="71"/>
      <c r="U52" s="71"/>
      <c r="V52" s="71"/>
      <c r="W52" s="71"/>
      <c r="X52" s="158"/>
    </row>
    <row r="53" spans="2:24" ht="12" x14ac:dyDescent="0.2">
      <c r="B53" s="69"/>
      <c r="C53" s="247"/>
      <c r="D53" s="70" t="s">
        <v>683</v>
      </c>
      <c r="E53" s="70" t="s">
        <v>1070</v>
      </c>
      <c r="F53" s="145" t="str">
        <f>IFERROR(VLOOKUP(D53,BD!$B:$D,2,FALSE),"")</f>
        <v>PIAMARTA</v>
      </c>
      <c r="G53" s="145" t="str">
        <f>IFERROR(VLOOKUP(E53,BD!$B:$D,2,FALSE),"")</f>
        <v>PIAMARTA</v>
      </c>
      <c r="H53" s="160">
        <f>IFERROR(VLOOKUP(D53,BD!$B:$D,3,FALSE),"")</f>
        <v>38107</v>
      </c>
      <c r="I53" s="160">
        <f>IFERROR(VLOOKUP(E53,BD!$B:$D,3,FALSE),"")</f>
        <v>38073</v>
      </c>
      <c r="J53" s="146">
        <f>IF(COUNT(L53:X53)&gt;=5,SUM(LARGE(L53:X53,{1,2,3,4,5})),IF(COUNT(L53:X53)=4,SUM(LARGE(L53:X53,{1,2,3,4})),IF(COUNT(L53:X53)=3,SUM(LARGE(L53:X53,{1,2,3})),IF(COUNT(L53:X53)=2,SUM(LARGE(L53:X53,{1,2})),IF(COUNT(L53:X53)=1,SUM(LARGE(L53:X53,{1})),0)))))</f>
        <v>400</v>
      </c>
      <c r="K53" s="147">
        <f t="shared" si="1"/>
        <v>1</v>
      </c>
      <c r="L53" s="71"/>
      <c r="M53" s="71"/>
      <c r="N53" s="71"/>
      <c r="O53" s="71">
        <v>400</v>
      </c>
      <c r="P53" s="71"/>
      <c r="Q53" s="71"/>
      <c r="R53" s="71"/>
      <c r="S53" s="71"/>
      <c r="T53" s="71"/>
      <c r="U53" s="71"/>
      <c r="V53" s="71"/>
      <c r="W53" s="71"/>
      <c r="X53" s="158"/>
    </row>
    <row r="54" spans="2:24" ht="12" x14ac:dyDescent="0.2">
      <c r="B54" s="69"/>
      <c r="C54" s="247"/>
      <c r="D54" s="124" t="s">
        <v>712</v>
      </c>
      <c r="E54" s="70" t="s">
        <v>701</v>
      </c>
      <c r="F54" s="145" t="str">
        <f>IFERROR(VLOOKUP(D54,BD!$B:$D,2,FALSE),"")</f>
        <v>ZARDO</v>
      </c>
      <c r="G54" s="145" t="str">
        <f>IFERROR(VLOOKUP(E54,BD!$B:$D,2,FALSE),"")</f>
        <v>ZARDO</v>
      </c>
      <c r="H54" s="160">
        <f>IFERROR(VLOOKUP(D54,BD!$B:$D,3,FALSE),"")</f>
        <v>38070</v>
      </c>
      <c r="I54" s="160">
        <f>IFERROR(VLOOKUP(E54,BD!$B:$D,3,FALSE),"")</f>
        <v>38294</v>
      </c>
      <c r="J54" s="146">
        <f>IF(COUNT(L54:X54)&gt;=5,SUM(LARGE(L54:X54,{1,2,3,4,5})),IF(COUNT(L54:X54)=4,SUM(LARGE(L54:X54,{1,2,3,4})),IF(COUNT(L54:X54)=3,SUM(LARGE(L54:X54,{1,2,3})),IF(COUNT(L54:X54)=2,SUM(LARGE(L54:X54,{1,2})),IF(COUNT(L54:X54)=1,SUM(LARGE(L54:X54,{1})),0)))))</f>
        <v>400</v>
      </c>
      <c r="K54" s="147">
        <f t="shared" si="1"/>
        <v>1</v>
      </c>
      <c r="L54" s="71"/>
      <c r="M54" s="71"/>
      <c r="N54" s="71"/>
      <c r="O54" s="71"/>
      <c r="P54" s="71"/>
      <c r="Q54" s="71"/>
      <c r="R54" s="71"/>
      <c r="S54" s="71">
        <v>400</v>
      </c>
      <c r="T54" s="71"/>
      <c r="U54" s="71"/>
      <c r="V54" s="71"/>
      <c r="W54" s="71"/>
      <c r="X54" s="158"/>
    </row>
    <row r="55" spans="2:24" ht="12" x14ac:dyDescent="0.2">
      <c r="B55" s="69"/>
      <c r="C55" s="247"/>
      <c r="D55" s="124" t="s">
        <v>428</v>
      </c>
      <c r="E55" s="226" t="s">
        <v>701</v>
      </c>
      <c r="F55" s="145" t="str">
        <f>IFERROR(VLOOKUP(D55,BD!$B:$D,2,FALSE),"")</f>
        <v>ZARDO</v>
      </c>
      <c r="G55" s="145" t="str">
        <f>IFERROR(VLOOKUP(E55,BD!$B:$D,2,FALSE),"")</f>
        <v>ZARDO</v>
      </c>
      <c r="H55" s="160">
        <f>IFERROR(VLOOKUP(D55,BD!$B:$D,3,FALSE),"")</f>
        <v>38356</v>
      </c>
      <c r="I55" s="160">
        <f>IFERROR(VLOOKUP(E55,BD!$B:$D,3,FALSE),"")</f>
        <v>38294</v>
      </c>
      <c r="J55" s="146">
        <f>IF(COUNT(L55:X55)&gt;=5,SUM(LARGE(L55:X55,{1,2,3,4,5})),IF(COUNT(L55:X55)=4,SUM(LARGE(L55:X55,{1,2,3,4})),IF(COUNT(L55:X55)=3,SUM(LARGE(L55:X55,{1,2,3})),IF(COUNT(L55:X55)=2,SUM(LARGE(L55:X55,{1,2})),IF(COUNT(L55:X55)=1,SUM(LARGE(L55:X55,{1})),0)))))</f>
        <v>400</v>
      </c>
      <c r="K55" s="147">
        <f t="shared" si="1"/>
        <v>1</v>
      </c>
      <c r="L55" s="71"/>
      <c r="M55" s="71"/>
      <c r="N55" s="71"/>
      <c r="O55" s="71">
        <v>400</v>
      </c>
      <c r="P55" s="71"/>
      <c r="Q55" s="71"/>
      <c r="R55" s="71"/>
      <c r="S55" s="71"/>
      <c r="T55" s="71"/>
      <c r="U55" s="71"/>
      <c r="V55" s="71"/>
      <c r="W55" s="71"/>
      <c r="X55" s="158"/>
    </row>
    <row r="56" spans="2:24" ht="12" x14ac:dyDescent="0.2">
      <c r="B56" s="69"/>
      <c r="C56" s="247"/>
      <c r="D56" s="70" t="s">
        <v>952</v>
      </c>
      <c r="E56" s="70" t="s">
        <v>879</v>
      </c>
      <c r="F56" s="145" t="str">
        <f>IFERROR(VLOOKUP(D56,BD!$B:$D,2,FALSE),"")</f>
        <v>SMEL/MCR</v>
      </c>
      <c r="G56" s="145" t="str">
        <f>IFERROR(VLOOKUP(E56,BD!$B:$D,2,FALSE),"")</f>
        <v>SMEL/MCR</v>
      </c>
      <c r="H56" s="160">
        <f>IFERROR(VLOOKUP(D56,BD!$B:$D,3,FALSE),"")</f>
        <v>38162</v>
      </c>
      <c r="I56" s="160">
        <f>IFERROR(VLOOKUP(E56,BD!$B:$D,3,FALSE),"")</f>
        <v>37946</v>
      </c>
      <c r="J56" s="146">
        <f>IF(COUNT(L56:X56)&gt;=5,SUM(LARGE(L56:X56,{1,2,3,4,5})),IF(COUNT(L56:X56)=4,SUM(LARGE(L56:X56,{1,2,3,4})),IF(COUNT(L56:X56)=3,SUM(LARGE(L56:X56,{1,2,3})),IF(COUNT(L56:X56)=2,SUM(LARGE(L56:X56,{1,2})),IF(COUNT(L56:X56)=1,SUM(LARGE(L56:X56,{1})),0)))))</f>
        <v>400</v>
      </c>
      <c r="K56" s="147">
        <f t="shared" si="1"/>
        <v>1</v>
      </c>
      <c r="L56" s="71"/>
      <c r="M56" s="71"/>
      <c r="N56" s="71"/>
      <c r="O56" s="71">
        <v>400</v>
      </c>
      <c r="P56" s="71"/>
      <c r="Q56" s="71"/>
      <c r="R56" s="71"/>
      <c r="S56" s="71"/>
      <c r="T56" s="71"/>
      <c r="U56" s="71"/>
      <c r="V56" s="71"/>
      <c r="W56" s="71"/>
      <c r="X56" s="158"/>
    </row>
    <row r="57" spans="2:24" ht="12" x14ac:dyDescent="0.2">
      <c r="B57" s="69"/>
      <c r="C57" s="247"/>
      <c r="D57" s="124" t="s">
        <v>956</v>
      </c>
      <c r="E57" s="70" t="s">
        <v>879</v>
      </c>
      <c r="F57" s="145" t="str">
        <f>IFERROR(VLOOKUP(D57,BD!$B:$D,2,FALSE),"")</f>
        <v>SMEL/MCR</v>
      </c>
      <c r="G57" s="145" t="str">
        <f>IFERROR(VLOOKUP(E57,BD!$B:$D,2,FALSE),"")</f>
        <v>SMEL/MCR</v>
      </c>
      <c r="H57" s="160">
        <f>IFERROR(VLOOKUP(D57,BD!$B:$D,3,FALSE),"")</f>
        <v>37741</v>
      </c>
      <c r="I57" s="160">
        <f>IFERROR(VLOOKUP(E57,BD!$B:$D,3,FALSE),"")</f>
        <v>37946</v>
      </c>
      <c r="J57" s="146">
        <f>IF(COUNT(L57:X57)&gt;=5,SUM(LARGE(L57:X57,{1,2,3,4,5})),IF(COUNT(L57:X57)=4,SUM(LARGE(L57:X57,{1,2,3,4})),IF(COUNT(L57:X57)=3,SUM(LARGE(L57:X57,{1,2,3})),IF(COUNT(L57:X57)=2,SUM(LARGE(L57:X57,{1,2})),IF(COUNT(L57:X57)=1,SUM(LARGE(L57:X57,{1})),0)))))</f>
        <v>400</v>
      </c>
      <c r="K57" s="147">
        <f t="shared" si="1"/>
        <v>1</v>
      </c>
      <c r="L57" s="71"/>
      <c r="M57" s="71"/>
      <c r="N57" s="71"/>
      <c r="O57" s="71"/>
      <c r="P57" s="71"/>
      <c r="Q57" s="71"/>
      <c r="R57" s="71">
        <v>400</v>
      </c>
      <c r="S57" s="71"/>
      <c r="T57" s="71"/>
      <c r="U57" s="71"/>
      <c r="V57" s="71"/>
      <c r="W57" s="71"/>
      <c r="X57" s="158"/>
    </row>
    <row r="58" spans="2:24" ht="12" x14ac:dyDescent="0.2">
      <c r="B58" s="69"/>
      <c r="C58" s="247"/>
      <c r="D58" s="70" t="s">
        <v>1166</v>
      </c>
      <c r="E58" s="70" t="s">
        <v>701</v>
      </c>
      <c r="F58" s="145" t="str">
        <f>IFERROR(VLOOKUP(D58,BD!$B:$D,2,FALSE),"")</f>
        <v>ZARDO</v>
      </c>
      <c r="G58" s="145" t="str">
        <f>IFERROR(VLOOKUP(E58,BD!$B:$D,2,FALSE),"")</f>
        <v>ZARDO</v>
      </c>
      <c r="H58" s="160">
        <f>IFERROR(VLOOKUP(D58,BD!$B:$D,3,FALSE),"")</f>
        <v>39030</v>
      </c>
      <c r="I58" s="160">
        <f>IFERROR(VLOOKUP(E58,BD!$B:$D,3,FALSE),"")</f>
        <v>38294</v>
      </c>
      <c r="J58" s="146">
        <f>IF(COUNT(L58:X58)&gt;=5,SUM(LARGE(L58:X58,{1,2,3,4,5})),IF(COUNT(L58:X58)=4,SUM(LARGE(L58:X58,{1,2,3,4})),IF(COUNT(L58:X58)=3,SUM(LARGE(L58:X58,{1,2,3})),IF(COUNT(L58:X58)=2,SUM(LARGE(L58:X58,{1,2})),IF(COUNT(L58:X58)=1,SUM(LARGE(L58:X58,{1})),0)))))</f>
        <v>400</v>
      </c>
      <c r="K58" s="147">
        <f t="shared" si="1"/>
        <v>1</v>
      </c>
      <c r="L58" s="71"/>
      <c r="M58" s="71"/>
      <c r="N58" s="71"/>
      <c r="O58" s="71"/>
      <c r="P58" s="71"/>
      <c r="Q58" s="71"/>
      <c r="R58" s="71">
        <v>400</v>
      </c>
      <c r="S58" s="71"/>
      <c r="T58" s="71"/>
      <c r="U58" s="71"/>
      <c r="V58" s="71"/>
      <c r="W58" s="71"/>
      <c r="X58" s="158"/>
    </row>
    <row r="59" spans="2:24" ht="12" x14ac:dyDescent="0.2">
      <c r="B59" s="69"/>
      <c r="C59" s="247"/>
      <c r="D59" s="70" t="s">
        <v>459</v>
      </c>
      <c r="E59" s="70" t="s">
        <v>480</v>
      </c>
      <c r="F59" s="145" t="str">
        <f>IFERROR(VLOOKUP(D59,BD!$B:$D,2,FALSE),"")</f>
        <v>ASSVP</v>
      </c>
      <c r="G59" s="145" t="str">
        <f>IFERROR(VLOOKUP(E59,BD!$B:$D,2,FALSE),"")</f>
        <v>ASSVP</v>
      </c>
      <c r="H59" s="160">
        <f>IFERROR(VLOOKUP(D59,BD!$B:$D,3,FALSE),"")</f>
        <v>37861</v>
      </c>
      <c r="I59" s="160">
        <f>IFERROR(VLOOKUP(E59,BD!$B:$D,3,FALSE),"")</f>
        <v>37883</v>
      </c>
      <c r="J59" s="146">
        <f>IF(COUNT(L59:X59)&gt;=5,SUM(LARGE(L59:X59,{1,2,3,4,5})),IF(COUNT(L59:X59)=4,SUM(LARGE(L59:X59,{1,2,3,4})),IF(COUNT(L59:X59)=3,SUM(LARGE(L59:X59,{1,2,3})),IF(COUNT(L59:X59)=2,SUM(LARGE(L59:X59,{1,2})),IF(COUNT(L59:X59)=1,SUM(LARGE(L59:X59,{1})),0)))))</f>
        <v>400</v>
      </c>
      <c r="K59" s="147">
        <f t="shared" si="1"/>
        <v>1</v>
      </c>
      <c r="L59" s="71"/>
      <c r="M59" s="71"/>
      <c r="N59" s="71"/>
      <c r="O59" s="71">
        <v>400</v>
      </c>
      <c r="P59" s="71"/>
      <c r="Q59" s="71"/>
      <c r="R59" s="71"/>
      <c r="S59" s="71"/>
      <c r="T59" s="71"/>
      <c r="U59" s="71"/>
      <c r="V59" s="71"/>
      <c r="W59" s="71"/>
      <c r="X59" s="158"/>
    </row>
    <row r="60" spans="2:24" ht="12" x14ac:dyDescent="0.2">
      <c r="B60" s="69"/>
      <c r="C60" s="247"/>
      <c r="D60" s="124" t="s">
        <v>383</v>
      </c>
      <c r="E60" s="123" t="s">
        <v>675</v>
      </c>
      <c r="F60" s="145" t="str">
        <f>IFERROR(VLOOKUP(D60,BD!$B:$D,2,FALSE),"")</f>
        <v>PALOTINA</v>
      </c>
      <c r="G60" s="145" t="str">
        <f>IFERROR(VLOOKUP(E60,BD!$B:$D,2,FALSE),"")</f>
        <v>PALOTINA</v>
      </c>
      <c r="H60" s="160">
        <f>IFERROR(VLOOKUP(D60,BD!$B:$D,3,FALSE),"")</f>
        <v>38097</v>
      </c>
      <c r="I60" s="160">
        <f>IFERROR(VLOOKUP(E60,BD!$B:$D,3,FALSE),"")</f>
        <v>38670</v>
      </c>
      <c r="J60" s="146">
        <f>IF(COUNT(L60:X60)&gt;=5,SUM(LARGE(L60:X60,{1,2,3,4,5})),IF(COUNT(L60:X60)=4,SUM(LARGE(L60:X60,{1,2,3,4})),IF(COUNT(L60:X60)=3,SUM(LARGE(L60:X60,{1,2,3})),IF(COUNT(L60:X60)=2,SUM(LARGE(L60:X60,{1,2})),IF(COUNT(L60:X60)=1,SUM(LARGE(L60:X60,{1})),0)))))</f>
        <v>400</v>
      </c>
      <c r="K60" s="147">
        <f t="shared" si="1"/>
        <v>1</v>
      </c>
      <c r="L60" s="71"/>
      <c r="M60" s="71"/>
      <c r="N60" s="71"/>
      <c r="O60" s="71">
        <v>400</v>
      </c>
      <c r="P60" s="71"/>
      <c r="Q60" s="71"/>
      <c r="R60" s="71"/>
      <c r="S60" s="71"/>
      <c r="T60" s="71"/>
      <c r="U60" s="71"/>
      <c r="V60" s="71"/>
      <c r="W60" s="71"/>
      <c r="X60" s="158"/>
    </row>
    <row r="61" spans="2:24" ht="12" x14ac:dyDescent="0.2">
      <c r="B61" s="69"/>
      <c r="C61" s="247"/>
      <c r="D61" s="124" t="s">
        <v>1415</v>
      </c>
      <c r="E61" s="70" t="s">
        <v>953</v>
      </c>
      <c r="F61" s="145" t="str">
        <f>IFERROR(VLOOKUP(D61,BD!$B:$D,2,FALSE),"")</f>
        <v>SMEL/MCR</v>
      </c>
      <c r="G61" s="145" t="str">
        <f>IFERROR(VLOOKUP(E61,BD!$B:$D,2,FALSE),"")</f>
        <v>SMEL/MCR</v>
      </c>
      <c r="H61" s="160">
        <f>IFERROR(VLOOKUP(D61,BD!$B:$D,3,FALSE),"")</f>
        <v>38299</v>
      </c>
      <c r="I61" s="160">
        <f>IFERROR(VLOOKUP(E61,BD!$B:$D,3,FALSE),"")</f>
        <v>38212</v>
      </c>
      <c r="J61" s="146">
        <f>IF(COUNT(L61:X61)&gt;=5,SUM(LARGE(L61:X61,{1,2,3,4,5})),IF(COUNT(L61:X61)=4,SUM(LARGE(L61:X61,{1,2,3,4})),IF(COUNT(L61:X61)=3,SUM(LARGE(L61:X61,{1,2,3})),IF(COUNT(L61:X61)=2,SUM(LARGE(L61:X61,{1,2})),IF(COUNT(L61:X61)=1,SUM(LARGE(L61:X61,{1})),0)))))</f>
        <v>400</v>
      </c>
      <c r="K61" s="147">
        <f t="shared" si="1"/>
        <v>1</v>
      </c>
      <c r="L61" s="71"/>
      <c r="M61" s="71"/>
      <c r="N61" s="71"/>
      <c r="O61" s="71"/>
      <c r="P61" s="71"/>
      <c r="Q61" s="71"/>
      <c r="R61" s="71">
        <v>400</v>
      </c>
      <c r="S61" s="71"/>
      <c r="T61" s="71"/>
      <c r="U61" s="71"/>
      <c r="V61" s="71"/>
      <c r="W61" s="71"/>
      <c r="X61" s="158"/>
    </row>
    <row r="62" spans="2:24" ht="12" x14ac:dyDescent="0.2">
      <c r="B62" s="69"/>
      <c r="C62" s="247"/>
      <c r="D62" s="124" t="s">
        <v>681</v>
      </c>
      <c r="E62" s="70" t="s">
        <v>971</v>
      </c>
      <c r="F62" s="145" t="str">
        <f>IFERROR(VLOOKUP(D62,BD!$B:$D,2,FALSE),"")</f>
        <v>PIAMARTA</v>
      </c>
      <c r="G62" s="145" t="str">
        <f>IFERROR(VLOOKUP(E62,BD!$B:$D,2,FALSE),"")</f>
        <v>PIAMARTA</v>
      </c>
      <c r="H62" s="160">
        <f>IFERROR(VLOOKUP(D62,BD!$B:$D,3,FALSE),"")</f>
        <v>38332</v>
      </c>
      <c r="I62" s="160">
        <f>IFERROR(VLOOKUP(E62,BD!$B:$D,3,FALSE),"")</f>
        <v>38842</v>
      </c>
      <c r="J62" s="146">
        <f>IF(COUNT(L62:X62)&gt;=5,SUM(LARGE(L62:X62,{1,2,3,4,5})),IF(COUNT(L62:X62)=4,SUM(LARGE(L62:X62,{1,2,3,4})),IF(COUNT(L62:X62)=3,SUM(LARGE(L62:X62,{1,2,3})),IF(COUNT(L62:X62)=2,SUM(LARGE(L62:X62,{1,2})),IF(COUNT(L62:X62)=1,SUM(LARGE(L62:X62,{1})),0)))))</f>
        <v>400</v>
      </c>
      <c r="K62" s="147">
        <f t="shared" si="1"/>
        <v>1</v>
      </c>
      <c r="L62" s="71"/>
      <c r="M62" s="71"/>
      <c r="N62" s="71"/>
      <c r="O62" s="71"/>
      <c r="P62" s="71"/>
      <c r="Q62" s="71"/>
      <c r="R62" s="71"/>
      <c r="S62" s="71">
        <v>400</v>
      </c>
      <c r="T62" s="71"/>
      <c r="U62" s="71"/>
      <c r="V62" s="71"/>
      <c r="W62" s="71"/>
      <c r="X62" s="158"/>
    </row>
    <row r="63" spans="2:24" ht="12" x14ac:dyDescent="0.2">
      <c r="B63" s="69"/>
      <c r="C63" s="247">
        <v>54</v>
      </c>
      <c r="D63" s="124" t="s">
        <v>812</v>
      </c>
      <c r="E63" s="70" t="s">
        <v>879</v>
      </c>
      <c r="F63" s="145" t="str">
        <f>IFERROR(VLOOKUP(D63,BD!$B:$D,2,FALSE),"")</f>
        <v>SMEL/MCR</v>
      </c>
      <c r="G63" s="145" t="str">
        <f>IFERROR(VLOOKUP(E63,BD!$B:$D,2,FALSE),"")</f>
        <v>SMEL/MCR</v>
      </c>
      <c r="H63" s="160">
        <f>IFERROR(VLOOKUP(D63,BD!$B:$D,3,FALSE),"")</f>
        <v>38136</v>
      </c>
      <c r="I63" s="160">
        <f>IFERROR(VLOOKUP(E63,BD!$B:$D,3,FALSE),"")</f>
        <v>37946</v>
      </c>
      <c r="J63" s="146">
        <f>IF(COUNT(L63:X63)&gt;=5,SUM(LARGE(L63:X63,{1,2,3,4,5})),IF(COUNT(L63:X63)=4,SUM(LARGE(L63:X63,{1,2,3,4})),IF(COUNT(L63:X63)=3,SUM(LARGE(L63:X63,{1,2,3})),IF(COUNT(L63:X63)=2,SUM(LARGE(L63:X63,{1,2})),IF(COUNT(L63:X63)=1,SUM(LARGE(L63:X63,{1})),0)))))</f>
        <v>320</v>
      </c>
      <c r="K63" s="147">
        <f t="shared" si="1"/>
        <v>1</v>
      </c>
      <c r="L63" s="71"/>
      <c r="M63" s="71"/>
      <c r="N63" s="71"/>
      <c r="O63" s="71"/>
      <c r="P63" s="71"/>
      <c r="Q63" s="71">
        <v>320</v>
      </c>
      <c r="R63" s="71"/>
      <c r="S63" s="71"/>
      <c r="T63" s="71"/>
      <c r="U63" s="71"/>
      <c r="V63" s="71"/>
      <c r="W63" s="71"/>
      <c r="X63" s="158"/>
    </row>
    <row r="64" spans="2:24" ht="12" x14ac:dyDescent="0.2">
      <c r="B64" s="69"/>
      <c r="C64" s="209"/>
      <c r="D64" s="124"/>
      <c r="E64" s="70"/>
      <c r="F64" s="145" t="str">
        <f>IFERROR(VLOOKUP(D64,BD!$B:$D,2,FALSE),"")</f>
        <v/>
      </c>
      <c r="G64" s="145" t="str">
        <f>IFERROR(VLOOKUP(E64,BD!$B:$D,2,FALSE),"")</f>
        <v/>
      </c>
      <c r="H64" s="160" t="str">
        <f>IFERROR(VLOOKUP(D64,BD!$B:$D,3,FALSE),"")</f>
        <v/>
      </c>
      <c r="I64" s="160" t="str">
        <f>IFERROR(VLOOKUP(E64,BD!$B:$D,3,FALSE),"")</f>
        <v/>
      </c>
      <c r="J64" s="146">
        <f>IF(COUNT(L64:X64)&gt;=5,SUM(LARGE(L64:X64,{1,2,3,4,5})),IF(COUNT(L64:X64)=4,SUM(LARGE(L64:X64,{1,2,3,4})),IF(COUNT(L64:X64)=3,SUM(LARGE(L64:X64,{1,2,3})),IF(COUNT(L64:X64)=2,SUM(LARGE(L64:X64,{1,2})),IF(COUNT(L64:X64)=1,SUM(LARGE(L64:X64,{1})),0)))))</f>
        <v>0</v>
      </c>
      <c r="K64" s="147">
        <f t="shared" si="1"/>
        <v>0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158"/>
    </row>
    <row r="65" spans="2:24" ht="12" x14ac:dyDescent="0.2">
      <c r="B65" s="69"/>
      <c r="C65" s="209"/>
      <c r="D65" s="124"/>
      <c r="E65" s="70"/>
      <c r="F65" s="145" t="str">
        <f>IFERROR(VLOOKUP(D65,BD!$B:$D,2,FALSE),"")</f>
        <v/>
      </c>
      <c r="G65" s="145" t="str">
        <f>IFERROR(VLOOKUP(E65,BD!$B:$D,2,FALSE),"")</f>
        <v/>
      </c>
      <c r="H65" s="160" t="str">
        <f>IFERROR(VLOOKUP(D65,BD!$B:$D,3,FALSE),"")</f>
        <v/>
      </c>
      <c r="I65" s="160" t="str">
        <f>IFERROR(VLOOKUP(E65,BD!$B:$D,3,FALSE),"")</f>
        <v/>
      </c>
      <c r="J65" s="146">
        <f>IF(COUNT(L65:X65)&gt;=5,SUM(LARGE(L65:X65,{1,2,3,4,5})),IF(COUNT(L65:X65)=4,SUM(LARGE(L65:X65,{1,2,3,4})),IF(COUNT(L65:X65)=3,SUM(LARGE(L65:X65,{1,2,3})),IF(COUNT(L65:X65)=2,SUM(LARGE(L65:X65,{1,2})),IF(COUNT(L65:X65)=1,SUM(LARGE(L65:X65,{1})),0)))))</f>
        <v>0</v>
      </c>
      <c r="K65" s="147">
        <f t="shared" si="1"/>
        <v>0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158"/>
    </row>
    <row r="66" spans="2:24" ht="12" x14ac:dyDescent="0.2">
      <c r="B66" s="69"/>
      <c r="C66" s="209"/>
      <c r="D66" s="70"/>
      <c r="E66" s="70"/>
      <c r="F66" s="145" t="str">
        <f>IFERROR(VLOOKUP(D66,BD!$B:$D,2,FALSE),"")</f>
        <v/>
      </c>
      <c r="G66" s="145" t="str">
        <f>IFERROR(VLOOKUP(E66,BD!$B:$D,2,FALSE),"")</f>
        <v/>
      </c>
      <c r="H66" s="160" t="str">
        <f>IFERROR(VLOOKUP(D66,BD!$B:$D,3,FALSE),"")</f>
        <v/>
      </c>
      <c r="I66" s="160" t="str">
        <f>IFERROR(VLOOKUP(E66,BD!$B:$D,3,FALSE),"")</f>
        <v/>
      </c>
      <c r="J66" s="146">
        <f>IF(COUNT(L66:X66)&gt;=5,SUM(LARGE(L66:X66,{1,2,3,4,5})),IF(COUNT(L66:X66)=4,SUM(LARGE(L66:X66,{1,2,3,4})),IF(COUNT(L66:X66)=3,SUM(LARGE(L66:X66,{1,2,3})),IF(COUNT(L66:X66)=2,SUM(LARGE(L66:X66,{1,2})),IF(COUNT(L66:X66)=1,SUM(LARGE(L66:X66,{1})),0)))))</f>
        <v>0</v>
      </c>
      <c r="K66" s="147">
        <f t="shared" si="1"/>
        <v>0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158"/>
    </row>
    <row r="67" spans="2:24" ht="12" x14ac:dyDescent="0.2">
      <c r="B67" s="69"/>
      <c r="C67" s="205"/>
      <c r="D67" s="124"/>
      <c r="E67" s="70"/>
      <c r="F67" s="145" t="str">
        <f>IFERROR(VLOOKUP(D67,BD!$B:$D,2,FALSE),"")</f>
        <v/>
      </c>
      <c r="G67" s="145" t="str">
        <f>IFERROR(VLOOKUP(E67,BD!$B:$D,2,FALSE),"")</f>
        <v/>
      </c>
      <c r="H67" s="160" t="str">
        <f>IFERROR(VLOOKUP(D67,BD!$B:$D,3,FALSE),"")</f>
        <v/>
      </c>
      <c r="I67" s="160" t="str">
        <f>IFERROR(VLOOKUP(E67,BD!$B:$D,3,FALSE),"")</f>
        <v/>
      </c>
      <c r="J67" s="146">
        <f>IF(COUNT(L67:X67)&gt;=5,SUM(LARGE(L67:X67,{1,2,3,4,5})),IF(COUNT(L67:X67)=4,SUM(LARGE(L67:X67,{1,2,3,4})),IF(COUNT(L67:X67)=3,SUM(LARGE(L67:X67,{1,2,3})),IF(COUNT(L67:X67)=2,SUM(LARGE(L67:X67,{1,2})),IF(COUNT(L67:X67)=1,SUM(LARGE(L67:X67,{1})),0)))))</f>
        <v>0</v>
      </c>
      <c r="K67" s="147">
        <f t="shared" si="1"/>
        <v>0</v>
      </c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158"/>
    </row>
    <row r="68" spans="2:24" ht="12" x14ac:dyDescent="0.2">
      <c r="B68" s="69"/>
      <c r="C68" s="205"/>
      <c r="D68" s="124"/>
      <c r="E68" s="70"/>
      <c r="F68" s="145" t="str">
        <f>IFERROR(VLOOKUP(D68,BD!$B:$D,2,FALSE),"")</f>
        <v/>
      </c>
      <c r="G68" s="145" t="str">
        <f>IFERROR(VLOOKUP(E68,BD!$B:$D,2,FALSE),"")</f>
        <v/>
      </c>
      <c r="H68" s="160" t="str">
        <f>IFERROR(VLOOKUP(D68,BD!$B:$D,3,FALSE),"")</f>
        <v/>
      </c>
      <c r="I68" s="160" t="str">
        <f>IFERROR(VLOOKUP(E68,BD!$B:$D,3,FALSE),"")</f>
        <v/>
      </c>
      <c r="J68" s="146">
        <f>IF(COUNT(L68:X68)&gt;=5,SUM(LARGE(L68:X68,{1,2,3,4,5})),IF(COUNT(L68:X68)=4,SUM(LARGE(L68:X68,{1,2,3,4})),IF(COUNT(L68:X68)=3,SUM(LARGE(L68:X68,{1,2,3})),IF(COUNT(L68:X68)=2,SUM(LARGE(L68:X68,{1,2})),IF(COUNT(L68:X68)=1,SUM(LARGE(L68:X68,{1})),0)))))</f>
        <v>0</v>
      </c>
      <c r="K68" s="147">
        <f t="shared" si="1"/>
        <v>0</v>
      </c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158"/>
    </row>
    <row r="69" spans="2:24" x14ac:dyDescent="0.2">
      <c r="B69" s="72"/>
      <c r="C69" s="73"/>
      <c r="D69" s="73"/>
      <c r="E69" s="73"/>
      <c r="F69" s="75"/>
      <c r="G69" s="75"/>
      <c r="H69" s="83"/>
      <c r="I69" s="83"/>
      <c r="J69" s="74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158"/>
    </row>
    <row r="70" spans="2:24" s="80" customFormat="1" x14ac:dyDescent="0.2">
      <c r="B70" s="76"/>
      <c r="C70" s="77"/>
      <c r="D70" s="78"/>
      <c r="E70" s="78" t="str">
        <f>SM_S19!$D$55</f>
        <v>CONTAGEM DE SEMANAS</v>
      </c>
      <c r="F70" s="82"/>
      <c r="G70" s="82"/>
      <c r="H70" s="83"/>
      <c r="I70" s="83"/>
      <c r="J70" s="79"/>
      <c r="K70" s="79"/>
      <c r="L70" s="102">
        <f>SM!H$38</f>
        <v>50</v>
      </c>
      <c r="M70" s="102">
        <f>SM!I$38</f>
        <v>49</v>
      </c>
      <c r="N70" s="102">
        <f>SM!J$38</f>
        <v>35</v>
      </c>
      <c r="O70" s="102">
        <f>SM!K$38</f>
        <v>30</v>
      </c>
      <c r="P70" s="102">
        <f>SM!L$38</f>
        <v>28</v>
      </c>
      <c r="Q70" s="102">
        <f>SM!M$38</f>
        <v>26</v>
      </c>
      <c r="R70" s="102">
        <f>SM!N$38</f>
        <v>22</v>
      </c>
      <c r="S70" s="102">
        <f>SM!O$38</f>
        <v>11</v>
      </c>
      <c r="T70" s="102">
        <f>SM!P$38</f>
        <v>4</v>
      </c>
      <c r="U70" s="102">
        <f>SM!Q$38</f>
        <v>4</v>
      </c>
      <c r="V70" s="102">
        <f>SM!R$38</f>
        <v>4</v>
      </c>
      <c r="W70" s="102">
        <f>SM!S$38</f>
        <v>1</v>
      </c>
      <c r="X70" s="159"/>
    </row>
  </sheetData>
  <sheetProtection selectLockedCells="1" selectUnlockedCells="1"/>
  <sortState ref="D10:W68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showGridLines="0" topLeftCell="A34" zoomScale="90" zoomScaleNormal="90" zoomScaleSheetLayoutView="100" workbookViewId="0">
      <selection activeCell="D51" sqref="D51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1" spans="1:21" x14ac:dyDescent="0.2">
      <c r="A1" s="104"/>
    </row>
    <row r="2" spans="1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1" ht="12" x14ac:dyDescent="0.2">
      <c r="B3" s="53" t="s">
        <v>14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1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1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1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1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1:21" ht="12" x14ac:dyDescent="0.2">
      <c r="B10" s="69"/>
      <c r="C10" s="209">
        <v>1</v>
      </c>
      <c r="D10" s="70" t="s">
        <v>901</v>
      </c>
      <c r="E10" s="145" t="str">
        <f>IFERROR(VLOOKUP(D10,BD!$B:$D,2,FALSE),"")</f>
        <v>SMEL/MCR</v>
      </c>
      <c r="F10" s="160">
        <f>IFERROR(VLOOKUP(D10,BD!$B:$D,3,FALSE),"")</f>
        <v>38423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6720</v>
      </c>
      <c r="H10" s="147">
        <f t="shared" ref="H10:H41" si="0">COUNT(I10:U10)-COUNTIF(I10:U10,"=0")</f>
        <v>6</v>
      </c>
      <c r="I10" s="71"/>
      <c r="J10" s="71"/>
      <c r="K10" s="71"/>
      <c r="L10" s="71">
        <v>1600</v>
      </c>
      <c r="M10" s="71"/>
      <c r="N10" s="71">
        <v>800</v>
      </c>
      <c r="O10" s="71">
        <v>1600</v>
      </c>
      <c r="P10" s="71">
        <v>1120</v>
      </c>
      <c r="Q10" s="71"/>
      <c r="R10" s="71">
        <v>800</v>
      </c>
      <c r="S10" s="71"/>
      <c r="T10" s="71">
        <v>1600</v>
      </c>
      <c r="U10" s="158"/>
    </row>
    <row r="11" spans="1:21" ht="12" x14ac:dyDescent="0.2">
      <c r="B11" s="69"/>
      <c r="C11" s="223">
        <v>2</v>
      </c>
      <c r="D11" s="70" t="s">
        <v>367</v>
      </c>
      <c r="E11" s="145" t="str">
        <f>IFERROR(VLOOKUP(D11,BD!$B:$D,2,FALSE),"")</f>
        <v>SMCC</v>
      </c>
      <c r="F11" s="160">
        <f>IFERROR(VLOOKUP(D11,BD!$B:$D,3,FALSE),"")</f>
        <v>38786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4480</v>
      </c>
      <c r="H11" s="147">
        <f t="shared" si="0"/>
        <v>7</v>
      </c>
      <c r="I11" s="71">
        <v>800</v>
      </c>
      <c r="J11" s="71"/>
      <c r="K11" s="71">
        <v>560</v>
      </c>
      <c r="L11" s="71">
        <v>640</v>
      </c>
      <c r="M11" s="71"/>
      <c r="N11" s="71"/>
      <c r="O11" s="71">
        <v>640</v>
      </c>
      <c r="P11" s="71">
        <v>1600</v>
      </c>
      <c r="Q11" s="71"/>
      <c r="R11" s="71"/>
      <c r="S11" s="71">
        <v>800</v>
      </c>
      <c r="T11" s="71">
        <v>640</v>
      </c>
      <c r="U11" s="158"/>
    </row>
    <row r="12" spans="1:21" ht="12" x14ac:dyDescent="0.2">
      <c r="B12" s="69"/>
      <c r="C12" s="248">
        <v>3</v>
      </c>
      <c r="D12" s="70" t="s">
        <v>395</v>
      </c>
      <c r="E12" s="145" t="str">
        <f>IFERROR(VLOOKUP(D12,BD!$B:$D,2,FALSE),"")</f>
        <v>SMCC</v>
      </c>
      <c r="F12" s="160">
        <f>IFERROR(VLOOKUP(D12,BD!$B:$D,3,FALSE),"")</f>
        <v>38734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4320</v>
      </c>
      <c r="H12" s="147">
        <f t="shared" si="0"/>
        <v>7</v>
      </c>
      <c r="I12" s="71">
        <v>440</v>
      </c>
      <c r="J12" s="71"/>
      <c r="K12" s="71">
        <v>560</v>
      </c>
      <c r="L12" s="71">
        <v>1120</v>
      </c>
      <c r="M12" s="71"/>
      <c r="N12" s="71"/>
      <c r="O12" s="71">
        <v>1120</v>
      </c>
      <c r="P12" s="71">
        <v>880</v>
      </c>
      <c r="Q12" s="71"/>
      <c r="R12" s="71"/>
      <c r="S12" s="71">
        <v>440</v>
      </c>
      <c r="T12" s="71">
        <v>640</v>
      </c>
      <c r="U12" s="158"/>
    </row>
    <row r="13" spans="1:21" ht="12" x14ac:dyDescent="0.2">
      <c r="B13" s="69"/>
      <c r="C13" s="248">
        <v>4</v>
      </c>
      <c r="D13" s="70" t="s">
        <v>658</v>
      </c>
      <c r="E13" s="145" t="str">
        <f>IFERROR(VLOOKUP(D13,BD!$B:$D,2,FALSE),"")</f>
        <v>SMCC</v>
      </c>
      <c r="F13" s="160">
        <f>IFERROR(VLOOKUP(D13,BD!$B:$D,3,FALSE),"")</f>
        <v>38744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4120</v>
      </c>
      <c r="H13" s="147">
        <f t="shared" si="0"/>
        <v>6</v>
      </c>
      <c r="I13" s="71">
        <v>560</v>
      </c>
      <c r="J13" s="71"/>
      <c r="K13" s="71">
        <v>680</v>
      </c>
      <c r="L13" s="71">
        <v>880</v>
      </c>
      <c r="M13" s="71"/>
      <c r="N13" s="71"/>
      <c r="O13" s="71"/>
      <c r="P13" s="71">
        <v>1360</v>
      </c>
      <c r="Q13" s="71"/>
      <c r="R13" s="71"/>
      <c r="S13" s="71">
        <v>560</v>
      </c>
      <c r="T13" s="71">
        <v>640</v>
      </c>
      <c r="U13" s="158"/>
    </row>
    <row r="14" spans="1:21" ht="12" x14ac:dyDescent="0.2">
      <c r="B14" s="69"/>
      <c r="C14" s="248">
        <v>5</v>
      </c>
      <c r="D14" s="70" t="s">
        <v>464</v>
      </c>
      <c r="E14" s="145" t="str">
        <f>IFERROR(VLOOKUP(D14,BD!$B:$D,2,FALSE),"")</f>
        <v>ASSVP</v>
      </c>
      <c r="F14" s="160">
        <f>IFERROR(VLOOKUP(D14,BD!$B:$D,3,FALSE),"")</f>
        <v>38770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3920</v>
      </c>
      <c r="H14" s="147">
        <f t="shared" si="0"/>
        <v>4</v>
      </c>
      <c r="I14" s="71"/>
      <c r="J14" s="71"/>
      <c r="K14" s="71"/>
      <c r="L14" s="71">
        <v>880</v>
      </c>
      <c r="M14" s="71"/>
      <c r="N14" s="71"/>
      <c r="O14" s="71">
        <v>1120</v>
      </c>
      <c r="P14" s="71"/>
      <c r="Q14" s="71"/>
      <c r="R14" s="71">
        <v>560</v>
      </c>
      <c r="S14" s="71"/>
      <c r="T14" s="71">
        <v>1360</v>
      </c>
      <c r="U14" s="158"/>
    </row>
    <row r="15" spans="1:21" ht="12" x14ac:dyDescent="0.2">
      <c r="B15" s="69"/>
      <c r="C15" s="248">
        <v>6</v>
      </c>
      <c r="D15" s="123" t="s">
        <v>950</v>
      </c>
      <c r="E15" s="145" t="str">
        <f>IFERROR(VLOOKUP(D15,BD!$B:$D,2,FALSE),"")</f>
        <v>SMEL/MCR</v>
      </c>
      <c r="F15" s="160">
        <f>IFERROR(VLOOKUP(D15,BD!$B:$D,3,FALSE),"")</f>
        <v>38385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3640</v>
      </c>
      <c r="H15" s="147">
        <f t="shared" si="0"/>
        <v>5</v>
      </c>
      <c r="I15" s="71"/>
      <c r="J15" s="71"/>
      <c r="K15" s="71"/>
      <c r="L15" s="71">
        <v>640</v>
      </c>
      <c r="M15" s="71"/>
      <c r="N15" s="71">
        <v>560</v>
      </c>
      <c r="O15" s="71">
        <v>880</v>
      </c>
      <c r="P15" s="71"/>
      <c r="Q15" s="71"/>
      <c r="R15" s="71">
        <v>680</v>
      </c>
      <c r="S15" s="71"/>
      <c r="T15" s="71">
        <v>880</v>
      </c>
      <c r="U15" s="158"/>
    </row>
    <row r="16" spans="1:21" ht="12" x14ac:dyDescent="0.2">
      <c r="B16" s="69"/>
      <c r="C16" s="248">
        <v>7</v>
      </c>
      <c r="D16" s="70" t="s">
        <v>1379</v>
      </c>
      <c r="E16" s="145" t="str">
        <f>IFERROR(VLOOKUP(D16,BD!$B:$D,2,FALSE),"")</f>
        <v>ASSVP</v>
      </c>
      <c r="F16" s="160">
        <f>IFERROR(VLOOKUP(D16,BD!$B:$D,3,FALSE),"")</f>
        <v>38611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3600</v>
      </c>
      <c r="H16" s="147">
        <f t="shared" si="0"/>
        <v>3</v>
      </c>
      <c r="I16" s="71"/>
      <c r="J16" s="71"/>
      <c r="K16" s="71"/>
      <c r="L16" s="71">
        <v>1120</v>
      </c>
      <c r="M16" s="71"/>
      <c r="N16" s="71"/>
      <c r="O16" s="71">
        <v>1360</v>
      </c>
      <c r="P16" s="71">
        <v>1120</v>
      </c>
      <c r="Q16" s="71"/>
      <c r="R16" s="71"/>
      <c r="S16" s="71"/>
      <c r="T16" s="71"/>
      <c r="U16" s="158"/>
    </row>
    <row r="17" spans="2:21" ht="12" x14ac:dyDescent="0.2">
      <c r="B17" s="69"/>
      <c r="C17" s="248">
        <v>8</v>
      </c>
      <c r="D17" s="70" t="s">
        <v>428</v>
      </c>
      <c r="E17" s="145" t="str">
        <f>IFERROR(VLOOKUP(D17,BD!$B:$D,2,FALSE),"")</f>
        <v>ZARDO</v>
      </c>
      <c r="F17" s="160">
        <f>IFERROR(VLOOKUP(D17,BD!$B:$D,3,FALSE),"")</f>
        <v>38356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3080</v>
      </c>
      <c r="H17" s="147">
        <f t="shared" si="0"/>
        <v>4</v>
      </c>
      <c r="I17" s="71"/>
      <c r="J17" s="71"/>
      <c r="K17" s="71"/>
      <c r="L17" s="71">
        <v>640</v>
      </c>
      <c r="M17" s="71"/>
      <c r="N17" s="71"/>
      <c r="O17" s="71">
        <v>880</v>
      </c>
      <c r="P17" s="71"/>
      <c r="Q17" s="71"/>
      <c r="R17" s="71"/>
      <c r="S17" s="71">
        <v>680</v>
      </c>
      <c r="T17" s="71">
        <v>880</v>
      </c>
      <c r="U17" s="158"/>
    </row>
    <row r="18" spans="2:21" ht="12" x14ac:dyDescent="0.2">
      <c r="B18" s="69"/>
      <c r="C18" s="248">
        <v>9</v>
      </c>
      <c r="D18" s="124" t="s">
        <v>941</v>
      </c>
      <c r="E18" s="145" t="str">
        <f>IFERROR(VLOOKUP(D18,BD!$B:$D,2,FALSE),"")</f>
        <v>SMCC</v>
      </c>
      <c r="F18" s="160">
        <f>IFERROR(VLOOKUP(D18,BD!$B:$D,3,FALSE),"")</f>
        <v>38816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3040</v>
      </c>
      <c r="H18" s="147">
        <f t="shared" si="0"/>
        <v>6</v>
      </c>
      <c r="I18" s="71"/>
      <c r="J18" s="71"/>
      <c r="K18" s="71">
        <v>440</v>
      </c>
      <c r="L18" s="71">
        <v>880</v>
      </c>
      <c r="M18" s="71"/>
      <c r="N18" s="71"/>
      <c r="O18" s="71">
        <v>640</v>
      </c>
      <c r="P18" s="71">
        <v>160</v>
      </c>
      <c r="Q18" s="71"/>
      <c r="R18" s="71"/>
      <c r="S18" s="71">
        <v>200</v>
      </c>
      <c r="T18" s="71">
        <v>880</v>
      </c>
      <c r="U18" s="158"/>
    </row>
    <row r="19" spans="2:21" ht="12" x14ac:dyDescent="0.2">
      <c r="B19" s="69"/>
      <c r="C19" s="248">
        <v>10</v>
      </c>
      <c r="D19" s="124" t="s">
        <v>505</v>
      </c>
      <c r="E19" s="145" t="str">
        <f>IFERROR(VLOOKUP(D19,BD!$B:$D,2,FALSE),"")</f>
        <v>ZARDO</v>
      </c>
      <c r="F19" s="160">
        <f>IFERROR(VLOOKUP(D19,BD!$B:$D,3,FALSE),"")</f>
        <v>38867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3000</v>
      </c>
      <c r="H19" s="147">
        <f t="shared" si="0"/>
        <v>6</v>
      </c>
      <c r="I19" s="71"/>
      <c r="J19" s="71"/>
      <c r="K19" s="71">
        <v>320</v>
      </c>
      <c r="L19" s="71">
        <v>640</v>
      </c>
      <c r="M19" s="71"/>
      <c r="N19" s="71"/>
      <c r="O19" s="71">
        <v>400</v>
      </c>
      <c r="P19" s="71">
        <v>400</v>
      </c>
      <c r="Q19" s="71"/>
      <c r="R19" s="71"/>
      <c r="S19" s="71">
        <v>440</v>
      </c>
      <c r="T19" s="71">
        <v>1120</v>
      </c>
      <c r="U19" s="158"/>
    </row>
    <row r="20" spans="2:21" ht="12" x14ac:dyDescent="0.2">
      <c r="B20" s="69"/>
      <c r="C20" s="248">
        <v>11</v>
      </c>
      <c r="D20" s="124" t="s">
        <v>366</v>
      </c>
      <c r="E20" s="145" t="str">
        <f>IFERROR(VLOOKUP(D20,BD!$B:$D,2,FALSE),"")</f>
        <v>ASSVP</v>
      </c>
      <c r="F20" s="160">
        <f>IFERROR(VLOOKUP(D20,BD!$B:$D,3,FALSE),"")</f>
        <v>38388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2800</v>
      </c>
      <c r="H20" s="147">
        <f t="shared" si="0"/>
        <v>3</v>
      </c>
      <c r="I20" s="71"/>
      <c r="J20" s="71"/>
      <c r="K20" s="71"/>
      <c r="L20" s="71">
        <v>1360</v>
      </c>
      <c r="M20" s="71"/>
      <c r="N20" s="71"/>
      <c r="O20" s="71"/>
      <c r="P20" s="71"/>
      <c r="Q20" s="71"/>
      <c r="R20" s="71">
        <v>560</v>
      </c>
      <c r="S20" s="71"/>
      <c r="T20" s="71">
        <v>880</v>
      </c>
      <c r="U20" s="158"/>
    </row>
    <row r="21" spans="2:21" ht="12" x14ac:dyDescent="0.2">
      <c r="B21" s="69"/>
      <c r="C21" s="248">
        <v>12</v>
      </c>
      <c r="D21" s="70" t="s">
        <v>399</v>
      </c>
      <c r="E21" s="145" t="str">
        <f>IFERROR(VLOOKUP(D21,BD!$B:$D,2,FALSE),"")</f>
        <v>SMCC</v>
      </c>
      <c r="F21" s="160">
        <f>IFERROR(VLOOKUP(D21,BD!$B:$D,3,FALSE),"")</f>
        <v>38901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2720</v>
      </c>
      <c r="H21" s="147">
        <f t="shared" si="0"/>
        <v>4</v>
      </c>
      <c r="I21" s="71"/>
      <c r="J21" s="71"/>
      <c r="K21" s="71">
        <v>320</v>
      </c>
      <c r="L21" s="71">
        <v>640</v>
      </c>
      <c r="M21" s="71"/>
      <c r="N21" s="71"/>
      <c r="O21" s="71">
        <v>880</v>
      </c>
      <c r="P21" s="71">
        <v>880</v>
      </c>
      <c r="Q21" s="71"/>
      <c r="R21" s="71"/>
      <c r="S21" s="71"/>
      <c r="T21" s="71"/>
      <c r="U21" s="158"/>
    </row>
    <row r="22" spans="2:21" ht="12" x14ac:dyDescent="0.2">
      <c r="B22" s="69"/>
      <c r="C22" s="248">
        <v>13</v>
      </c>
      <c r="D22" s="123" t="s">
        <v>672</v>
      </c>
      <c r="E22" s="145" t="str">
        <f>IFERROR(VLOOKUP(D22,BD!$B:$D,2,FALSE),"")</f>
        <v>SMCC</v>
      </c>
      <c r="F22" s="160">
        <f>IFERROR(VLOOKUP(D22,BD!$B:$D,3,FALSE),"")</f>
        <v>38733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2440</v>
      </c>
      <c r="H22" s="147">
        <f t="shared" si="0"/>
        <v>6</v>
      </c>
      <c r="I22" s="71"/>
      <c r="J22" s="71"/>
      <c r="K22" s="71">
        <v>320</v>
      </c>
      <c r="L22" s="71">
        <v>640</v>
      </c>
      <c r="M22" s="71"/>
      <c r="N22" s="71"/>
      <c r="O22" s="71">
        <v>160</v>
      </c>
      <c r="P22" s="71">
        <v>640</v>
      </c>
      <c r="Q22" s="71"/>
      <c r="R22" s="71"/>
      <c r="S22" s="71">
        <v>200</v>
      </c>
      <c r="T22" s="71">
        <v>640</v>
      </c>
      <c r="U22" s="158"/>
    </row>
    <row r="23" spans="2:21" ht="12" x14ac:dyDescent="0.2">
      <c r="B23" s="69"/>
      <c r="C23" s="248"/>
      <c r="D23" s="70" t="s">
        <v>708</v>
      </c>
      <c r="E23" s="145" t="str">
        <f>IFERROR(VLOOKUP(D23,BD!$B:$D,2,FALSE),"")</f>
        <v>ZARDO</v>
      </c>
      <c r="F23" s="160">
        <f>IFERROR(VLOOKUP(D23,BD!$B:$D,3,FALSE),"")</f>
        <v>38642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2440</v>
      </c>
      <c r="H23" s="147">
        <f t="shared" si="0"/>
        <v>6</v>
      </c>
      <c r="I23" s="71">
        <v>320</v>
      </c>
      <c r="J23" s="71"/>
      <c r="K23" s="71"/>
      <c r="L23" s="71">
        <v>320</v>
      </c>
      <c r="M23" s="71"/>
      <c r="N23" s="71"/>
      <c r="O23" s="71">
        <v>400</v>
      </c>
      <c r="P23" s="71">
        <v>880</v>
      </c>
      <c r="Q23" s="71"/>
      <c r="R23" s="71"/>
      <c r="S23" s="71">
        <v>440</v>
      </c>
      <c r="T23" s="71">
        <v>400</v>
      </c>
      <c r="U23" s="158"/>
    </row>
    <row r="24" spans="2:21" ht="12" x14ac:dyDescent="0.2">
      <c r="B24" s="69"/>
      <c r="C24" s="248"/>
      <c r="D24" s="70" t="s">
        <v>1073</v>
      </c>
      <c r="E24" s="145" t="str">
        <f>IFERROR(VLOOKUP(D24,BD!$B:$D,2,FALSE),"")</f>
        <v>SMCC</v>
      </c>
      <c r="F24" s="160">
        <f>IFERROR(VLOOKUP(D24,BD!$B:$D,3,FALSE),"")</f>
        <v>38974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2440</v>
      </c>
      <c r="H24" s="147">
        <f t="shared" si="0"/>
        <v>6</v>
      </c>
      <c r="I24" s="71"/>
      <c r="J24" s="71"/>
      <c r="K24" s="71">
        <v>320</v>
      </c>
      <c r="L24" s="71">
        <v>400</v>
      </c>
      <c r="M24" s="71"/>
      <c r="N24" s="71"/>
      <c r="O24" s="71">
        <v>880</v>
      </c>
      <c r="P24" s="71">
        <v>640</v>
      </c>
      <c r="Q24" s="71"/>
      <c r="R24" s="71"/>
      <c r="S24" s="71">
        <v>200</v>
      </c>
      <c r="T24" s="71">
        <v>160</v>
      </c>
      <c r="U24" s="158"/>
    </row>
    <row r="25" spans="2:21" ht="12" x14ac:dyDescent="0.2">
      <c r="B25" s="69"/>
      <c r="C25" s="248">
        <v>16</v>
      </c>
      <c r="D25" s="123" t="s">
        <v>807</v>
      </c>
      <c r="E25" s="145" t="str">
        <f>IFERROR(VLOOKUP(D25,BD!$B:$D,2,FALSE),"")</f>
        <v>AMBP</v>
      </c>
      <c r="F25" s="160">
        <f>IFERROR(VLOOKUP(D25,BD!$B:$D,3,FALSE),"")</f>
        <v>38648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2400</v>
      </c>
      <c r="H25" s="147">
        <f t="shared" si="0"/>
        <v>7</v>
      </c>
      <c r="I25" s="71"/>
      <c r="J25" s="71">
        <v>680</v>
      </c>
      <c r="K25" s="71"/>
      <c r="L25" s="71">
        <v>320</v>
      </c>
      <c r="M25" s="71">
        <v>440</v>
      </c>
      <c r="N25" s="71"/>
      <c r="O25" s="71">
        <v>400</v>
      </c>
      <c r="P25" s="71">
        <v>160</v>
      </c>
      <c r="Q25" s="71">
        <v>560</v>
      </c>
      <c r="R25" s="71"/>
      <c r="S25" s="71"/>
      <c r="T25" s="71">
        <v>160</v>
      </c>
      <c r="U25" s="158"/>
    </row>
    <row r="26" spans="2:21" ht="12" x14ac:dyDescent="0.2">
      <c r="B26" s="69"/>
      <c r="C26" s="248">
        <v>17</v>
      </c>
      <c r="D26" s="70" t="s">
        <v>946</v>
      </c>
      <c r="E26" s="145" t="str">
        <f>IFERROR(VLOOKUP(D26,BD!$B:$D,2,FALSE),"")</f>
        <v>SMEL/MCR</v>
      </c>
      <c r="F26" s="160">
        <f>IFERROR(VLOOKUP(D26,BD!$B:$D,3,FALSE),"")</f>
        <v>38816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2360</v>
      </c>
      <c r="H26" s="147">
        <f t="shared" si="0"/>
        <v>4</v>
      </c>
      <c r="I26" s="71"/>
      <c r="J26" s="71"/>
      <c r="K26" s="71"/>
      <c r="L26" s="71">
        <v>400</v>
      </c>
      <c r="M26" s="71"/>
      <c r="N26" s="71">
        <v>680</v>
      </c>
      <c r="O26" s="71">
        <v>640</v>
      </c>
      <c r="P26" s="71">
        <v>640</v>
      </c>
      <c r="Q26" s="71"/>
      <c r="R26" s="71"/>
      <c r="S26" s="71"/>
      <c r="T26" s="71"/>
      <c r="U26" s="158"/>
    </row>
    <row r="27" spans="2:21" ht="12" x14ac:dyDescent="0.2">
      <c r="B27" s="69"/>
      <c r="C27" s="248">
        <v>18</v>
      </c>
      <c r="D27" s="70" t="s">
        <v>499</v>
      </c>
      <c r="E27" s="145" t="str">
        <f>IFERROR(VLOOKUP(D27,BD!$B:$D,2,FALSE),"")</f>
        <v>ABCFI</v>
      </c>
      <c r="F27" s="160">
        <f>IFERROR(VLOOKUP(D27,BD!$B:$D,3,FALSE),"")</f>
        <v>38394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2320</v>
      </c>
      <c r="H27" s="147">
        <f t="shared" si="0"/>
        <v>5</v>
      </c>
      <c r="I27" s="71"/>
      <c r="J27" s="71"/>
      <c r="K27" s="71"/>
      <c r="L27" s="71">
        <v>320</v>
      </c>
      <c r="M27" s="71"/>
      <c r="N27" s="71">
        <v>560</v>
      </c>
      <c r="O27" s="71">
        <v>640</v>
      </c>
      <c r="P27" s="71">
        <v>160</v>
      </c>
      <c r="Q27" s="71"/>
      <c r="R27" s="71"/>
      <c r="S27" s="71"/>
      <c r="T27" s="71">
        <v>640</v>
      </c>
      <c r="U27" s="158"/>
    </row>
    <row r="28" spans="2:21" ht="12" x14ac:dyDescent="0.2">
      <c r="B28" s="69"/>
      <c r="C28" s="248">
        <v>19</v>
      </c>
      <c r="D28" s="70" t="s">
        <v>1387</v>
      </c>
      <c r="E28" s="145" t="str">
        <f>IFERROR(VLOOKUP(D28,BD!$B:$D,2,FALSE),"")</f>
        <v>ASERP</v>
      </c>
      <c r="F28" s="160">
        <f>IFERROR(VLOOKUP(D28,BD!$B:$D,3,FALSE),"")</f>
        <v>38451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2240</v>
      </c>
      <c r="H28" s="147">
        <f t="shared" si="0"/>
        <v>6</v>
      </c>
      <c r="I28" s="71"/>
      <c r="J28" s="71">
        <v>560</v>
      </c>
      <c r="K28" s="71"/>
      <c r="L28" s="71"/>
      <c r="M28" s="71">
        <v>680</v>
      </c>
      <c r="N28" s="71"/>
      <c r="O28" s="71">
        <v>160</v>
      </c>
      <c r="P28" s="71">
        <v>160</v>
      </c>
      <c r="Q28" s="71">
        <v>680</v>
      </c>
      <c r="R28" s="71"/>
      <c r="S28" s="71"/>
      <c r="T28" s="71">
        <v>160</v>
      </c>
      <c r="U28" s="158"/>
    </row>
    <row r="29" spans="2:21" ht="12" x14ac:dyDescent="0.2">
      <c r="B29" s="69"/>
      <c r="C29" s="248">
        <v>20</v>
      </c>
      <c r="D29" s="70" t="s">
        <v>368</v>
      </c>
      <c r="E29" s="145" t="str">
        <f>IFERROR(VLOOKUP(D29,BD!$B:$D,2,FALSE),"")</f>
        <v>ZARDO</v>
      </c>
      <c r="F29" s="160">
        <f>IFERROR(VLOOKUP(D29,BD!$B:$D,3,FALSE),"")</f>
        <v>38713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2200</v>
      </c>
      <c r="H29" s="147">
        <f t="shared" si="0"/>
        <v>5</v>
      </c>
      <c r="I29" s="71">
        <v>320</v>
      </c>
      <c r="J29" s="71"/>
      <c r="K29" s="71"/>
      <c r="L29" s="71">
        <v>640</v>
      </c>
      <c r="M29" s="71"/>
      <c r="N29" s="71"/>
      <c r="O29" s="71">
        <v>640</v>
      </c>
      <c r="P29" s="71">
        <v>400</v>
      </c>
      <c r="Q29" s="71"/>
      <c r="R29" s="71"/>
      <c r="S29" s="71">
        <v>200</v>
      </c>
      <c r="T29" s="71"/>
      <c r="U29" s="158"/>
    </row>
    <row r="30" spans="2:21" ht="12" x14ac:dyDescent="0.2">
      <c r="B30" s="69"/>
      <c r="C30" s="248">
        <v>21</v>
      </c>
      <c r="D30" s="70" t="s">
        <v>720</v>
      </c>
      <c r="E30" s="145" t="str">
        <f>IFERROR(VLOOKUP(D30,BD!$B:$D,2,FALSE),"")</f>
        <v>ZARDO</v>
      </c>
      <c r="F30" s="160">
        <f>IFERROR(VLOOKUP(D30,BD!$B:$D,3,FALSE),"")</f>
        <v>38576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2160</v>
      </c>
      <c r="H30" s="147">
        <f t="shared" si="0"/>
        <v>5</v>
      </c>
      <c r="I30" s="71">
        <v>320</v>
      </c>
      <c r="J30" s="71"/>
      <c r="K30" s="71">
        <v>320</v>
      </c>
      <c r="L30" s="71">
        <v>320</v>
      </c>
      <c r="M30" s="71"/>
      <c r="N30" s="71"/>
      <c r="O30" s="71"/>
      <c r="P30" s="71">
        <v>640</v>
      </c>
      <c r="Q30" s="71"/>
      <c r="R30" s="71"/>
      <c r="S30" s="71">
        <v>560</v>
      </c>
      <c r="T30" s="71"/>
      <c r="U30" s="158"/>
    </row>
    <row r="31" spans="2:21" ht="12" x14ac:dyDescent="0.2">
      <c r="B31" s="69"/>
      <c r="C31" s="248">
        <v>22</v>
      </c>
      <c r="D31" s="70" t="s">
        <v>1555</v>
      </c>
      <c r="E31" s="145" t="str">
        <f>IFERROR(VLOOKUP(D31,BD!$B:$D,2,FALSE),"")</f>
        <v>ABCFI</v>
      </c>
      <c r="F31" s="160">
        <f>IFERROR(VLOOKUP(D31,BD!$B:$D,3,FALSE),"")</f>
        <v>38835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2000</v>
      </c>
      <c r="H31" s="147">
        <f t="shared" si="0"/>
        <v>2</v>
      </c>
      <c r="I31" s="71"/>
      <c r="J31" s="71"/>
      <c r="K31" s="71"/>
      <c r="L31" s="71"/>
      <c r="M31" s="71"/>
      <c r="N31" s="71"/>
      <c r="O31" s="71"/>
      <c r="P31" s="71">
        <v>880</v>
      </c>
      <c r="Q31" s="71"/>
      <c r="R31" s="71"/>
      <c r="S31" s="71"/>
      <c r="T31" s="71">
        <v>1120</v>
      </c>
      <c r="U31" s="158"/>
    </row>
    <row r="32" spans="2:21" ht="12" x14ac:dyDescent="0.2">
      <c r="B32" s="69"/>
      <c r="C32" s="248">
        <v>23</v>
      </c>
      <c r="D32" s="123" t="s">
        <v>398</v>
      </c>
      <c r="E32" s="145" t="str">
        <f>IFERROR(VLOOKUP(D32,BD!$B:$D,2,FALSE),"")</f>
        <v>SMCC</v>
      </c>
      <c r="F32" s="160">
        <f>IFERROR(VLOOKUP(D32,BD!$B:$D,3,FALSE),"")</f>
        <v>38885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1960</v>
      </c>
      <c r="H32" s="147">
        <f t="shared" si="0"/>
        <v>5</v>
      </c>
      <c r="I32" s="71"/>
      <c r="J32" s="71"/>
      <c r="K32" s="71">
        <v>440</v>
      </c>
      <c r="L32" s="71">
        <v>320</v>
      </c>
      <c r="M32" s="71"/>
      <c r="N32" s="71"/>
      <c r="O32" s="71">
        <v>400</v>
      </c>
      <c r="P32" s="71">
        <v>640</v>
      </c>
      <c r="Q32" s="71"/>
      <c r="R32" s="71"/>
      <c r="S32" s="71"/>
      <c r="T32" s="71">
        <v>160</v>
      </c>
      <c r="U32" s="158"/>
    </row>
    <row r="33" spans="2:21" ht="12" x14ac:dyDescent="0.2">
      <c r="B33" s="69"/>
      <c r="C33" s="248">
        <v>24</v>
      </c>
      <c r="D33" s="70" t="s">
        <v>602</v>
      </c>
      <c r="E33" s="145" t="str">
        <f>IFERROR(VLOOKUP(D33,BD!$B:$D,2,FALSE),"")</f>
        <v>CSJ/NAMBA TRAINING</v>
      </c>
      <c r="F33" s="160">
        <f>IFERROR(VLOOKUP(D33,BD!$B:$D,3,FALSE),"")</f>
        <v>38646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1840</v>
      </c>
      <c r="H33" s="147">
        <f t="shared" si="0"/>
        <v>5</v>
      </c>
      <c r="I33" s="71"/>
      <c r="J33" s="71"/>
      <c r="K33" s="71"/>
      <c r="L33" s="71"/>
      <c r="M33" s="71">
        <v>560</v>
      </c>
      <c r="N33" s="71"/>
      <c r="O33" s="71">
        <v>160</v>
      </c>
      <c r="P33" s="71">
        <v>400</v>
      </c>
      <c r="Q33" s="71">
        <v>560</v>
      </c>
      <c r="R33" s="71"/>
      <c r="S33" s="71"/>
      <c r="T33" s="71">
        <v>160</v>
      </c>
      <c r="U33" s="158"/>
    </row>
    <row r="34" spans="2:21" ht="12" x14ac:dyDescent="0.2">
      <c r="B34" s="69"/>
      <c r="C34" s="248"/>
      <c r="D34" s="70" t="s">
        <v>1371</v>
      </c>
      <c r="E34" s="145" t="str">
        <f>IFERROR(VLOOKUP(D34,BD!$B:$D,2,FALSE),"")</f>
        <v>SMCC</v>
      </c>
      <c r="F34" s="160">
        <f>IFERROR(VLOOKUP(D34,BD!$B:$D,3,FALSE),"")</f>
        <v>38552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1840</v>
      </c>
      <c r="H34" s="147">
        <f t="shared" si="0"/>
        <v>5</v>
      </c>
      <c r="I34" s="71"/>
      <c r="J34" s="71"/>
      <c r="K34" s="71">
        <v>440</v>
      </c>
      <c r="L34" s="71"/>
      <c r="M34" s="71"/>
      <c r="N34" s="71"/>
      <c r="O34" s="71">
        <v>160</v>
      </c>
      <c r="P34" s="71">
        <v>160</v>
      </c>
      <c r="Q34" s="71"/>
      <c r="R34" s="71"/>
      <c r="S34" s="71">
        <v>440</v>
      </c>
      <c r="T34" s="71">
        <v>640</v>
      </c>
      <c r="U34" s="158"/>
    </row>
    <row r="35" spans="2:21" ht="12" x14ac:dyDescent="0.2">
      <c r="B35" s="69"/>
      <c r="C35" s="248">
        <v>26</v>
      </c>
      <c r="D35" s="124" t="s">
        <v>557</v>
      </c>
      <c r="E35" s="145" t="str">
        <f>IFERROR(VLOOKUP(D35,BD!$B:$D,2,FALSE),"")</f>
        <v>ASSVP</v>
      </c>
      <c r="F35" s="160">
        <f>IFERROR(VLOOKUP(D35,BD!$B:$D,3,FALSE),"")</f>
        <v>39059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1720</v>
      </c>
      <c r="H35" s="147">
        <f t="shared" si="0"/>
        <v>5</v>
      </c>
      <c r="I35" s="71"/>
      <c r="J35" s="71"/>
      <c r="K35" s="71"/>
      <c r="L35" s="71">
        <v>320</v>
      </c>
      <c r="M35" s="71"/>
      <c r="N35" s="71"/>
      <c r="O35" s="71">
        <v>400</v>
      </c>
      <c r="P35" s="71">
        <v>640</v>
      </c>
      <c r="Q35" s="71"/>
      <c r="R35" s="71">
        <v>200</v>
      </c>
      <c r="S35" s="71"/>
      <c r="T35" s="71">
        <v>160</v>
      </c>
      <c r="U35" s="158"/>
    </row>
    <row r="36" spans="2:21" ht="12" x14ac:dyDescent="0.2">
      <c r="B36" s="69"/>
      <c r="C36" s="248"/>
      <c r="D36" s="70" t="s">
        <v>211</v>
      </c>
      <c r="E36" s="145" t="str">
        <f>IFERROR(VLOOKUP(D36,BD!$B:$D,2,FALSE),"")</f>
        <v>ABCFI</v>
      </c>
      <c r="F36" s="160">
        <f>IFERROR(VLOOKUP(D36,BD!$B:$D,3,FALSE),"")</f>
        <v>38838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1720</v>
      </c>
      <c r="H36" s="147">
        <f t="shared" si="0"/>
        <v>5</v>
      </c>
      <c r="I36" s="71"/>
      <c r="J36" s="71"/>
      <c r="K36" s="71"/>
      <c r="L36" s="71">
        <v>320</v>
      </c>
      <c r="M36" s="71"/>
      <c r="N36" s="71"/>
      <c r="O36" s="71">
        <v>160</v>
      </c>
      <c r="P36" s="71">
        <v>160</v>
      </c>
      <c r="Q36" s="71"/>
      <c r="R36" s="71">
        <v>440</v>
      </c>
      <c r="S36" s="71"/>
      <c r="T36" s="71">
        <v>640</v>
      </c>
      <c r="U36" s="158"/>
    </row>
    <row r="37" spans="2:21" ht="12" x14ac:dyDescent="0.2">
      <c r="B37" s="69"/>
      <c r="C37" s="248">
        <v>28</v>
      </c>
      <c r="D37" s="70" t="s">
        <v>1025</v>
      </c>
      <c r="E37" s="145" t="str">
        <f>IFERROR(VLOOKUP(D37,BD!$B:$D,2,FALSE),"")</f>
        <v>ASERP</v>
      </c>
      <c r="F37" s="160">
        <f>IFERROR(VLOOKUP(D37,BD!$B:$D,3,FALSE),"")</f>
        <v>38802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1640</v>
      </c>
      <c r="H37" s="147">
        <f t="shared" si="0"/>
        <v>3</v>
      </c>
      <c r="I37" s="71"/>
      <c r="J37" s="71"/>
      <c r="K37" s="71"/>
      <c r="L37" s="71"/>
      <c r="M37" s="71">
        <v>440</v>
      </c>
      <c r="N37" s="71"/>
      <c r="O37" s="71">
        <v>400</v>
      </c>
      <c r="P37" s="71"/>
      <c r="Q37" s="71">
        <v>800</v>
      </c>
      <c r="R37" s="71"/>
      <c r="S37" s="71"/>
      <c r="T37" s="71"/>
      <c r="U37" s="158"/>
    </row>
    <row r="38" spans="2:21" ht="12" x14ac:dyDescent="0.2">
      <c r="B38" s="69"/>
      <c r="C38" s="248">
        <v>29</v>
      </c>
      <c r="D38" s="70" t="s">
        <v>396</v>
      </c>
      <c r="E38" s="145" t="str">
        <f>IFERROR(VLOOKUP(D38,BD!$B:$D,2,FALSE),"")</f>
        <v>SMCC</v>
      </c>
      <c r="F38" s="160">
        <f>IFERROR(VLOOKUP(D38,BD!$B:$D,3,FALSE),"")</f>
        <v>38462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1560</v>
      </c>
      <c r="H38" s="147">
        <f t="shared" si="0"/>
        <v>6</v>
      </c>
      <c r="I38" s="71">
        <v>440</v>
      </c>
      <c r="J38" s="71"/>
      <c r="K38" s="71">
        <v>440</v>
      </c>
      <c r="L38" s="71">
        <v>320</v>
      </c>
      <c r="M38" s="71"/>
      <c r="N38" s="71"/>
      <c r="O38" s="71">
        <v>160</v>
      </c>
      <c r="P38" s="71"/>
      <c r="Q38" s="71"/>
      <c r="R38" s="71"/>
      <c r="S38" s="71">
        <v>200</v>
      </c>
      <c r="T38" s="71">
        <v>160</v>
      </c>
      <c r="U38" s="158"/>
    </row>
    <row r="39" spans="2:21" ht="12" x14ac:dyDescent="0.2">
      <c r="B39" s="69"/>
      <c r="C39" s="248">
        <v>30</v>
      </c>
      <c r="D39" s="123" t="s">
        <v>1270</v>
      </c>
      <c r="E39" s="145" t="str">
        <f>IFERROR(VLOOKUP(D39,BD!$B:$D,2,FALSE),"")</f>
        <v>PALOTINA</v>
      </c>
      <c r="F39" s="160">
        <f>IFERROR(VLOOKUP(D39,BD!$B:$D,3,FALSE),"")</f>
        <v>38355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1520</v>
      </c>
      <c r="H39" s="147">
        <f t="shared" si="0"/>
        <v>5</v>
      </c>
      <c r="I39" s="71"/>
      <c r="J39" s="71"/>
      <c r="K39" s="71"/>
      <c r="L39" s="71">
        <v>320</v>
      </c>
      <c r="M39" s="71"/>
      <c r="N39" s="71">
        <v>320</v>
      </c>
      <c r="O39" s="71">
        <v>160</v>
      </c>
      <c r="P39" s="71">
        <v>400</v>
      </c>
      <c r="Q39" s="71"/>
      <c r="R39" s="71">
        <v>320</v>
      </c>
      <c r="S39" s="71"/>
      <c r="T39" s="71"/>
      <c r="U39" s="158"/>
    </row>
    <row r="40" spans="2:21" ht="12" x14ac:dyDescent="0.2">
      <c r="B40" s="69"/>
      <c r="C40" s="248"/>
      <c r="D40" s="70" t="s">
        <v>808</v>
      </c>
      <c r="E40" s="145" t="str">
        <f>IFERROR(VLOOKUP(D40,BD!$B:$D,2,FALSE),"")</f>
        <v>ABB</v>
      </c>
      <c r="F40" s="160">
        <f>IFERROR(VLOOKUP(D40,BD!$B:$D,3,FALSE),"")</f>
        <v>38833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1520</v>
      </c>
      <c r="H40" s="147">
        <f t="shared" si="0"/>
        <v>2</v>
      </c>
      <c r="I40" s="71"/>
      <c r="J40" s="71"/>
      <c r="K40" s="71"/>
      <c r="L40" s="71">
        <v>880</v>
      </c>
      <c r="M40" s="71"/>
      <c r="N40" s="71"/>
      <c r="O40" s="71">
        <v>640</v>
      </c>
      <c r="P40" s="71"/>
      <c r="Q40" s="71"/>
      <c r="R40" s="71"/>
      <c r="S40" s="71"/>
      <c r="T40" s="71"/>
      <c r="U40" s="158"/>
    </row>
    <row r="41" spans="2:21" ht="12" x14ac:dyDescent="0.2">
      <c r="B41" s="69"/>
      <c r="C41" s="248">
        <v>32</v>
      </c>
      <c r="D41" s="70" t="s">
        <v>684</v>
      </c>
      <c r="E41" s="145" t="str">
        <f>IFERROR(VLOOKUP(D41,BD!$B:$D,2,FALSE),"")</f>
        <v>PIAMARTA</v>
      </c>
      <c r="F41" s="160">
        <f>IFERROR(VLOOKUP(D41,BD!$B:$D,3,FALSE),"")</f>
        <v>38880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1360</v>
      </c>
      <c r="H41" s="147">
        <f t="shared" si="0"/>
        <v>3</v>
      </c>
      <c r="I41" s="71"/>
      <c r="J41" s="71"/>
      <c r="K41" s="71"/>
      <c r="L41" s="71"/>
      <c r="M41" s="71"/>
      <c r="N41" s="71">
        <v>320</v>
      </c>
      <c r="O41" s="71">
        <v>400</v>
      </c>
      <c r="P41" s="71">
        <v>640</v>
      </c>
      <c r="Q41" s="71"/>
      <c r="R41" s="71"/>
      <c r="S41" s="71"/>
      <c r="T41" s="71"/>
      <c r="U41" s="158"/>
    </row>
    <row r="42" spans="2:21" ht="12" x14ac:dyDescent="0.2">
      <c r="B42" s="69"/>
      <c r="C42" s="248"/>
      <c r="D42" s="70" t="s">
        <v>1372</v>
      </c>
      <c r="E42" s="145" t="str">
        <f>IFERROR(VLOOKUP(D42,BD!$B:$D,2,FALSE),"")</f>
        <v>SMCC</v>
      </c>
      <c r="F42" s="160">
        <f>IFERROR(VLOOKUP(D42,BD!$B:$D,3,FALSE),"")</f>
        <v>38555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1360</v>
      </c>
      <c r="H42" s="147">
        <f t="shared" ref="H42:H73" si="1">COUNT(I42:U42)-COUNTIF(I42:U42,"=0")</f>
        <v>3</v>
      </c>
      <c r="I42" s="71"/>
      <c r="J42" s="71"/>
      <c r="K42" s="71">
        <v>320</v>
      </c>
      <c r="L42" s="71">
        <v>640</v>
      </c>
      <c r="M42" s="71"/>
      <c r="N42" s="71"/>
      <c r="O42" s="71">
        <v>400</v>
      </c>
      <c r="P42" s="71"/>
      <c r="Q42" s="71"/>
      <c r="R42" s="71"/>
      <c r="S42" s="71"/>
      <c r="T42" s="71"/>
      <c r="U42" s="158"/>
    </row>
    <row r="43" spans="2:21" ht="12" x14ac:dyDescent="0.2">
      <c r="B43" s="69"/>
      <c r="C43" s="248">
        <v>34</v>
      </c>
      <c r="D43" s="70" t="s">
        <v>818</v>
      </c>
      <c r="E43" s="145" t="str">
        <f>IFERROR(VLOOKUP(D43,BD!$B:$D,2,FALSE),"")</f>
        <v>ASSVP</v>
      </c>
      <c r="F43" s="160">
        <f>IFERROR(VLOOKUP(D43,BD!$B:$D,3,FALSE),"")</f>
        <v>38549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1240</v>
      </c>
      <c r="H43" s="147">
        <f t="shared" si="1"/>
        <v>3</v>
      </c>
      <c r="I43" s="71"/>
      <c r="J43" s="71"/>
      <c r="K43" s="71"/>
      <c r="L43" s="71">
        <v>400</v>
      </c>
      <c r="M43" s="71"/>
      <c r="N43" s="71"/>
      <c r="O43" s="71">
        <v>400</v>
      </c>
      <c r="P43" s="71"/>
      <c r="Q43" s="71"/>
      <c r="R43" s="71">
        <v>440</v>
      </c>
      <c r="S43" s="71"/>
      <c r="T43" s="71"/>
      <c r="U43" s="158"/>
    </row>
    <row r="44" spans="2:21" ht="12" x14ac:dyDescent="0.2">
      <c r="B44" s="69"/>
      <c r="C44" s="248"/>
      <c r="D44" s="70" t="s">
        <v>966</v>
      </c>
      <c r="E44" s="145" t="str">
        <f>IFERROR(VLOOKUP(D44,BD!$B:$D,2,FALSE),"")</f>
        <v>PIAMARTA</v>
      </c>
      <c r="F44" s="160">
        <f>IFERROR(VLOOKUP(D44,BD!$B:$D,3,FALSE),"")</f>
        <v>38432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1240</v>
      </c>
      <c r="H44" s="147">
        <f t="shared" si="1"/>
        <v>4</v>
      </c>
      <c r="I44" s="71"/>
      <c r="J44" s="71"/>
      <c r="K44" s="71"/>
      <c r="L44" s="71">
        <v>320</v>
      </c>
      <c r="M44" s="71"/>
      <c r="N44" s="71">
        <v>440</v>
      </c>
      <c r="O44" s="71">
        <v>160</v>
      </c>
      <c r="P44" s="71"/>
      <c r="Q44" s="71"/>
      <c r="R44" s="71">
        <v>320</v>
      </c>
      <c r="S44" s="71"/>
      <c r="T44" s="71"/>
      <c r="U44" s="158"/>
    </row>
    <row r="45" spans="2:21" ht="12" x14ac:dyDescent="0.2">
      <c r="B45" s="69"/>
      <c r="C45" s="248">
        <v>36</v>
      </c>
      <c r="D45" s="70" t="s">
        <v>600</v>
      </c>
      <c r="E45" s="145" t="str">
        <f>IFERROR(VLOOKUP(D45,BD!$B:$D,2,FALSE),"")</f>
        <v>CSJ/NAMBA TRAINING</v>
      </c>
      <c r="F45" s="160">
        <f>IFERROR(VLOOKUP(D45,BD!$B:$D,3,FALSE),"")</f>
        <v>38982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1120</v>
      </c>
      <c r="H45" s="147">
        <f t="shared" si="1"/>
        <v>5</v>
      </c>
      <c r="I45" s="71"/>
      <c r="J45" s="71"/>
      <c r="K45" s="71"/>
      <c r="L45" s="71"/>
      <c r="M45" s="71">
        <v>200</v>
      </c>
      <c r="N45" s="71"/>
      <c r="O45" s="71">
        <v>160</v>
      </c>
      <c r="P45" s="71">
        <v>160</v>
      </c>
      <c r="Q45" s="71">
        <v>440</v>
      </c>
      <c r="R45" s="71"/>
      <c r="S45" s="71"/>
      <c r="T45" s="71">
        <v>160</v>
      </c>
      <c r="U45" s="158"/>
    </row>
    <row r="46" spans="2:21" ht="12" x14ac:dyDescent="0.2">
      <c r="B46" s="69"/>
      <c r="C46" s="248"/>
      <c r="D46" s="70" t="s">
        <v>601</v>
      </c>
      <c r="E46" s="145" t="str">
        <f>IFERROR(VLOOKUP(D46,BD!$B:$D,2,FALSE),"")</f>
        <v>CSJ/NAMBA TRAINING</v>
      </c>
      <c r="F46" s="160">
        <f>IFERROR(VLOOKUP(D46,BD!$B:$D,3,FALSE),"")</f>
        <v>38389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1120</v>
      </c>
      <c r="H46" s="147">
        <f t="shared" si="1"/>
        <v>3</v>
      </c>
      <c r="I46" s="71"/>
      <c r="J46" s="71"/>
      <c r="K46" s="71"/>
      <c r="L46" s="71"/>
      <c r="M46" s="71">
        <v>800</v>
      </c>
      <c r="N46" s="71"/>
      <c r="O46" s="71"/>
      <c r="P46" s="71">
        <v>160</v>
      </c>
      <c r="Q46" s="71"/>
      <c r="R46" s="71"/>
      <c r="S46" s="71"/>
      <c r="T46" s="71">
        <v>160</v>
      </c>
      <c r="U46" s="158"/>
    </row>
    <row r="47" spans="2:21" ht="12" x14ac:dyDescent="0.2">
      <c r="B47" s="69"/>
      <c r="C47" s="248"/>
      <c r="D47" s="70" t="s">
        <v>1345</v>
      </c>
      <c r="E47" s="145" t="str">
        <f>IFERROR(VLOOKUP(D47,BD!$B:$D,2,FALSE),"")</f>
        <v>CSJ/NAMBA TRAINING</v>
      </c>
      <c r="F47" s="160">
        <f>IFERROR(VLOOKUP(D47,BD!$B:$D,3,FALSE),"")</f>
        <v>38694</v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1120</v>
      </c>
      <c r="H47" s="147">
        <f t="shared" si="1"/>
        <v>5</v>
      </c>
      <c r="I47" s="71"/>
      <c r="J47" s="71"/>
      <c r="K47" s="71"/>
      <c r="L47" s="71"/>
      <c r="M47" s="71">
        <v>200</v>
      </c>
      <c r="N47" s="71"/>
      <c r="O47" s="71">
        <v>160</v>
      </c>
      <c r="P47" s="71">
        <v>160</v>
      </c>
      <c r="Q47" s="71">
        <v>440</v>
      </c>
      <c r="R47" s="71"/>
      <c r="S47" s="71"/>
      <c r="T47" s="71">
        <v>160</v>
      </c>
      <c r="U47" s="158"/>
    </row>
    <row r="48" spans="2:21" ht="12" x14ac:dyDescent="0.2">
      <c r="B48" s="69"/>
      <c r="C48" s="248">
        <v>39</v>
      </c>
      <c r="D48" s="70" t="s">
        <v>947</v>
      </c>
      <c r="E48" s="145" t="str">
        <f>IFERROR(VLOOKUP(D48,BD!$B:$D,2,FALSE),"")</f>
        <v>SMEL/MCR</v>
      </c>
      <c r="F48" s="160">
        <f>IFERROR(VLOOKUP(D48,BD!$B:$D,3,FALSE),"")</f>
        <v>38838</v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1080</v>
      </c>
      <c r="H48" s="147">
        <f t="shared" si="1"/>
        <v>2</v>
      </c>
      <c r="I48" s="71"/>
      <c r="J48" s="71"/>
      <c r="K48" s="71"/>
      <c r="L48" s="71"/>
      <c r="M48" s="71"/>
      <c r="N48" s="71"/>
      <c r="O48" s="71">
        <v>640</v>
      </c>
      <c r="P48" s="71"/>
      <c r="Q48" s="71"/>
      <c r="R48" s="71">
        <v>440</v>
      </c>
      <c r="S48" s="71"/>
      <c r="T48" s="71"/>
      <c r="U48" s="158"/>
    </row>
    <row r="49" spans="2:21" ht="12" x14ac:dyDescent="0.2">
      <c r="B49" s="69"/>
      <c r="C49" s="248"/>
      <c r="D49" s="123" t="s">
        <v>1559</v>
      </c>
      <c r="E49" s="145" t="str">
        <f>IFERROR(VLOOKUP(D49,BD!$B:$D,2,FALSE),"")</f>
        <v>CSJ/NAMBA TRAINING</v>
      </c>
      <c r="F49" s="160">
        <f>IFERROR(VLOOKUP(D49,BD!$B:$D,3,FALSE),"")</f>
        <v>38950</v>
      </c>
      <c r="G49" s="146">
        <f>IF(COUNT(I49:U49)&gt;=5,SUM(LARGE(I49:U49,{1,2,3,4,5})),IF(COUNT(I49:U49)=4,SUM(LARGE(I49:U49,{1,2,3,4})),IF(COUNT(I49:U49)=3,SUM(LARGE(I49:U49,{1,2,3})),IF(COUNT(I49:U49)=2,SUM(LARGE(I49:U49,{1,2})),IF(COUNT(I49:U49)=1,SUM(LARGE(I49:U49,{1})),0)))))</f>
        <v>1080</v>
      </c>
      <c r="H49" s="147">
        <f t="shared" si="1"/>
        <v>4</v>
      </c>
      <c r="I49" s="71"/>
      <c r="J49" s="71"/>
      <c r="K49" s="71"/>
      <c r="L49" s="71"/>
      <c r="M49" s="71">
        <v>440</v>
      </c>
      <c r="N49" s="71"/>
      <c r="O49" s="71"/>
      <c r="P49" s="71">
        <v>160</v>
      </c>
      <c r="Q49" s="71">
        <v>320</v>
      </c>
      <c r="R49" s="71"/>
      <c r="S49" s="71"/>
      <c r="T49" s="71">
        <v>160</v>
      </c>
      <c r="U49" s="158"/>
    </row>
    <row r="50" spans="2:21" ht="12" x14ac:dyDescent="0.2">
      <c r="B50" s="69"/>
      <c r="C50" s="248"/>
      <c r="D50" s="70" t="s">
        <v>603</v>
      </c>
      <c r="E50" s="145" t="str">
        <f>IFERROR(VLOOKUP(D50,BD!$B:$D,2,FALSE),"")</f>
        <v>CSJ/NAMBA TRAINING</v>
      </c>
      <c r="F50" s="160">
        <f>IFERROR(VLOOKUP(D50,BD!$B:$D,3,FALSE),"")</f>
        <v>38803</v>
      </c>
      <c r="G50" s="146">
        <f>IF(COUNT(I50:U50)&gt;=5,SUM(LARGE(I50:U50,{1,2,3,4,5})),IF(COUNT(I50:U50)=4,SUM(LARGE(I50:U50,{1,2,3,4})),IF(COUNT(I50:U50)=3,SUM(LARGE(I50:U50,{1,2,3})),IF(COUNT(I50:U50)=2,SUM(LARGE(I50:U50,{1,2})),IF(COUNT(I50:U50)=1,SUM(LARGE(I50:U50,{1})),0)))))</f>
        <v>1080</v>
      </c>
      <c r="H50" s="147">
        <f t="shared" si="1"/>
        <v>4</v>
      </c>
      <c r="I50" s="71"/>
      <c r="J50" s="71"/>
      <c r="K50" s="71"/>
      <c r="L50" s="71"/>
      <c r="M50" s="71">
        <v>200</v>
      </c>
      <c r="N50" s="71"/>
      <c r="O50" s="71"/>
      <c r="P50" s="71">
        <v>160</v>
      </c>
      <c r="Q50" s="71">
        <v>320</v>
      </c>
      <c r="R50" s="71"/>
      <c r="S50" s="71"/>
      <c r="T50" s="71">
        <v>400</v>
      </c>
      <c r="U50" s="158"/>
    </row>
    <row r="51" spans="2:21" ht="12" x14ac:dyDescent="0.2">
      <c r="B51" s="69"/>
      <c r="C51" s="248">
        <v>42</v>
      </c>
      <c r="D51" s="70" t="s">
        <v>1413</v>
      </c>
      <c r="E51" s="145" t="str">
        <f>IFERROR(VLOOKUP(D51,BD!$B:$D,2,FALSE),"")</f>
        <v>SMCC</v>
      </c>
      <c r="F51" s="160">
        <f>IFERROR(VLOOKUP(D51,BD!$B:$D,3,FALSE),"")</f>
        <v>39001</v>
      </c>
      <c r="G51" s="146">
        <f>IF(COUNT(I51:U51)&gt;=5,SUM(LARGE(I51:U51,{1,2,3,4,5})),IF(COUNT(I51:U51)=4,SUM(LARGE(I51:U51,{1,2,3,4})),IF(COUNT(I51:U51)=3,SUM(LARGE(I51:U51,{1,2,3})),IF(COUNT(I51:U51)=2,SUM(LARGE(I51:U51,{1,2})),IF(COUNT(I51:U51)=1,SUM(LARGE(I51:U51,{1})),0)))))</f>
        <v>1040</v>
      </c>
      <c r="H51" s="147">
        <f t="shared" si="1"/>
        <v>4</v>
      </c>
      <c r="I51" s="71"/>
      <c r="J51" s="71"/>
      <c r="K51" s="71">
        <v>320</v>
      </c>
      <c r="L51" s="71"/>
      <c r="M51" s="71"/>
      <c r="N51" s="71"/>
      <c r="O51" s="71">
        <v>400</v>
      </c>
      <c r="P51" s="71">
        <v>160</v>
      </c>
      <c r="Q51" s="71"/>
      <c r="R51" s="71"/>
      <c r="S51" s="71"/>
      <c r="T51" s="71">
        <v>160</v>
      </c>
      <c r="U51" s="158"/>
    </row>
    <row r="52" spans="2:21" ht="12" x14ac:dyDescent="0.2">
      <c r="B52" s="69"/>
      <c r="C52" s="248"/>
      <c r="D52" s="124" t="s">
        <v>1382</v>
      </c>
      <c r="E52" s="145" t="str">
        <f>IFERROR(VLOOKUP(D52,BD!$B:$D,2,FALSE),"")</f>
        <v>ASSVP</v>
      </c>
      <c r="F52" s="160">
        <f>IFERROR(VLOOKUP(D52,BD!$B:$D,3,FALSE),"")</f>
        <v>38741</v>
      </c>
      <c r="G52" s="146">
        <f>IF(COUNT(I52:U52)&gt;=5,SUM(LARGE(I52:U52,{1,2,3,4,5})),IF(COUNT(I52:U52)=4,SUM(LARGE(I52:U52,{1,2,3,4})),IF(COUNT(I52:U52)=3,SUM(LARGE(I52:U52,{1,2,3})),IF(COUNT(I52:U52)=2,SUM(LARGE(I52:U52,{1,2})),IF(COUNT(I52:U52)=1,SUM(LARGE(I52:U52,{1})),0)))))</f>
        <v>1040</v>
      </c>
      <c r="H52" s="147">
        <f t="shared" si="1"/>
        <v>3</v>
      </c>
      <c r="I52" s="71"/>
      <c r="J52" s="71"/>
      <c r="K52" s="71"/>
      <c r="L52" s="71">
        <v>320</v>
      </c>
      <c r="M52" s="71"/>
      <c r="N52" s="71"/>
      <c r="O52" s="71"/>
      <c r="P52" s="71"/>
      <c r="Q52" s="71"/>
      <c r="R52" s="71">
        <v>320</v>
      </c>
      <c r="S52" s="71"/>
      <c r="T52" s="71">
        <v>400</v>
      </c>
      <c r="U52" s="158"/>
    </row>
    <row r="53" spans="2:21" ht="12" x14ac:dyDescent="0.2">
      <c r="B53" s="69"/>
      <c r="C53" s="248"/>
      <c r="D53" s="124" t="s">
        <v>963</v>
      </c>
      <c r="E53" s="145" t="str">
        <f>IFERROR(VLOOKUP(D53,BD!$B:$D,2,FALSE),"")</f>
        <v>PIAMARTA</v>
      </c>
      <c r="F53" s="160">
        <f>IFERROR(VLOOKUP(D53,BD!$B:$D,3,FALSE),"")</f>
        <v>38595</v>
      </c>
      <c r="G53" s="146">
        <f>IF(COUNT(I53:U53)&gt;=5,SUM(LARGE(I53:U53,{1,2,3,4,5})),IF(COUNT(I53:U53)=4,SUM(LARGE(I53:U53,{1,2,3,4})),IF(COUNT(I53:U53)=3,SUM(LARGE(I53:U53,{1,2,3})),IF(COUNT(I53:U53)=2,SUM(LARGE(I53:U53,{1,2})),IF(COUNT(I53:U53)=1,SUM(LARGE(I53:U53,{1})),0)))))</f>
        <v>1040</v>
      </c>
      <c r="H53" s="147">
        <f t="shared" si="1"/>
        <v>3</v>
      </c>
      <c r="I53" s="71"/>
      <c r="J53" s="71"/>
      <c r="K53" s="71"/>
      <c r="L53" s="71">
        <v>320</v>
      </c>
      <c r="M53" s="71"/>
      <c r="N53" s="71">
        <v>320</v>
      </c>
      <c r="O53" s="71">
        <v>400</v>
      </c>
      <c r="P53" s="71"/>
      <c r="Q53" s="71"/>
      <c r="R53" s="71"/>
      <c r="S53" s="71"/>
      <c r="T53" s="71"/>
      <c r="U53" s="158"/>
    </row>
    <row r="54" spans="2:21" ht="12" x14ac:dyDescent="0.2">
      <c r="B54" s="69"/>
      <c r="C54" s="248">
        <v>45</v>
      </c>
      <c r="D54" s="70" t="s">
        <v>1394</v>
      </c>
      <c r="E54" s="145" t="str">
        <f>IFERROR(VLOOKUP(D54,BD!$B:$D,2,FALSE),"")</f>
        <v>SMEL/MCR</v>
      </c>
      <c r="F54" s="160">
        <f>IFERROR(VLOOKUP(D54,BD!$B:$D,3,FALSE),"")</f>
        <v>38371</v>
      </c>
      <c r="G54" s="146">
        <f>IF(COUNT(I54:U54)&gt;=5,SUM(LARGE(I54:U54,{1,2,3,4,5})),IF(COUNT(I54:U54)=4,SUM(LARGE(I54:U54,{1,2,3,4})),IF(COUNT(I54:U54)=3,SUM(LARGE(I54:U54,{1,2,3})),IF(COUNT(I54:U54)=2,SUM(LARGE(I54:U54,{1,2})),IF(COUNT(I54:U54)=1,SUM(LARGE(I54:U54,{1})),0)))))</f>
        <v>960</v>
      </c>
      <c r="H54" s="147">
        <f t="shared" si="1"/>
        <v>2</v>
      </c>
      <c r="I54" s="71"/>
      <c r="J54" s="71"/>
      <c r="K54" s="71"/>
      <c r="L54" s="71"/>
      <c r="M54" s="71"/>
      <c r="N54" s="71"/>
      <c r="O54" s="71">
        <v>640</v>
      </c>
      <c r="P54" s="71"/>
      <c r="Q54" s="71"/>
      <c r="R54" s="71">
        <v>320</v>
      </c>
      <c r="S54" s="71"/>
      <c r="T54" s="71"/>
      <c r="U54" s="158"/>
    </row>
    <row r="55" spans="2:21" ht="12" x14ac:dyDescent="0.2">
      <c r="B55" s="69"/>
      <c r="C55" s="248">
        <v>46</v>
      </c>
      <c r="D55" s="70" t="s">
        <v>876</v>
      </c>
      <c r="E55" s="145" t="str">
        <f>IFERROR(VLOOKUP(D55,BD!$B:$D,2,FALSE),"")</f>
        <v>BME</v>
      </c>
      <c r="F55" s="160">
        <f>IFERROR(VLOOKUP(D55,BD!$B:$D,3,FALSE),"")</f>
        <v>38591</v>
      </c>
      <c r="G55" s="146">
        <f>IF(COUNT(I55:U55)&gt;=5,SUM(LARGE(I55:U55,{1,2,3,4,5})),IF(COUNT(I55:U55)=4,SUM(LARGE(I55:U55,{1,2,3,4})),IF(COUNT(I55:U55)=3,SUM(LARGE(I55:U55,{1,2,3})),IF(COUNT(I55:U55)=2,SUM(LARGE(I55:U55,{1,2})),IF(COUNT(I55:U55)=1,SUM(LARGE(I55:U55,{1})),0)))))</f>
        <v>880</v>
      </c>
      <c r="H55" s="147">
        <f t="shared" si="1"/>
        <v>3</v>
      </c>
      <c r="I55" s="71"/>
      <c r="J55" s="71"/>
      <c r="K55" s="71"/>
      <c r="L55" s="71"/>
      <c r="M55" s="71"/>
      <c r="N55" s="71"/>
      <c r="O55" s="71"/>
      <c r="P55" s="71">
        <v>400</v>
      </c>
      <c r="Q55" s="71"/>
      <c r="R55" s="71"/>
      <c r="S55" s="71">
        <v>320</v>
      </c>
      <c r="T55" s="71">
        <v>160</v>
      </c>
      <c r="U55" s="158"/>
    </row>
    <row r="56" spans="2:21" ht="12" x14ac:dyDescent="0.2">
      <c r="B56" s="69"/>
      <c r="C56" s="248">
        <v>47</v>
      </c>
      <c r="D56" s="70" t="s">
        <v>1390</v>
      </c>
      <c r="E56" s="145" t="str">
        <f>IFERROR(VLOOKUP(D56,BD!$B:$D,2,FALSE),"")</f>
        <v>AMBP</v>
      </c>
      <c r="F56" s="160">
        <f>IFERROR(VLOOKUP(D56,BD!$B:$D,3,FALSE),"")</f>
        <v>38427</v>
      </c>
      <c r="G56" s="146">
        <f>IF(COUNT(I56:U56)&gt;=5,SUM(LARGE(I56:U56,{1,2,3,4,5})),IF(COUNT(I56:U56)=4,SUM(LARGE(I56:U56,{1,2,3,4})),IF(COUNT(I56:U56)=3,SUM(LARGE(I56:U56,{1,2,3})),IF(COUNT(I56:U56)=2,SUM(LARGE(I56:U56,{1,2})),IF(COUNT(I56:U56)=1,SUM(LARGE(I56:U56,{1})),0)))))</f>
        <v>840</v>
      </c>
      <c r="H56" s="147">
        <f t="shared" si="1"/>
        <v>4</v>
      </c>
      <c r="I56" s="71"/>
      <c r="J56" s="71"/>
      <c r="K56" s="71"/>
      <c r="L56" s="71"/>
      <c r="M56" s="71">
        <v>200</v>
      </c>
      <c r="N56" s="71"/>
      <c r="O56" s="71"/>
      <c r="P56" s="71">
        <v>160</v>
      </c>
      <c r="Q56" s="71">
        <v>320</v>
      </c>
      <c r="R56" s="71"/>
      <c r="S56" s="71"/>
      <c r="T56" s="71">
        <v>160</v>
      </c>
      <c r="U56" s="158"/>
    </row>
    <row r="57" spans="2:21" ht="12" x14ac:dyDescent="0.2">
      <c r="B57" s="69"/>
      <c r="C57" s="248"/>
      <c r="D57" s="70" t="s">
        <v>1366</v>
      </c>
      <c r="E57" s="145" t="str">
        <f>IFERROR(VLOOKUP(D57,BD!$B:$D,2,FALSE),"")</f>
        <v>AMBP</v>
      </c>
      <c r="F57" s="160">
        <f>IFERROR(VLOOKUP(D57,BD!$B:$D,3,FALSE),"")</f>
        <v>38861</v>
      </c>
      <c r="G57" s="146">
        <f>IF(COUNT(I57:U57)&gt;=5,SUM(LARGE(I57:U57,{1,2,3,4,5})),IF(COUNT(I57:U57)=4,SUM(LARGE(I57:U57,{1,2,3,4})),IF(COUNT(I57:U57)=3,SUM(LARGE(I57:U57,{1,2,3})),IF(COUNT(I57:U57)=2,SUM(LARGE(I57:U57,{1,2})),IF(COUNT(I57:U57)=1,SUM(LARGE(I57:U57,{1})),0)))))</f>
        <v>840</v>
      </c>
      <c r="H57" s="147">
        <f t="shared" si="1"/>
        <v>4</v>
      </c>
      <c r="I57" s="71"/>
      <c r="J57" s="71"/>
      <c r="K57" s="71"/>
      <c r="L57" s="71"/>
      <c r="M57" s="71">
        <v>200</v>
      </c>
      <c r="N57" s="71"/>
      <c r="O57" s="71">
        <v>160</v>
      </c>
      <c r="P57" s="71">
        <v>160</v>
      </c>
      <c r="Q57" s="71">
        <v>320</v>
      </c>
      <c r="R57" s="71"/>
      <c r="S57" s="71"/>
      <c r="T57" s="71"/>
      <c r="U57" s="158"/>
    </row>
    <row r="58" spans="2:21" ht="12" x14ac:dyDescent="0.2">
      <c r="B58" s="69"/>
      <c r="C58" s="248"/>
      <c r="D58" s="70" t="s">
        <v>948</v>
      </c>
      <c r="E58" s="145" t="str">
        <f>IFERROR(VLOOKUP(D58,BD!$B:$D,2,FALSE),"")</f>
        <v>SMEL/MCR</v>
      </c>
      <c r="F58" s="160">
        <f>IFERROR(VLOOKUP(D58,BD!$B:$D,3,FALSE),"")</f>
        <v>38898</v>
      </c>
      <c r="G58" s="146">
        <f>IF(COUNT(I58:U58)&gt;=5,SUM(LARGE(I58:U58,{1,2,3,4,5})),IF(COUNT(I58:U58)=4,SUM(LARGE(I58:U58,{1,2,3,4})),IF(COUNT(I58:U58)=3,SUM(LARGE(I58:U58,{1,2,3})),IF(COUNT(I58:U58)=2,SUM(LARGE(I58:U58,{1,2})),IF(COUNT(I58:U58)=1,SUM(LARGE(I58:U58,{1})),0)))))</f>
        <v>840</v>
      </c>
      <c r="H58" s="147">
        <f t="shared" si="1"/>
        <v>2</v>
      </c>
      <c r="I58" s="71"/>
      <c r="J58" s="71"/>
      <c r="K58" s="71"/>
      <c r="L58" s="71"/>
      <c r="M58" s="71"/>
      <c r="N58" s="71"/>
      <c r="O58" s="71">
        <v>400</v>
      </c>
      <c r="P58" s="71"/>
      <c r="Q58" s="71"/>
      <c r="R58" s="71">
        <v>440</v>
      </c>
      <c r="S58" s="71"/>
      <c r="T58" s="71"/>
      <c r="U58" s="158"/>
    </row>
    <row r="59" spans="2:21" ht="12" x14ac:dyDescent="0.2">
      <c r="B59" s="69"/>
      <c r="C59" s="248">
        <v>50</v>
      </c>
      <c r="D59" s="123" t="s">
        <v>1385</v>
      </c>
      <c r="E59" s="145" t="str">
        <f>IFERROR(VLOOKUP(D59,BD!$B:$D,2,FALSE),"")</f>
        <v>ABCFI</v>
      </c>
      <c r="F59" s="160">
        <f>IFERROR(VLOOKUP(D59,BD!$B:$D,3,FALSE),"")</f>
        <v>38862</v>
      </c>
      <c r="G59" s="146">
        <f>IF(COUNT(I59:U59)&gt;=5,SUM(LARGE(I59:U59,{1,2,3,4,5})),IF(COUNT(I59:U59)=4,SUM(LARGE(I59:U59,{1,2,3,4})),IF(COUNT(I59:U59)=3,SUM(LARGE(I59:U59,{1,2,3})),IF(COUNT(I59:U59)=2,SUM(LARGE(I59:U59,{1,2})),IF(COUNT(I59:U59)=1,SUM(LARGE(I59:U59,{1})),0)))))</f>
        <v>800</v>
      </c>
      <c r="H59" s="147">
        <f t="shared" si="1"/>
        <v>3</v>
      </c>
      <c r="I59" s="71"/>
      <c r="J59" s="71"/>
      <c r="K59" s="71"/>
      <c r="L59" s="71">
        <v>320</v>
      </c>
      <c r="M59" s="71"/>
      <c r="N59" s="71">
        <v>320</v>
      </c>
      <c r="O59" s="71"/>
      <c r="P59" s="71"/>
      <c r="Q59" s="71"/>
      <c r="R59" s="71"/>
      <c r="S59" s="71"/>
      <c r="T59" s="71">
        <v>160</v>
      </c>
      <c r="U59" s="158"/>
    </row>
    <row r="60" spans="2:21" ht="12" x14ac:dyDescent="0.2">
      <c r="B60" s="69"/>
      <c r="C60" s="248"/>
      <c r="D60" s="70" t="s">
        <v>1285</v>
      </c>
      <c r="E60" s="145" t="str">
        <f>IFERROR(VLOOKUP(D60,BD!$B:$D,2,FALSE),"")</f>
        <v>PALOTINA</v>
      </c>
      <c r="F60" s="160">
        <f>IFERROR(VLOOKUP(D60,BD!$B:$D,3,FALSE),"")</f>
        <v>38598</v>
      </c>
      <c r="G60" s="146">
        <f>IF(COUNT(I60:U60)&gt;=5,SUM(LARGE(I60:U60,{1,2,3,4,5})),IF(COUNT(I60:U60)=4,SUM(LARGE(I60:U60,{1,2,3,4})),IF(COUNT(I60:U60)=3,SUM(LARGE(I60:U60,{1,2,3})),IF(COUNT(I60:U60)=2,SUM(LARGE(I60:U60,{1,2})),IF(COUNT(I60:U60)=1,SUM(LARGE(I60:U60,{1})),0)))))</f>
        <v>800</v>
      </c>
      <c r="H60" s="147">
        <f t="shared" si="1"/>
        <v>2</v>
      </c>
      <c r="I60" s="71"/>
      <c r="J60" s="71"/>
      <c r="K60" s="71"/>
      <c r="L60" s="71"/>
      <c r="M60" s="71"/>
      <c r="N60" s="71"/>
      <c r="O60" s="71">
        <v>160</v>
      </c>
      <c r="P60" s="71">
        <v>640</v>
      </c>
      <c r="Q60" s="71"/>
      <c r="R60" s="71"/>
      <c r="S60" s="71"/>
      <c r="T60" s="71"/>
      <c r="U60" s="158"/>
    </row>
    <row r="61" spans="2:21" ht="12" x14ac:dyDescent="0.2">
      <c r="B61" s="69"/>
      <c r="C61" s="248"/>
      <c r="D61" s="70" t="s">
        <v>1398</v>
      </c>
      <c r="E61" s="145" t="str">
        <f>IFERROR(VLOOKUP(D61,BD!$B:$D,2,FALSE),"")</f>
        <v>CC</v>
      </c>
      <c r="F61" s="160">
        <f>IFERROR(VLOOKUP(D61,BD!$B:$D,3,FALSE),"")</f>
        <v>0</v>
      </c>
      <c r="G61" s="146">
        <f>IF(COUNT(I61:U61)&gt;=5,SUM(LARGE(I61:U61,{1,2,3,4,5})),IF(COUNT(I61:U61)=4,SUM(LARGE(I61:U61,{1,2,3,4})),IF(COUNT(I61:U61)=3,SUM(LARGE(I61:U61,{1,2,3})),IF(COUNT(I61:U61)=2,SUM(LARGE(I61:U61,{1,2})),IF(COUNT(I61:U61)=1,SUM(LARGE(I61:U61,{1})),0)))))</f>
        <v>800</v>
      </c>
      <c r="H61" s="147">
        <f t="shared" si="1"/>
        <v>4</v>
      </c>
      <c r="I61" s="71"/>
      <c r="J61" s="71"/>
      <c r="K61" s="71"/>
      <c r="L61" s="71"/>
      <c r="M61" s="71"/>
      <c r="N61" s="71"/>
      <c r="O61" s="71">
        <v>160</v>
      </c>
      <c r="P61" s="71">
        <v>160</v>
      </c>
      <c r="Q61" s="71"/>
      <c r="R61" s="71"/>
      <c r="S61" s="71">
        <v>320</v>
      </c>
      <c r="T61" s="71">
        <v>160</v>
      </c>
      <c r="U61" s="158"/>
    </row>
    <row r="62" spans="2:21" ht="12" x14ac:dyDescent="0.2">
      <c r="B62" s="69"/>
      <c r="C62" s="248">
        <v>53</v>
      </c>
      <c r="D62" s="123" t="s">
        <v>595</v>
      </c>
      <c r="E62" s="145" t="str">
        <f>IFERROR(VLOOKUP(D62,BD!$B:$D,2,FALSE),"")</f>
        <v>CC</v>
      </c>
      <c r="F62" s="160">
        <f>IFERROR(VLOOKUP(D62,BD!$B:$D,3,FALSE),"")</f>
        <v>0</v>
      </c>
      <c r="G62" s="146">
        <f>IF(COUNT(I62:U62)&gt;=5,SUM(LARGE(I62:U62,{1,2,3,4,5})),IF(COUNT(I62:U62)=4,SUM(LARGE(I62:U62,{1,2,3,4})),IF(COUNT(I62:U62)=3,SUM(LARGE(I62:U62,{1,2,3})),IF(COUNT(I62:U62)=2,SUM(LARGE(I62:U62,{1,2})),IF(COUNT(I62:U62)=1,SUM(LARGE(I62:U62,{1})),0)))))</f>
        <v>720</v>
      </c>
      <c r="H62" s="147">
        <f t="shared" si="1"/>
        <v>2</v>
      </c>
      <c r="I62" s="71"/>
      <c r="J62" s="71"/>
      <c r="K62" s="71">
        <v>320</v>
      </c>
      <c r="L62" s="71"/>
      <c r="M62" s="71"/>
      <c r="N62" s="71"/>
      <c r="O62" s="71"/>
      <c r="P62" s="71">
        <v>400</v>
      </c>
      <c r="Q62" s="71"/>
      <c r="R62" s="71"/>
      <c r="S62" s="71"/>
      <c r="T62" s="71"/>
      <c r="U62" s="158"/>
    </row>
    <row r="63" spans="2:21" ht="12" x14ac:dyDescent="0.2">
      <c r="B63" s="69"/>
      <c r="C63" s="248"/>
      <c r="D63" s="70" t="s">
        <v>842</v>
      </c>
      <c r="E63" s="145" t="str">
        <f>IFERROR(VLOOKUP(D63,BD!$B:$D,2,FALSE),"")</f>
        <v>ABB</v>
      </c>
      <c r="F63" s="160">
        <f>IFERROR(VLOOKUP(D63,BD!$B:$D,3,FALSE),"")</f>
        <v>38489</v>
      </c>
      <c r="G63" s="146">
        <f>IF(COUNT(I63:U63)&gt;=5,SUM(LARGE(I63:U63,{1,2,3,4,5})),IF(COUNT(I63:U63)=4,SUM(LARGE(I63:U63,{1,2,3,4})),IF(COUNT(I63:U63)=3,SUM(LARGE(I63:U63,{1,2,3})),IF(COUNT(I63:U63)=2,SUM(LARGE(I63:U63,{1,2})),IF(COUNT(I63:U63)=1,SUM(LARGE(I63:U63,{1})),0)))))</f>
        <v>720</v>
      </c>
      <c r="H63" s="147">
        <f t="shared" si="1"/>
        <v>2</v>
      </c>
      <c r="I63" s="71"/>
      <c r="J63" s="71"/>
      <c r="K63" s="71"/>
      <c r="L63" s="71">
        <v>320</v>
      </c>
      <c r="M63" s="71"/>
      <c r="N63" s="71"/>
      <c r="O63" s="71">
        <v>400</v>
      </c>
      <c r="P63" s="71"/>
      <c r="Q63" s="71"/>
      <c r="R63" s="71"/>
      <c r="S63" s="71"/>
      <c r="T63" s="71"/>
      <c r="U63" s="158"/>
    </row>
    <row r="64" spans="2:21" ht="12" x14ac:dyDescent="0.2">
      <c r="B64" s="69"/>
      <c r="C64" s="248">
        <v>55</v>
      </c>
      <c r="D64" s="123" t="s">
        <v>1386</v>
      </c>
      <c r="E64" s="145" t="str">
        <f>IFERROR(VLOOKUP(D64,BD!$B:$D,2,FALSE),"")</f>
        <v>ASSVP</v>
      </c>
      <c r="F64" s="160">
        <f>IFERROR(VLOOKUP(D64,BD!$B:$D,3,FALSE),"")</f>
        <v>38715</v>
      </c>
      <c r="G64" s="146">
        <f>IF(COUNT(I64:U64)&gt;=5,SUM(LARGE(I64:U64,{1,2,3,4,5})),IF(COUNT(I64:U64)=4,SUM(LARGE(I64:U64,{1,2,3,4})),IF(COUNT(I64:U64)=3,SUM(LARGE(I64:U64,{1,2,3})),IF(COUNT(I64:U64)=2,SUM(LARGE(I64:U64,{1,2})),IF(COUNT(I64:U64)=1,SUM(LARGE(I64:U64,{1})),0)))))</f>
        <v>680</v>
      </c>
      <c r="H64" s="147">
        <f t="shared" si="1"/>
        <v>3</v>
      </c>
      <c r="I64" s="71"/>
      <c r="J64" s="71"/>
      <c r="K64" s="71"/>
      <c r="L64" s="71">
        <v>320</v>
      </c>
      <c r="M64" s="71"/>
      <c r="N64" s="71"/>
      <c r="O64" s="71"/>
      <c r="P64" s="71"/>
      <c r="Q64" s="71"/>
      <c r="R64" s="71">
        <v>200</v>
      </c>
      <c r="S64" s="71"/>
      <c r="T64" s="71">
        <v>160</v>
      </c>
      <c r="U64" s="158"/>
    </row>
    <row r="65" spans="2:21" ht="12" x14ac:dyDescent="0.2">
      <c r="B65" s="69"/>
      <c r="C65" s="248"/>
      <c r="D65" s="70" t="s">
        <v>977</v>
      </c>
      <c r="E65" s="145" t="str">
        <f>IFERROR(VLOOKUP(D65,BD!$B:$D,2,FALSE),"")</f>
        <v>AMBP</v>
      </c>
      <c r="F65" s="160">
        <f>IFERROR(VLOOKUP(D65,BD!$B:$D,3,FALSE),"")</f>
        <v>39075</v>
      </c>
      <c r="G65" s="146">
        <f>IF(COUNT(I65:U65)&gt;=5,SUM(LARGE(I65:U65,{1,2,3,4,5})),IF(COUNT(I65:U65)=4,SUM(LARGE(I65:U65,{1,2,3,4})),IF(COUNT(I65:U65)=3,SUM(LARGE(I65:U65,{1,2,3})),IF(COUNT(I65:U65)=2,SUM(LARGE(I65:U65,{1,2})),IF(COUNT(I65:U65)=1,SUM(LARGE(I65:U65,{1})),0)))))</f>
        <v>680</v>
      </c>
      <c r="H65" s="147">
        <f t="shared" si="1"/>
        <v>3</v>
      </c>
      <c r="I65" s="71"/>
      <c r="J65" s="71"/>
      <c r="K65" s="71"/>
      <c r="L65" s="71"/>
      <c r="M65" s="71">
        <v>200</v>
      </c>
      <c r="N65" s="71"/>
      <c r="O65" s="71">
        <v>160</v>
      </c>
      <c r="P65" s="71"/>
      <c r="Q65" s="71">
        <v>320</v>
      </c>
      <c r="R65" s="71"/>
      <c r="S65" s="71"/>
      <c r="T65" s="71"/>
      <c r="U65" s="158"/>
    </row>
    <row r="66" spans="2:21" ht="12" x14ac:dyDescent="0.2">
      <c r="B66" s="69"/>
      <c r="C66" s="248"/>
      <c r="D66" s="70" t="s">
        <v>910</v>
      </c>
      <c r="E66" s="145" t="str">
        <f>IFERROR(VLOOKUP(D66,BD!$B:$D,2,FALSE),"")</f>
        <v>CSJ/NAMBA TRAINING</v>
      </c>
      <c r="F66" s="160">
        <f>IFERROR(VLOOKUP(D66,BD!$B:$D,3,FALSE),"")</f>
        <v>38536</v>
      </c>
      <c r="G66" s="146">
        <f>IF(COUNT(I66:U66)&gt;=5,SUM(LARGE(I66:U66,{1,2,3,4,5})),IF(COUNT(I66:U66)=4,SUM(LARGE(I66:U66,{1,2,3,4})),IF(COUNT(I66:U66)=3,SUM(LARGE(I66:U66,{1,2,3})),IF(COUNT(I66:U66)=2,SUM(LARGE(I66:U66,{1,2})),IF(COUNT(I66:U66)=1,SUM(LARGE(I66:U66,{1})),0)))))</f>
        <v>680</v>
      </c>
      <c r="H66" s="147">
        <f t="shared" si="1"/>
        <v>3</v>
      </c>
      <c r="I66" s="71"/>
      <c r="J66" s="71"/>
      <c r="K66" s="71"/>
      <c r="L66" s="71"/>
      <c r="M66" s="71">
        <v>200</v>
      </c>
      <c r="N66" s="71"/>
      <c r="O66" s="71"/>
      <c r="P66" s="71"/>
      <c r="Q66" s="71">
        <v>80</v>
      </c>
      <c r="R66" s="71"/>
      <c r="S66" s="71"/>
      <c r="T66" s="71">
        <v>400</v>
      </c>
      <c r="U66" s="158"/>
    </row>
    <row r="67" spans="2:21" ht="12" x14ac:dyDescent="0.2">
      <c r="B67" s="69"/>
      <c r="C67" s="248">
        <v>58</v>
      </c>
      <c r="D67" s="123" t="s">
        <v>1024</v>
      </c>
      <c r="E67" s="145" t="str">
        <f>IFERROR(VLOOKUP(D67,BD!$B:$D,2,FALSE),"")</f>
        <v>ASSVP</v>
      </c>
      <c r="F67" s="160">
        <f>IFERROR(VLOOKUP(D67,BD!$B:$D,3,FALSE),"")</f>
        <v>38980</v>
      </c>
      <c r="G67" s="146">
        <f>IF(COUNT(I67:U67)&gt;=5,SUM(LARGE(I67:U67,{1,2,3,4,5})),IF(COUNT(I67:U67)=4,SUM(LARGE(I67:U67,{1,2,3,4})),IF(COUNT(I67:U67)=3,SUM(LARGE(I67:U67,{1,2,3})),IF(COUNT(I67:U67)=2,SUM(LARGE(I67:U67,{1,2})),IF(COUNT(I67:U67)=1,SUM(LARGE(I67:U67,{1})),0)))))</f>
        <v>640</v>
      </c>
      <c r="H67" s="147">
        <f t="shared" si="1"/>
        <v>3</v>
      </c>
      <c r="I67" s="71"/>
      <c r="J67" s="71"/>
      <c r="K67" s="71"/>
      <c r="L67" s="71">
        <v>320</v>
      </c>
      <c r="M67" s="71"/>
      <c r="N67" s="71"/>
      <c r="O67" s="71">
        <v>160</v>
      </c>
      <c r="P67" s="71"/>
      <c r="Q67" s="71"/>
      <c r="R67" s="71"/>
      <c r="S67" s="71"/>
      <c r="T67" s="71">
        <v>160</v>
      </c>
      <c r="U67" s="158"/>
    </row>
    <row r="68" spans="2:21" ht="12" x14ac:dyDescent="0.2">
      <c r="B68" s="69"/>
      <c r="C68" s="248"/>
      <c r="D68" s="70" t="s">
        <v>495</v>
      </c>
      <c r="E68" s="145" t="str">
        <f>IFERROR(VLOOKUP(D68,BD!$B:$D,2,FALSE),"")</f>
        <v>ABCFI</v>
      </c>
      <c r="F68" s="160">
        <f>IFERROR(VLOOKUP(D68,BD!$B:$D,3,FALSE),"")</f>
        <v>39030</v>
      </c>
      <c r="G68" s="146">
        <f>IF(COUNT(I68:U68)&gt;=5,SUM(LARGE(I68:U68,{1,2,3,4,5})),IF(COUNT(I68:U68)=4,SUM(LARGE(I68:U68,{1,2,3,4})),IF(COUNT(I68:U68)=3,SUM(LARGE(I68:U68,{1,2,3})),IF(COUNT(I68:U68)=2,SUM(LARGE(I68:U68,{1,2})),IF(COUNT(I68:U68)=1,SUM(LARGE(I68:U68,{1})),0)))))</f>
        <v>640</v>
      </c>
      <c r="H68" s="147">
        <f t="shared" si="1"/>
        <v>1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>
        <v>640</v>
      </c>
      <c r="U68" s="158"/>
    </row>
    <row r="69" spans="2:21" ht="12" x14ac:dyDescent="0.2">
      <c r="B69" s="69"/>
      <c r="C69" s="248">
        <v>60</v>
      </c>
      <c r="D69" s="70" t="s">
        <v>1389</v>
      </c>
      <c r="E69" s="145" t="str">
        <f>IFERROR(VLOOKUP(D69,BD!$B:$D,2,FALSE),"")</f>
        <v>AMBP</v>
      </c>
      <c r="F69" s="160">
        <f>IFERROR(VLOOKUP(D69,BD!$B:$D,3,FALSE),"")</f>
        <v>38916</v>
      </c>
      <c r="G69" s="146">
        <f>IF(COUNT(I69:U69)&gt;=5,SUM(LARGE(I69:U69,{1,2,3,4,5})),IF(COUNT(I69:U69)=4,SUM(LARGE(I69:U69,{1,2,3,4})),IF(COUNT(I69:U69)=3,SUM(LARGE(I69:U69,{1,2,3})),IF(COUNT(I69:U69)=2,SUM(LARGE(I69:U69,{1,2})),IF(COUNT(I69:U69)=1,SUM(LARGE(I69:U69,{1})),0)))))</f>
        <v>600</v>
      </c>
      <c r="H69" s="147">
        <f t="shared" si="1"/>
        <v>4</v>
      </c>
      <c r="I69" s="71"/>
      <c r="J69" s="71"/>
      <c r="K69" s="71"/>
      <c r="L69" s="71"/>
      <c r="M69" s="71">
        <v>200</v>
      </c>
      <c r="N69" s="71"/>
      <c r="O69" s="71"/>
      <c r="P69" s="71">
        <v>160</v>
      </c>
      <c r="Q69" s="71">
        <v>80</v>
      </c>
      <c r="R69" s="71"/>
      <c r="S69" s="71"/>
      <c r="T69" s="71">
        <v>160</v>
      </c>
      <c r="U69" s="158"/>
    </row>
    <row r="70" spans="2:21" ht="12" x14ac:dyDescent="0.2">
      <c r="B70" s="69"/>
      <c r="C70" s="248"/>
      <c r="D70" s="70" t="s">
        <v>1556</v>
      </c>
      <c r="E70" s="145" t="str">
        <f>IFERROR(VLOOKUP(D70,BD!$B:$D,2,FALSE),"")</f>
        <v>AMBP</v>
      </c>
      <c r="F70" s="160">
        <f>IFERROR(VLOOKUP(D70,BD!$B:$D,3,FALSE),"")</f>
        <v>38501</v>
      </c>
      <c r="G70" s="146">
        <f>IF(COUNT(I70:U70)&gt;=5,SUM(LARGE(I70:U70,{1,2,3,4,5})),IF(COUNT(I70:U70)=4,SUM(LARGE(I70:U70,{1,2,3,4})),IF(COUNT(I70:U70)=3,SUM(LARGE(I70:U70,{1,2,3})),IF(COUNT(I70:U70)=2,SUM(LARGE(I70:U70,{1,2})),IF(COUNT(I70:U70)=1,SUM(LARGE(I70:U70,{1})),0)))))</f>
        <v>600</v>
      </c>
      <c r="H70" s="147">
        <f t="shared" si="1"/>
        <v>2</v>
      </c>
      <c r="I70" s="71"/>
      <c r="J70" s="71"/>
      <c r="K70" s="71"/>
      <c r="L70" s="71"/>
      <c r="M70" s="71"/>
      <c r="N70" s="71"/>
      <c r="O70" s="71"/>
      <c r="P70" s="71">
        <v>160</v>
      </c>
      <c r="Q70" s="71">
        <v>440</v>
      </c>
      <c r="R70" s="71"/>
      <c r="S70" s="71"/>
      <c r="T70" s="71"/>
      <c r="U70" s="158"/>
    </row>
    <row r="71" spans="2:21" ht="12" x14ac:dyDescent="0.2">
      <c r="B71" s="69"/>
      <c r="C71" s="248"/>
      <c r="D71" s="70" t="s">
        <v>1383</v>
      </c>
      <c r="E71" s="145" t="str">
        <f>IFERROR(VLOOKUP(D71,BD!$B:$D,2,FALSE),"")</f>
        <v>ASSVP</v>
      </c>
      <c r="F71" s="160">
        <f>IFERROR(VLOOKUP(D71,BD!$B:$D,3,FALSE),"")</f>
        <v>38522</v>
      </c>
      <c r="G71" s="146">
        <f>IF(COUNT(I71:U71)&gt;=5,SUM(LARGE(I71:U71,{1,2,3,4,5})),IF(COUNT(I71:U71)=4,SUM(LARGE(I71:U71,{1,2,3,4})),IF(COUNT(I71:U71)=3,SUM(LARGE(I71:U71,{1,2,3})),IF(COUNT(I71:U71)=2,SUM(LARGE(I71:U71,{1,2})),IF(COUNT(I71:U71)=1,SUM(LARGE(I71:U71,{1})),0)))))</f>
        <v>600</v>
      </c>
      <c r="H71" s="147">
        <f t="shared" si="1"/>
        <v>2</v>
      </c>
      <c r="I71" s="71"/>
      <c r="J71" s="71"/>
      <c r="K71" s="71"/>
      <c r="L71" s="71">
        <v>400</v>
      </c>
      <c r="M71" s="71"/>
      <c r="N71" s="71"/>
      <c r="O71" s="71"/>
      <c r="P71" s="71"/>
      <c r="Q71" s="71"/>
      <c r="R71" s="71">
        <v>200</v>
      </c>
      <c r="S71" s="71"/>
      <c r="T71" s="71"/>
      <c r="U71" s="158"/>
    </row>
    <row r="72" spans="2:21" ht="12" x14ac:dyDescent="0.2">
      <c r="B72" s="69"/>
      <c r="C72" s="248">
        <v>63</v>
      </c>
      <c r="D72" s="123" t="s">
        <v>1329</v>
      </c>
      <c r="E72" s="145" t="str">
        <f>IFERROR(VLOOKUP(D72,BD!$B:$D,2,FALSE),"")</f>
        <v>ASSVP</v>
      </c>
      <c r="F72" s="160">
        <f>IFERROR(VLOOKUP(D72,BD!$B:$D,3,FALSE),"")</f>
        <v>38780</v>
      </c>
      <c r="G72" s="146">
        <f>IF(COUNT(I72:U72)&gt;=5,SUM(LARGE(I72:U72,{1,2,3,4,5})),IF(COUNT(I72:U72)=4,SUM(LARGE(I72:U72,{1,2,3,4})),IF(COUNT(I72:U72)=3,SUM(LARGE(I72:U72,{1,2,3})),IF(COUNT(I72:U72)=2,SUM(LARGE(I72:U72,{1,2})),IF(COUNT(I72:U72)=1,SUM(LARGE(I72:U72,{1})),0)))))</f>
        <v>560</v>
      </c>
      <c r="H72" s="147">
        <f t="shared" si="1"/>
        <v>2</v>
      </c>
      <c r="I72" s="71"/>
      <c r="J72" s="71"/>
      <c r="K72" s="71"/>
      <c r="L72" s="71">
        <v>400</v>
      </c>
      <c r="M72" s="71"/>
      <c r="N72" s="71"/>
      <c r="O72" s="71">
        <v>160</v>
      </c>
      <c r="P72" s="71"/>
      <c r="Q72" s="71"/>
      <c r="R72" s="71"/>
      <c r="S72" s="71"/>
      <c r="T72" s="71"/>
      <c r="U72" s="158"/>
    </row>
    <row r="73" spans="2:21" ht="12" x14ac:dyDescent="0.2">
      <c r="B73" s="69"/>
      <c r="C73" s="248"/>
      <c r="D73" s="70" t="s">
        <v>1033</v>
      </c>
      <c r="E73" s="145" t="str">
        <f>IFERROR(VLOOKUP(D73,BD!$B:$D,2,FALSE),"")</f>
        <v>ASERP</v>
      </c>
      <c r="F73" s="160">
        <f>IFERROR(VLOOKUP(D73,BD!$B:$D,3,FALSE),"")</f>
        <v>38961</v>
      </c>
      <c r="G73" s="146">
        <f>IF(COUNT(I73:U73)&gt;=5,SUM(LARGE(I73:U73,{1,2,3,4,5})),IF(COUNT(I73:U73)=4,SUM(LARGE(I73:U73,{1,2,3,4})),IF(COUNT(I73:U73)=3,SUM(LARGE(I73:U73,{1,2,3})),IF(COUNT(I73:U73)=2,SUM(LARGE(I73:U73,{1,2})),IF(COUNT(I73:U73)=1,SUM(LARGE(I73:U73,{1})),0)))))</f>
        <v>560</v>
      </c>
      <c r="H73" s="147">
        <f t="shared" si="1"/>
        <v>1</v>
      </c>
      <c r="I73" s="71"/>
      <c r="J73" s="71"/>
      <c r="K73" s="71"/>
      <c r="L73" s="71"/>
      <c r="M73" s="71">
        <v>560</v>
      </c>
      <c r="N73" s="71"/>
      <c r="O73" s="71"/>
      <c r="P73" s="71"/>
      <c r="Q73" s="71"/>
      <c r="R73" s="71"/>
      <c r="S73" s="71"/>
      <c r="T73" s="71"/>
      <c r="U73" s="158"/>
    </row>
    <row r="74" spans="2:21" ht="12" x14ac:dyDescent="0.2">
      <c r="B74" s="69"/>
      <c r="C74" s="248">
        <v>65</v>
      </c>
      <c r="D74" s="123" t="s">
        <v>1397</v>
      </c>
      <c r="E74" s="145" t="str">
        <f>IFERROR(VLOOKUP(D74,BD!$B:$D,2,FALSE),"")</f>
        <v>SMCC</v>
      </c>
      <c r="F74" s="160">
        <f>IFERROR(VLOOKUP(D74,BD!$B:$D,3,FALSE),"")</f>
        <v>38779</v>
      </c>
      <c r="G74" s="146">
        <f>IF(COUNT(I74:U74)&gt;=5,SUM(LARGE(I74:U74,{1,2,3,4,5})),IF(COUNT(I74:U74)=4,SUM(LARGE(I74:U74,{1,2,3,4})),IF(COUNT(I74:U74)=3,SUM(LARGE(I74:U74,{1,2,3})),IF(COUNT(I74:U74)=2,SUM(LARGE(I74:U74,{1,2})),IF(COUNT(I74:U74)=1,SUM(LARGE(I74:U74,{1})),0)))))</f>
        <v>520</v>
      </c>
      <c r="H74" s="147">
        <f t="shared" ref="H74:H105" si="2">COUNT(I74:U74)-COUNTIF(I74:U74,"=0")</f>
        <v>3</v>
      </c>
      <c r="I74" s="71"/>
      <c r="J74" s="71"/>
      <c r="K74" s="71"/>
      <c r="L74" s="71"/>
      <c r="M74" s="71"/>
      <c r="N74" s="71"/>
      <c r="O74" s="71">
        <v>160</v>
      </c>
      <c r="P74" s="71">
        <v>160</v>
      </c>
      <c r="Q74" s="71"/>
      <c r="R74" s="71"/>
      <c r="S74" s="71">
        <v>200</v>
      </c>
      <c r="T74" s="71"/>
      <c r="U74" s="158"/>
    </row>
    <row r="75" spans="2:21" ht="12" x14ac:dyDescent="0.2">
      <c r="B75" s="69"/>
      <c r="C75" s="248"/>
      <c r="D75" s="70" t="s">
        <v>962</v>
      </c>
      <c r="E75" s="145" t="str">
        <f>IFERROR(VLOOKUP(D75,BD!$B:$D,2,FALSE),"")</f>
        <v>CSJ/NAMBA TRAINING</v>
      </c>
      <c r="F75" s="160">
        <f>IFERROR(VLOOKUP(D75,BD!$B:$D,3,FALSE),"")</f>
        <v>38838</v>
      </c>
      <c r="G75" s="146">
        <f>IF(COUNT(I75:U75)&gt;=5,SUM(LARGE(I75:U75,{1,2,3,4,5})),IF(COUNT(I75:U75)=4,SUM(LARGE(I75:U75,{1,2,3,4})),IF(COUNT(I75:U75)=3,SUM(LARGE(I75:U75,{1,2,3})),IF(COUNT(I75:U75)=2,SUM(LARGE(I75:U75,{1,2})),IF(COUNT(I75:U75)=1,SUM(LARGE(I75:U75,{1})),0)))))</f>
        <v>520</v>
      </c>
      <c r="H75" s="147">
        <f t="shared" si="2"/>
        <v>2</v>
      </c>
      <c r="I75" s="71"/>
      <c r="J75" s="71"/>
      <c r="K75" s="71"/>
      <c r="L75" s="71"/>
      <c r="M75" s="71">
        <v>440</v>
      </c>
      <c r="N75" s="71"/>
      <c r="O75" s="71"/>
      <c r="P75" s="71"/>
      <c r="Q75" s="71">
        <v>80</v>
      </c>
      <c r="R75" s="71"/>
      <c r="S75" s="71"/>
      <c r="T75" s="71"/>
      <c r="U75" s="158"/>
    </row>
    <row r="76" spans="2:21" ht="12" x14ac:dyDescent="0.2">
      <c r="B76" s="69"/>
      <c r="C76" s="248"/>
      <c r="D76" s="70" t="s">
        <v>1558</v>
      </c>
      <c r="E76" s="145" t="str">
        <f>IFERROR(VLOOKUP(D76,BD!$B:$D,2,FALSE),"")</f>
        <v>SMCC</v>
      </c>
      <c r="F76" s="160">
        <f>IFERROR(VLOOKUP(D76,BD!$B:$D,3,FALSE),"")</f>
        <v>38879</v>
      </c>
      <c r="G76" s="146">
        <f>IF(COUNT(I76:U76)&gt;=5,SUM(LARGE(I76:U76,{1,2,3,4,5})),IF(COUNT(I76:U76)=4,SUM(LARGE(I76:U76,{1,2,3,4})),IF(COUNT(I76:U76)=3,SUM(LARGE(I76:U76,{1,2,3})),IF(COUNT(I76:U76)=2,SUM(LARGE(I76:U76,{1,2})),IF(COUNT(I76:U76)=1,SUM(LARGE(I76:U76,{1})),0)))))</f>
        <v>520</v>
      </c>
      <c r="H76" s="147">
        <f t="shared" si="2"/>
        <v>3</v>
      </c>
      <c r="I76" s="71"/>
      <c r="J76" s="71"/>
      <c r="K76" s="71"/>
      <c r="L76" s="71"/>
      <c r="M76" s="71"/>
      <c r="N76" s="71"/>
      <c r="O76" s="71"/>
      <c r="P76" s="71">
        <v>160</v>
      </c>
      <c r="Q76" s="71"/>
      <c r="R76" s="71"/>
      <c r="S76" s="71">
        <v>200</v>
      </c>
      <c r="T76" s="71">
        <v>160</v>
      </c>
      <c r="U76" s="158"/>
    </row>
    <row r="77" spans="2:21" ht="12" x14ac:dyDescent="0.2">
      <c r="B77" s="69"/>
      <c r="C77" s="248">
        <v>68</v>
      </c>
      <c r="D77" s="70" t="s">
        <v>1079</v>
      </c>
      <c r="E77" s="145" t="str">
        <f>IFERROR(VLOOKUP(D77,BD!$B:$D,2,FALSE),"")</f>
        <v>ZARDO</v>
      </c>
      <c r="F77" s="160">
        <f>IFERROR(VLOOKUP(D77,BD!$B:$D,3,FALSE),"")</f>
        <v>38798</v>
      </c>
      <c r="G77" s="146">
        <f>IF(COUNT(I77:U77)&gt;=5,SUM(LARGE(I77:U77,{1,2,3,4,5})),IF(COUNT(I77:U77)=4,SUM(LARGE(I77:U77,{1,2,3,4})),IF(COUNT(I77:U77)=3,SUM(LARGE(I77:U77,{1,2,3})),IF(COUNT(I77:U77)=2,SUM(LARGE(I77:U77,{1,2})),IF(COUNT(I77:U77)=1,SUM(LARGE(I77:U77,{1})),0)))))</f>
        <v>480</v>
      </c>
      <c r="H77" s="147">
        <f t="shared" si="2"/>
        <v>2</v>
      </c>
      <c r="I77" s="71"/>
      <c r="J77" s="71"/>
      <c r="K77" s="71"/>
      <c r="L77" s="71">
        <v>320</v>
      </c>
      <c r="M77" s="71"/>
      <c r="N77" s="71"/>
      <c r="O77" s="71"/>
      <c r="P77" s="71">
        <v>160</v>
      </c>
      <c r="Q77" s="71"/>
      <c r="R77" s="71"/>
      <c r="S77" s="71"/>
      <c r="T77" s="71"/>
      <c r="U77" s="158"/>
    </row>
    <row r="78" spans="2:21" ht="12" x14ac:dyDescent="0.2">
      <c r="B78" s="69"/>
      <c r="C78" s="248"/>
      <c r="D78" s="70" t="s">
        <v>831</v>
      </c>
      <c r="E78" s="145" t="str">
        <f>IFERROR(VLOOKUP(D78,BD!$B:$D,2,FALSE),"")</f>
        <v>SMEL/MCR</v>
      </c>
      <c r="F78" s="160">
        <f>IFERROR(VLOOKUP(D78,BD!$B:$D,3,FALSE),"")</f>
        <v>38625</v>
      </c>
      <c r="G78" s="146">
        <f>IF(COUNT(I78:U78)&gt;=5,SUM(LARGE(I78:U78,{1,2,3,4,5})),IF(COUNT(I78:U78)=4,SUM(LARGE(I78:U78,{1,2,3,4})),IF(COUNT(I78:U78)=3,SUM(LARGE(I78:U78,{1,2,3})),IF(COUNT(I78:U78)=2,SUM(LARGE(I78:U78,{1,2})),IF(COUNT(I78:U78)=1,SUM(LARGE(I78:U78,{1})),0)))))</f>
        <v>480</v>
      </c>
      <c r="H78" s="147">
        <f t="shared" si="2"/>
        <v>2</v>
      </c>
      <c r="I78" s="71"/>
      <c r="J78" s="71"/>
      <c r="K78" s="71"/>
      <c r="L78" s="71"/>
      <c r="M78" s="71"/>
      <c r="N78" s="71"/>
      <c r="O78" s="71">
        <v>160</v>
      </c>
      <c r="P78" s="71"/>
      <c r="Q78" s="71"/>
      <c r="R78" s="71">
        <v>320</v>
      </c>
      <c r="S78" s="71"/>
      <c r="T78" s="71"/>
      <c r="U78" s="158"/>
    </row>
    <row r="79" spans="2:21" ht="12" x14ac:dyDescent="0.2">
      <c r="B79" s="69"/>
      <c r="C79" s="248">
        <v>70</v>
      </c>
      <c r="D79" s="70" t="s">
        <v>1395</v>
      </c>
      <c r="E79" s="145" t="str">
        <f>IFERROR(VLOOKUP(D79,BD!$B:$D,2,FALSE),"")</f>
        <v>SMEL/MCR</v>
      </c>
      <c r="F79" s="160">
        <f>IFERROR(VLOOKUP(D79,BD!$B:$D,3,FALSE),"")</f>
        <v>38660</v>
      </c>
      <c r="G79" s="146">
        <f>IF(COUNT(I79:U79)&gt;=5,SUM(LARGE(I79:U79,{1,2,3,4,5})),IF(COUNT(I79:U79)=4,SUM(LARGE(I79:U79,{1,2,3,4})),IF(COUNT(I79:U79)=3,SUM(LARGE(I79:U79,{1,2,3})),IF(COUNT(I79:U79)=2,SUM(LARGE(I79:U79,{1,2})),IF(COUNT(I79:U79)=1,SUM(LARGE(I79:U79,{1})),0)))))</f>
        <v>400</v>
      </c>
      <c r="H79" s="147">
        <f t="shared" si="2"/>
        <v>1</v>
      </c>
      <c r="I79" s="71"/>
      <c r="J79" s="71"/>
      <c r="K79" s="71"/>
      <c r="L79" s="71"/>
      <c r="M79" s="71"/>
      <c r="N79" s="71"/>
      <c r="O79" s="71">
        <v>400</v>
      </c>
      <c r="P79" s="71"/>
      <c r="Q79" s="71"/>
      <c r="R79" s="71"/>
      <c r="S79" s="71"/>
      <c r="T79" s="71"/>
      <c r="U79" s="158"/>
    </row>
    <row r="80" spans="2:21" ht="12" x14ac:dyDescent="0.2">
      <c r="B80" s="69"/>
      <c r="C80" s="248"/>
      <c r="D80" s="70" t="s">
        <v>969</v>
      </c>
      <c r="E80" s="145" t="str">
        <f>IFERROR(VLOOKUP(D80,BD!$B:$D,2,FALSE),"")</f>
        <v>CSJ/NAMBA TRAINING</v>
      </c>
      <c r="F80" s="160">
        <f>IFERROR(VLOOKUP(D80,BD!$B:$D,3,FALSE),"")</f>
        <v>38771</v>
      </c>
      <c r="G80" s="146">
        <f>IF(COUNT(I80:U80)&gt;=5,SUM(LARGE(I80:U80,{1,2,3,4,5})),IF(COUNT(I80:U80)=4,SUM(LARGE(I80:U80,{1,2,3,4})),IF(COUNT(I80:U80)=3,SUM(LARGE(I80:U80,{1,2,3})),IF(COUNT(I80:U80)=2,SUM(LARGE(I80:U80,{1,2})),IF(COUNT(I80:U80)=1,SUM(LARGE(I80:U80,{1})),0)))))</f>
        <v>400</v>
      </c>
      <c r="H80" s="147">
        <f t="shared" si="2"/>
        <v>3</v>
      </c>
      <c r="I80" s="71"/>
      <c r="J80" s="71"/>
      <c r="K80" s="71"/>
      <c r="L80" s="71"/>
      <c r="M80" s="71"/>
      <c r="N80" s="71"/>
      <c r="O80" s="71"/>
      <c r="P80" s="71">
        <v>160</v>
      </c>
      <c r="Q80" s="71">
        <v>80</v>
      </c>
      <c r="R80" s="71"/>
      <c r="S80" s="71"/>
      <c r="T80" s="71">
        <v>160</v>
      </c>
      <c r="U80" s="158"/>
    </row>
    <row r="81" spans="2:21" ht="12" x14ac:dyDescent="0.2">
      <c r="B81" s="69"/>
      <c r="C81" s="248"/>
      <c r="D81" s="70" t="s">
        <v>880</v>
      </c>
      <c r="E81" s="145" t="str">
        <f>IFERROR(VLOOKUP(D81,BD!$B:$D,2,FALSE),"")</f>
        <v>SMEL/MCR</v>
      </c>
      <c r="F81" s="160">
        <f>IFERROR(VLOOKUP(D81,BD!$B:$D,3,FALSE),"")</f>
        <v>38893</v>
      </c>
      <c r="G81" s="146">
        <f>IF(COUNT(I81:U81)&gt;=5,SUM(LARGE(I81:U81,{1,2,3,4,5})),IF(COUNT(I81:U81)=4,SUM(LARGE(I81:U81,{1,2,3,4})),IF(COUNT(I81:U81)=3,SUM(LARGE(I81:U81,{1,2,3})),IF(COUNT(I81:U81)=2,SUM(LARGE(I81:U81,{1,2})),IF(COUNT(I81:U81)=1,SUM(LARGE(I81:U81,{1})),0)))))</f>
        <v>400</v>
      </c>
      <c r="H81" s="147">
        <f t="shared" si="2"/>
        <v>1</v>
      </c>
      <c r="I81" s="71"/>
      <c r="J81" s="71"/>
      <c r="K81" s="71"/>
      <c r="L81" s="71"/>
      <c r="M81" s="71"/>
      <c r="N81" s="71"/>
      <c r="O81" s="71">
        <v>400</v>
      </c>
      <c r="P81" s="71"/>
      <c r="Q81" s="71"/>
      <c r="R81" s="71"/>
      <c r="S81" s="71"/>
      <c r="T81" s="71"/>
      <c r="U81" s="158"/>
    </row>
    <row r="82" spans="2:21" ht="12" x14ac:dyDescent="0.2">
      <c r="B82" s="69"/>
      <c r="C82" s="248"/>
      <c r="D82" s="70" t="s">
        <v>1166</v>
      </c>
      <c r="E82" s="145" t="str">
        <f>IFERROR(VLOOKUP(D82,BD!$B:$D,2,FALSE),"")</f>
        <v>ZARDO</v>
      </c>
      <c r="F82" s="160">
        <f>IFERROR(VLOOKUP(D82,BD!$B:$D,3,FALSE),"")</f>
        <v>39030</v>
      </c>
      <c r="G82" s="146">
        <f>IF(COUNT(I82:U82)&gt;=5,SUM(LARGE(I82:U82,{1,2,3,4,5})),IF(COUNT(I82:U82)=4,SUM(LARGE(I82:U82,{1,2,3,4})),IF(COUNT(I82:U82)=3,SUM(LARGE(I82:U82,{1,2,3})),IF(COUNT(I82:U82)=2,SUM(LARGE(I82:U82,{1,2})),IF(COUNT(I82:U82)=1,SUM(LARGE(I82:U82,{1})),0)))))</f>
        <v>400</v>
      </c>
      <c r="H82" s="147">
        <f t="shared" si="2"/>
        <v>1</v>
      </c>
      <c r="I82" s="71"/>
      <c r="J82" s="71"/>
      <c r="K82" s="71"/>
      <c r="L82" s="71"/>
      <c r="M82" s="71"/>
      <c r="N82" s="71"/>
      <c r="O82" s="71"/>
      <c r="P82" s="71">
        <v>400</v>
      </c>
      <c r="Q82" s="71"/>
      <c r="R82" s="71"/>
      <c r="S82" s="71"/>
      <c r="T82" s="71"/>
      <c r="U82" s="158"/>
    </row>
    <row r="83" spans="2:21" ht="12" x14ac:dyDescent="0.2">
      <c r="B83" s="69"/>
      <c r="C83" s="248"/>
      <c r="D83" s="70" t="s">
        <v>863</v>
      </c>
      <c r="E83" s="145" t="str">
        <f>IFERROR(VLOOKUP(D83,BD!$B:$D,2,FALSE),"")</f>
        <v>ZARDO</v>
      </c>
      <c r="F83" s="160">
        <f>IFERROR(VLOOKUP(D83,BD!$B:$D,3,FALSE),"")</f>
        <v>38833</v>
      </c>
      <c r="G83" s="146">
        <f>IF(COUNT(I83:U83)&gt;=5,SUM(LARGE(I83:U83,{1,2,3,4,5})),IF(COUNT(I83:U83)=4,SUM(LARGE(I83:U83,{1,2,3,4})),IF(COUNT(I83:U83)=3,SUM(LARGE(I83:U83,{1,2,3})),IF(COUNT(I83:U83)=2,SUM(LARGE(I83:U83,{1,2})),IF(COUNT(I83:U83)=1,SUM(LARGE(I83:U83,{1})),0)))))</f>
        <v>400</v>
      </c>
      <c r="H83" s="147">
        <f t="shared" si="2"/>
        <v>1</v>
      </c>
      <c r="I83" s="71"/>
      <c r="J83" s="71"/>
      <c r="K83" s="71"/>
      <c r="L83" s="71">
        <v>400</v>
      </c>
      <c r="M83" s="71"/>
      <c r="N83" s="71"/>
      <c r="O83" s="71"/>
      <c r="P83" s="71"/>
      <c r="Q83" s="71"/>
      <c r="R83" s="71"/>
      <c r="S83" s="71"/>
      <c r="T83" s="71"/>
      <c r="U83" s="158"/>
    </row>
    <row r="84" spans="2:21" ht="12" x14ac:dyDescent="0.2">
      <c r="B84" s="69"/>
      <c r="C84" s="248">
        <v>75</v>
      </c>
      <c r="D84" s="70" t="s">
        <v>1388</v>
      </c>
      <c r="E84" s="145" t="str">
        <f>IFERROR(VLOOKUP(D84,BD!$B:$D,2,FALSE),"")</f>
        <v>AMBP</v>
      </c>
      <c r="F84" s="160">
        <f>IFERROR(VLOOKUP(D84,BD!$B:$D,3,FALSE),"")</f>
        <v>38385</v>
      </c>
      <c r="G84" s="146">
        <f>IF(COUNT(I84:U84)&gt;=5,SUM(LARGE(I84:U84,{1,2,3,4,5})),IF(COUNT(I84:U84)=4,SUM(LARGE(I84:U84,{1,2,3,4})),IF(COUNT(I84:U84)=3,SUM(LARGE(I84:U84,{1,2,3})),IF(COUNT(I84:U84)=2,SUM(LARGE(I84:U84,{1,2})),IF(COUNT(I84:U84)=1,SUM(LARGE(I84:U84,{1})),0)))))</f>
        <v>360</v>
      </c>
      <c r="H84" s="147">
        <f t="shared" si="2"/>
        <v>2</v>
      </c>
      <c r="I84" s="71"/>
      <c r="J84" s="71"/>
      <c r="K84" s="71"/>
      <c r="L84" s="71"/>
      <c r="M84" s="71">
        <v>200</v>
      </c>
      <c r="N84" s="71"/>
      <c r="O84" s="71"/>
      <c r="P84" s="71">
        <v>160</v>
      </c>
      <c r="Q84" s="71"/>
      <c r="R84" s="71"/>
      <c r="S84" s="71"/>
      <c r="T84" s="71"/>
      <c r="U84" s="158"/>
    </row>
    <row r="85" spans="2:21" ht="12" x14ac:dyDescent="0.2">
      <c r="B85" s="69"/>
      <c r="C85" s="248"/>
      <c r="D85" s="70" t="s">
        <v>858</v>
      </c>
      <c r="E85" s="145" t="str">
        <f>IFERROR(VLOOKUP(D85,BD!$B:$D,2,FALSE),"")</f>
        <v>CSJ/NAMBA TRAINING</v>
      </c>
      <c r="F85" s="160">
        <f>IFERROR(VLOOKUP(D85,BD!$B:$D,3,FALSE),"")</f>
        <v>38532</v>
      </c>
      <c r="G85" s="146">
        <f>IF(COUNT(I85:U85)&gt;=5,SUM(LARGE(I85:U85,{1,2,3,4,5})),IF(COUNT(I85:U85)=4,SUM(LARGE(I85:U85,{1,2,3,4})),IF(COUNT(I85:U85)=3,SUM(LARGE(I85:U85,{1,2,3})),IF(COUNT(I85:U85)=2,SUM(LARGE(I85:U85,{1,2})),IF(COUNT(I85:U85)=1,SUM(LARGE(I85:U85,{1})),0)))))</f>
        <v>360</v>
      </c>
      <c r="H85" s="147">
        <f t="shared" si="2"/>
        <v>2</v>
      </c>
      <c r="I85" s="71"/>
      <c r="J85" s="71"/>
      <c r="K85" s="71"/>
      <c r="L85" s="71"/>
      <c r="M85" s="71"/>
      <c r="N85" s="71"/>
      <c r="O85" s="71"/>
      <c r="P85" s="71">
        <v>160</v>
      </c>
      <c r="Q85" s="71">
        <v>200</v>
      </c>
      <c r="R85" s="71"/>
      <c r="S85" s="71"/>
      <c r="T85" s="71"/>
      <c r="U85" s="158"/>
    </row>
    <row r="86" spans="2:21" ht="12" x14ac:dyDescent="0.2">
      <c r="B86" s="69"/>
      <c r="C86" s="248"/>
      <c r="D86" s="70" t="s">
        <v>1396</v>
      </c>
      <c r="E86" s="145" t="str">
        <f>IFERROR(VLOOKUP(D86,BD!$B:$D,2,FALSE),"")</f>
        <v>SMEL/MCR</v>
      </c>
      <c r="F86" s="160">
        <f>IFERROR(VLOOKUP(D86,BD!$B:$D,3,FALSE),"")</f>
        <v>38492</v>
      </c>
      <c r="G86" s="146">
        <f>IF(COUNT(I86:U86)&gt;=5,SUM(LARGE(I86:U86,{1,2,3,4,5})),IF(COUNT(I86:U86)=4,SUM(LARGE(I86:U86,{1,2,3,4})),IF(COUNT(I86:U86)=3,SUM(LARGE(I86:U86,{1,2,3})),IF(COUNT(I86:U86)=2,SUM(LARGE(I86:U86,{1,2})),IF(COUNT(I86:U86)=1,SUM(LARGE(I86:U86,{1})),0)))))</f>
        <v>360</v>
      </c>
      <c r="H86" s="147">
        <f t="shared" si="2"/>
        <v>2</v>
      </c>
      <c r="I86" s="71"/>
      <c r="J86" s="71"/>
      <c r="K86" s="71"/>
      <c r="L86" s="71"/>
      <c r="M86" s="71"/>
      <c r="N86" s="71"/>
      <c r="O86" s="71">
        <v>160</v>
      </c>
      <c r="P86" s="71"/>
      <c r="Q86" s="71"/>
      <c r="R86" s="71">
        <v>200</v>
      </c>
      <c r="S86" s="71"/>
      <c r="T86" s="71"/>
      <c r="U86" s="158"/>
    </row>
    <row r="87" spans="2:21" ht="12" x14ac:dyDescent="0.2">
      <c r="B87" s="69"/>
      <c r="C87" s="248">
        <v>78</v>
      </c>
      <c r="D87" s="70" t="s">
        <v>1557</v>
      </c>
      <c r="E87" s="145" t="str">
        <f>IFERROR(VLOOKUP(D87,BD!$B:$D,2,FALSE),"")</f>
        <v>ABCFI</v>
      </c>
      <c r="F87" s="160">
        <f>IFERROR(VLOOKUP(D87,BD!$B:$D,3,FALSE),"")</f>
        <v>38990</v>
      </c>
      <c r="G87" s="146">
        <f>IF(COUNT(I87:U87)&gt;=5,SUM(LARGE(I87:U87,{1,2,3,4,5})),IF(COUNT(I87:U87)=4,SUM(LARGE(I87:U87,{1,2,3,4})),IF(COUNT(I87:U87)=3,SUM(LARGE(I87:U87,{1,2,3})),IF(COUNT(I87:U87)=2,SUM(LARGE(I87:U87,{1,2})),IF(COUNT(I87:U87)=1,SUM(LARGE(I87:U87,{1})),0)))))</f>
        <v>320</v>
      </c>
      <c r="H87" s="147">
        <f t="shared" si="2"/>
        <v>2</v>
      </c>
      <c r="I87" s="71"/>
      <c r="J87" s="71"/>
      <c r="K87" s="71"/>
      <c r="L87" s="71"/>
      <c r="M87" s="71"/>
      <c r="N87" s="71"/>
      <c r="O87" s="71"/>
      <c r="P87" s="71">
        <v>160</v>
      </c>
      <c r="Q87" s="71"/>
      <c r="R87" s="71"/>
      <c r="S87" s="71"/>
      <c r="T87" s="71">
        <v>160</v>
      </c>
      <c r="U87" s="158"/>
    </row>
    <row r="88" spans="2:21" ht="12" x14ac:dyDescent="0.2">
      <c r="B88" s="69"/>
      <c r="C88" s="248"/>
      <c r="D88" s="123" t="s">
        <v>486</v>
      </c>
      <c r="E88" s="145" t="str">
        <f>IFERROR(VLOOKUP(D88,BD!$B:$D,2,FALSE),"")</f>
        <v>PIAMARTA</v>
      </c>
      <c r="F88" s="160">
        <f>IFERROR(VLOOKUP(D88,BD!$B:$D,3,FALSE),"")</f>
        <v>38670</v>
      </c>
      <c r="G88" s="146">
        <f>IF(COUNT(I88:U88)&gt;=5,SUM(LARGE(I88:U88,{1,2,3,4,5})),IF(COUNT(I88:U88)=4,SUM(LARGE(I88:U88,{1,2,3,4})),IF(COUNT(I88:U88)=3,SUM(LARGE(I88:U88,{1,2,3})),IF(COUNT(I88:U88)=2,SUM(LARGE(I88:U88,{1,2})),IF(COUNT(I88:U88)=1,SUM(LARGE(I88:U88,{1})),0)))))</f>
        <v>320</v>
      </c>
      <c r="H88" s="147">
        <f t="shared" si="2"/>
        <v>1</v>
      </c>
      <c r="I88" s="71"/>
      <c r="J88" s="71"/>
      <c r="K88" s="71"/>
      <c r="L88" s="71"/>
      <c r="M88" s="71"/>
      <c r="N88" s="71">
        <v>320</v>
      </c>
      <c r="O88" s="71"/>
      <c r="P88" s="71"/>
      <c r="Q88" s="71"/>
      <c r="R88" s="71"/>
      <c r="S88" s="71"/>
      <c r="T88" s="71"/>
      <c r="U88" s="158"/>
    </row>
    <row r="89" spans="2:21" ht="12" x14ac:dyDescent="0.2">
      <c r="B89" s="69"/>
      <c r="C89" s="248"/>
      <c r="D89" s="70" t="s">
        <v>501</v>
      </c>
      <c r="E89" s="145" t="str">
        <f>IFERROR(VLOOKUP(D89,BD!$B:$D,2,FALSE),"")</f>
        <v>PALOTINA</v>
      </c>
      <c r="F89" s="160">
        <f>IFERROR(VLOOKUP(D89,BD!$B:$D,3,FALSE),"")</f>
        <v>38511</v>
      </c>
      <c r="G89" s="146">
        <f>IF(COUNT(I89:U89)&gt;=5,SUM(LARGE(I89:U89,{1,2,3,4,5})),IF(COUNT(I89:U89)=4,SUM(LARGE(I89:U89,{1,2,3,4})),IF(COUNT(I89:U89)=3,SUM(LARGE(I89:U89,{1,2,3})),IF(COUNT(I89:U89)=2,SUM(LARGE(I89:U89,{1,2})),IF(COUNT(I89:U89)=1,SUM(LARGE(I89:U89,{1})),0)))))</f>
        <v>320</v>
      </c>
      <c r="H89" s="147">
        <f t="shared" si="2"/>
        <v>1</v>
      </c>
      <c r="I89" s="71"/>
      <c r="J89" s="71"/>
      <c r="K89" s="71"/>
      <c r="L89" s="71"/>
      <c r="M89" s="71"/>
      <c r="N89" s="71"/>
      <c r="O89" s="71"/>
      <c r="P89" s="71"/>
      <c r="Q89" s="71"/>
      <c r="R89" s="71">
        <v>320</v>
      </c>
      <c r="S89" s="71"/>
      <c r="T89" s="71"/>
      <c r="U89" s="158"/>
    </row>
    <row r="90" spans="2:21" ht="12" x14ac:dyDescent="0.2">
      <c r="B90" s="69"/>
      <c r="C90" s="248"/>
      <c r="D90" s="70" t="s">
        <v>1564</v>
      </c>
      <c r="E90" s="145" t="str">
        <f>IFERROR(VLOOKUP(D90,BD!$B:$D,2,FALSE),"")</f>
        <v>PIAMARTA</v>
      </c>
      <c r="F90" s="160">
        <f>IFERROR(VLOOKUP(D90,BD!$B:$D,3,FALSE),"")</f>
        <v>0</v>
      </c>
      <c r="G90" s="146">
        <f>IF(COUNT(I90:U90)&gt;=5,SUM(LARGE(I90:U90,{1,2,3,4,5})),IF(COUNT(I90:U90)=4,SUM(LARGE(I90:U90,{1,2,3,4})),IF(COUNT(I90:U90)=3,SUM(LARGE(I90:U90,{1,2,3})),IF(COUNT(I90:U90)=2,SUM(LARGE(I90:U90,{1,2})),IF(COUNT(I90:U90)=1,SUM(LARGE(I90:U90,{1})),0)))))</f>
        <v>320</v>
      </c>
      <c r="H90" s="147">
        <f t="shared" si="2"/>
        <v>1</v>
      </c>
      <c r="I90" s="71"/>
      <c r="J90" s="71"/>
      <c r="K90" s="71"/>
      <c r="L90" s="71"/>
      <c r="M90" s="71"/>
      <c r="N90" s="71"/>
      <c r="O90" s="71"/>
      <c r="P90" s="71"/>
      <c r="Q90" s="71"/>
      <c r="R90" s="71">
        <v>320</v>
      </c>
      <c r="S90" s="71"/>
      <c r="T90" s="71"/>
      <c r="U90" s="158"/>
    </row>
    <row r="91" spans="2:21" ht="12" x14ac:dyDescent="0.2">
      <c r="B91" s="69"/>
      <c r="C91" s="248"/>
      <c r="D91" s="70" t="s">
        <v>1384</v>
      </c>
      <c r="E91" s="145" t="str">
        <f>IFERROR(VLOOKUP(D91,BD!$B:$D,2,FALSE),"")</f>
        <v>ASSVP</v>
      </c>
      <c r="F91" s="160">
        <f>IFERROR(VLOOKUP(D91,BD!$B:$D,3,FALSE),"")</f>
        <v>39071</v>
      </c>
      <c r="G91" s="146">
        <f>IF(COUNT(I91:U91)&gt;=5,SUM(LARGE(I91:U91,{1,2,3,4,5})),IF(COUNT(I91:U91)=4,SUM(LARGE(I91:U91,{1,2,3,4})),IF(COUNT(I91:U91)=3,SUM(LARGE(I91:U91,{1,2,3})),IF(COUNT(I91:U91)=2,SUM(LARGE(I91:U91,{1,2})),IF(COUNT(I91:U91)=1,SUM(LARGE(I91:U91,{1})),0)))))</f>
        <v>320</v>
      </c>
      <c r="H91" s="147">
        <f t="shared" si="2"/>
        <v>1</v>
      </c>
      <c r="I91" s="71"/>
      <c r="J91" s="71"/>
      <c r="K91" s="71"/>
      <c r="L91" s="71">
        <v>320</v>
      </c>
      <c r="M91" s="71"/>
      <c r="N91" s="71"/>
      <c r="O91" s="71"/>
      <c r="P91" s="71"/>
      <c r="Q91" s="71"/>
      <c r="R91" s="71"/>
      <c r="S91" s="71"/>
      <c r="T91" s="71"/>
      <c r="U91" s="158"/>
    </row>
    <row r="92" spans="2:21" ht="12" x14ac:dyDescent="0.2">
      <c r="B92" s="69"/>
      <c r="C92" s="248"/>
      <c r="D92" s="70" t="s">
        <v>1380</v>
      </c>
      <c r="E92" s="145" t="str">
        <f>IFERROR(VLOOKUP(D92,BD!$B:$D,2,FALSE),"")</f>
        <v>PIAMARTA</v>
      </c>
      <c r="F92" s="160">
        <f>IFERROR(VLOOKUP(D92,BD!$B:$D,3,FALSE),"")</f>
        <v>38537</v>
      </c>
      <c r="G92" s="146">
        <f>IF(COUNT(I92:U92)&gt;=5,SUM(LARGE(I92:U92,{1,2,3,4,5})),IF(COUNT(I92:U92)=4,SUM(LARGE(I92:U92,{1,2,3,4})),IF(COUNT(I92:U92)=3,SUM(LARGE(I92:U92,{1,2,3})),IF(COUNT(I92:U92)=2,SUM(LARGE(I92:U92,{1,2})),IF(COUNT(I92:U92)=1,SUM(LARGE(I92:U92,{1})),0)))))</f>
        <v>320</v>
      </c>
      <c r="H92" s="147">
        <f t="shared" si="2"/>
        <v>1</v>
      </c>
      <c r="I92" s="71"/>
      <c r="J92" s="71"/>
      <c r="K92" s="71"/>
      <c r="L92" s="71">
        <v>320</v>
      </c>
      <c r="M92" s="71"/>
      <c r="N92" s="71"/>
      <c r="O92" s="71"/>
      <c r="P92" s="71"/>
      <c r="Q92" s="71"/>
      <c r="R92" s="71"/>
      <c r="S92" s="71"/>
      <c r="T92" s="71"/>
      <c r="U92" s="158"/>
    </row>
    <row r="93" spans="2:21" ht="12" x14ac:dyDescent="0.2">
      <c r="B93" s="69"/>
      <c r="C93" s="248"/>
      <c r="D93" s="70" t="s">
        <v>1392</v>
      </c>
      <c r="E93" s="145" t="str">
        <f>IFERROR(VLOOKUP(D93,BD!$B:$D,2,FALSE),"")</f>
        <v>ABCFI</v>
      </c>
      <c r="F93" s="160">
        <f>IFERROR(VLOOKUP(D93,BD!$B:$D,3,FALSE),"")</f>
        <v>39055</v>
      </c>
      <c r="G93" s="146">
        <f>IF(COUNT(I93:U93)&gt;=5,SUM(LARGE(I93:U93,{1,2,3,4,5})),IF(COUNT(I93:U93)=4,SUM(LARGE(I93:U93,{1,2,3,4})),IF(COUNT(I93:U93)=3,SUM(LARGE(I93:U93,{1,2,3})),IF(COUNT(I93:U93)=2,SUM(LARGE(I93:U93,{1,2})),IF(COUNT(I93:U93)=1,SUM(LARGE(I93:U93,{1})),0)))))</f>
        <v>320</v>
      </c>
      <c r="H93" s="147">
        <f t="shared" si="2"/>
        <v>1</v>
      </c>
      <c r="I93" s="71"/>
      <c r="J93" s="71"/>
      <c r="K93" s="71"/>
      <c r="L93" s="71"/>
      <c r="M93" s="71"/>
      <c r="N93" s="71">
        <v>320</v>
      </c>
      <c r="O93" s="71"/>
      <c r="P93" s="71"/>
      <c r="Q93" s="71"/>
      <c r="R93" s="71"/>
      <c r="S93" s="71"/>
      <c r="T93" s="71"/>
      <c r="U93" s="158"/>
    </row>
    <row r="94" spans="2:21" ht="12" x14ac:dyDescent="0.2">
      <c r="B94" s="69"/>
      <c r="C94" s="248"/>
      <c r="D94" s="70" t="s">
        <v>1381</v>
      </c>
      <c r="E94" s="145" t="str">
        <f>IFERROR(VLOOKUP(D94,BD!$B:$D,2,FALSE),"")</f>
        <v>ASSVP</v>
      </c>
      <c r="F94" s="160">
        <f>IFERROR(VLOOKUP(D94,BD!$B:$D,3,FALSE),"")</f>
        <v>39039</v>
      </c>
      <c r="G94" s="146">
        <f>IF(COUNT(I94:U94)&gt;=5,SUM(LARGE(I94:U94,{1,2,3,4,5})),IF(COUNT(I94:U94)=4,SUM(LARGE(I94:U94,{1,2,3,4})),IF(COUNT(I94:U94)=3,SUM(LARGE(I94:U94,{1,2,3})),IF(COUNT(I94:U94)=2,SUM(LARGE(I94:U94,{1,2})),IF(COUNT(I94:U94)=1,SUM(LARGE(I94:U94,{1})),0)))))</f>
        <v>320</v>
      </c>
      <c r="H94" s="147">
        <f t="shared" si="2"/>
        <v>1</v>
      </c>
      <c r="I94" s="71"/>
      <c r="J94" s="71"/>
      <c r="K94" s="71"/>
      <c r="L94" s="71">
        <v>320</v>
      </c>
      <c r="M94" s="71"/>
      <c r="N94" s="71"/>
      <c r="O94" s="71"/>
      <c r="P94" s="71"/>
      <c r="Q94" s="71"/>
      <c r="R94" s="71"/>
      <c r="S94" s="71"/>
      <c r="T94" s="71"/>
      <c r="U94" s="158"/>
    </row>
    <row r="95" spans="2:21" ht="12" x14ac:dyDescent="0.2">
      <c r="B95" s="69"/>
      <c r="C95" s="248"/>
      <c r="D95" s="70" t="s">
        <v>1391</v>
      </c>
      <c r="E95" s="145" t="str">
        <f>IFERROR(VLOOKUP(D95,BD!$B:$D,2,FALSE),"")</f>
        <v>PIO XII</v>
      </c>
      <c r="F95" s="160">
        <f>IFERROR(VLOOKUP(D95,BD!$B:$D,3,FALSE),"")</f>
        <v>38580</v>
      </c>
      <c r="G95" s="146">
        <f>IF(COUNT(I95:U95)&gt;=5,SUM(LARGE(I95:U95,{1,2,3,4,5})),IF(COUNT(I95:U95)=4,SUM(LARGE(I95:U95,{1,2,3,4})),IF(COUNT(I95:U95)=3,SUM(LARGE(I95:U95,{1,2,3})),IF(COUNT(I95:U95)=2,SUM(LARGE(I95:U95,{1,2})),IF(COUNT(I95:U95)=1,SUM(LARGE(I95:U95,{1})),0)))))</f>
        <v>320</v>
      </c>
      <c r="H95" s="147">
        <f t="shared" si="2"/>
        <v>1</v>
      </c>
      <c r="I95" s="71"/>
      <c r="J95" s="71"/>
      <c r="K95" s="71"/>
      <c r="L95" s="71">
        <v>320</v>
      </c>
      <c r="M95" s="71"/>
      <c r="N95" s="71"/>
      <c r="O95" s="71"/>
      <c r="P95" s="71"/>
      <c r="Q95" s="71"/>
      <c r="R95" s="71"/>
      <c r="S95" s="71"/>
      <c r="T95" s="71"/>
      <c r="U95" s="158"/>
    </row>
    <row r="96" spans="2:21" ht="12" x14ac:dyDescent="0.2">
      <c r="B96" s="69"/>
      <c r="C96" s="248">
        <v>87</v>
      </c>
      <c r="D96" s="70" t="s">
        <v>305</v>
      </c>
      <c r="E96" s="145" t="str">
        <f>IFERROR(VLOOKUP(D96,BD!$B:$D,2,FALSE),"")</f>
        <v>ASSVP</v>
      </c>
      <c r="F96" s="160">
        <f>IFERROR(VLOOKUP(D96,BD!$B:$D,3,FALSE),"")</f>
        <v>38850</v>
      </c>
      <c r="G96" s="146">
        <f>IF(COUNT(I96:U96)&gt;=5,SUM(LARGE(I96:U96,{1,2,3,4,5})),IF(COUNT(I96:U96)=4,SUM(LARGE(I96:U96,{1,2,3,4})),IF(COUNT(I96:U96)=3,SUM(LARGE(I96:U96,{1,2,3})),IF(COUNT(I96:U96)=2,SUM(LARGE(I96:U96,{1,2})),IF(COUNT(I96:U96)=1,SUM(LARGE(I96:U96,{1})),0)))))</f>
        <v>200</v>
      </c>
      <c r="H96" s="147">
        <f t="shared" si="2"/>
        <v>1</v>
      </c>
      <c r="I96" s="71"/>
      <c r="J96" s="71"/>
      <c r="K96" s="71"/>
      <c r="L96" s="71"/>
      <c r="M96" s="71"/>
      <c r="N96" s="71"/>
      <c r="O96" s="71"/>
      <c r="P96" s="71"/>
      <c r="Q96" s="71"/>
      <c r="R96" s="71">
        <v>200</v>
      </c>
      <c r="S96" s="71"/>
      <c r="T96" s="71"/>
      <c r="U96" s="158"/>
    </row>
    <row r="97" spans="2:21" ht="12" x14ac:dyDescent="0.2">
      <c r="B97" s="69"/>
      <c r="C97" s="248"/>
      <c r="D97" s="123" t="s">
        <v>1569</v>
      </c>
      <c r="E97" s="145" t="str">
        <f>IFERROR(VLOOKUP(D97,BD!$B:$D,2,FALSE),"")</f>
        <v>SMCC</v>
      </c>
      <c r="F97" s="160">
        <f>IFERROR(VLOOKUP(D97,BD!$B:$D,3,FALSE),"")</f>
        <v>38743</v>
      </c>
      <c r="G97" s="146">
        <f>IF(COUNT(I97:U97)&gt;=5,SUM(LARGE(I97:U97,{1,2,3,4,5})),IF(COUNT(I97:U97)=4,SUM(LARGE(I97:U97,{1,2,3,4})),IF(COUNT(I97:U97)=3,SUM(LARGE(I97:U97,{1,2,3})),IF(COUNT(I97:U97)=2,SUM(LARGE(I97:U97,{1,2})),IF(COUNT(I97:U97)=1,SUM(LARGE(I97:U97,{1})),0)))))</f>
        <v>200</v>
      </c>
      <c r="H97" s="147">
        <f t="shared" si="2"/>
        <v>1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>
        <v>200</v>
      </c>
      <c r="T97" s="71"/>
      <c r="U97" s="158"/>
    </row>
    <row r="98" spans="2:21" ht="12" x14ac:dyDescent="0.2">
      <c r="B98" s="69"/>
      <c r="C98" s="248"/>
      <c r="D98" s="70" t="s">
        <v>1568</v>
      </c>
      <c r="E98" s="145" t="str">
        <f>IFERROR(VLOOKUP(D98,BD!$B:$D,2,FALSE),"")</f>
        <v>ZARDO</v>
      </c>
      <c r="F98" s="160">
        <f>IFERROR(VLOOKUP(D98,BD!$B:$D,3,FALSE),"")</f>
        <v>39051</v>
      </c>
      <c r="G98" s="146">
        <f>IF(COUNT(I98:U98)&gt;=5,SUM(LARGE(I98:U98,{1,2,3,4,5})),IF(COUNT(I98:U98)=4,SUM(LARGE(I98:U98,{1,2,3,4})),IF(COUNT(I98:U98)=3,SUM(LARGE(I98:U98,{1,2,3})),IF(COUNT(I98:U98)=2,SUM(LARGE(I98:U98,{1,2})),IF(COUNT(I98:U98)=1,SUM(LARGE(I98:U98,{1})),0)))))</f>
        <v>200</v>
      </c>
      <c r="H98" s="147">
        <f t="shared" si="2"/>
        <v>1</v>
      </c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>
        <v>200</v>
      </c>
      <c r="T98" s="71"/>
      <c r="U98" s="158"/>
    </row>
    <row r="99" spans="2:21" ht="12" x14ac:dyDescent="0.2">
      <c r="B99" s="69"/>
      <c r="C99" s="248"/>
      <c r="D99" s="70" t="s">
        <v>1565</v>
      </c>
      <c r="E99" s="145" t="str">
        <f>IFERROR(VLOOKUP(D99,BD!$B:$D,2,FALSE),"")</f>
        <v>ASSVP</v>
      </c>
      <c r="F99" s="160">
        <f>IFERROR(VLOOKUP(D99,BD!$B:$D,3,FALSE),"")</f>
        <v>0</v>
      </c>
      <c r="G99" s="146">
        <f>IF(COUNT(I99:U99)&gt;=5,SUM(LARGE(I99:U99,{1,2,3,4,5})),IF(COUNT(I99:U99)=4,SUM(LARGE(I99:U99,{1,2,3,4})),IF(COUNT(I99:U99)=3,SUM(LARGE(I99:U99,{1,2,3})),IF(COUNT(I99:U99)=2,SUM(LARGE(I99:U99,{1,2})),IF(COUNT(I99:U99)=1,SUM(LARGE(I99:U99,{1})),0)))))</f>
        <v>200</v>
      </c>
      <c r="H99" s="147">
        <f t="shared" si="2"/>
        <v>1</v>
      </c>
      <c r="I99" s="71"/>
      <c r="J99" s="71"/>
      <c r="K99" s="71"/>
      <c r="L99" s="71"/>
      <c r="M99" s="71"/>
      <c r="N99" s="71"/>
      <c r="O99" s="71"/>
      <c r="P99" s="71"/>
      <c r="Q99" s="71"/>
      <c r="R99" s="71">
        <v>200</v>
      </c>
      <c r="S99" s="71"/>
      <c r="T99" s="71"/>
      <c r="U99" s="158"/>
    </row>
    <row r="100" spans="2:21" ht="12" x14ac:dyDescent="0.2">
      <c r="B100" s="69"/>
      <c r="C100" s="248"/>
      <c r="D100" s="70" t="s">
        <v>1567</v>
      </c>
      <c r="E100" s="145" t="str">
        <f>IFERROR(VLOOKUP(D100,BD!$B:$D,2,FALSE),"")</f>
        <v>ASSVP</v>
      </c>
      <c r="F100" s="160">
        <f>IFERROR(VLOOKUP(D100,BD!$B:$D,3,FALSE),"")</f>
        <v>0</v>
      </c>
      <c r="G100" s="146">
        <f>IF(COUNT(I100:U100)&gt;=5,SUM(LARGE(I100:U100,{1,2,3,4,5})),IF(COUNT(I100:U100)=4,SUM(LARGE(I100:U100,{1,2,3,4})),IF(COUNT(I100:U100)=3,SUM(LARGE(I100:U100,{1,2,3})),IF(COUNT(I100:U100)=2,SUM(LARGE(I100:U100,{1,2})),IF(COUNT(I100:U100)=1,SUM(LARGE(I100:U100,{1})),0)))))</f>
        <v>200</v>
      </c>
      <c r="H100" s="147">
        <f t="shared" si="2"/>
        <v>1</v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>
        <v>200</v>
      </c>
      <c r="S100" s="71"/>
      <c r="T100" s="71"/>
      <c r="U100" s="158"/>
    </row>
    <row r="101" spans="2:21" ht="12" x14ac:dyDescent="0.2">
      <c r="B101" s="69"/>
      <c r="C101" s="248"/>
      <c r="D101" s="70" t="s">
        <v>1566</v>
      </c>
      <c r="E101" s="145" t="str">
        <f>IFERROR(VLOOKUP(D101,BD!$B:$D,2,FALSE),"")</f>
        <v>ASSVP</v>
      </c>
      <c r="F101" s="160">
        <f>IFERROR(VLOOKUP(D101,BD!$B:$D,3,FALSE),"")</f>
        <v>0</v>
      </c>
      <c r="G101" s="146">
        <f>IF(COUNT(I101:U101)&gt;=5,SUM(LARGE(I101:U101,{1,2,3,4,5})),IF(COUNT(I101:U101)=4,SUM(LARGE(I101:U101,{1,2,3,4})),IF(COUNT(I101:U101)=3,SUM(LARGE(I101:U101,{1,2,3})),IF(COUNT(I101:U101)=2,SUM(LARGE(I101:U101,{1,2})),IF(COUNT(I101:U101)=1,SUM(LARGE(I101:U101,{1})),0)))))</f>
        <v>200</v>
      </c>
      <c r="H101" s="147">
        <f t="shared" si="2"/>
        <v>1</v>
      </c>
      <c r="I101" s="71"/>
      <c r="J101" s="71"/>
      <c r="K101" s="71"/>
      <c r="L101" s="71"/>
      <c r="M101" s="71"/>
      <c r="N101" s="71"/>
      <c r="O101" s="71"/>
      <c r="P101" s="71"/>
      <c r="Q101" s="71"/>
      <c r="R101" s="71">
        <v>200</v>
      </c>
      <c r="S101" s="71"/>
      <c r="T101" s="71"/>
      <c r="U101" s="158"/>
    </row>
    <row r="102" spans="2:21" ht="12" x14ac:dyDescent="0.2">
      <c r="B102" s="69"/>
      <c r="C102" s="248">
        <v>93</v>
      </c>
      <c r="D102" s="70" t="s">
        <v>1550</v>
      </c>
      <c r="E102" s="145" t="str">
        <f>IFERROR(VLOOKUP(D102,BD!$B:$D,2,FALSE),"")</f>
        <v>ABCFI</v>
      </c>
      <c r="F102" s="160">
        <f>IFERROR(VLOOKUP(D102,BD!$B:$D,3,FALSE),"")</f>
        <v>38510</v>
      </c>
      <c r="G102" s="146">
        <f>IF(COUNT(I102:U102)&gt;=5,SUM(LARGE(I102:U102,{1,2,3,4,5})),IF(COUNT(I102:U102)=4,SUM(LARGE(I102:U102,{1,2,3,4})),IF(COUNT(I102:U102)=3,SUM(LARGE(I102:U102,{1,2,3})),IF(COUNT(I102:U102)=2,SUM(LARGE(I102:U102,{1,2})),IF(COUNT(I102:U102)=1,SUM(LARGE(I102:U102,{1})),0)))))</f>
        <v>160</v>
      </c>
      <c r="H102" s="147">
        <f t="shared" si="2"/>
        <v>1</v>
      </c>
      <c r="I102" s="71"/>
      <c r="J102" s="71"/>
      <c r="K102" s="71"/>
      <c r="L102" s="71"/>
      <c r="M102" s="71"/>
      <c r="N102" s="71"/>
      <c r="O102" s="71"/>
      <c r="P102" s="71">
        <v>160</v>
      </c>
      <c r="Q102" s="71"/>
      <c r="R102" s="71"/>
      <c r="S102" s="71"/>
      <c r="T102" s="71"/>
      <c r="U102" s="158"/>
    </row>
    <row r="103" spans="2:21" ht="12" x14ac:dyDescent="0.2">
      <c r="B103" s="69"/>
      <c r="C103" s="248"/>
      <c r="D103" s="70" t="s">
        <v>1551</v>
      </c>
      <c r="E103" s="145" t="str">
        <f>IFERROR(VLOOKUP(D103,BD!$B:$D,2,FALSE),"")</f>
        <v>ASSVP</v>
      </c>
      <c r="F103" s="160">
        <f>IFERROR(VLOOKUP(D103,BD!$B:$D,3,FALSE),"")</f>
        <v>38814</v>
      </c>
      <c r="G103" s="146">
        <f>IF(COUNT(I103:U103)&gt;=5,SUM(LARGE(I103:U103,{1,2,3,4,5})),IF(COUNT(I103:U103)=4,SUM(LARGE(I103:U103,{1,2,3,4})),IF(COUNT(I103:U103)=3,SUM(LARGE(I103:U103,{1,2,3})),IF(COUNT(I103:U103)=2,SUM(LARGE(I103:U103,{1,2})),IF(COUNT(I103:U103)=1,SUM(LARGE(I103:U103,{1})),0)))))</f>
        <v>160</v>
      </c>
      <c r="H103" s="147">
        <f t="shared" si="2"/>
        <v>1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>
        <v>160</v>
      </c>
      <c r="U103" s="158"/>
    </row>
    <row r="104" spans="2:21" ht="12" x14ac:dyDescent="0.2">
      <c r="B104" s="69"/>
      <c r="C104" s="248"/>
      <c r="D104" s="70" t="s">
        <v>1008</v>
      </c>
      <c r="E104" s="145" t="str">
        <f>IFERROR(VLOOKUP(D104,BD!$B:$D,2,FALSE),"")</f>
        <v>SMEL/MCR</v>
      </c>
      <c r="F104" s="160">
        <f>IFERROR(VLOOKUP(D104,BD!$B:$D,3,FALSE),"")</f>
        <v>38528</v>
      </c>
      <c r="G104" s="146">
        <f>IF(COUNT(I104:U104)&gt;=5,SUM(LARGE(I104:U104,{1,2,3,4,5})),IF(COUNT(I104:U104)=4,SUM(LARGE(I104:U104,{1,2,3,4})),IF(COUNT(I104:U104)=3,SUM(LARGE(I104:U104,{1,2,3})),IF(COUNT(I104:U104)=2,SUM(LARGE(I104:U104,{1,2})),IF(COUNT(I104:U104)=1,SUM(LARGE(I104:U104,{1})),0)))))</f>
        <v>160</v>
      </c>
      <c r="H104" s="147">
        <f t="shared" si="2"/>
        <v>1</v>
      </c>
      <c r="I104" s="71"/>
      <c r="J104" s="71"/>
      <c r="K104" s="71"/>
      <c r="L104" s="71"/>
      <c r="M104" s="71"/>
      <c r="N104" s="71"/>
      <c r="O104" s="71">
        <v>160</v>
      </c>
      <c r="P104" s="71"/>
      <c r="Q104" s="71"/>
      <c r="R104" s="71"/>
      <c r="S104" s="71"/>
      <c r="T104" s="71"/>
      <c r="U104" s="158"/>
    </row>
    <row r="105" spans="2:21" ht="12" x14ac:dyDescent="0.2">
      <c r="B105" s="69"/>
      <c r="C105" s="248"/>
      <c r="D105" s="70" t="s">
        <v>912</v>
      </c>
      <c r="E105" s="145" t="str">
        <f>IFERROR(VLOOKUP(D105,BD!$B:$D,2,FALSE),"")</f>
        <v>SMEL/MCR</v>
      </c>
      <c r="F105" s="160">
        <f>IFERROR(VLOOKUP(D105,BD!$B:$D,3,FALSE),"")</f>
        <v>38953</v>
      </c>
      <c r="G105" s="146">
        <f>IF(COUNT(I105:U105)&gt;=5,SUM(LARGE(I105:U105,{1,2,3,4,5})),IF(COUNT(I105:U105)=4,SUM(LARGE(I105:U105,{1,2,3,4})),IF(COUNT(I105:U105)=3,SUM(LARGE(I105:U105,{1,2,3})),IF(COUNT(I105:U105)=2,SUM(LARGE(I105:U105,{1,2})),IF(COUNT(I105:U105)=1,SUM(LARGE(I105:U105,{1})),0)))))</f>
        <v>160</v>
      </c>
      <c r="H105" s="147">
        <f t="shared" si="2"/>
        <v>1</v>
      </c>
      <c r="I105" s="71"/>
      <c r="J105" s="71"/>
      <c r="K105" s="71"/>
      <c r="L105" s="71"/>
      <c r="M105" s="71"/>
      <c r="N105" s="71"/>
      <c r="O105" s="71">
        <v>160</v>
      </c>
      <c r="P105" s="71"/>
      <c r="Q105" s="71"/>
      <c r="R105" s="71"/>
      <c r="S105" s="71"/>
      <c r="T105" s="71"/>
      <c r="U105" s="158"/>
    </row>
    <row r="106" spans="2:21" ht="12" x14ac:dyDescent="0.2">
      <c r="B106" s="69"/>
      <c r="C106" s="248"/>
      <c r="D106" s="70" t="s">
        <v>1074</v>
      </c>
      <c r="E106" s="145" t="str">
        <f>IFERROR(VLOOKUP(D106,BD!$B:$D,2,FALSE),"")</f>
        <v>SMEL/MCR</v>
      </c>
      <c r="F106" s="160">
        <f>IFERROR(VLOOKUP(D106,BD!$B:$D,3,FALSE),"")</f>
        <v>38968</v>
      </c>
      <c r="G106" s="146">
        <f>IF(COUNT(I106:U106)&gt;=5,SUM(LARGE(I106:U106,{1,2,3,4,5})),IF(COUNT(I106:U106)=4,SUM(LARGE(I106:U106,{1,2,3,4})),IF(COUNT(I106:U106)=3,SUM(LARGE(I106:U106,{1,2,3})),IF(COUNT(I106:U106)=2,SUM(LARGE(I106:U106,{1,2})),IF(COUNT(I106:U106)=1,SUM(LARGE(I106:U106,{1})),0)))))</f>
        <v>160</v>
      </c>
      <c r="H106" s="147">
        <f t="shared" ref="H106:H112" si="3">COUNT(I106:U106)-COUNTIF(I106:U106,"=0")</f>
        <v>1</v>
      </c>
      <c r="I106" s="71"/>
      <c r="J106" s="71"/>
      <c r="K106" s="71"/>
      <c r="L106" s="71"/>
      <c r="M106" s="71"/>
      <c r="N106" s="71"/>
      <c r="O106" s="71">
        <v>160</v>
      </c>
      <c r="P106" s="71"/>
      <c r="Q106" s="71"/>
      <c r="R106" s="71"/>
      <c r="S106" s="71"/>
      <c r="T106" s="71"/>
      <c r="U106" s="158"/>
    </row>
    <row r="107" spans="2:21" ht="12" x14ac:dyDescent="0.2">
      <c r="B107" s="69"/>
      <c r="C107" s="248"/>
      <c r="D107" s="70" t="s">
        <v>1570</v>
      </c>
      <c r="E107" s="145" t="str">
        <f>IFERROR(VLOOKUP(D107,BD!$B:$D,2,FALSE),"")</f>
        <v>ASSVP</v>
      </c>
      <c r="F107" s="160">
        <f>IFERROR(VLOOKUP(D107,BD!$B:$D,3,FALSE),"")</f>
        <v>38979</v>
      </c>
      <c r="G107" s="146">
        <f>IF(COUNT(I107:U107)&gt;=5,SUM(LARGE(I107:U107,{1,2,3,4,5})),IF(COUNT(I107:U107)=4,SUM(LARGE(I107:U107,{1,2,3,4})),IF(COUNT(I107:U107)=3,SUM(LARGE(I107:U107,{1,2,3})),IF(COUNT(I107:U107)=2,SUM(LARGE(I107:U107,{1,2})),IF(COUNT(I107:U107)=1,SUM(LARGE(I107:U107,{1})),0)))))</f>
        <v>160</v>
      </c>
      <c r="H107" s="147">
        <f t="shared" si="3"/>
        <v>1</v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>
        <v>160</v>
      </c>
      <c r="U107" s="158"/>
    </row>
    <row r="108" spans="2:21" ht="12" x14ac:dyDescent="0.2">
      <c r="B108" s="69"/>
      <c r="C108" s="248"/>
      <c r="D108" s="70" t="s">
        <v>1552</v>
      </c>
      <c r="E108" s="145" t="str">
        <f>IFERROR(VLOOKUP(D108,BD!$B:$D,2,FALSE),"")</f>
        <v>ABCFI</v>
      </c>
      <c r="F108" s="160">
        <f>IFERROR(VLOOKUP(D108,BD!$B:$D,3,FALSE),"")</f>
        <v>38440</v>
      </c>
      <c r="G108" s="146">
        <f>IF(COUNT(I108:U108)&gt;=5,SUM(LARGE(I108:U108,{1,2,3,4,5})),IF(COUNT(I108:U108)=4,SUM(LARGE(I108:U108,{1,2,3,4})),IF(COUNT(I108:U108)=3,SUM(LARGE(I108:U108,{1,2,3})),IF(COUNT(I108:U108)=2,SUM(LARGE(I108:U108,{1,2})),IF(COUNT(I108:U108)=1,SUM(LARGE(I108:U108,{1})),0)))))</f>
        <v>160</v>
      </c>
      <c r="H108" s="147">
        <f t="shared" si="3"/>
        <v>1</v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>
        <v>160</v>
      </c>
      <c r="U108" s="158"/>
    </row>
    <row r="109" spans="2:21" ht="12" x14ac:dyDescent="0.2">
      <c r="B109" s="69"/>
      <c r="C109" s="248">
        <v>100</v>
      </c>
      <c r="D109" s="123" t="s">
        <v>1563</v>
      </c>
      <c r="E109" s="145" t="str">
        <f>IFERROR(VLOOKUP(D109,BD!$B:$D,2,FALSE),"")</f>
        <v>ASERP</v>
      </c>
      <c r="F109" s="160">
        <f>IFERROR(VLOOKUP(D109,BD!$B:$D,3,FALSE),"")</f>
        <v>38793</v>
      </c>
      <c r="G109" s="146">
        <f>IF(COUNT(I109:U109)&gt;=5,SUM(LARGE(I109:U109,{1,2,3,4,5})),IF(COUNT(I109:U109)=4,SUM(LARGE(I109:U109,{1,2,3,4})),IF(COUNT(I109:U109)=3,SUM(LARGE(I109:U109,{1,2,3})),IF(COUNT(I109:U109)=2,SUM(LARGE(I109:U109,{1,2})),IF(COUNT(I109:U109)=1,SUM(LARGE(I109:U109,{1})),0)))))</f>
        <v>80</v>
      </c>
      <c r="H109" s="147">
        <f t="shared" si="3"/>
        <v>1</v>
      </c>
      <c r="I109" s="71"/>
      <c r="J109" s="71"/>
      <c r="K109" s="71"/>
      <c r="L109" s="71"/>
      <c r="M109" s="71"/>
      <c r="N109" s="71"/>
      <c r="O109" s="71"/>
      <c r="P109" s="71"/>
      <c r="Q109" s="71">
        <v>80</v>
      </c>
      <c r="R109" s="71"/>
      <c r="S109" s="71"/>
      <c r="T109" s="71"/>
      <c r="U109" s="158"/>
    </row>
    <row r="110" spans="2:21" ht="12" x14ac:dyDescent="0.2">
      <c r="B110" s="69"/>
      <c r="C110" s="248"/>
      <c r="D110" s="70" t="s">
        <v>1560</v>
      </c>
      <c r="E110" s="145" t="str">
        <f>IFERROR(VLOOKUP(D110,BD!$B:$D,2,FALSE),"")</f>
        <v>AMBP</v>
      </c>
      <c r="F110" s="160">
        <f>IFERROR(VLOOKUP(D110,BD!$B:$D,3,FALSE),"")</f>
        <v>38471</v>
      </c>
      <c r="G110" s="146">
        <f>IF(COUNT(I110:U110)&gt;=5,SUM(LARGE(I110:U110,{1,2,3,4,5})),IF(COUNT(I110:U110)=4,SUM(LARGE(I110:U110,{1,2,3,4})),IF(COUNT(I110:U110)=3,SUM(LARGE(I110:U110,{1,2,3})),IF(COUNT(I110:U110)=2,SUM(LARGE(I110:U110,{1,2})),IF(COUNT(I110:U110)=1,SUM(LARGE(I110:U110,{1})),0)))))</f>
        <v>80</v>
      </c>
      <c r="H110" s="147">
        <f t="shared" si="3"/>
        <v>1</v>
      </c>
      <c r="I110" s="71"/>
      <c r="J110" s="71"/>
      <c r="K110" s="71"/>
      <c r="L110" s="71"/>
      <c r="M110" s="71"/>
      <c r="N110" s="71"/>
      <c r="O110" s="71"/>
      <c r="P110" s="71"/>
      <c r="Q110" s="71">
        <v>80</v>
      </c>
      <c r="R110" s="71"/>
      <c r="S110" s="71"/>
      <c r="T110" s="71"/>
      <c r="U110" s="158"/>
    </row>
    <row r="111" spans="2:21" ht="12" x14ac:dyDescent="0.2">
      <c r="B111" s="69"/>
      <c r="C111" s="248"/>
      <c r="D111" s="70" t="s">
        <v>1562</v>
      </c>
      <c r="E111" s="145" t="str">
        <f>IFERROR(VLOOKUP(D111,BD!$B:$D,2,FALSE),"")</f>
        <v>AMBP</v>
      </c>
      <c r="F111" s="160">
        <f>IFERROR(VLOOKUP(D111,BD!$B:$D,3,FALSE),"")</f>
        <v>38505</v>
      </c>
      <c r="G111" s="146">
        <f>IF(COUNT(I111:U111)&gt;=5,SUM(LARGE(I111:U111,{1,2,3,4,5})),IF(COUNT(I111:U111)=4,SUM(LARGE(I111:U111,{1,2,3,4})),IF(COUNT(I111:U111)=3,SUM(LARGE(I111:U111,{1,2,3})),IF(COUNT(I111:U111)=2,SUM(LARGE(I111:U111,{1,2})),IF(COUNT(I111:U111)=1,SUM(LARGE(I111:U111,{1})),0)))))</f>
        <v>80</v>
      </c>
      <c r="H111" s="147">
        <f t="shared" si="3"/>
        <v>1</v>
      </c>
      <c r="I111" s="71"/>
      <c r="J111" s="71"/>
      <c r="K111" s="71"/>
      <c r="L111" s="71"/>
      <c r="M111" s="71"/>
      <c r="N111" s="71"/>
      <c r="O111" s="71"/>
      <c r="P111" s="71"/>
      <c r="Q111" s="71">
        <v>80</v>
      </c>
      <c r="R111" s="71"/>
      <c r="S111" s="71"/>
      <c r="T111" s="71"/>
      <c r="U111" s="158"/>
    </row>
    <row r="112" spans="2:21" ht="12" x14ac:dyDescent="0.2">
      <c r="B112" s="69"/>
      <c r="C112" s="248"/>
      <c r="D112" s="70" t="s">
        <v>1561</v>
      </c>
      <c r="E112" s="145" t="str">
        <f>IFERROR(VLOOKUP(D112,BD!$B:$D,2,FALSE),"")</f>
        <v>CSJ/NAMBA TRAINING</v>
      </c>
      <c r="F112" s="160">
        <f>IFERROR(VLOOKUP(D112,BD!$B:$D,3,FALSE),"")</f>
        <v>38896</v>
      </c>
      <c r="G112" s="146">
        <f>IF(COUNT(I112:U112)&gt;=5,SUM(LARGE(I112:U112,{1,2,3,4,5})),IF(COUNT(I112:U112)=4,SUM(LARGE(I112:U112,{1,2,3,4})),IF(COUNT(I112:U112)=3,SUM(LARGE(I112:U112,{1,2,3})),IF(COUNT(I112:U112)=2,SUM(LARGE(I112:U112,{1,2})),IF(COUNT(I112:U112)=1,SUM(LARGE(I112:U112,{1})),0)))))</f>
        <v>80</v>
      </c>
      <c r="H112" s="147">
        <f t="shared" si="3"/>
        <v>1</v>
      </c>
      <c r="I112" s="71"/>
      <c r="J112" s="71"/>
      <c r="K112" s="71"/>
      <c r="L112" s="71"/>
      <c r="M112" s="71"/>
      <c r="N112" s="71"/>
      <c r="O112" s="71"/>
      <c r="P112" s="71"/>
      <c r="Q112" s="71">
        <v>80</v>
      </c>
      <c r="R112" s="71"/>
      <c r="S112" s="71"/>
      <c r="T112" s="71"/>
      <c r="U112" s="158"/>
    </row>
    <row r="113" spans="2:21" x14ac:dyDescent="0.2">
      <c r="B113" s="72"/>
      <c r="C113" s="73"/>
      <c r="D113" s="73"/>
      <c r="E113" s="75"/>
      <c r="F113" s="83"/>
      <c r="G113" s="74"/>
      <c r="H113" s="75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158"/>
    </row>
    <row r="114" spans="2:21" s="80" customFormat="1" x14ac:dyDescent="0.2">
      <c r="B114" s="76"/>
      <c r="C114" s="77"/>
      <c r="D114" s="78" t="str">
        <f>SM_S19!$D$55</f>
        <v>CONTAGEM DE SEMANAS</v>
      </c>
      <c r="E114" s="82"/>
      <c r="F114" s="83"/>
      <c r="G114" s="79"/>
      <c r="H114" s="79"/>
      <c r="I114" s="102">
        <f>SM!H$38</f>
        <v>50</v>
      </c>
      <c r="J114" s="102">
        <f>SM!I$38</f>
        <v>49</v>
      </c>
      <c r="K114" s="102">
        <f>SM!J$38</f>
        <v>35</v>
      </c>
      <c r="L114" s="102">
        <f>SM!K$38</f>
        <v>30</v>
      </c>
      <c r="M114" s="102">
        <f>SM!L$38</f>
        <v>28</v>
      </c>
      <c r="N114" s="102">
        <f>SM!M$38</f>
        <v>26</v>
      </c>
      <c r="O114" s="102">
        <f>SM!N$38</f>
        <v>22</v>
      </c>
      <c r="P114" s="102">
        <f>SM!O$38</f>
        <v>11</v>
      </c>
      <c r="Q114" s="102">
        <f>SM!P$38</f>
        <v>4</v>
      </c>
      <c r="R114" s="102">
        <f>SM!Q$38</f>
        <v>4</v>
      </c>
      <c r="S114" s="102">
        <f>SM!R$38</f>
        <v>4</v>
      </c>
      <c r="T114" s="102">
        <f>SM!S$38</f>
        <v>1</v>
      </c>
      <c r="U114" s="159"/>
    </row>
  </sheetData>
  <sheetProtection selectLockedCells="1" selectUnlockedCells="1"/>
  <sortState ref="D10:T112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fitToHeight="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D10:D112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9"/>
  <sheetViews>
    <sheetView showGridLines="0" topLeftCell="A6" zoomScale="90" zoomScaleNormal="90" zoomScaleSheetLayoutView="100" workbookViewId="0">
      <selection activeCell="D10" sqref="D10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13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124" t="s">
        <v>721</v>
      </c>
      <c r="E10" s="145" t="str">
        <f>IFERROR(VLOOKUP(D10,BD!$B:$D,2,FALSE),"")</f>
        <v>ASSVP</v>
      </c>
      <c r="F10" s="160">
        <f>IFERROR(VLOOKUP(D10,BD!$B:$D,3,FALSE),"")</f>
        <v>38721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6720</v>
      </c>
      <c r="H10" s="147">
        <f t="shared" ref="H10:H41" si="0">COUNT(I10:U10)-COUNTIF(I10:U10,"=0")</f>
        <v>5</v>
      </c>
      <c r="I10" s="71"/>
      <c r="J10" s="71"/>
      <c r="K10" s="71"/>
      <c r="L10" s="71">
        <v>1120</v>
      </c>
      <c r="M10" s="71"/>
      <c r="N10" s="71">
        <v>800</v>
      </c>
      <c r="O10" s="71">
        <v>1600</v>
      </c>
      <c r="P10" s="71">
        <v>1600</v>
      </c>
      <c r="Q10" s="71"/>
      <c r="R10" s="71"/>
      <c r="S10" s="71"/>
      <c r="T10" s="71">
        <v>1600</v>
      </c>
      <c r="U10" s="158"/>
    </row>
    <row r="11" spans="2:21" ht="12" x14ac:dyDescent="0.2">
      <c r="B11" s="69"/>
      <c r="C11" s="209">
        <v>2</v>
      </c>
      <c r="D11" s="70" t="s">
        <v>662</v>
      </c>
      <c r="E11" s="145" t="str">
        <f>IFERROR(VLOOKUP(D11,BD!$B:$D,2,FALSE),"")</f>
        <v>SMCC</v>
      </c>
      <c r="F11" s="160">
        <f>IFERROR(VLOOKUP(D11,BD!$B:$D,3,FALSE),"")</f>
        <v>38419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4720</v>
      </c>
      <c r="H11" s="147">
        <f t="shared" si="0"/>
        <v>7</v>
      </c>
      <c r="I11" s="71">
        <v>320</v>
      </c>
      <c r="J11" s="71"/>
      <c r="K11" s="71">
        <v>800</v>
      </c>
      <c r="L11" s="71">
        <v>1360</v>
      </c>
      <c r="M11" s="71"/>
      <c r="N11" s="71"/>
      <c r="O11" s="71">
        <v>1120</v>
      </c>
      <c r="P11" s="71">
        <v>400</v>
      </c>
      <c r="Q11" s="71"/>
      <c r="R11" s="71"/>
      <c r="S11" s="71">
        <v>560</v>
      </c>
      <c r="T11" s="71">
        <v>880</v>
      </c>
      <c r="U11" s="158"/>
    </row>
    <row r="12" spans="2:21" ht="12" x14ac:dyDescent="0.2">
      <c r="B12" s="69"/>
      <c r="C12" s="248">
        <v>3</v>
      </c>
      <c r="D12" s="121" t="s">
        <v>400</v>
      </c>
      <c r="E12" s="145" t="str">
        <f>IFERROR(VLOOKUP(D12,BD!$B:$D,2,FALSE),"")</f>
        <v>SMCC</v>
      </c>
      <c r="F12" s="160">
        <f>IFERROR(VLOOKUP(D12,BD!$B:$D,3,FALSE),"")</f>
        <v>38544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4680</v>
      </c>
      <c r="H12" s="147">
        <f t="shared" si="0"/>
        <v>6</v>
      </c>
      <c r="I12" s="71"/>
      <c r="J12" s="71"/>
      <c r="K12" s="71">
        <v>680</v>
      </c>
      <c r="L12" s="71">
        <v>640</v>
      </c>
      <c r="M12" s="71"/>
      <c r="N12" s="71"/>
      <c r="O12" s="71">
        <v>1360</v>
      </c>
      <c r="P12" s="71">
        <v>880</v>
      </c>
      <c r="Q12" s="71"/>
      <c r="R12" s="71"/>
      <c r="S12" s="71">
        <v>560</v>
      </c>
      <c r="T12" s="71">
        <v>1120</v>
      </c>
      <c r="U12" s="158"/>
    </row>
    <row r="13" spans="2:21" ht="12" x14ac:dyDescent="0.2">
      <c r="B13" s="69"/>
      <c r="C13" s="248">
        <v>4</v>
      </c>
      <c r="D13" s="121" t="s">
        <v>884</v>
      </c>
      <c r="E13" s="145" t="str">
        <f>IFERROR(VLOOKUP(D13,BD!$B:$D,2,FALSE),"")</f>
        <v>ABCFI</v>
      </c>
      <c r="F13" s="160">
        <f>IFERROR(VLOOKUP(D13,BD!$B:$D,3,FALSE),"")</f>
        <v>38797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4480</v>
      </c>
      <c r="H13" s="147">
        <f t="shared" si="0"/>
        <v>5</v>
      </c>
      <c r="I13" s="71"/>
      <c r="J13" s="71"/>
      <c r="K13" s="71"/>
      <c r="L13" s="71">
        <v>640</v>
      </c>
      <c r="M13" s="71"/>
      <c r="N13" s="71">
        <v>560</v>
      </c>
      <c r="O13" s="71"/>
      <c r="P13" s="71">
        <v>1360</v>
      </c>
      <c r="Q13" s="71"/>
      <c r="R13" s="71">
        <v>560</v>
      </c>
      <c r="S13" s="71"/>
      <c r="T13" s="71">
        <v>1360</v>
      </c>
      <c r="U13" s="158"/>
    </row>
    <row r="14" spans="2:21" ht="12" x14ac:dyDescent="0.2">
      <c r="B14" s="69"/>
      <c r="C14" s="248">
        <v>5</v>
      </c>
      <c r="D14" s="226" t="s">
        <v>401</v>
      </c>
      <c r="E14" s="145" t="str">
        <f>IFERROR(VLOOKUP(D14,BD!$B:$D,2,FALSE),"")</f>
        <v>SMCC</v>
      </c>
      <c r="F14" s="160">
        <f>IFERROR(VLOOKUP(D14,BD!$B:$D,3,FALSE),"")</f>
        <v>38672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4240</v>
      </c>
      <c r="H14" s="147">
        <f t="shared" si="0"/>
        <v>7</v>
      </c>
      <c r="I14" s="71">
        <v>320</v>
      </c>
      <c r="J14" s="71"/>
      <c r="K14" s="71">
        <v>560</v>
      </c>
      <c r="L14" s="71">
        <v>880</v>
      </c>
      <c r="M14" s="71"/>
      <c r="N14" s="71"/>
      <c r="O14" s="71">
        <v>1120</v>
      </c>
      <c r="P14" s="71">
        <v>400</v>
      </c>
      <c r="Q14" s="71"/>
      <c r="R14" s="71"/>
      <c r="S14" s="71">
        <v>800</v>
      </c>
      <c r="T14" s="71">
        <v>880</v>
      </c>
      <c r="U14" s="158"/>
    </row>
    <row r="15" spans="2:21" ht="12" x14ac:dyDescent="0.2">
      <c r="B15" s="69"/>
      <c r="C15" s="248">
        <v>6</v>
      </c>
      <c r="D15" s="127" t="s">
        <v>656</v>
      </c>
      <c r="E15" s="145" t="str">
        <f>IFERROR(VLOOKUP(D15,BD!$B:$D,2,FALSE),"")</f>
        <v>SMCC</v>
      </c>
      <c r="F15" s="160">
        <f>IFERROR(VLOOKUP(D15,BD!$B:$D,3,FALSE),"")</f>
        <v>38648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4040</v>
      </c>
      <c r="H15" s="147">
        <f t="shared" si="0"/>
        <v>4</v>
      </c>
      <c r="I15" s="71"/>
      <c r="J15" s="71"/>
      <c r="K15" s="71"/>
      <c r="L15" s="71">
        <v>1120</v>
      </c>
      <c r="M15" s="71"/>
      <c r="N15" s="71"/>
      <c r="O15" s="71"/>
      <c r="P15" s="71">
        <v>1120</v>
      </c>
      <c r="Q15" s="71"/>
      <c r="R15" s="71"/>
      <c r="S15" s="71">
        <v>680</v>
      </c>
      <c r="T15" s="71">
        <v>1120</v>
      </c>
      <c r="U15" s="158"/>
    </row>
    <row r="16" spans="2:21" ht="12" x14ac:dyDescent="0.2">
      <c r="B16" s="69"/>
      <c r="C16" s="248">
        <v>7</v>
      </c>
      <c r="D16" s="123" t="s">
        <v>728</v>
      </c>
      <c r="E16" s="145" t="str">
        <f>IFERROR(VLOOKUP(D16,BD!$B:$D,2,FALSE),"")</f>
        <v>ASSVP</v>
      </c>
      <c r="F16" s="160">
        <f>IFERROR(VLOOKUP(D16,BD!$B:$D,3,FALSE),"")</f>
        <v>38991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4000</v>
      </c>
      <c r="H16" s="147">
        <f t="shared" si="0"/>
        <v>6</v>
      </c>
      <c r="I16" s="71"/>
      <c r="J16" s="71"/>
      <c r="K16" s="71"/>
      <c r="L16" s="71">
        <v>160</v>
      </c>
      <c r="M16" s="71"/>
      <c r="N16" s="71">
        <v>680</v>
      </c>
      <c r="O16" s="71">
        <v>880</v>
      </c>
      <c r="P16" s="71">
        <v>1120</v>
      </c>
      <c r="Q16" s="71"/>
      <c r="R16" s="71">
        <v>680</v>
      </c>
      <c r="S16" s="71"/>
      <c r="T16" s="71">
        <v>640</v>
      </c>
      <c r="U16" s="158"/>
    </row>
    <row r="17" spans="2:21" ht="12" x14ac:dyDescent="0.2">
      <c r="B17" s="69"/>
      <c r="C17" s="248">
        <v>8</v>
      </c>
      <c r="D17" s="70" t="s">
        <v>724</v>
      </c>
      <c r="E17" s="145" t="str">
        <f>IFERROR(VLOOKUP(D17,BD!$B:$D,2,FALSE),"")</f>
        <v>ASSVP</v>
      </c>
      <c r="F17" s="160">
        <f>IFERROR(VLOOKUP(D17,BD!$B:$D,3,FALSE),"")</f>
        <v>38404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3280</v>
      </c>
      <c r="H17" s="147">
        <f t="shared" si="0"/>
        <v>3</v>
      </c>
      <c r="I17" s="71"/>
      <c r="J17" s="71"/>
      <c r="K17" s="71"/>
      <c r="L17" s="71">
        <v>1600</v>
      </c>
      <c r="M17" s="71"/>
      <c r="N17" s="71"/>
      <c r="O17" s="71">
        <v>880</v>
      </c>
      <c r="P17" s="71"/>
      <c r="Q17" s="71"/>
      <c r="R17" s="71">
        <v>800</v>
      </c>
      <c r="S17" s="71"/>
      <c r="T17" s="71"/>
      <c r="U17" s="158"/>
    </row>
    <row r="18" spans="2:21" ht="12" x14ac:dyDescent="0.2">
      <c r="B18" s="69"/>
      <c r="C18" s="248">
        <v>9</v>
      </c>
      <c r="D18" s="123" t="s">
        <v>704</v>
      </c>
      <c r="E18" s="145" t="str">
        <f>IFERROR(VLOOKUP(D18,BD!$B:$D,2,FALSE),"")</f>
        <v>ZARDO</v>
      </c>
      <c r="F18" s="160">
        <f>IFERROR(VLOOKUP(D18,BD!$B:$D,3,FALSE),"")</f>
        <v>38876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3160</v>
      </c>
      <c r="H18" s="147">
        <f t="shared" si="0"/>
        <v>6</v>
      </c>
      <c r="I18" s="71"/>
      <c r="J18" s="71"/>
      <c r="K18" s="71">
        <v>320</v>
      </c>
      <c r="L18" s="71">
        <v>880</v>
      </c>
      <c r="M18" s="71"/>
      <c r="N18" s="71"/>
      <c r="O18" s="71">
        <v>160</v>
      </c>
      <c r="P18" s="71">
        <v>640</v>
      </c>
      <c r="Q18" s="71"/>
      <c r="R18" s="71"/>
      <c r="S18" s="71">
        <v>440</v>
      </c>
      <c r="T18" s="71">
        <v>880</v>
      </c>
      <c r="U18" s="158"/>
    </row>
    <row r="19" spans="2:21" ht="12" x14ac:dyDescent="0.2">
      <c r="B19" s="69"/>
      <c r="C19" s="248">
        <v>10</v>
      </c>
      <c r="D19" s="123" t="s">
        <v>715</v>
      </c>
      <c r="E19" s="145" t="str">
        <f>IFERROR(VLOOKUP(D19,BD!$B:$D,2,FALSE),"")</f>
        <v>ZARDO</v>
      </c>
      <c r="F19" s="160">
        <f>IFERROR(VLOOKUP(D19,BD!$B:$D,3,FALSE),"")</f>
        <v>38489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3120</v>
      </c>
      <c r="H19" s="147">
        <f t="shared" si="0"/>
        <v>6</v>
      </c>
      <c r="I19" s="71">
        <v>320</v>
      </c>
      <c r="J19" s="71"/>
      <c r="K19" s="71">
        <v>560</v>
      </c>
      <c r="L19" s="71">
        <v>640</v>
      </c>
      <c r="M19" s="71"/>
      <c r="N19" s="71"/>
      <c r="O19" s="71">
        <v>640</v>
      </c>
      <c r="P19" s="71">
        <v>640</v>
      </c>
      <c r="Q19" s="71"/>
      <c r="R19" s="71"/>
      <c r="S19" s="71"/>
      <c r="T19" s="71">
        <v>640</v>
      </c>
      <c r="U19" s="158"/>
    </row>
    <row r="20" spans="2:21" ht="12" x14ac:dyDescent="0.2">
      <c r="B20" s="69"/>
      <c r="C20" s="248">
        <v>11</v>
      </c>
      <c r="D20" s="70" t="s">
        <v>208</v>
      </c>
      <c r="E20" s="145" t="str">
        <f>IFERROR(VLOOKUP(D20,BD!$B:$D,2,FALSE),"")</f>
        <v>PALOTINA</v>
      </c>
      <c r="F20" s="160">
        <f>IFERROR(VLOOKUP(D20,BD!$B:$D,3,FALSE),"")</f>
        <v>38405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2920</v>
      </c>
      <c r="H20" s="147">
        <f t="shared" si="0"/>
        <v>5</v>
      </c>
      <c r="I20" s="71"/>
      <c r="J20" s="71"/>
      <c r="K20" s="71"/>
      <c r="L20" s="71">
        <v>880</v>
      </c>
      <c r="M20" s="71"/>
      <c r="N20" s="71">
        <v>320</v>
      </c>
      <c r="O20" s="71">
        <v>640</v>
      </c>
      <c r="P20" s="71">
        <v>640</v>
      </c>
      <c r="Q20" s="71"/>
      <c r="R20" s="71">
        <v>440</v>
      </c>
      <c r="S20" s="71"/>
      <c r="T20" s="71"/>
      <c r="U20" s="158"/>
    </row>
    <row r="21" spans="2:21" ht="12" x14ac:dyDescent="0.2">
      <c r="B21" s="69"/>
      <c r="C21" s="248">
        <v>12</v>
      </c>
      <c r="D21" s="70" t="s">
        <v>919</v>
      </c>
      <c r="E21" s="145" t="str">
        <f>IFERROR(VLOOKUP(D21,BD!$B:$D,2,FALSE),"")</f>
        <v>CC</v>
      </c>
      <c r="F21" s="160">
        <f>IFERROR(VLOOKUP(D21,BD!$B:$D,3,FALSE),"")</f>
        <v>38729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2680</v>
      </c>
      <c r="H21" s="147">
        <f t="shared" si="0"/>
        <v>6</v>
      </c>
      <c r="I21" s="71"/>
      <c r="J21" s="71"/>
      <c r="K21" s="71">
        <v>320</v>
      </c>
      <c r="L21" s="71">
        <v>640</v>
      </c>
      <c r="M21" s="71"/>
      <c r="N21" s="71"/>
      <c r="O21" s="71">
        <v>160</v>
      </c>
      <c r="P21" s="71">
        <v>880</v>
      </c>
      <c r="Q21" s="71"/>
      <c r="R21" s="71"/>
      <c r="S21" s="71">
        <v>440</v>
      </c>
      <c r="T21" s="71">
        <v>400</v>
      </c>
      <c r="U21" s="158"/>
    </row>
    <row r="22" spans="2:21" ht="12" x14ac:dyDescent="0.2">
      <c r="B22" s="69"/>
      <c r="C22" s="248"/>
      <c r="D22" s="70" t="s">
        <v>971</v>
      </c>
      <c r="E22" s="145" t="str">
        <f>IFERROR(VLOOKUP(D22,BD!$B:$D,2,FALSE),"")</f>
        <v>PIAMARTA</v>
      </c>
      <c r="F22" s="160">
        <f>IFERROR(VLOOKUP(D22,BD!$B:$D,3,FALSE),"")</f>
        <v>38842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2680</v>
      </c>
      <c r="H22" s="147">
        <f t="shared" si="0"/>
        <v>5</v>
      </c>
      <c r="I22" s="71"/>
      <c r="J22" s="71"/>
      <c r="K22" s="71"/>
      <c r="L22" s="71">
        <v>160</v>
      </c>
      <c r="M22" s="71"/>
      <c r="N22" s="71">
        <v>440</v>
      </c>
      <c r="O22" s="71">
        <v>640</v>
      </c>
      <c r="P22" s="71">
        <v>880</v>
      </c>
      <c r="Q22" s="71"/>
      <c r="R22" s="71">
        <v>560</v>
      </c>
      <c r="S22" s="71"/>
      <c r="T22" s="71"/>
      <c r="U22" s="158"/>
    </row>
    <row r="23" spans="2:21" ht="12" x14ac:dyDescent="0.2">
      <c r="B23" s="69"/>
      <c r="C23" s="248">
        <v>14</v>
      </c>
      <c r="D23" s="123" t="s">
        <v>949</v>
      </c>
      <c r="E23" s="145" t="str">
        <f>IFERROR(VLOOKUP(D23,BD!$B:$D,2,FALSE),"")</f>
        <v>SMEL/MCR</v>
      </c>
      <c r="F23" s="160">
        <f>IFERROR(VLOOKUP(D23,BD!$B:$D,3,FALSE),"")</f>
        <v>39040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2640</v>
      </c>
      <c r="H23" s="147">
        <f t="shared" si="0"/>
        <v>6</v>
      </c>
      <c r="I23" s="71"/>
      <c r="J23" s="71"/>
      <c r="K23" s="71"/>
      <c r="L23" s="71">
        <v>640</v>
      </c>
      <c r="M23" s="71"/>
      <c r="N23" s="71">
        <v>320</v>
      </c>
      <c r="O23" s="71">
        <v>640</v>
      </c>
      <c r="P23" s="71">
        <v>640</v>
      </c>
      <c r="Q23" s="71"/>
      <c r="R23" s="71">
        <v>200</v>
      </c>
      <c r="S23" s="71"/>
      <c r="T23" s="71">
        <v>400</v>
      </c>
      <c r="U23" s="158"/>
    </row>
    <row r="24" spans="2:21" ht="12" x14ac:dyDescent="0.2">
      <c r="B24" s="69"/>
      <c r="C24" s="248">
        <v>15</v>
      </c>
      <c r="D24" s="70" t="s">
        <v>1399</v>
      </c>
      <c r="E24" s="145" t="str">
        <f>IFERROR(VLOOKUP(D24,BD!$B:$D,2,FALSE),"")</f>
        <v>SMCC</v>
      </c>
      <c r="F24" s="160">
        <f>IFERROR(VLOOKUP(D24,BD!$B:$D,3,FALSE),"")</f>
        <v>38978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2440</v>
      </c>
      <c r="H24" s="147">
        <f t="shared" si="0"/>
        <v>6</v>
      </c>
      <c r="I24" s="71"/>
      <c r="J24" s="71"/>
      <c r="K24" s="71">
        <v>320</v>
      </c>
      <c r="L24" s="71">
        <v>160</v>
      </c>
      <c r="M24" s="71"/>
      <c r="N24" s="71"/>
      <c r="O24" s="71">
        <v>640</v>
      </c>
      <c r="P24" s="71">
        <v>400</v>
      </c>
      <c r="Q24" s="71"/>
      <c r="R24" s="71"/>
      <c r="S24" s="71">
        <v>440</v>
      </c>
      <c r="T24" s="71">
        <v>640</v>
      </c>
      <c r="U24" s="158"/>
    </row>
    <row r="25" spans="2:21" ht="12" x14ac:dyDescent="0.2">
      <c r="B25" s="69"/>
      <c r="C25" s="248">
        <v>16</v>
      </c>
      <c r="D25" s="126" t="s">
        <v>920</v>
      </c>
      <c r="E25" s="145" t="str">
        <f>IFERROR(VLOOKUP(D25,BD!$B:$D,2,FALSE),"")</f>
        <v>ASSVP</v>
      </c>
      <c r="F25" s="160">
        <f>IFERROR(VLOOKUP(D25,BD!$B:$D,3,FALSE),"")</f>
        <v>38582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2360</v>
      </c>
      <c r="H25" s="147">
        <f t="shared" si="0"/>
        <v>4</v>
      </c>
      <c r="I25" s="71"/>
      <c r="J25" s="71"/>
      <c r="K25" s="71"/>
      <c r="L25" s="71">
        <v>640</v>
      </c>
      <c r="M25" s="71"/>
      <c r="N25" s="71"/>
      <c r="O25" s="71">
        <v>880</v>
      </c>
      <c r="P25" s="71">
        <v>640</v>
      </c>
      <c r="Q25" s="71"/>
      <c r="R25" s="71">
        <v>200</v>
      </c>
      <c r="S25" s="71"/>
      <c r="T25" s="71"/>
      <c r="U25" s="158"/>
    </row>
    <row r="26" spans="2:21" ht="12" x14ac:dyDescent="0.2">
      <c r="B26" s="69"/>
      <c r="C26" s="248">
        <v>17</v>
      </c>
      <c r="D26" s="124" t="s">
        <v>651</v>
      </c>
      <c r="E26" s="145" t="str">
        <f>IFERROR(VLOOKUP(D26,BD!$B:$D,2,FALSE),"")</f>
        <v>BME</v>
      </c>
      <c r="F26" s="160">
        <f>IFERROR(VLOOKUP(D26,BD!$B:$D,3,FALSE),"")</f>
        <v>38841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2320</v>
      </c>
      <c r="H26" s="147">
        <f t="shared" si="0"/>
        <v>5</v>
      </c>
      <c r="I26" s="71"/>
      <c r="J26" s="71"/>
      <c r="K26" s="71">
        <v>440</v>
      </c>
      <c r="L26" s="71">
        <v>160</v>
      </c>
      <c r="M26" s="71"/>
      <c r="N26" s="71"/>
      <c r="O26" s="71"/>
      <c r="P26" s="71">
        <v>640</v>
      </c>
      <c r="Q26" s="71"/>
      <c r="R26" s="71"/>
      <c r="S26" s="71">
        <v>440</v>
      </c>
      <c r="T26" s="71">
        <v>640</v>
      </c>
      <c r="U26" s="158"/>
    </row>
    <row r="27" spans="2:21" ht="12" x14ac:dyDescent="0.2">
      <c r="B27" s="69"/>
      <c r="C27" s="248">
        <v>18</v>
      </c>
      <c r="D27" s="124" t="s">
        <v>939</v>
      </c>
      <c r="E27" s="145" t="str">
        <f>IFERROR(VLOOKUP(D27,BD!$B:$D,2,FALSE),"")</f>
        <v>PALOTINA</v>
      </c>
      <c r="F27" s="160">
        <f>IFERROR(VLOOKUP(D27,BD!$B:$D,3,FALSE),"")</f>
        <v>38909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2040</v>
      </c>
      <c r="H27" s="147">
        <f t="shared" si="0"/>
        <v>4</v>
      </c>
      <c r="I27" s="71"/>
      <c r="J27" s="71"/>
      <c r="K27" s="71"/>
      <c r="L27" s="71">
        <v>160</v>
      </c>
      <c r="M27" s="71"/>
      <c r="N27" s="71">
        <v>560</v>
      </c>
      <c r="O27" s="71">
        <v>880</v>
      </c>
      <c r="P27" s="71"/>
      <c r="Q27" s="71"/>
      <c r="R27" s="71">
        <v>440</v>
      </c>
      <c r="S27" s="71"/>
      <c r="T27" s="71"/>
      <c r="U27" s="158"/>
    </row>
    <row r="28" spans="2:21" ht="12" x14ac:dyDescent="0.2">
      <c r="B28" s="69"/>
      <c r="C28" s="248">
        <v>19</v>
      </c>
      <c r="D28" s="124" t="s">
        <v>1403</v>
      </c>
      <c r="E28" s="145" t="str">
        <f>IFERROR(VLOOKUP(D28,BD!$B:$D,2,FALSE),"")</f>
        <v>SMCC</v>
      </c>
      <c r="F28" s="160">
        <f>IFERROR(VLOOKUP(D28,BD!$B:$D,3,FALSE),"")</f>
        <v>38882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1960</v>
      </c>
      <c r="H28" s="147">
        <f t="shared" si="0"/>
        <v>6</v>
      </c>
      <c r="I28" s="71"/>
      <c r="J28" s="71"/>
      <c r="K28" s="71">
        <v>320</v>
      </c>
      <c r="L28" s="71">
        <v>160</v>
      </c>
      <c r="M28" s="71"/>
      <c r="N28" s="71"/>
      <c r="O28" s="71">
        <v>640</v>
      </c>
      <c r="P28" s="71">
        <v>400</v>
      </c>
      <c r="Q28" s="71"/>
      <c r="R28" s="71"/>
      <c r="S28" s="71">
        <v>200</v>
      </c>
      <c r="T28" s="71">
        <v>400</v>
      </c>
      <c r="U28" s="158"/>
    </row>
    <row r="29" spans="2:21" ht="12" x14ac:dyDescent="0.2">
      <c r="B29" s="69"/>
      <c r="C29" s="248">
        <v>20</v>
      </c>
      <c r="D29" s="126" t="s">
        <v>961</v>
      </c>
      <c r="E29" s="145" t="str">
        <f>IFERROR(VLOOKUP(D29,BD!$B:$D,2,FALSE),"")</f>
        <v>CSJ/NAMBA TRAINING</v>
      </c>
      <c r="F29" s="160">
        <f>IFERROR(VLOOKUP(D29,BD!$B:$D,3,FALSE),"")</f>
        <v>38396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1920</v>
      </c>
      <c r="H29" s="147">
        <f t="shared" si="0"/>
        <v>4</v>
      </c>
      <c r="I29" s="71"/>
      <c r="J29" s="71"/>
      <c r="K29" s="71"/>
      <c r="L29" s="71"/>
      <c r="M29" s="71">
        <v>680</v>
      </c>
      <c r="N29" s="71"/>
      <c r="O29" s="71"/>
      <c r="P29" s="71">
        <v>400</v>
      </c>
      <c r="Q29" s="71">
        <v>440</v>
      </c>
      <c r="R29" s="71"/>
      <c r="S29" s="71"/>
      <c r="T29" s="71">
        <v>400</v>
      </c>
      <c r="U29" s="158"/>
    </row>
    <row r="30" spans="2:21" ht="12" x14ac:dyDescent="0.2">
      <c r="B30" s="69"/>
      <c r="C30" s="248"/>
      <c r="D30" s="126" t="s">
        <v>1023</v>
      </c>
      <c r="E30" s="145" t="str">
        <f>IFERROR(VLOOKUP(D30,BD!$B:$D,2,FALSE),"")</f>
        <v>ABCFI</v>
      </c>
      <c r="F30" s="160">
        <f>IFERROR(VLOOKUP(D30,BD!$B:$D,3,FALSE),"")</f>
        <v>38390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1920</v>
      </c>
      <c r="H30" s="147">
        <f t="shared" si="0"/>
        <v>5</v>
      </c>
      <c r="I30" s="71"/>
      <c r="J30" s="71"/>
      <c r="K30" s="71"/>
      <c r="L30" s="71">
        <v>640</v>
      </c>
      <c r="M30" s="71"/>
      <c r="N30" s="71">
        <v>320</v>
      </c>
      <c r="O30" s="71">
        <v>160</v>
      </c>
      <c r="P30" s="71">
        <v>400</v>
      </c>
      <c r="Q30" s="71"/>
      <c r="R30" s="71"/>
      <c r="S30" s="71"/>
      <c r="T30" s="71">
        <v>400</v>
      </c>
      <c r="U30" s="158"/>
    </row>
    <row r="31" spans="2:21" ht="12" x14ac:dyDescent="0.2">
      <c r="B31" s="69"/>
      <c r="C31" s="248">
        <v>22</v>
      </c>
      <c r="D31" s="124" t="s">
        <v>1553</v>
      </c>
      <c r="E31" s="145" t="str">
        <f>IFERROR(VLOOKUP(D31,BD!$B:$D,2,FALSE),"")</f>
        <v>ABCFI</v>
      </c>
      <c r="F31" s="160">
        <f>IFERROR(VLOOKUP(D31,BD!$B:$D,3,FALSE),"")</f>
        <v>38416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1760</v>
      </c>
      <c r="H31" s="147">
        <f t="shared" si="0"/>
        <v>2</v>
      </c>
      <c r="I31" s="71"/>
      <c r="J31" s="71"/>
      <c r="K31" s="71"/>
      <c r="L31" s="71"/>
      <c r="M31" s="71"/>
      <c r="N31" s="71"/>
      <c r="O31" s="71"/>
      <c r="P31" s="71">
        <v>880</v>
      </c>
      <c r="Q31" s="71"/>
      <c r="R31" s="71"/>
      <c r="S31" s="71"/>
      <c r="T31" s="71">
        <v>880</v>
      </c>
      <c r="U31" s="158"/>
    </row>
    <row r="32" spans="2:21" ht="12" x14ac:dyDescent="0.2">
      <c r="B32" s="69"/>
      <c r="C32" s="248">
        <v>23</v>
      </c>
      <c r="D32" s="124" t="s">
        <v>1401</v>
      </c>
      <c r="E32" s="145" t="str">
        <f>IFERROR(VLOOKUP(D32,BD!$B:$D,2,FALSE),"")</f>
        <v>SMCC</v>
      </c>
      <c r="F32" s="160">
        <f>IFERROR(VLOOKUP(D32,BD!$B:$D,3,FALSE),"")</f>
        <v>38978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1720</v>
      </c>
      <c r="H32" s="147">
        <f t="shared" si="0"/>
        <v>6</v>
      </c>
      <c r="I32" s="71"/>
      <c r="J32" s="71"/>
      <c r="K32" s="71">
        <v>320</v>
      </c>
      <c r="L32" s="71">
        <v>160</v>
      </c>
      <c r="M32" s="71"/>
      <c r="N32" s="71"/>
      <c r="O32" s="71">
        <v>400</v>
      </c>
      <c r="P32" s="71">
        <v>400</v>
      </c>
      <c r="Q32" s="71"/>
      <c r="R32" s="71"/>
      <c r="S32" s="71">
        <v>200</v>
      </c>
      <c r="T32" s="71">
        <v>400</v>
      </c>
      <c r="U32" s="158"/>
    </row>
    <row r="33" spans="2:21" ht="12" x14ac:dyDescent="0.2">
      <c r="B33" s="69"/>
      <c r="C33" s="248"/>
      <c r="D33" s="126" t="s">
        <v>881</v>
      </c>
      <c r="E33" s="145" t="str">
        <f>IFERROR(VLOOKUP(D33,BD!$B:$D,2,FALSE),"")</f>
        <v>SMEL/MCR</v>
      </c>
      <c r="F33" s="160">
        <f>IFERROR(VLOOKUP(D33,BD!$B:$D,3,FALSE),"")</f>
        <v>39026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1720</v>
      </c>
      <c r="H33" s="147">
        <f t="shared" si="0"/>
        <v>6</v>
      </c>
      <c r="I33" s="71"/>
      <c r="J33" s="71"/>
      <c r="K33" s="71"/>
      <c r="L33" s="71">
        <v>160</v>
      </c>
      <c r="M33" s="71"/>
      <c r="N33" s="71">
        <v>320</v>
      </c>
      <c r="O33" s="71">
        <v>160</v>
      </c>
      <c r="P33" s="71">
        <v>400</v>
      </c>
      <c r="Q33" s="71"/>
      <c r="R33" s="71">
        <v>200</v>
      </c>
      <c r="S33" s="71"/>
      <c r="T33" s="71">
        <v>640</v>
      </c>
      <c r="U33" s="158"/>
    </row>
    <row r="34" spans="2:21" ht="12" x14ac:dyDescent="0.2">
      <c r="B34" s="69"/>
      <c r="C34" s="248">
        <v>25</v>
      </c>
      <c r="D34" s="124" t="s">
        <v>675</v>
      </c>
      <c r="E34" s="145" t="str">
        <f>IFERROR(VLOOKUP(D34,BD!$B:$D,2,FALSE),"")</f>
        <v>PALOTINA</v>
      </c>
      <c r="F34" s="160">
        <f>IFERROR(VLOOKUP(D34,BD!$B:$D,3,FALSE),"")</f>
        <v>38670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1560</v>
      </c>
      <c r="H34" s="147">
        <f t="shared" si="0"/>
        <v>4</v>
      </c>
      <c r="I34" s="71"/>
      <c r="J34" s="71"/>
      <c r="K34" s="71"/>
      <c r="L34" s="71">
        <v>640</v>
      </c>
      <c r="M34" s="71"/>
      <c r="N34" s="71">
        <v>320</v>
      </c>
      <c r="O34" s="71">
        <v>160</v>
      </c>
      <c r="P34" s="71"/>
      <c r="Q34" s="71"/>
      <c r="R34" s="71">
        <v>440</v>
      </c>
      <c r="S34" s="71"/>
      <c r="T34" s="71"/>
      <c r="U34" s="158"/>
    </row>
    <row r="35" spans="2:21" ht="12" x14ac:dyDescent="0.2">
      <c r="B35" s="69"/>
      <c r="C35" s="248">
        <v>26</v>
      </c>
      <c r="D35" s="124" t="s">
        <v>1408</v>
      </c>
      <c r="E35" s="145" t="str">
        <f>IFERROR(VLOOKUP(D35,BD!$B:$D,2,FALSE),"")</f>
        <v>CSJ/NAMBA TRAINING</v>
      </c>
      <c r="F35" s="160">
        <f>IFERROR(VLOOKUP(D35,BD!$B:$D,3,FALSE),"")</f>
        <v>38691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1520</v>
      </c>
      <c r="H35" s="147">
        <f t="shared" si="0"/>
        <v>3</v>
      </c>
      <c r="I35" s="71"/>
      <c r="J35" s="71"/>
      <c r="K35" s="71"/>
      <c r="L35" s="71"/>
      <c r="M35" s="71">
        <v>560</v>
      </c>
      <c r="N35" s="71"/>
      <c r="O35" s="71"/>
      <c r="P35" s="71"/>
      <c r="Q35" s="71">
        <v>560</v>
      </c>
      <c r="R35" s="71"/>
      <c r="S35" s="71"/>
      <c r="T35" s="71">
        <v>400</v>
      </c>
      <c r="U35" s="158"/>
    </row>
    <row r="36" spans="2:21" ht="12" x14ac:dyDescent="0.2">
      <c r="B36" s="69"/>
      <c r="C36" s="248">
        <v>27</v>
      </c>
      <c r="D36" s="126" t="s">
        <v>1400</v>
      </c>
      <c r="E36" s="145" t="str">
        <f>IFERROR(VLOOKUP(D36,BD!$B:$D,2,FALSE),"")</f>
        <v>SMCC</v>
      </c>
      <c r="F36" s="160">
        <f>IFERROR(VLOOKUP(D36,BD!$B:$D,3,FALSE),"")</f>
        <v>38882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1480</v>
      </c>
      <c r="H36" s="147">
        <f t="shared" si="0"/>
        <v>6</v>
      </c>
      <c r="I36" s="71"/>
      <c r="J36" s="71"/>
      <c r="K36" s="71">
        <v>320</v>
      </c>
      <c r="L36" s="71">
        <v>160</v>
      </c>
      <c r="M36" s="71"/>
      <c r="N36" s="71"/>
      <c r="O36" s="71">
        <v>160</v>
      </c>
      <c r="P36" s="71">
        <v>400</v>
      </c>
      <c r="Q36" s="71"/>
      <c r="R36" s="71"/>
      <c r="S36" s="71">
        <v>200</v>
      </c>
      <c r="T36" s="71">
        <v>400</v>
      </c>
      <c r="U36" s="158"/>
    </row>
    <row r="37" spans="2:21" ht="12" x14ac:dyDescent="0.2">
      <c r="B37" s="69"/>
      <c r="C37" s="248">
        <v>28</v>
      </c>
      <c r="D37" s="124" t="s">
        <v>707</v>
      </c>
      <c r="E37" s="145" t="str">
        <f>IFERROR(VLOOKUP(D37,BD!$B:$D,2,FALSE),"")</f>
        <v>ZARDO</v>
      </c>
      <c r="F37" s="160">
        <f>IFERROR(VLOOKUP(D37,BD!$B:$D,3,FALSE),"")</f>
        <v>38366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1400</v>
      </c>
      <c r="H37" s="147">
        <f t="shared" si="0"/>
        <v>3</v>
      </c>
      <c r="I37" s="71">
        <v>560</v>
      </c>
      <c r="J37" s="71"/>
      <c r="K37" s="71"/>
      <c r="L37" s="71"/>
      <c r="M37" s="71"/>
      <c r="N37" s="71"/>
      <c r="O37" s="71"/>
      <c r="P37" s="71"/>
      <c r="Q37" s="71"/>
      <c r="R37" s="71"/>
      <c r="S37" s="71">
        <v>200</v>
      </c>
      <c r="T37" s="71">
        <v>640</v>
      </c>
      <c r="U37" s="158"/>
    </row>
    <row r="38" spans="2:21" ht="12" x14ac:dyDescent="0.2">
      <c r="B38" s="69"/>
      <c r="C38" s="248">
        <v>29</v>
      </c>
      <c r="D38" s="124" t="s">
        <v>834</v>
      </c>
      <c r="E38" s="145" t="str">
        <f>IFERROR(VLOOKUP(D38,BD!$B:$D,2,FALSE),"")</f>
        <v>SMEL/MCR</v>
      </c>
      <c r="F38" s="160">
        <f>IFERROR(VLOOKUP(D38,BD!$B:$D,3,FALSE),"")</f>
        <v>38394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1360</v>
      </c>
      <c r="H38" s="147">
        <f t="shared" si="0"/>
        <v>3</v>
      </c>
      <c r="I38" s="71"/>
      <c r="J38" s="71"/>
      <c r="K38" s="71"/>
      <c r="L38" s="71">
        <v>880</v>
      </c>
      <c r="M38" s="71"/>
      <c r="N38" s="71">
        <v>320</v>
      </c>
      <c r="O38" s="71">
        <v>160</v>
      </c>
      <c r="P38" s="71"/>
      <c r="Q38" s="71"/>
      <c r="R38" s="71"/>
      <c r="S38" s="71"/>
      <c r="T38" s="71"/>
      <c r="U38" s="158"/>
    </row>
    <row r="39" spans="2:21" ht="12" x14ac:dyDescent="0.2">
      <c r="B39" s="69"/>
      <c r="C39" s="248">
        <v>30</v>
      </c>
      <c r="D39" s="126" t="s">
        <v>1319</v>
      </c>
      <c r="E39" s="145" t="str">
        <f>IFERROR(VLOOKUP(D39,BD!$B:$D,2,FALSE),"")</f>
        <v>ASSVP</v>
      </c>
      <c r="F39" s="160">
        <f>IFERROR(VLOOKUP(D39,BD!$B:$D,3,FALSE),"")</f>
        <v>38656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1240</v>
      </c>
      <c r="H39" s="147">
        <f t="shared" si="0"/>
        <v>3</v>
      </c>
      <c r="I39" s="71"/>
      <c r="J39" s="71"/>
      <c r="K39" s="71"/>
      <c r="L39" s="71">
        <v>400</v>
      </c>
      <c r="M39" s="71"/>
      <c r="N39" s="71"/>
      <c r="O39" s="71">
        <v>640</v>
      </c>
      <c r="P39" s="71"/>
      <c r="Q39" s="71"/>
      <c r="R39" s="71">
        <v>200</v>
      </c>
      <c r="S39" s="71"/>
      <c r="T39" s="71"/>
      <c r="U39" s="158"/>
    </row>
    <row r="40" spans="2:21" ht="12" x14ac:dyDescent="0.2">
      <c r="B40" s="69"/>
      <c r="C40" s="248">
        <v>31</v>
      </c>
      <c r="D40" s="124" t="s">
        <v>619</v>
      </c>
      <c r="E40" s="145" t="str">
        <f>IFERROR(VLOOKUP(D40,BD!$B:$D,2,FALSE),"")</f>
        <v>SMCC</v>
      </c>
      <c r="F40" s="160">
        <f>IFERROR(VLOOKUP(D40,BD!$B:$D,3,FALSE),"")</f>
        <v>38975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1160</v>
      </c>
      <c r="H40" s="147">
        <f t="shared" si="0"/>
        <v>4</v>
      </c>
      <c r="I40" s="71"/>
      <c r="J40" s="71"/>
      <c r="K40" s="71"/>
      <c r="L40" s="71">
        <v>160</v>
      </c>
      <c r="M40" s="71"/>
      <c r="N40" s="71"/>
      <c r="O40" s="71">
        <v>160</v>
      </c>
      <c r="P40" s="71">
        <v>640</v>
      </c>
      <c r="Q40" s="71"/>
      <c r="R40" s="71"/>
      <c r="S40" s="71">
        <v>200</v>
      </c>
      <c r="T40" s="71"/>
      <c r="U40" s="158"/>
    </row>
    <row r="41" spans="2:21" ht="12" x14ac:dyDescent="0.2">
      <c r="B41" s="69"/>
      <c r="C41" s="248">
        <v>32</v>
      </c>
      <c r="D41" s="124" t="s">
        <v>1579</v>
      </c>
      <c r="E41" s="145" t="str">
        <f>IFERROR(VLOOKUP(D41,BD!$B:$D,2,FALSE),"")</f>
        <v>ZARDO</v>
      </c>
      <c r="F41" s="160">
        <f>IFERROR(VLOOKUP(D41,BD!$B:$D,3,FALSE),"")</f>
        <v>38960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1000</v>
      </c>
      <c r="H41" s="147">
        <f t="shared" si="0"/>
        <v>3</v>
      </c>
      <c r="I41" s="71"/>
      <c r="J41" s="71"/>
      <c r="K41" s="71"/>
      <c r="L41" s="71">
        <v>160</v>
      </c>
      <c r="M41" s="71"/>
      <c r="N41" s="71"/>
      <c r="O41" s="71"/>
      <c r="P41" s="71"/>
      <c r="Q41" s="71"/>
      <c r="R41" s="71"/>
      <c r="S41" s="71">
        <v>200</v>
      </c>
      <c r="T41" s="71">
        <v>640</v>
      </c>
      <c r="U41" s="158"/>
    </row>
    <row r="42" spans="2:21" ht="12" x14ac:dyDescent="0.2">
      <c r="B42" s="69"/>
      <c r="C42" s="248">
        <v>33</v>
      </c>
      <c r="D42" s="126" t="s">
        <v>960</v>
      </c>
      <c r="E42" s="145" t="str">
        <f>IFERROR(VLOOKUP(D42,BD!$B:$D,2,FALSE),"")</f>
        <v>CSJ/NAMBA TRAINING</v>
      </c>
      <c r="F42" s="160">
        <f>IFERROR(VLOOKUP(D42,BD!$B:$D,3,FALSE),"")</f>
        <v>38593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840</v>
      </c>
      <c r="H42" s="147">
        <f t="shared" ref="H42:H73" si="1">COUNT(I42:U42)-COUNTIF(I42:U42,"=0")</f>
        <v>2</v>
      </c>
      <c r="I42" s="71"/>
      <c r="J42" s="71"/>
      <c r="K42" s="71"/>
      <c r="L42" s="71"/>
      <c r="M42" s="71"/>
      <c r="N42" s="71"/>
      <c r="O42" s="71"/>
      <c r="P42" s="71">
        <v>400</v>
      </c>
      <c r="Q42" s="71">
        <v>440</v>
      </c>
      <c r="R42" s="71"/>
      <c r="S42" s="71"/>
      <c r="T42" s="71"/>
      <c r="U42" s="158"/>
    </row>
    <row r="43" spans="2:21" ht="12" x14ac:dyDescent="0.2">
      <c r="B43" s="69"/>
      <c r="C43" s="248">
        <v>34</v>
      </c>
      <c r="D43" s="126" t="s">
        <v>1407</v>
      </c>
      <c r="E43" s="145" t="str">
        <f>IFERROR(VLOOKUP(D43,BD!$B:$D,2,FALSE),"")</f>
        <v>CSJ/NAMBA TRAINING</v>
      </c>
      <c r="F43" s="160">
        <f>IFERROR(VLOOKUP(D43,BD!$B:$D,3,FALSE),"")</f>
        <v>38605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800</v>
      </c>
      <c r="H43" s="147">
        <f t="shared" si="1"/>
        <v>1</v>
      </c>
      <c r="I43" s="71"/>
      <c r="J43" s="71"/>
      <c r="K43" s="71"/>
      <c r="L43" s="71"/>
      <c r="M43" s="71">
        <v>800</v>
      </c>
      <c r="N43" s="71"/>
      <c r="O43" s="71"/>
      <c r="P43" s="71"/>
      <c r="Q43" s="71"/>
      <c r="R43" s="71"/>
      <c r="S43" s="71"/>
      <c r="T43" s="71"/>
      <c r="U43" s="158"/>
    </row>
    <row r="44" spans="2:21" ht="12" x14ac:dyDescent="0.2">
      <c r="B44" s="69"/>
      <c r="C44" s="248"/>
      <c r="D44" s="124" t="s">
        <v>1573</v>
      </c>
      <c r="E44" s="145" t="str">
        <f>IFERROR(VLOOKUP(D44,BD!$B:$D,2,FALSE),"")</f>
        <v>ASERP</v>
      </c>
      <c r="F44" s="160">
        <f>IFERROR(VLOOKUP(D44,BD!$B:$D,3,FALSE),"")</f>
        <v>38435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800</v>
      </c>
      <c r="H44" s="147">
        <f t="shared" si="1"/>
        <v>1</v>
      </c>
      <c r="I44" s="71"/>
      <c r="J44" s="71"/>
      <c r="K44" s="71"/>
      <c r="L44" s="71"/>
      <c r="M44" s="71"/>
      <c r="N44" s="71"/>
      <c r="O44" s="71"/>
      <c r="P44" s="71"/>
      <c r="Q44" s="71">
        <v>800</v>
      </c>
      <c r="R44" s="71"/>
      <c r="S44" s="71"/>
      <c r="T44" s="71"/>
      <c r="U44" s="158"/>
    </row>
    <row r="45" spans="2:21" ht="12" x14ac:dyDescent="0.2">
      <c r="B45" s="69"/>
      <c r="C45" s="248">
        <v>36</v>
      </c>
      <c r="D45" s="126" t="s">
        <v>698</v>
      </c>
      <c r="E45" s="145" t="str">
        <f>IFERROR(VLOOKUP(D45,BD!$B:$D,2,FALSE),"")</f>
        <v>ZARDO</v>
      </c>
      <c r="F45" s="160">
        <f>IFERROR(VLOOKUP(D45,BD!$B:$D,3,FALSE),"")</f>
        <v>38926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720</v>
      </c>
      <c r="H45" s="147">
        <f t="shared" si="1"/>
        <v>3</v>
      </c>
      <c r="I45" s="71"/>
      <c r="J45" s="71"/>
      <c r="K45" s="71"/>
      <c r="L45" s="71">
        <v>160</v>
      </c>
      <c r="M45" s="71"/>
      <c r="N45" s="71"/>
      <c r="O45" s="71">
        <v>160</v>
      </c>
      <c r="P45" s="71">
        <v>400</v>
      </c>
      <c r="Q45" s="71"/>
      <c r="R45" s="71"/>
      <c r="S45" s="71"/>
      <c r="T45" s="71"/>
      <c r="U45" s="158"/>
    </row>
    <row r="46" spans="2:21" ht="12" x14ac:dyDescent="0.2">
      <c r="B46" s="69"/>
      <c r="C46" s="248">
        <v>37</v>
      </c>
      <c r="D46" s="126" t="s">
        <v>489</v>
      </c>
      <c r="E46" s="145" t="str">
        <f>IFERROR(VLOOKUP(D46,BD!$B:$D,2,FALSE),"")</f>
        <v>SMEL/MCR</v>
      </c>
      <c r="F46" s="160">
        <f>IFERROR(VLOOKUP(D46,BD!$B:$D,3,FALSE),"")</f>
        <v>38353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640</v>
      </c>
      <c r="H46" s="147">
        <f t="shared" si="1"/>
        <v>1</v>
      </c>
      <c r="I46" s="71"/>
      <c r="J46" s="71"/>
      <c r="K46" s="71"/>
      <c r="L46" s="71"/>
      <c r="M46" s="71"/>
      <c r="N46" s="71"/>
      <c r="O46" s="71">
        <v>640</v>
      </c>
      <c r="P46" s="71"/>
      <c r="Q46" s="71"/>
      <c r="R46" s="71"/>
      <c r="S46" s="71"/>
      <c r="T46" s="71"/>
      <c r="U46" s="158"/>
    </row>
    <row r="47" spans="2:21" ht="12" x14ac:dyDescent="0.2">
      <c r="B47" s="69"/>
      <c r="C47" s="248">
        <v>38</v>
      </c>
      <c r="D47" s="124" t="s">
        <v>1504</v>
      </c>
      <c r="E47" s="145" t="str">
        <f>IFERROR(VLOOKUP(D47,BD!$B:$D,2,FALSE),"")</f>
        <v>CSJ/NAMBA TRAINING</v>
      </c>
      <c r="F47" s="160">
        <f>IFERROR(VLOOKUP(D47,BD!$B:$D,3,FALSE),"")</f>
        <v>38832</v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440</v>
      </c>
      <c r="H47" s="147">
        <f t="shared" si="1"/>
        <v>1</v>
      </c>
      <c r="I47" s="71"/>
      <c r="J47" s="71"/>
      <c r="K47" s="71"/>
      <c r="L47" s="71"/>
      <c r="M47" s="71"/>
      <c r="N47" s="71"/>
      <c r="O47" s="71"/>
      <c r="P47" s="71"/>
      <c r="Q47" s="71">
        <v>440</v>
      </c>
      <c r="R47" s="71"/>
      <c r="S47" s="71"/>
      <c r="T47" s="71"/>
      <c r="U47" s="158"/>
    </row>
    <row r="48" spans="2:21" ht="12" x14ac:dyDescent="0.2">
      <c r="B48" s="69"/>
      <c r="C48" s="248"/>
      <c r="D48" s="124" t="s">
        <v>1574</v>
      </c>
      <c r="E48" s="145" t="str">
        <f>IFERROR(VLOOKUP(D48,BD!$B:$D,2,FALSE),"")</f>
        <v>CSJ/NAMBA TRAINING</v>
      </c>
      <c r="F48" s="160">
        <f>IFERROR(VLOOKUP(D48,BD!$B:$D,3,FALSE),"")</f>
        <v>38888</v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440</v>
      </c>
      <c r="H48" s="147">
        <f t="shared" si="1"/>
        <v>1</v>
      </c>
      <c r="I48" s="71"/>
      <c r="J48" s="71"/>
      <c r="K48" s="71"/>
      <c r="L48" s="71"/>
      <c r="M48" s="71"/>
      <c r="N48" s="71"/>
      <c r="O48" s="71"/>
      <c r="P48" s="71"/>
      <c r="Q48" s="71">
        <v>440</v>
      </c>
      <c r="R48" s="71"/>
      <c r="S48" s="71"/>
      <c r="T48" s="71"/>
      <c r="U48" s="158"/>
    </row>
    <row r="49" spans="2:21" ht="12" x14ac:dyDescent="0.2">
      <c r="B49" s="69"/>
      <c r="C49" s="248">
        <v>40</v>
      </c>
      <c r="D49" s="126" t="s">
        <v>1406</v>
      </c>
      <c r="E49" s="145" t="str">
        <f>IFERROR(VLOOKUP(D49,BD!$B:$D,2,FALSE),"")</f>
        <v>ASSVP</v>
      </c>
      <c r="F49" s="160">
        <f>IFERROR(VLOOKUP(D49,BD!$B:$D,3,FALSE),"")</f>
        <v>38831</v>
      </c>
      <c r="G49" s="146">
        <f>IF(COUNT(I49:U49)&gt;=5,SUM(LARGE(I49:U49,{1,2,3,4,5})),IF(COUNT(I49:U49)=4,SUM(LARGE(I49:U49,{1,2,3,4})),IF(COUNT(I49:U49)=3,SUM(LARGE(I49:U49,{1,2,3})),IF(COUNT(I49:U49)=2,SUM(LARGE(I49:U49,{1,2})),IF(COUNT(I49:U49)=1,SUM(LARGE(I49:U49,{1})),0)))))</f>
        <v>400</v>
      </c>
      <c r="H49" s="147">
        <f t="shared" si="1"/>
        <v>1</v>
      </c>
      <c r="I49" s="71"/>
      <c r="J49" s="71"/>
      <c r="K49" s="71"/>
      <c r="L49" s="71">
        <v>400</v>
      </c>
      <c r="M49" s="71"/>
      <c r="N49" s="71"/>
      <c r="O49" s="71"/>
      <c r="P49" s="71"/>
      <c r="Q49" s="71"/>
      <c r="R49" s="71"/>
      <c r="S49" s="71"/>
      <c r="T49" s="71"/>
      <c r="U49" s="158"/>
    </row>
    <row r="50" spans="2:21" ht="12" x14ac:dyDescent="0.2">
      <c r="B50" s="69"/>
      <c r="C50" s="248"/>
      <c r="D50" s="124" t="s">
        <v>1571</v>
      </c>
      <c r="E50" s="145" t="str">
        <f>IFERROR(VLOOKUP(D50,BD!$B:$D,2,FALSE),"")</f>
        <v>ABCFI</v>
      </c>
      <c r="F50" s="160">
        <f>IFERROR(VLOOKUP(D50,BD!$B:$D,3,FALSE),"")</f>
        <v>38917</v>
      </c>
      <c r="G50" s="146">
        <f>IF(COUNT(I50:U50)&gt;=5,SUM(LARGE(I50:U50,{1,2,3,4,5})),IF(COUNT(I50:U50)=4,SUM(LARGE(I50:U50,{1,2,3,4})),IF(COUNT(I50:U50)=3,SUM(LARGE(I50:U50,{1,2,3})),IF(COUNT(I50:U50)=2,SUM(LARGE(I50:U50,{1,2})),IF(COUNT(I50:U50)=1,SUM(LARGE(I50:U50,{1})),0)))))</f>
        <v>400</v>
      </c>
      <c r="H50" s="147">
        <f t="shared" si="1"/>
        <v>1</v>
      </c>
      <c r="I50" s="71"/>
      <c r="J50" s="71"/>
      <c r="K50" s="71"/>
      <c r="L50" s="71"/>
      <c r="M50" s="71"/>
      <c r="N50" s="71"/>
      <c r="O50" s="71"/>
      <c r="P50" s="71">
        <v>400</v>
      </c>
      <c r="Q50" s="71"/>
      <c r="R50" s="71"/>
      <c r="S50" s="71"/>
      <c r="T50" s="71"/>
      <c r="U50" s="158"/>
    </row>
    <row r="51" spans="2:21" ht="12" x14ac:dyDescent="0.2">
      <c r="B51" s="69"/>
      <c r="C51" s="248"/>
      <c r="D51" s="124" t="s">
        <v>1164</v>
      </c>
      <c r="E51" s="145" t="str">
        <f>IFERROR(VLOOKUP(D51,BD!$B:$D,2,FALSE),"")</f>
        <v>ZARDO</v>
      </c>
      <c r="F51" s="160">
        <f>IFERROR(VLOOKUP(D51,BD!$B:$D,3,FALSE),"")</f>
        <v>39080</v>
      </c>
      <c r="G51" s="146">
        <f>IF(COUNT(I51:U51)&gt;=5,SUM(LARGE(I51:U51,{1,2,3,4,5})),IF(COUNT(I51:U51)=4,SUM(LARGE(I51:U51,{1,2,3,4})),IF(COUNT(I51:U51)=3,SUM(LARGE(I51:U51,{1,2,3})),IF(COUNT(I51:U51)=2,SUM(LARGE(I51:U51,{1,2})),IF(COUNT(I51:U51)=1,SUM(LARGE(I51:U51,{1})),0)))))</f>
        <v>400</v>
      </c>
      <c r="H51" s="147">
        <f t="shared" si="1"/>
        <v>1</v>
      </c>
      <c r="I51" s="71"/>
      <c r="J51" s="71"/>
      <c r="K51" s="71"/>
      <c r="L51" s="71"/>
      <c r="M51" s="71"/>
      <c r="N51" s="71"/>
      <c r="O51" s="71"/>
      <c r="P51" s="71">
        <v>400</v>
      </c>
      <c r="Q51" s="71"/>
      <c r="R51" s="71"/>
      <c r="S51" s="71"/>
      <c r="T51" s="71"/>
      <c r="U51" s="158"/>
    </row>
    <row r="52" spans="2:21" ht="12" x14ac:dyDescent="0.2">
      <c r="B52" s="69"/>
      <c r="C52" s="248"/>
      <c r="D52" s="124" t="s">
        <v>1582</v>
      </c>
      <c r="E52" s="145" t="str">
        <f>IFERROR(VLOOKUP(D52,BD!$B:$D,2,FALSE),"")</f>
        <v>ZARDO</v>
      </c>
      <c r="F52" s="160">
        <f>IFERROR(VLOOKUP(D52,BD!$B:$D,3,FALSE),"")</f>
        <v>0</v>
      </c>
      <c r="G52" s="146">
        <f>IF(COUNT(I52:U52)&gt;=5,SUM(LARGE(I52:U52,{1,2,3,4,5})),IF(COUNT(I52:U52)=4,SUM(LARGE(I52:U52,{1,2,3,4})),IF(COUNT(I52:U52)=3,SUM(LARGE(I52:U52,{1,2,3})),IF(COUNT(I52:U52)=2,SUM(LARGE(I52:U52,{1,2})),IF(COUNT(I52:U52)=1,SUM(LARGE(I52:U52,{1})),0)))))</f>
        <v>400</v>
      </c>
      <c r="H52" s="147">
        <f t="shared" si="1"/>
        <v>1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>
        <v>400</v>
      </c>
      <c r="U52" s="158"/>
    </row>
    <row r="53" spans="2:21" ht="12" x14ac:dyDescent="0.2">
      <c r="B53" s="69"/>
      <c r="C53" s="248"/>
      <c r="D53" s="124" t="s">
        <v>1583</v>
      </c>
      <c r="E53" s="145" t="str">
        <f>IFERROR(VLOOKUP(D53,BD!$B:$D,2,FALSE),"")</f>
        <v>ABCFI</v>
      </c>
      <c r="F53" s="160">
        <f>IFERROR(VLOOKUP(D53,BD!$B:$D,3,FALSE),"")</f>
        <v>38722</v>
      </c>
      <c r="G53" s="146">
        <f>IF(COUNT(I53:U53)&gt;=5,SUM(LARGE(I53:U53,{1,2,3,4,5})),IF(COUNT(I53:U53)=4,SUM(LARGE(I53:U53,{1,2,3,4})),IF(COUNT(I53:U53)=3,SUM(LARGE(I53:U53,{1,2,3})),IF(COUNT(I53:U53)=2,SUM(LARGE(I53:U53,{1,2})),IF(COUNT(I53:U53)=1,SUM(LARGE(I53:U53,{1})),0)))))</f>
        <v>400</v>
      </c>
      <c r="H53" s="147">
        <f t="shared" si="1"/>
        <v>1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>
        <v>400</v>
      </c>
      <c r="U53" s="158"/>
    </row>
    <row r="54" spans="2:21" ht="12" x14ac:dyDescent="0.2">
      <c r="B54" s="69"/>
      <c r="C54" s="248"/>
      <c r="D54" s="124" t="s">
        <v>1572</v>
      </c>
      <c r="E54" s="145" t="str">
        <f>IFERROR(VLOOKUP(D54,BD!$B:$D,2,FALSE),"")</f>
        <v>SMCC</v>
      </c>
      <c r="F54" s="160">
        <f>IFERROR(VLOOKUP(D54,BD!$B:$D,3,FALSE),"")</f>
        <v>38933</v>
      </c>
      <c r="G54" s="146">
        <f>IF(COUNT(I54:U54)&gt;=5,SUM(LARGE(I54:U54,{1,2,3,4,5})),IF(COUNT(I54:U54)=4,SUM(LARGE(I54:U54,{1,2,3,4})),IF(COUNT(I54:U54)=3,SUM(LARGE(I54:U54,{1,2,3})),IF(COUNT(I54:U54)=2,SUM(LARGE(I54:U54,{1,2})),IF(COUNT(I54:U54)=1,SUM(LARGE(I54:U54,{1})),0)))))</f>
        <v>400</v>
      </c>
      <c r="H54" s="147">
        <f t="shared" si="1"/>
        <v>1</v>
      </c>
      <c r="I54" s="71"/>
      <c r="J54" s="71"/>
      <c r="K54" s="71"/>
      <c r="L54" s="71"/>
      <c r="M54" s="71"/>
      <c r="N54" s="71"/>
      <c r="O54" s="71"/>
      <c r="P54" s="71">
        <v>400</v>
      </c>
      <c r="Q54" s="71"/>
      <c r="R54" s="71"/>
      <c r="S54" s="71"/>
      <c r="T54" s="71"/>
      <c r="U54" s="158"/>
    </row>
    <row r="55" spans="2:21" ht="12" x14ac:dyDescent="0.2">
      <c r="B55" s="69"/>
      <c r="C55" s="248">
        <v>46</v>
      </c>
      <c r="D55" s="126" t="s">
        <v>1441</v>
      </c>
      <c r="E55" s="145" t="str">
        <f>IFERROR(VLOOKUP(D55,BD!$B:$D,2,FALSE),"")</f>
        <v>ASSVP</v>
      </c>
      <c r="F55" s="160">
        <f>IFERROR(VLOOKUP(D55,BD!$B:$D,3,FALSE),"")</f>
        <v>39150</v>
      </c>
      <c r="G55" s="146">
        <f>IF(COUNT(I55:U55)&gt;=5,SUM(LARGE(I55:U55,{1,2,3,4,5})),IF(COUNT(I55:U55)=4,SUM(LARGE(I55:U55,{1,2,3,4})),IF(COUNT(I55:U55)=3,SUM(LARGE(I55:U55,{1,2,3})),IF(COUNT(I55:U55)=2,SUM(LARGE(I55:U55,{1,2})),IF(COUNT(I55:U55)=1,SUM(LARGE(I55:U55,{1})),0)))))</f>
        <v>320</v>
      </c>
      <c r="H55" s="147">
        <f t="shared" si="1"/>
        <v>1</v>
      </c>
      <c r="I55" s="71"/>
      <c r="J55" s="71"/>
      <c r="K55" s="71"/>
      <c r="L55" s="71"/>
      <c r="M55" s="71"/>
      <c r="N55" s="71"/>
      <c r="O55" s="71"/>
      <c r="P55" s="71"/>
      <c r="Q55" s="71"/>
      <c r="R55" s="71">
        <v>320</v>
      </c>
      <c r="S55" s="71"/>
      <c r="T55" s="71"/>
      <c r="U55" s="158"/>
    </row>
    <row r="56" spans="2:21" ht="12" x14ac:dyDescent="0.2">
      <c r="B56" s="69"/>
      <c r="C56" s="248"/>
      <c r="D56" s="124" t="s">
        <v>666</v>
      </c>
      <c r="E56" s="145" t="str">
        <f>IFERROR(VLOOKUP(D56,BD!$B:$D,2,FALSE),"")</f>
        <v>SMCC</v>
      </c>
      <c r="F56" s="160">
        <f>IFERROR(VLOOKUP(D56,BD!$B:$D,3,FALSE),"")</f>
        <v>38768</v>
      </c>
      <c r="G56" s="146">
        <f>IF(COUNT(I56:U56)&gt;=5,SUM(LARGE(I56:U56,{1,2,3,4,5})),IF(COUNT(I56:U56)=4,SUM(LARGE(I56:U56,{1,2,3,4})),IF(COUNT(I56:U56)=3,SUM(LARGE(I56:U56,{1,2,3})),IF(COUNT(I56:U56)=2,SUM(LARGE(I56:U56,{1,2})),IF(COUNT(I56:U56)=1,SUM(LARGE(I56:U56,{1})),0)))))</f>
        <v>320</v>
      </c>
      <c r="H56" s="147">
        <f t="shared" si="1"/>
        <v>2</v>
      </c>
      <c r="I56" s="71"/>
      <c r="J56" s="71"/>
      <c r="K56" s="71"/>
      <c r="L56" s="71">
        <v>160</v>
      </c>
      <c r="M56" s="71"/>
      <c r="N56" s="71"/>
      <c r="O56" s="71">
        <v>160</v>
      </c>
      <c r="P56" s="71"/>
      <c r="Q56" s="71"/>
      <c r="R56" s="71"/>
      <c r="S56" s="71"/>
      <c r="T56" s="71"/>
      <c r="U56" s="158"/>
    </row>
    <row r="57" spans="2:21" ht="12" x14ac:dyDescent="0.2">
      <c r="B57" s="69"/>
      <c r="C57" s="248"/>
      <c r="D57" s="126" t="s">
        <v>1577</v>
      </c>
      <c r="E57" s="145" t="str">
        <f>IFERROR(VLOOKUP(D57,BD!$B:$D,2,FALSE),"")</f>
        <v>SMEL/MCR</v>
      </c>
      <c r="F57" s="160">
        <f>IFERROR(VLOOKUP(D57,BD!$B:$D,3,FALSE),"")</f>
        <v>0</v>
      </c>
      <c r="G57" s="146">
        <f>IF(COUNT(I57:U57)&gt;=5,SUM(LARGE(I57:U57,{1,2,3,4,5})),IF(COUNT(I57:U57)=4,SUM(LARGE(I57:U57,{1,2,3,4})),IF(COUNT(I57:U57)=3,SUM(LARGE(I57:U57,{1,2,3})),IF(COUNT(I57:U57)=2,SUM(LARGE(I57:U57,{1,2})),IF(COUNT(I57:U57)=1,SUM(LARGE(I57:U57,{1})),0)))))</f>
        <v>320</v>
      </c>
      <c r="H57" s="147">
        <f t="shared" si="1"/>
        <v>1</v>
      </c>
      <c r="I57" s="71"/>
      <c r="J57" s="71"/>
      <c r="K57" s="71"/>
      <c r="L57" s="71"/>
      <c r="M57" s="71"/>
      <c r="N57" s="71"/>
      <c r="O57" s="71"/>
      <c r="P57" s="71"/>
      <c r="Q57" s="71"/>
      <c r="R57" s="71">
        <v>320</v>
      </c>
      <c r="S57" s="71"/>
      <c r="T57" s="71"/>
      <c r="U57" s="158"/>
    </row>
    <row r="58" spans="2:21" ht="12" x14ac:dyDescent="0.2">
      <c r="B58" s="69"/>
      <c r="C58" s="248">
        <v>49</v>
      </c>
      <c r="D58" s="124" t="s">
        <v>1576</v>
      </c>
      <c r="E58" s="145" t="str">
        <f>IFERROR(VLOOKUP(D58,BD!$B:$D,2,FALSE),"")</f>
        <v>SMEL/MCR</v>
      </c>
      <c r="F58" s="160">
        <f>IFERROR(VLOOKUP(D58,BD!$B:$D,3,FALSE),"")</f>
        <v>0</v>
      </c>
      <c r="G58" s="146">
        <f>IF(COUNT(I58:U58)&gt;=5,SUM(LARGE(I58:U58,{1,2,3,4,5})),IF(COUNT(I58:U58)=4,SUM(LARGE(I58:U58,{1,2,3,4})),IF(COUNT(I58:U58)=3,SUM(LARGE(I58:U58,{1,2,3})),IF(COUNT(I58:U58)=2,SUM(LARGE(I58:U58,{1,2})),IF(COUNT(I58:U58)=1,SUM(LARGE(I58:U58,{1})),0)))))</f>
        <v>200</v>
      </c>
      <c r="H58" s="147">
        <f t="shared" si="1"/>
        <v>1</v>
      </c>
      <c r="I58" s="71"/>
      <c r="J58" s="71"/>
      <c r="K58" s="71"/>
      <c r="L58" s="71"/>
      <c r="M58" s="71"/>
      <c r="N58" s="71"/>
      <c r="O58" s="71"/>
      <c r="P58" s="71"/>
      <c r="Q58" s="71"/>
      <c r="R58" s="71">
        <v>200</v>
      </c>
      <c r="S58" s="71"/>
      <c r="T58" s="71"/>
      <c r="U58" s="158"/>
    </row>
    <row r="59" spans="2:21" ht="12" x14ac:dyDescent="0.2">
      <c r="B59" s="69"/>
      <c r="C59" s="248"/>
      <c r="D59" s="124" t="s">
        <v>1578</v>
      </c>
      <c r="E59" s="145" t="str">
        <f>IFERROR(VLOOKUP(D59,BD!$B:$D,2,FALSE),"")</f>
        <v>PIAMARTA</v>
      </c>
      <c r="F59" s="160">
        <f>IFERROR(VLOOKUP(D59,BD!$B:$D,3,FALSE),"")</f>
        <v>0</v>
      </c>
      <c r="G59" s="146">
        <f>IF(COUNT(I59:U59)&gt;=5,SUM(LARGE(I59:U59,{1,2,3,4,5})),IF(COUNT(I59:U59)=4,SUM(LARGE(I59:U59,{1,2,3,4})),IF(COUNT(I59:U59)=3,SUM(LARGE(I59:U59,{1,2,3})),IF(COUNT(I59:U59)=2,SUM(LARGE(I59:U59,{1,2})),IF(COUNT(I59:U59)=1,SUM(LARGE(I59:U59,{1})),0)))))</f>
        <v>200</v>
      </c>
      <c r="H59" s="147">
        <f t="shared" si="1"/>
        <v>1</v>
      </c>
      <c r="I59" s="71"/>
      <c r="J59" s="71"/>
      <c r="K59" s="71"/>
      <c r="L59" s="71"/>
      <c r="M59" s="71"/>
      <c r="N59" s="71"/>
      <c r="O59" s="71"/>
      <c r="P59" s="71"/>
      <c r="Q59" s="71"/>
      <c r="R59" s="71">
        <v>200</v>
      </c>
      <c r="S59" s="71"/>
      <c r="T59" s="71"/>
      <c r="U59" s="158"/>
    </row>
    <row r="60" spans="2:21" ht="12" x14ac:dyDescent="0.2">
      <c r="B60" s="69"/>
      <c r="C60" s="248"/>
      <c r="D60" s="126" t="s">
        <v>1581</v>
      </c>
      <c r="E60" s="145" t="str">
        <f>IFERROR(VLOOKUP(D60,BD!$B:$D,2,FALSE),"")</f>
        <v>ZARDO</v>
      </c>
      <c r="F60" s="160">
        <f>IFERROR(VLOOKUP(D60,BD!$B:$D,3,FALSE),"")</f>
        <v>39268</v>
      </c>
      <c r="G60" s="146">
        <f>IF(COUNT(I60:U60)&gt;=5,SUM(LARGE(I60:U60,{1,2,3,4,5})),IF(COUNT(I60:U60)=4,SUM(LARGE(I60:U60,{1,2,3,4})),IF(COUNT(I60:U60)=3,SUM(LARGE(I60:U60,{1,2,3})),IF(COUNT(I60:U60)=2,SUM(LARGE(I60:U60,{1,2})),IF(COUNT(I60:U60)=1,SUM(LARGE(I60:U60,{1})),0)))))</f>
        <v>200</v>
      </c>
      <c r="H60" s="147">
        <f t="shared" si="1"/>
        <v>1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>
        <v>200</v>
      </c>
      <c r="T60" s="71"/>
      <c r="U60" s="158"/>
    </row>
    <row r="61" spans="2:21" ht="12" x14ac:dyDescent="0.2">
      <c r="B61" s="69"/>
      <c r="C61" s="248"/>
      <c r="D61" s="126" t="s">
        <v>1575</v>
      </c>
      <c r="E61" s="145" t="str">
        <f>IFERROR(VLOOKUP(D61,BD!$B:$D,2,FALSE),"")</f>
        <v>PIAMARTA</v>
      </c>
      <c r="F61" s="160">
        <f>IFERROR(VLOOKUP(D61,BD!$B:$D,3,FALSE),"")</f>
        <v>0</v>
      </c>
      <c r="G61" s="146">
        <f>IF(COUNT(I61:U61)&gt;=5,SUM(LARGE(I61:U61,{1,2,3,4,5})),IF(COUNT(I61:U61)=4,SUM(LARGE(I61:U61,{1,2,3,4})),IF(COUNT(I61:U61)=3,SUM(LARGE(I61:U61,{1,2,3})),IF(COUNT(I61:U61)=2,SUM(LARGE(I61:U61,{1,2})),IF(COUNT(I61:U61)=1,SUM(LARGE(I61:U61,{1})),0)))))</f>
        <v>200</v>
      </c>
      <c r="H61" s="147">
        <f t="shared" si="1"/>
        <v>1</v>
      </c>
      <c r="I61" s="71"/>
      <c r="J61" s="71"/>
      <c r="K61" s="71"/>
      <c r="L61" s="71"/>
      <c r="M61" s="71"/>
      <c r="N61" s="71"/>
      <c r="O61" s="71"/>
      <c r="P61" s="71"/>
      <c r="Q61" s="71"/>
      <c r="R61" s="71">
        <v>200</v>
      </c>
      <c r="S61" s="71"/>
      <c r="T61" s="71"/>
      <c r="U61" s="158"/>
    </row>
    <row r="62" spans="2:21" ht="12" x14ac:dyDescent="0.2">
      <c r="B62" s="69"/>
      <c r="C62" s="248"/>
      <c r="D62" s="126" t="s">
        <v>1554</v>
      </c>
      <c r="E62" s="145" t="str">
        <f>IFERROR(VLOOKUP(D62,BD!$B:$D,2,FALSE),"")</f>
        <v>SMCC</v>
      </c>
      <c r="F62" s="160">
        <f>IFERROR(VLOOKUP(D62,BD!$B:$D,3,FALSE),"")</f>
        <v>38836</v>
      </c>
      <c r="G62" s="146">
        <f>IF(COUNT(I62:U62)&gt;=5,SUM(LARGE(I62:U62,{1,2,3,4,5})),IF(COUNT(I62:U62)=4,SUM(LARGE(I62:U62,{1,2,3,4})),IF(COUNT(I62:U62)=3,SUM(LARGE(I62:U62,{1,2,3})),IF(COUNT(I62:U62)=2,SUM(LARGE(I62:U62,{1,2})),IF(COUNT(I62:U62)=1,SUM(LARGE(I62:U62,{1})),0)))))</f>
        <v>200</v>
      </c>
      <c r="H62" s="147">
        <f t="shared" si="1"/>
        <v>1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>
        <v>200</v>
      </c>
      <c r="T62" s="71"/>
      <c r="U62" s="158"/>
    </row>
    <row r="63" spans="2:21" ht="12" x14ac:dyDescent="0.2">
      <c r="B63" s="69"/>
      <c r="C63" s="248"/>
      <c r="D63" s="126" t="s">
        <v>1580</v>
      </c>
      <c r="E63" s="145" t="str">
        <f>IFERROR(VLOOKUP(D63,BD!$B:$D,2,FALSE),"")</f>
        <v>SMCC</v>
      </c>
      <c r="F63" s="160">
        <f>IFERROR(VLOOKUP(D63,BD!$B:$D,3,FALSE),"")</f>
        <v>0</v>
      </c>
      <c r="G63" s="146">
        <f>IF(COUNT(I63:U63)&gt;=5,SUM(LARGE(I63:U63,{1,2,3,4,5})),IF(COUNT(I63:U63)=4,SUM(LARGE(I63:U63,{1,2,3,4})),IF(COUNT(I63:U63)=3,SUM(LARGE(I63:U63,{1,2,3})),IF(COUNT(I63:U63)=2,SUM(LARGE(I63:U63,{1,2})),IF(COUNT(I63:U63)=1,SUM(LARGE(I63:U63,{1})),0)))))</f>
        <v>200</v>
      </c>
      <c r="H63" s="147">
        <f t="shared" si="1"/>
        <v>1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>
        <v>200</v>
      </c>
      <c r="T63" s="71"/>
      <c r="U63" s="158"/>
    </row>
    <row r="64" spans="2:21" ht="12" x14ac:dyDescent="0.2">
      <c r="B64" s="69"/>
      <c r="C64" s="248">
        <v>55</v>
      </c>
      <c r="D64" s="126" t="s">
        <v>1405</v>
      </c>
      <c r="E64" s="145" t="str">
        <f>IFERROR(VLOOKUP(D64,BD!$B:$D,2,FALSE),"")</f>
        <v>PIO XII</v>
      </c>
      <c r="F64" s="160">
        <f>IFERROR(VLOOKUP(D64,BD!$B:$D,3,FALSE),"")</f>
        <v>38748</v>
      </c>
      <c r="G64" s="146">
        <f>IF(COUNT(I64:U64)&gt;=5,SUM(LARGE(I64:U64,{1,2,3,4,5})),IF(COUNT(I64:U64)=4,SUM(LARGE(I64:U64,{1,2,3,4})),IF(COUNT(I64:U64)=3,SUM(LARGE(I64:U64,{1,2,3})),IF(COUNT(I64:U64)=2,SUM(LARGE(I64:U64,{1,2})),IF(COUNT(I64:U64)=1,SUM(LARGE(I64:U64,{1})),0)))))</f>
        <v>160</v>
      </c>
      <c r="H64" s="147">
        <f t="shared" si="1"/>
        <v>1</v>
      </c>
      <c r="I64" s="71"/>
      <c r="J64" s="71"/>
      <c r="K64" s="71"/>
      <c r="L64" s="71">
        <v>160</v>
      </c>
      <c r="M64" s="71"/>
      <c r="N64" s="71"/>
      <c r="O64" s="71"/>
      <c r="P64" s="71"/>
      <c r="Q64" s="71"/>
      <c r="R64" s="71"/>
      <c r="S64" s="71"/>
      <c r="T64" s="71"/>
      <c r="U64" s="158"/>
    </row>
    <row r="65" spans="2:21" ht="12" x14ac:dyDescent="0.2">
      <c r="B65" s="69"/>
      <c r="C65" s="248"/>
      <c r="D65" s="124" t="s">
        <v>1411</v>
      </c>
      <c r="E65" s="145" t="str">
        <f>IFERROR(VLOOKUP(D65,BD!$B:$D,2,FALSE),"")</f>
        <v>SMEL/MCR</v>
      </c>
      <c r="F65" s="160">
        <f>IFERROR(VLOOKUP(D65,BD!$B:$D,3,FALSE),"")</f>
        <v>38950</v>
      </c>
      <c r="G65" s="146">
        <f>IF(COUNT(I65:U65)&gt;=5,SUM(LARGE(I65:U65,{1,2,3,4,5})),IF(COUNT(I65:U65)=4,SUM(LARGE(I65:U65,{1,2,3,4})),IF(COUNT(I65:U65)=3,SUM(LARGE(I65:U65,{1,2,3})),IF(COUNT(I65:U65)=2,SUM(LARGE(I65:U65,{1,2})),IF(COUNT(I65:U65)=1,SUM(LARGE(I65:U65,{1})),0)))))</f>
        <v>160</v>
      </c>
      <c r="H65" s="147">
        <f t="shared" si="1"/>
        <v>1</v>
      </c>
      <c r="I65" s="71"/>
      <c r="J65" s="71"/>
      <c r="K65" s="71"/>
      <c r="L65" s="71"/>
      <c r="M65" s="71"/>
      <c r="N65" s="71"/>
      <c r="O65" s="71">
        <v>160</v>
      </c>
      <c r="P65" s="71"/>
      <c r="Q65" s="71"/>
      <c r="R65" s="71"/>
      <c r="S65" s="71"/>
      <c r="T65" s="71"/>
      <c r="U65" s="158"/>
    </row>
    <row r="66" spans="2:21" ht="12" x14ac:dyDescent="0.2">
      <c r="B66" s="69"/>
      <c r="C66" s="248"/>
      <c r="D66" s="124" t="s">
        <v>1017</v>
      </c>
      <c r="E66" s="145" t="str">
        <f>IFERROR(VLOOKUP(D66,BD!$B:$D,2,FALSE),"")</f>
        <v>SMEL/MCR</v>
      </c>
      <c r="F66" s="160">
        <f>IFERROR(VLOOKUP(D66,BD!$B:$D,3,FALSE),"")</f>
        <v>38610</v>
      </c>
      <c r="G66" s="146">
        <f>IF(COUNT(I66:U66)&gt;=5,SUM(LARGE(I66:U66,{1,2,3,4,5})),IF(COUNT(I66:U66)=4,SUM(LARGE(I66:U66,{1,2,3,4})),IF(COUNT(I66:U66)=3,SUM(LARGE(I66:U66,{1,2,3})),IF(COUNT(I66:U66)=2,SUM(LARGE(I66:U66,{1,2})),IF(COUNT(I66:U66)=1,SUM(LARGE(I66:U66,{1})),0)))))</f>
        <v>160</v>
      </c>
      <c r="H66" s="147">
        <f t="shared" si="1"/>
        <v>1</v>
      </c>
      <c r="I66" s="71"/>
      <c r="J66" s="71"/>
      <c r="K66" s="71"/>
      <c r="L66" s="71"/>
      <c r="M66" s="71"/>
      <c r="N66" s="71"/>
      <c r="O66" s="71">
        <v>160</v>
      </c>
      <c r="P66" s="71"/>
      <c r="Q66" s="71"/>
      <c r="R66" s="71"/>
      <c r="S66" s="71"/>
      <c r="T66" s="71"/>
      <c r="U66" s="158"/>
    </row>
    <row r="67" spans="2:21" ht="12" x14ac:dyDescent="0.2">
      <c r="B67" s="69"/>
      <c r="C67" s="248"/>
      <c r="D67" s="126" t="s">
        <v>921</v>
      </c>
      <c r="E67" s="145" t="str">
        <f>IFERROR(VLOOKUP(D67,BD!$B:$D,2,FALSE),"")</f>
        <v>ASSVP</v>
      </c>
      <c r="F67" s="160">
        <f>IFERROR(VLOOKUP(D67,BD!$B:$D,3,FALSE),"")</f>
        <v>38555</v>
      </c>
      <c r="G67" s="146">
        <f>IF(COUNT(I67:U67)&gt;=5,SUM(LARGE(I67:U67,{1,2,3,4,5})),IF(COUNT(I67:U67)=4,SUM(LARGE(I67:U67,{1,2,3,4})),IF(COUNT(I67:U67)=3,SUM(LARGE(I67:U67,{1,2,3})),IF(COUNT(I67:U67)=2,SUM(LARGE(I67:U67,{1,2})),IF(COUNT(I67:U67)=1,SUM(LARGE(I67:U67,{1})),0)))))</f>
        <v>160</v>
      </c>
      <c r="H67" s="147">
        <f t="shared" si="1"/>
        <v>1</v>
      </c>
      <c r="I67" s="71"/>
      <c r="J67" s="71"/>
      <c r="K67" s="71"/>
      <c r="L67" s="71">
        <v>160</v>
      </c>
      <c r="M67" s="71"/>
      <c r="N67" s="71"/>
      <c r="O67" s="71"/>
      <c r="P67" s="71"/>
      <c r="Q67" s="71"/>
      <c r="R67" s="71"/>
      <c r="S67" s="71"/>
      <c r="T67" s="71"/>
      <c r="U67" s="158"/>
    </row>
    <row r="68" spans="2:21" ht="12" x14ac:dyDescent="0.2">
      <c r="B68" s="69"/>
      <c r="C68" s="248"/>
      <c r="D68" s="124" t="s">
        <v>1072</v>
      </c>
      <c r="E68" s="145" t="str">
        <f>IFERROR(VLOOKUP(D68,BD!$B:$D,2,FALSE),"")</f>
        <v>SMEL/MCR</v>
      </c>
      <c r="F68" s="160">
        <f>IFERROR(VLOOKUP(D68,BD!$B:$D,3,FALSE),"")</f>
        <v>38708</v>
      </c>
      <c r="G68" s="146">
        <f>IF(COUNT(I68:U68)&gt;=5,SUM(LARGE(I68:U68,{1,2,3,4,5})),IF(COUNT(I68:U68)=4,SUM(LARGE(I68:U68,{1,2,3,4})),IF(COUNT(I68:U68)=3,SUM(LARGE(I68:U68,{1,2,3})),IF(COUNT(I68:U68)=2,SUM(LARGE(I68:U68,{1,2})),IF(COUNT(I68:U68)=1,SUM(LARGE(I68:U68,{1})),0)))))</f>
        <v>160</v>
      </c>
      <c r="H68" s="147">
        <f t="shared" si="1"/>
        <v>1</v>
      </c>
      <c r="I68" s="71"/>
      <c r="J68" s="71"/>
      <c r="K68" s="71"/>
      <c r="L68" s="71"/>
      <c r="M68" s="71"/>
      <c r="N68" s="71"/>
      <c r="O68" s="71">
        <v>160</v>
      </c>
      <c r="P68" s="71"/>
      <c r="Q68" s="71"/>
      <c r="R68" s="71"/>
      <c r="S68" s="71"/>
      <c r="T68" s="71"/>
      <c r="U68" s="158"/>
    </row>
    <row r="69" spans="2:21" ht="12" x14ac:dyDescent="0.2">
      <c r="B69" s="69"/>
      <c r="C69" s="248"/>
      <c r="D69" s="124" t="s">
        <v>1409</v>
      </c>
      <c r="E69" s="145" t="str">
        <f>IFERROR(VLOOKUP(D69,BD!$B:$D,2,FALSE),"")</f>
        <v>SMEL/MCR</v>
      </c>
      <c r="F69" s="160">
        <f>IFERROR(VLOOKUP(D69,BD!$B:$D,3,FALSE),"")</f>
        <v>38481</v>
      </c>
      <c r="G69" s="146">
        <f>IF(COUNT(I69:U69)&gt;=5,SUM(LARGE(I69:U69,{1,2,3,4,5})),IF(COUNT(I69:U69)=4,SUM(LARGE(I69:U69,{1,2,3,4})),IF(COUNT(I69:U69)=3,SUM(LARGE(I69:U69,{1,2,3})),IF(COUNT(I69:U69)=2,SUM(LARGE(I69:U69,{1,2})),IF(COUNT(I69:U69)=1,SUM(LARGE(I69:U69,{1})),0)))))</f>
        <v>160</v>
      </c>
      <c r="H69" s="147">
        <f t="shared" si="1"/>
        <v>1</v>
      </c>
      <c r="I69" s="71"/>
      <c r="J69" s="71"/>
      <c r="K69" s="71"/>
      <c r="L69" s="71"/>
      <c r="M69" s="71"/>
      <c r="N69" s="71"/>
      <c r="O69" s="71">
        <v>160</v>
      </c>
      <c r="P69" s="71"/>
      <c r="Q69" s="71"/>
      <c r="R69" s="71"/>
      <c r="S69" s="71"/>
      <c r="T69" s="71"/>
      <c r="U69" s="158"/>
    </row>
    <row r="70" spans="2:21" ht="12" x14ac:dyDescent="0.2">
      <c r="B70" s="69"/>
      <c r="C70" s="248"/>
      <c r="D70" s="123" t="s">
        <v>1412</v>
      </c>
      <c r="E70" s="145" t="str">
        <f>IFERROR(VLOOKUP(D70,BD!$B:$D,2,FALSE),"")</f>
        <v>SMEL/MCR</v>
      </c>
      <c r="F70" s="160">
        <f>IFERROR(VLOOKUP(D70,BD!$B:$D,3,FALSE),"")</f>
        <v>38917</v>
      </c>
      <c r="G70" s="146">
        <f>IF(COUNT(I70:U70)&gt;=5,SUM(LARGE(I70:U70,{1,2,3,4,5})),IF(COUNT(I70:U70)=4,SUM(LARGE(I70:U70,{1,2,3,4})),IF(COUNT(I70:U70)=3,SUM(LARGE(I70:U70,{1,2,3})),IF(COUNT(I70:U70)=2,SUM(LARGE(I70:U70,{1,2})),IF(COUNT(I70:U70)=1,SUM(LARGE(I70:U70,{1})),0)))))</f>
        <v>160</v>
      </c>
      <c r="H70" s="147">
        <f t="shared" si="1"/>
        <v>1</v>
      </c>
      <c r="I70" s="71"/>
      <c r="J70" s="71"/>
      <c r="K70" s="71"/>
      <c r="L70" s="71"/>
      <c r="M70" s="71"/>
      <c r="N70" s="71"/>
      <c r="O70" s="71">
        <v>160</v>
      </c>
      <c r="P70" s="71"/>
      <c r="Q70" s="71"/>
      <c r="R70" s="71"/>
      <c r="S70" s="71"/>
      <c r="T70" s="71"/>
      <c r="U70" s="158"/>
    </row>
    <row r="71" spans="2:21" ht="12" x14ac:dyDescent="0.2">
      <c r="B71" s="69"/>
      <c r="C71" s="248"/>
      <c r="D71" s="124" t="s">
        <v>1410</v>
      </c>
      <c r="E71" s="145" t="str">
        <f>IFERROR(VLOOKUP(D71,BD!$B:$D,2,FALSE),"")</f>
        <v>SMEL/MCR</v>
      </c>
      <c r="F71" s="160">
        <f>IFERROR(VLOOKUP(D71,BD!$B:$D,3,FALSE),"")</f>
        <v>38755</v>
      </c>
      <c r="G71" s="146">
        <f>IF(COUNT(I71:U71)&gt;=5,SUM(LARGE(I71:U71,{1,2,3,4,5})),IF(COUNT(I71:U71)=4,SUM(LARGE(I71:U71,{1,2,3,4})),IF(COUNT(I71:U71)=3,SUM(LARGE(I71:U71,{1,2,3})),IF(COUNT(I71:U71)=2,SUM(LARGE(I71:U71,{1,2})),IF(COUNT(I71:U71)=1,SUM(LARGE(I71:U71,{1})),0)))))</f>
        <v>160</v>
      </c>
      <c r="H71" s="147">
        <f t="shared" si="1"/>
        <v>1</v>
      </c>
      <c r="I71" s="71"/>
      <c r="J71" s="71"/>
      <c r="K71" s="71"/>
      <c r="L71" s="71"/>
      <c r="M71" s="71"/>
      <c r="N71" s="71"/>
      <c r="O71" s="71">
        <v>160</v>
      </c>
      <c r="P71" s="71"/>
      <c r="Q71" s="71"/>
      <c r="R71" s="71"/>
      <c r="S71" s="71"/>
      <c r="T71" s="71"/>
      <c r="U71" s="158"/>
    </row>
    <row r="72" spans="2:21" ht="12" x14ac:dyDescent="0.2">
      <c r="B72" s="69"/>
      <c r="C72" s="248"/>
      <c r="D72" s="124" t="s">
        <v>836</v>
      </c>
      <c r="E72" s="145" t="str">
        <f>IFERROR(VLOOKUP(D72,BD!$B:$D,2,FALSE),"")</f>
        <v>SMEL/MCR</v>
      </c>
      <c r="F72" s="160">
        <f>IFERROR(VLOOKUP(D72,BD!$B:$D,3,FALSE),"")</f>
        <v>38400</v>
      </c>
      <c r="G72" s="146">
        <f>IF(COUNT(I72:U72)&gt;=5,SUM(LARGE(I72:U72,{1,2,3,4,5})),IF(COUNT(I72:U72)=4,SUM(LARGE(I72:U72,{1,2,3,4})),IF(COUNT(I72:U72)=3,SUM(LARGE(I72:U72,{1,2,3})),IF(COUNT(I72:U72)=2,SUM(LARGE(I72:U72,{1,2})),IF(COUNT(I72:U72)=1,SUM(LARGE(I72:U72,{1})),0)))))</f>
        <v>160</v>
      </c>
      <c r="H72" s="147">
        <f t="shared" si="1"/>
        <v>1</v>
      </c>
      <c r="I72" s="71"/>
      <c r="J72" s="71"/>
      <c r="K72" s="71"/>
      <c r="L72" s="71"/>
      <c r="M72" s="71"/>
      <c r="N72" s="71"/>
      <c r="O72" s="71">
        <v>160</v>
      </c>
      <c r="P72" s="71"/>
      <c r="Q72" s="71"/>
      <c r="R72" s="71"/>
      <c r="S72" s="71"/>
      <c r="T72" s="71"/>
      <c r="U72" s="158"/>
    </row>
    <row r="73" spans="2:21" ht="12" x14ac:dyDescent="0.2">
      <c r="B73" s="69"/>
      <c r="C73" s="248"/>
      <c r="D73" s="124" t="s">
        <v>965</v>
      </c>
      <c r="E73" s="145" t="str">
        <f>IFERROR(VLOOKUP(D73,BD!$B:$D,2,FALSE),"")</f>
        <v>PIAMARTA</v>
      </c>
      <c r="F73" s="160">
        <f>IFERROR(VLOOKUP(D73,BD!$B:$D,3,FALSE),"")</f>
        <v>38416</v>
      </c>
      <c r="G73" s="146">
        <f>IF(COUNT(I73:U73)&gt;=5,SUM(LARGE(I73:U73,{1,2,3,4,5})),IF(COUNT(I73:U73)=4,SUM(LARGE(I73:U73,{1,2,3,4})),IF(COUNT(I73:U73)=3,SUM(LARGE(I73:U73,{1,2,3})),IF(COUNT(I73:U73)=2,SUM(LARGE(I73:U73,{1,2})),IF(COUNT(I73:U73)=1,SUM(LARGE(I73:U73,{1})),0)))))</f>
        <v>160</v>
      </c>
      <c r="H73" s="147">
        <f t="shared" si="1"/>
        <v>1</v>
      </c>
      <c r="I73" s="71"/>
      <c r="J73" s="71"/>
      <c r="K73" s="71"/>
      <c r="L73" s="71">
        <v>160</v>
      </c>
      <c r="M73" s="71"/>
      <c r="N73" s="71"/>
      <c r="O73" s="71"/>
      <c r="P73" s="71"/>
      <c r="Q73" s="71"/>
      <c r="R73" s="71"/>
      <c r="S73" s="71"/>
      <c r="T73" s="71"/>
      <c r="U73" s="158"/>
    </row>
    <row r="74" spans="2:21" ht="12" x14ac:dyDescent="0.2">
      <c r="B74" s="69"/>
      <c r="C74" s="224"/>
      <c r="D74" s="124"/>
      <c r="E74" s="145" t="str">
        <f>IFERROR(VLOOKUP(D74,BD!$B:$D,2,FALSE),"")</f>
        <v/>
      </c>
      <c r="F74" s="160" t="str">
        <f>IFERROR(VLOOKUP(D74,BD!$B:$D,3,FALSE),"")</f>
        <v/>
      </c>
      <c r="G74" s="146">
        <f>IF(COUNT(I74:U74)&gt;=5,SUM(LARGE(I74:U74,{1,2,3,4,5})),IF(COUNT(I74:U74)=4,SUM(LARGE(I74:U74,{1,2,3,4})),IF(COUNT(I74:U74)=3,SUM(LARGE(I74:U74,{1,2,3})),IF(COUNT(I74:U74)=2,SUM(LARGE(I74:U74,{1,2})),IF(COUNT(I74:U74)=1,SUM(LARGE(I74:U74,{1})),0)))))</f>
        <v>0</v>
      </c>
      <c r="H74" s="147">
        <f>COUNT(I74:U74)-COUNTIF(I74:U74,"=0")</f>
        <v>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58"/>
    </row>
    <row r="75" spans="2:21" ht="12" x14ac:dyDescent="0.2">
      <c r="B75" s="69"/>
      <c r="C75" s="224"/>
      <c r="D75" s="126"/>
      <c r="E75" s="145" t="str">
        <f>IFERROR(VLOOKUP(D75,BD!$B:$D,2,FALSE),"")</f>
        <v/>
      </c>
      <c r="F75" s="160" t="str">
        <f>IFERROR(VLOOKUP(D75,BD!$B:$D,3,FALSE),"")</f>
        <v/>
      </c>
      <c r="G75" s="146">
        <f>IF(COUNT(I75:U75)&gt;=5,SUM(LARGE(I75:U75,{1,2,3,4,5})),IF(COUNT(I75:U75)=4,SUM(LARGE(I75:U75,{1,2,3,4})),IF(COUNT(I75:U75)=3,SUM(LARGE(I75:U75,{1,2,3})),IF(COUNT(I75:U75)=2,SUM(LARGE(I75:U75,{1,2})),IF(COUNT(I75:U75)=1,SUM(LARGE(I75:U75,{1})),0)))))</f>
        <v>0</v>
      </c>
      <c r="H75" s="147">
        <f>COUNT(I75:U75)-COUNTIF(I75:U75,"=0")</f>
        <v>0</v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158"/>
    </row>
    <row r="76" spans="2:21" ht="12" x14ac:dyDescent="0.2">
      <c r="B76" s="69"/>
      <c r="C76" s="224"/>
      <c r="D76" s="124"/>
      <c r="E76" s="145" t="str">
        <f>IFERROR(VLOOKUP(D76,BD!$B:$D,2,FALSE),"")</f>
        <v/>
      </c>
      <c r="F76" s="160" t="str">
        <f>IFERROR(VLOOKUP(D76,BD!$B:$D,3,FALSE),"")</f>
        <v/>
      </c>
      <c r="G76" s="146">
        <f>IF(COUNT(I76:U76)&gt;=5,SUM(LARGE(I76:U76,{1,2,3,4,5})),IF(COUNT(I76:U76)=4,SUM(LARGE(I76:U76,{1,2,3,4})),IF(COUNT(I76:U76)=3,SUM(LARGE(I76:U76,{1,2,3})),IF(COUNT(I76:U76)=2,SUM(LARGE(I76:U76,{1,2})),IF(COUNT(I76:U76)=1,SUM(LARGE(I76:U76,{1})),0)))))</f>
        <v>0</v>
      </c>
      <c r="H76" s="147">
        <f>COUNT(I76:U76)-COUNTIF(I76:U76,"=0")</f>
        <v>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158"/>
    </row>
    <row r="77" spans="2:21" ht="12" x14ac:dyDescent="0.2">
      <c r="B77" s="69"/>
      <c r="C77" s="63"/>
      <c r="D77" s="124"/>
      <c r="E77" s="145" t="str">
        <f>IFERROR(VLOOKUP(D77,BD!$B:$D,2,FALSE),"")</f>
        <v/>
      </c>
      <c r="F77" s="160" t="str">
        <f>IFERROR(VLOOKUP(D77,BD!$B:$D,3,FALSE),"")</f>
        <v/>
      </c>
      <c r="G77" s="146">
        <f>IF(COUNT(I77:U77)&gt;=5,SUM(LARGE(I77:U77,{1,2,3,4,5})),IF(COUNT(I77:U77)=4,SUM(LARGE(I77:U77,{1,2,3,4})),IF(COUNT(I77:U77)=3,SUM(LARGE(I77:U77,{1,2,3})),IF(COUNT(I77:U77)=2,SUM(LARGE(I77:U77,{1,2})),IF(COUNT(I77:U77)=1,SUM(LARGE(I77:U77,{1})),0)))))</f>
        <v>0</v>
      </c>
      <c r="H77" s="147">
        <f>COUNT(I77:U77)-COUNTIF(I77:U77,"=0")</f>
        <v>0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158"/>
    </row>
    <row r="78" spans="2:21" x14ac:dyDescent="0.2">
      <c r="B78" s="72"/>
      <c r="C78" s="73"/>
      <c r="D78" s="73"/>
      <c r="E78" s="75"/>
      <c r="F78" s="83"/>
      <c r="G78" s="74"/>
      <c r="H78" s="75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158"/>
    </row>
    <row r="79" spans="2:21" s="80" customFormat="1" x14ac:dyDescent="0.2">
      <c r="B79" s="76"/>
      <c r="C79" s="77"/>
      <c r="D79" s="78" t="str">
        <f>SM_S19!$D$55</f>
        <v>CONTAGEM DE SEMANAS</v>
      </c>
      <c r="E79" s="82"/>
      <c r="F79" s="83"/>
      <c r="G79" s="79"/>
      <c r="H79" s="79"/>
      <c r="I79" s="102">
        <f>SM!H$38</f>
        <v>50</v>
      </c>
      <c r="J79" s="102">
        <f>SM!I$38</f>
        <v>49</v>
      </c>
      <c r="K79" s="102">
        <f>SM!J$38</f>
        <v>35</v>
      </c>
      <c r="L79" s="102">
        <f>SM!K$38</f>
        <v>30</v>
      </c>
      <c r="M79" s="102">
        <f>SM!L$38</f>
        <v>28</v>
      </c>
      <c r="N79" s="102">
        <f>SM!M$38</f>
        <v>26</v>
      </c>
      <c r="O79" s="102">
        <f>SM!N$38</f>
        <v>22</v>
      </c>
      <c r="P79" s="102">
        <f>SM!O$38</f>
        <v>11</v>
      </c>
      <c r="Q79" s="102">
        <f>SM!P$38</f>
        <v>4</v>
      </c>
      <c r="R79" s="102">
        <f>SM!Q$38</f>
        <v>4</v>
      </c>
      <c r="S79" s="102">
        <f>SM!R$38</f>
        <v>4</v>
      </c>
      <c r="T79" s="102">
        <f>SM!S$38</f>
        <v>1</v>
      </c>
      <c r="U79" s="163"/>
    </row>
  </sheetData>
  <sheetProtection selectLockedCells="1" selectUnlockedCells="1"/>
  <sortState ref="D10:T77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D10:D77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95"/>
  <sheetViews>
    <sheetView showGridLines="0" topLeftCell="A63" zoomScale="85" zoomScaleNormal="85" zoomScaleSheetLayoutView="100" workbookViewId="0">
      <selection activeCell="E90" sqref="E90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35.85546875" style="49" customWidth="1"/>
    <col min="5" max="5" width="37.7109375" style="49" bestFit="1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22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63">
        <v>1</v>
      </c>
      <c r="D10" s="70" t="s">
        <v>395</v>
      </c>
      <c r="E10" s="70" t="s">
        <v>367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60">
        <f>IFERROR(VLOOKUP(D10,BD!$B:$D,3,FALSE),"")</f>
        <v>38734</v>
      </c>
      <c r="I10" s="160">
        <f>IFERROR(VLOOKUP(E10,BD!$B:$D,3,FALSE),"")</f>
        <v>38786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6480</v>
      </c>
      <c r="K10" s="147">
        <f t="shared" ref="K10:K41" si="0">COUNT(L10:X10)-COUNTIF(L10:X10,"=0")</f>
        <v>7</v>
      </c>
      <c r="L10" s="71">
        <v>800</v>
      </c>
      <c r="M10" s="71"/>
      <c r="N10" s="71">
        <v>800</v>
      </c>
      <c r="O10" s="71">
        <v>1120</v>
      </c>
      <c r="P10" s="71"/>
      <c r="Q10" s="71"/>
      <c r="R10" s="71">
        <v>1600</v>
      </c>
      <c r="S10" s="71">
        <v>1600</v>
      </c>
      <c r="T10" s="71"/>
      <c r="U10" s="71"/>
      <c r="V10" s="71">
        <v>560</v>
      </c>
      <c r="W10" s="71">
        <v>1360</v>
      </c>
      <c r="X10" s="158"/>
    </row>
    <row r="11" spans="2:24" ht="12" x14ac:dyDescent="0.2">
      <c r="B11" s="69"/>
      <c r="C11" s="225">
        <v>2</v>
      </c>
      <c r="D11" s="70" t="s">
        <v>658</v>
      </c>
      <c r="E11" s="70" t="s">
        <v>1073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60">
        <f>IFERROR(VLOOKUP(D11,BD!$B:$D,3,FALSE),"")</f>
        <v>38744</v>
      </c>
      <c r="I11" s="160">
        <f>IFERROR(VLOOKUP(E11,BD!$B:$D,3,FALSE),"")</f>
        <v>38974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4840</v>
      </c>
      <c r="K11" s="147">
        <f t="shared" si="0"/>
        <v>5</v>
      </c>
      <c r="L11" s="71"/>
      <c r="M11" s="71"/>
      <c r="N11" s="71">
        <v>680</v>
      </c>
      <c r="O11" s="71">
        <v>1600</v>
      </c>
      <c r="P11" s="71"/>
      <c r="Q11" s="71"/>
      <c r="R11" s="71"/>
      <c r="S11" s="71">
        <v>1120</v>
      </c>
      <c r="T11" s="71"/>
      <c r="U11" s="71"/>
      <c r="V11" s="71">
        <v>560</v>
      </c>
      <c r="W11" s="71">
        <v>880</v>
      </c>
      <c r="X11" s="158"/>
    </row>
    <row r="12" spans="2:24" ht="12" x14ac:dyDescent="0.2">
      <c r="B12" s="69"/>
      <c r="C12" s="249">
        <v>3</v>
      </c>
      <c r="D12" s="70" t="s">
        <v>672</v>
      </c>
      <c r="E12" s="70" t="s">
        <v>941</v>
      </c>
      <c r="F12" s="145" t="str">
        <f>IFERROR(VLOOKUP(D12,BD!$B:$D,2,FALSE),"")</f>
        <v>SMCC</v>
      </c>
      <c r="G12" s="145" t="str">
        <f>IFERROR(VLOOKUP(E12,BD!$B:$D,2,FALSE),"")</f>
        <v>SMCC</v>
      </c>
      <c r="H12" s="160">
        <f>IFERROR(VLOOKUP(D12,BD!$B:$D,3,FALSE),"")</f>
        <v>38733</v>
      </c>
      <c r="I12" s="160">
        <f>IFERROR(VLOOKUP(E12,BD!$B:$D,3,FALSE),"")</f>
        <v>38816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3760</v>
      </c>
      <c r="K12" s="147">
        <f t="shared" si="0"/>
        <v>6</v>
      </c>
      <c r="L12" s="71"/>
      <c r="M12" s="71"/>
      <c r="N12" s="71">
        <v>440</v>
      </c>
      <c r="O12" s="71">
        <v>400</v>
      </c>
      <c r="P12" s="71"/>
      <c r="Q12" s="71"/>
      <c r="R12" s="71">
        <v>880</v>
      </c>
      <c r="S12" s="71">
        <v>880</v>
      </c>
      <c r="T12" s="71"/>
      <c r="U12" s="71"/>
      <c r="V12" s="71">
        <v>680</v>
      </c>
      <c r="W12" s="71">
        <v>880</v>
      </c>
      <c r="X12" s="158"/>
    </row>
    <row r="13" spans="2:24" ht="12" x14ac:dyDescent="0.2">
      <c r="B13" s="69"/>
      <c r="C13" s="249">
        <v>4</v>
      </c>
      <c r="D13" s="70" t="s">
        <v>499</v>
      </c>
      <c r="E13" s="70" t="s">
        <v>211</v>
      </c>
      <c r="F13" s="145" t="str">
        <f>IFERROR(VLOOKUP(D13,BD!$B:$D,2,FALSE),"")</f>
        <v>ABCFI</v>
      </c>
      <c r="G13" s="145" t="str">
        <f>IFERROR(VLOOKUP(E13,BD!$B:$D,2,FALSE),"")</f>
        <v>ABCFI</v>
      </c>
      <c r="H13" s="160">
        <f>IFERROR(VLOOKUP(D13,BD!$B:$D,3,FALSE),"")</f>
        <v>38394</v>
      </c>
      <c r="I13" s="160">
        <f>IFERROR(VLOOKUP(E13,BD!$B:$D,3,FALSE),"")</f>
        <v>38838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3040</v>
      </c>
      <c r="K13" s="147">
        <f t="shared" si="0"/>
        <v>4</v>
      </c>
      <c r="L13" s="71"/>
      <c r="M13" s="71"/>
      <c r="N13" s="71"/>
      <c r="O13" s="71">
        <v>880</v>
      </c>
      <c r="P13" s="71"/>
      <c r="Q13" s="71"/>
      <c r="R13" s="71">
        <v>400</v>
      </c>
      <c r="S13" s="71">
        <v>640</v>
      </c>
      <c r="T13" s="71"/>
      <c r="U13" s="71"/>
      <c r="V13" s="71"/>
      <c r="W13" s="71">
        <v>1120</v>
      </c>
      <c r="X13" s="158"/>
    </row>
    <row r="14" spans="2:24" ht="12" x14ac:dyDescent="0.2">
      <c r="B14" s="69"/>
      <c r="C14" s="249">
        <v>5</v>
      </c>
      <c r="D14" s="70" t="s">
        <v>464</v>
      </c>
      <c r="E14" s="70" t="s">
        <v>1379</v>
      </c>
      <c r="F14" s="145" t="str">
        <f>IFERROR(VLOOKUP(D14,BD!$B:$D,2,FALSE),"")</f>
        <v>ASSVP</v>
      </c>
      <c r="G14" s="145" t="str">
        <f>IFERROR(VLOOKUP(E14,BD!$B:$D,2,FALSE),"")</f>
        <v>ASSVP</v>
      </c>
      <c r="H14" s="160">
        <f>IFERROR(VLOOKUP(D14,BD!$B:$D,3,FALSE),"")</f>
        <v>38770</v>
      </c>
      <c r="I14" s="160">
        <f>IFERROR(VLOOKUP(E14,BD!$B:$D,3,FALSE),"")</f>
        <v>38611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2920</v>
      </c>
      <c r="K14" s="147">
        <f t="shared" si="0"/>
        <v>3</v>
      </c>
      <c r="L14" s="71"/>
      <c r="M14" s="71"/>
      <c r="N14" s="71"/>
      <c r="O14" s="71">
        <v>1360</v>
      </c>
      <c r="P14" s="71"/>
      <c r="Q14" s="71"/>
      <c r="R14" s="71">
        <v>880</v>
      </c>
      <c r="S14" s="71"/>
      <c r="T14" s="71"/>
      <c r="U14" s="71">
        <v>680</v>
      </c>
      <c r="V14" s="71"/>
      <c r="W14" s="71"/>
      <c r="X14" s="158"/>
    </row>
    <row r="15" spans="2:24" ht="12" x14ac:dyDescent="0.2">
      <c r="B15" s="69"/>
      <c r="C15" s="249">
        <v>6</v>
      </c>
      <c r="D15" s="70" t="s">
        <v>946</v>
      </c>
      <c r="E15" s="70" t="s">
        <v>901</v>
      </c>
      <c r="F15" s="145" t="str">
        <f>IFERROR(VLOOKUP(D15,BD!$B:$D,2,FALSE),"")</f>
        <v>SMEL/MCR</v>
      </c>
      <c r="G15" s="145" t="str">
        <f>IFERROR(VLOOKUP(E15,BD!$B:$D,2,FALSE),"")</f>
        <v>SMEL/MCR</v>
      </c>
      <c r="H15" s="160">
        <f>IFERROR(VLOOKUP(D15,BD!$B:$D,3,FALSE),"")</f>
        <v>38816</v>
      </c>
      <c r="I15" s="160">
        <f>IFERROR(VLOOKUP(E15,BD!$B:$D,3,FALSE),"")</f>
        <v>38423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2800</v>
      </c>
      <c r="K15" s="147">
        <f t="shared" si="0"/>
        <v>3</v>
      </c>
      <c r="L15" s="71"/>
      <c r="M15" s="71"/>
      <c r="N15" s="71"/>
      <c r="O15" s="71">
        <v>1120</v>
      </c>
      <c r="P15" s="71"/>
      <c r="Q15" s="71">
        <v>800</v>
      </c>
      <c r="R15" s="71"/>
      <c r="S15" s="71">
        <v>880</v>
      </c>
      <c r="T15" s="71"/>
      <c r="U15" s="71"/>
      <c r="V15" s="71"/>
      <c r="W15" s="71"/>
      <c r="X15" s="158"/>
    </row>
    <row r="16" spans="2:24" ht="12" x14ac:dyDescent="0.2">
      <c r="B16" s="69"/>
      <c r="C16" s="249"/>
      <c r="D16" s="70" t="s">
        <v>1387</v>
      </c>
      <c r="E16" s="70" t="s">
        <v>1025</v>
      </c>
      <c r="F16" s="145" t="str">
        <f>IFERROR(VLOOKUP(D16,BD!$B:$D,2,FALSE),"")</f>
        <v>ASERP</v>
      </c>
      <c r="G16" s="145" t="str">
        <f>IFERROR(VLOOKUP(E16,BD!$B:$D,2,FALSE),"")</f>
        <v>ASERP</v>
      </c>
      <c r="H16" s="160">
        <f>IFERROR(VLOOKUP(D16,BD!$B:$D,3,FALSE),"")</f>
        <v>38451</v>
      </c>
      <c r="I16" s="160">
        <f>IFERROR(VLOOKUP(E16,BD!$B:$D,3,FALSE),"")</f>
        <v>38802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2800</v>
      </c>
      <c r="K16" s="147">
        <f t="shared" si="0"/>
        <v>4</v>
      </c>
      <c r="L16" s="71"/>
      <c r="M16" s="71">
        <v>800</v>
      </c>
      <c r="N16" s="71"/>
      <c r="O16" s="71"/>
      <c r="P16" s="71">
        <v>800</v>
      </c>
      <c r="Q16" s="71"/>
      <c r="R16" s="71">
        <v>400</v>
      </c>
      <c r="S16" s="71"/>
      <c r="T16" s="71">
        <v>800</v>
      </c>
      <c r="U16" s="71"/>
      <c r="V16" s="71"/>
      <c r="W16" s="71"/>
      <c r="X16" s="158"/>
    </row>
    <row r="17" spans="2:24" ht="12" x14ac:dyDescent="0.2">
      <c r="B17" s="69"/>
      <c r="C17" s="249">
        <v>8</v>
      </c>
      <c r="D17" s="124" t="s">
        <v>398</v>
      </c>
      <c r="E17" s="70" t="s">
        <v>399</v>
      </c>
      <c r="F17" s="145" t="str">
        <f>IFERROR(VLOOKUP(D17,BD!$B:$D,2,FALSE),"")</f>
        <v>SMCC</v>
      </c>
      <c r="G17" s="145" t="str">
        <f>IFERROR(VLOOKUP(E17,BD!$B:$D,2,FALSE),"")</f>
        <v>SMCC</v>
      </c>
      <c r="H17" s="160">
        <f>IFERROR(VLOOKUP(D17,BD!$B:$D,3,FALSE),"")</f>
        <v>38885</v>
      </c>
      <c r="I17" s="160">
        <f>IFERROR(VLOOKUP(E17,BD!$B:$D,3,FALSE),"")</f>
        <v>38901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2720</v>
      </c>
      <c r="K17" s="147">
        <f t="shared" si="0"/>
        <v>4</v>
      </c>
      <c r="L17" s="71"/>
      <c r="M17" s="71"/>
      <c r="N17" s="71">
        <v>560</v>
      </c>
      <c r="O17" s="71">
        <v>880</v>
      </c>
      <c r="P17" s="71"/>
      <c r="Q17" s="71"/>
      <c r="R17" s="71">
        <v>880</v>
      </c>
      <c r="S17" s="71">
        <v>400</v>
      </c>
      <c r="T17" s="71"/>
      <c r="U17" s="71"/>
      <c r="V17" s="71"/>
      <c r="W17" s="71"/>
      <c r="X17" s="158"/>
    </row>
    <row r="18" spans="2:24" ht="12" x14ac:dyDescent="0.2">
      <c r="B18" s="69"/>
      <c r="C18" s="249">
        <v>9</v>
      </c>
      <c r="D18" s="124" t="s">
        <v>720</v>
      </c>
      <c r="E18" s="70" t="s">
        <v>505</v>
      </c>
      <c r="F18" s="145" t="str">
        <f>IFERROR(VLOOKUP(D18,BD!$B:$D,2,FALSE),"")</f>
        <v>ZARDO</v>
      </c>
      <c r="G18" s="145" t="str">
        <f>IFERROR(VLOOKUP(E18,BD!$B:$D,2,FALSE),"")</f>
        <v>ZARDO</v>
      </c>
      <c r="H18" s="160">
        <f>IFERROR(VLOOKUP(D18,BD!$B:$D,3,FALSE),"")</f>
        <v>38576</v>
      </c>
      <c r="I18" s="160">
        <f>IFERROR(VLOOKUP(E18,BD!$B:$D,3,FALSE),"")</f>
        <v>38867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2680</v>
      </c>
      <c r="K18" s="147">
        <f t="shared" si="0"/>
        <v>4</v>
      </c>
      <c r="L18" s="71">
        <v>440</v>
      </c>
      <c r="M18" s="71"/>
      <c r="N18" s="71">
        <v>560</v>
      </c>
      <c r="O18" s="71"/>
      <c r="P18" s="71"/>
      <c r="Q18" s="71"/>
      <c r="R18" s="71"/>
      <c r="S18" s="71">
        <v>1360</v>
      </c>
      <c r="T18" s="71"/>
      <c r="U18" s="71"/>
      <c r="V18" s="71">
        <v>320</v>
      </c>
      <c r="W18" s="71"/>
      <c r="X18" s="158"/>
    </row>
    <row r="19" spans="2:24" ht="12" x14ac:dyDescent="0.2">
      <c r="B19" s="69"/>
      <c r="C19" s="249">
        <v>10</v>
      </c>
      <c r="D19" s="124" t="s">
        <v>901</v>
      </c>
      <c r="E19" s="70" t="s">
        <v>950</v>
      </c>
      <c r="F19" s="145" t="str">
        <f>IFERROR(VLOOKUP(D19,BD!$B:$D,2,FALSE),"")</f>
        <v>SMEL/MCR</v>
      </c>
      <c r="G19" s="145" t="str">
        <f>IFERROR(VLOOKUP(E19,BD!$B:$D,2,FALSE),"")</f>
        <v>SMEL/MCR</v>
      </c>
      <c r="H19" s="160">
        <f>IFERROR(VLOOKUP(D19,BD!$B:$D,3,FALSE),"")</f>
        <v>38423</v>
      </c>
      <c r="I19" s="160">
        <f>IFERROR(VLOOKUP(E19,BD!$B:$D,3,FALSE),"")</f>
        <v>38385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2160</v>
      </c>
      <c r="K19" s="147">
        <f t="shared" si="0"/>
        <v>2</v>
      </c>
      <c r="L19" s="71"/>
      <c r="M19" s="71"/>
      <c r="N19" s="71"/>
      <c r="O19" s="71"/>
      <c r="P19" s="71"/>
      <c r="Q19" s="71"/>
      <c r="R19" s="71">
        <v>1360</v>
      </c>
      <c r="S19" s="71"/>
      <c r="T19" s="71"/>
      <c r="U19" s="71">
        <v>800</v>
      </c>
      <c r="V19" s="71"/>
      <c r="W19" s="71"/>
      <c r="X19" s="158"/>
    </row>
    <row r="20" spans="2:24" ht="12" x14ac:dyDescent="0.2">
      <c r="B20" s="69"/>
      <c r="C20" s="249">
        <v>11</v>
      </c>
      <c r="D20" s="124" t="s">
        <v>808</v>
      </c>
      <c r="E20" s="70" t="s">
        <v>842</v>
      </c>
      <c r="F20" s="145" t="str">
        <f>IFERROR(VLOOKUP(D20,BD!$B:$D,2,FALSE),"")</f>
        <v>ABB</v>
      </c>
      <c r="G20" s="145" t="str">
        <f>IFERROR(VLOOKUP(E20,BD!$B:$D,2,FALSE),"")</f>
        <v>ABB</v>
      </c>
      <c r="H20" s="160">
        <f>IFERROR(VLOOKUP(D20,BD!$B:$D,3,FALSE),"")</f>
        <v>38833</v>
      </c>
      <c r="I20" s="160">
        <f>IFERROR(VLOOKUP(E20,BD!$B:$D,3,FALSE),"")</f>
        <v>38489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2000</v>
      </c>
      <c r="K20" s="147">
        <f t="shared" si="0"/>
        <v>2</v>
      </c>
      <c r="L20" s="71"/>
      <c r="M20" s="71"/>
      <c r="N20" s="71"/>
      <c r="O20" s="71">
        <v>880</v>
      </c>
      <c r="P20" s="71"/>
      <c r="Q20" s="71"/>
      <c r="R20" s="71">
        <v>1120</v>
      </c>
      <c r="S20" s="71"/>
      <c r="T20" s="71"/>
      <c r="U20" s="71"/>
      <c r="V20" s="71"/>
      <c r="W20" s="71"/>
      <c r="X20" s="158"/>
    </row>
    <row r="21" spans="2:24" ht="12" x14ac:dyDescent="0.2">
      <c r="B21" s="69"/>
      <c r="C21" s="249"/>
      <c r="D21" s="124" t="s">
        <v>428</v>
      </c>
      <c r="E21" s="70" t="s">
        <v>505</v>
      </c>
      <c r="F21" s="145" t="str">
        <f>IFERROR(VLOOKUP(D21,BD!$B:$D,2,FALSE),"")</f>
        <v>ZARDO</v>
      </c>
      <c r="G21" s="145" t="str">
        <f>IFERROR(VLOOKUP(E21,BD!$B:$D,2,FALSE),"")</f>
        <v>ZARDO</v>
      </c>
      <c r="H21" s="160">
        <f>IFERROR(VLOOKUP(D21,BD!$B:$D,3,FALSE),"")</f>
        <v>38356</v>
      </c>
      <c r="I21" s="160">
        <f>IFERROR(VLOOKUP(E21,BD!$B:$D,3,FALSE),"")</f>
        <v>38867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2000</v>
      </c>
      <c r="K21" s="147">
        <f t="shared" si="0"/>
        <v>2</v>
      </c>
      <c r="L21" s="71"/>
      <c r="M21" s="71"/>
      <c r="N21" s="71"/>
      <c r="O21" s="71">
        <v>880</v>
      </c>
      <c r="P21" s="71"/>
      <c r="Q21" s="71"/>
      <c r="R21" s="71">
        <v>1120</v>
      </c>
      <c r="S21" s="71"/>
      <c r="T21" s="71"/>
      <c r="U21" s="71"/>
      <c r="V21" s="71"/>
      <c r="W21" s="71"/>
      <c r="X21" s="158"/>
    </row>
    <row r="22" spans="2:24" ht="12" x14ac:dyDescent="0.2">
      <c r="B22" s="69"/>
      <c r="C22" s="249">
        <v>13</v>
      </c>
      <c r="D22" s="70" t="s">
        <v>428</v>
      </c>
      <c r="E22" s="70" t="s">
        <v>708</v>
      </c>
      <c r="F22" s="145" t="str">
        <f>IFERROR(VLOOKUP(D22,BD!$B:$D,2,FALSE),"")</f>
        <v>ZARDO</v>
      </c>
      <c r="G22" s="145" t="str">
        <f>IFERROR(VLOOKUP(E22,BD!$B:$D,2,FALSE),"")</f>
        <v>ZARDO</v>
      </c>
      <c r="H22" s="160">
        <f>IFERROR(VLOOKUP(D22,BD!$B:$D,3,FALSE),"")</f>
        <v>38356</v>
      </c>
      <c r="I22" s="160">
        <f>IFERROR(VLOOKUP(E22,BD!$B:$D,3,FALSE),"")</f>
        <v>38642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1920</v>
      </c>
      <c r="K22" s="147">
        <f t="shared" si="0"/>
        <v>2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>
        <v>800</v>
      </c>
      <c r="W22" s="71">
        <v>1120</v>
      </c>
      <c r="X22" s="158"/>
    </row>
    <row r="23" spans="2:24" ht="12" x14ac:dyDescent="0.2">
      <c r="B23" s="69"/>
      <c r="C23" s="249">
        <v>14</v>
      </c>
      <c r="D23" s="124" t="s">
        <v>1390</v>
      </c>
      <c r="E23" s="70" t="s">
        <v>1389</v>
      </c>
      <c r="F23" s="145" t="str">
        <f>IFERROR(VLOOKUP(D23,BD!$B:$D,2,FALSE),"")</f>
        <v>AMBP</v>
      </c>
      <c r="G23" s="145" t="str">
        <f>IFERROR(VLOOKUP(E23,BD!$B:$D,2,FALSE),"")</f>
        <v>AMBP</v>
      </c>
      <c r="H23" s="160">
        <f>IFERROR(VLOOKUP(D23,BD!$B:$D,3,FALSE),"")</f>
        <v>38427</v>
      </c>
      <c r="I23" s="160">
        <f>IFERROR(VLOOKUP(E23,BD!$B:$D,3,FALSE),"")</f>
        <v>38916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1800</v>
      </c>
      <c r="K23" s="147">
        <f t="shared" si="0"/>
        <v>4</v>
      </c>
      <c r="L23" s="71"/>
      <c r="M23" s="71"/>
      <c r="N23" s="71"/>
      <c r="O23" s="71"/>
      <c r="P23" s="71">
        <v>440</v>
      </c>
      <c r="Q23" s="71"/>
      <c r="R23" s="71"/>
      <c r="S23" s="71">
        <v>400</v>
      </c>
      <c r="T23" s="71">
        <v>560</v>
      </c>
      <c r="U23" s="71"/>
      <c r="V23" s="71"/>
      <c r="W23" s="71">
        <v>400</v>
      </c>
      <c r="X23" s="158"/>
    </row>
    <row r="24" spans="2:24" ht="12" x14ac:dyDescent="0.2">
      <c r="B24" s="69"/>
      <c r="C24" s="249">
        <v>15</v>
      </c>
      <c r="D24" s="124" t="s">
        <v>901</v>
      </c>
      <c r="E24" s="70" t="s">
        <v>366</v>
      </c>
      <c r="F24" s="145" t="str">
        <f>IFERROR(VLOOKUP(D24,BD!$B:$D,2,FALSE),"")</f>
        <v>SMEL/MCR</v>
      </c>
      <c r="G24" s="145" t="str">
        <f>IFERROR(VLOOKUP(E24,BD!$B:$D,2,FALSE),"")</f>
        <v>ASSVP</v>
      </c>
      <c r="H24" s="160">
        <f>IFERROR(VLOOKUP(D24,BD!$B:$D,3,FALSE),"")</f>
        <v>38423</v>
      </c>
      <c r="I24" s="160">
        <f>IFERROR(VLOOKUP(E24,BD!$B:$D,3,FALSE),"")</f>
        <v>38388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1600</v>
      </c>
      <c r="K24" s="147">
        <f t="shared" si="0"/>
        <v>1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>
        <v>1600</v>
      </c>
      <c r="X24" s="158"/>
    </row>
    <row r="25" spans="2:24" ht="12" x14ac:dyDescent="0.2">
      <c r="B25" s="69"/>
      <c r="C25" s="249">
        <v>16</v>
      </c>
      <c r="D25" s="124" t="s">
        <v>1371</v>
      </c>
      <c r="E25" s="124" t="s">
        <v>1372</v>
      </c>
      <c r="F25" s="145" t="str">
        <f>IFERROR(VLOOKUP(D25,BD!$B:$D,2,FALSE),"")</f>
        <v>SMCC</v>
      </c>
      <c r="G25" s="145" t="str">
        <f>IFERROR(VLOOKUP(E25,BD!$B:$D,2,FALSE),"")</f>
        <v>SMCC</v>
      </c>
      <c r="H25" s="160">
        <f>IFERROR(VLOOKUP(D25,BD!$B:$D,3,FALSE),"")</f>
        <v>38552</v>
      </c>
      <c r="I25" s="160">
        <f>IFERROR(VLOOKUP(E25,BD!$B:$D,3,FALSE),"")</f>
        <v>38555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1560</v>
      </c>
      <c r="K25" s="147">
        <f t="shared" si="0"/>
        <v>4</v>
      </c>
      <c r="L25" s="71"/>
      <c r="M25" s="71"/>
      <c r="N25" s="71">
        <v>440</v>
      </c>
      <c r="O25" s="71"/>
      <c r="P25" s="71"/>
      <c r="Q25" s="71"/>
      <c r="R25" s="71"/>
      <c r="S25" s="71">
        <v>400</v>
      </c>
      <c r="T25" s="71"/>
      <c r="U25" s="71"/>
      <c r="V25" s="71">
        <v>320</v>
      </c>
      <c r="W25" s="71">
        <v>400</v>
      </c>
      <c r="X25" s="158"/>
    </row>
    <row r="26" spans="2:24" ht="12" x14ac:dyDescent="0.2">
      <c r="B26" s="69"/>
      <c r="C26" s="249">
        <v>17</v>
      </c>
      <c r="D26" s="124" t="s">
        <v>600</v>
      </c>
      <c r="E26" s="70" t="s">
        <v>601</v>
      </c>
      <c r="F26" s="145" t="str">
        <f>IFERROR(VLOOKUP(D26,BD!$B:$D,2,FALSE),"")</f>
        <v>CSJ/NAMBA TRAINING</v>
      </c>
      <c r="G26" s="145" t="str">
        <f>IFERROR(VLOOKUP(E26,BD!$B:$D,2,FALSE),"")</f>
        <v>CSJ/NAMBA TRAINING</v>
      </c>
      <c r="H26" s="160">
        <f>IFERROR(VLOOKUP(D26,BD!$B:$D,3,FALSE),"")</f>
        <v>38982</v>
      </c>
      <c r="I26" s="160">
        <f>IFERROR(VLOOKUP(E26,BD!$B:$D,3,FALSE),"")</f>
        <v>38389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1360</v>
      </c>
      <c r="K26" s="147">
        <f t="shared" si="0"/>
        <v>2</v>
      </c>
      <c r="L26" s="71"/>
      <c r="M26" s="71"/>
      <c r="N26" s="71"/>
      <c r="O26" s="71"/>
      <c r="P26" s="71">
        <v>680</v>
      </c>
      <c r="Q26" s="71"/>
      <c r="R26" s="71"/>
      <c r="S26" s="71"/>
      <c r="T26" s="71">
        <v>680</v>
      </c>
      <c r="U26" s="71"/>
      <c r="V26" s="71"/>
      <c r="W26" s="71"/>
      <c r="X26" s="158"/>
    </row>
    <row r="27" spans="2:24" ht="12" x14ac:dyDescent="0.2">
      <c r="B27" s="69"/>
      <c r="C27" s="249"/>
      <c r="D27" s="124" t="s">
        <v>1414</v>
      </c>
      <c r="E27" s="70" t="s">
        <v>1398</v>
      </c>
      <c r="F27" s="145" t="str">
        <f>IFERROR(VLOOKUP(D27,BD!$B:$D,2,FALSE),"")</f>
        <v>CC</v>
      </c>
      <c r="G27" s="145" t="str">
        <f>IFERROR(VLOOKUP(E27,BD!$B:$D,2,FALSE),"")</f>
        <v>CC</v>
      </c>
      <c r="H27" s="160">
        <f>IFERROR(VLOOKUP(D27,BD!$B:$D,3,FALSE),"")</f>
        <v>39395</v>
      </c>
      <c r="I27" s="160">
        <f>IFERROR(VLOOKUP(E27,BD!$B:$D,3,FALSE),"")</f>
        <v>0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1360</v>
      </c>
      <c r="K27" s="147">
        <f t="shared" si="0"/>
        <v>3</v>
      </c>
      <c r="L27" s="71"/>
      <c r="M27" s="71"/>
      <c r="N27" s="71"/>
      <c r="O27" s="71"/>
      <c r="P27" s="71"/>
      <c r="Q27" s="71"/>
      <c r="R27" s="71">
        <v>400</v>
      </c>
      <c r="S27" s="71"/>
      <c r="T27" s="71"/>
      <c r="U27" s="71"/>
      <c r="V27" s="71">
        <v>320</v>
      </c>
      <c r="W27" s="71">
        <v>640</v>
      </c>
      <c r="X27" s="158"/>
    </row>
    <row r="28" spans="2:24" ht="12" x14ac:dyDescent="0.2">
      <c r="B28" s="69"/>
      <c r="C28" s="249">
        <v>19</v>
      </c>
      <c r="D28" s="124" t="s">
        <v>1270</v>
      </c>
      <c r="E28" s="70" t="s">
        <v>1285</v>
      </c>
      <c r="F28" s="145" t="str">
        <f>IFERROR(VLOOKUP(D28,BD!$B:$D,2,FALSE),"")</f>
        <v>PALOTINA</v>
      </c>
      <c r="G28" s="145" t="str">
        <f>IFERROR(VLOOKUP(E28,BD!$B:$D,2,FALSE),"")</f>
        <v>PALOTINA</v>
      </c>
      <c r="H28" s="160">
        <f>IFERROR(VLOOKUP(D28,BD!$B:$D,3,FALSE),"")</f>
        <v>38355</v>
      </c>
      <c r="I28" s="160">
        <f>IFERROR(VLOOKUP(E28,BD!$B:$D,3,FALSE),"")</f>
        <v>38598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1280</v>
      </c>
      <c r="K28" s="147">
        <f t="shared" si="0"/>
        <v>2</v>
      </c>
      <c r="L28" s="71"/>
      <c r="M28" s="71"/>
      <c r="N28" s="71"/>
      <c r="O28" s="71"/>
      <c r="P28" s="71"/>
      <c r="Q28" s="71"/>
      <c r="R28" s="71">
        <v>880</v>
      </c>
      <c r="S28" s="71">
        <v>400</v>
      </c>
      <c r="T28" s="71"/>
      <c r="U28" s="71"/>
      <c r="V28" s="71"/>
      <c r="W28" s="71"/>
      <c r="X28" s="158"/>
    </row>
    <row r="29" spans="2:24" ht="12" x14ac:dyDescent="0.2">
      <c r="B29" s="69"/>
      <c r="C29" s="249"/>
      <c r="D29" s="126" t="s">
        <v>1559</v>
      </c>
      <c r="E29" s="70" t="s">
        <v>1345</v>
      </c>
      <c r="F29" s="145" t="str">
        <f>IFERROR(VLOOKUP(D29,BD!$B:$D,2,FALSE),"")</f>
        <v>CSJ/NAMBA TRAINING</v>
      </c>
      <c r="G29" s="145" t="str">
        <f>IFERROR(VLOOKUP(E29,BD!$B:$D,2,FALSE),"")</f>
        <v>CSJ/NAMBA TRAINING</v>
      </c>
      <c r="H29" s="160">
        <f>IFERROR(VLOOKUP(D29,BD!$B:$D,3,FALSE),"")</f>
        <v>38950</v>
      </c>
      <c r="I29" s="160">
        <f>IFERROR(VLOOKUP(E29,BD!$B:$D,3,FALSE),"")</f>
        <v>38694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1280</v>
      </c>
      <c r="K29" s="147">
        <f t="shared" si="0"/>
        <v>3</v>
      </c>
      <c r="L29" s="71"/>
      <c r="M29" s="71"/>
      <c r="N29" s="71"/>
      <c r="O29" s="71"/>
      <c r="P29" s="71">
        <v>440</v>
      </c>
      <c r="Q29" s="71"/>
      <c r="R29" s="71"/>
      <c r="S29" s="71">
        <v>400</v>
      </c>
      <c r="T29" s="71">
        <v>440</v>
      </c>
      <c r="U29" s="71"/>
      <c r="V29" s="71"/>
      <c r="W29" s="71"/>
      <c r="X29" s="158"/>
    </row>
    <row r="30" spans="2:24" ht="12" x14ac:dyDescent="0.2">
      <c r="B30" s="69"/>
      <c r="C30" s="249"/>
      <c r="D30" s="124" t="s">
        <v>708</v>
      </c>
      <c r="E30" s="70" t="s">
        <v>1166</v>
      </c>
      <c r="F30" s="145" t="str">
        <f>IFERROR(VLOOKUP(D30,BD!$B:$D,2,FALSE),"")</f>
        <v>ZARDO</v>
      </c>
      <c r="G30" s="145" t="str">
        <f>IFERROR(VLOOKUP(E30,BD!$B:$D,2,FALSE),"")</f>
        <v>ZARDO</v>
      </c>
      <c r="H30" s="160">
        <f>IFERROR(VLOOKUP(D30,BD!$B:$D,3,FALSE),"")</f>
        <v>38642</v>
      </c>
      <c r="I30" s="160">
        <f>IFERROR(VLOOKUP(E30,BD!$B:$D,3,FALSE),"")</f>
        <v>39030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1280</v>
      </c>
      <c r="K30" s="147">
        <f t="shared" si="0"/>
        <v>2</v>
      </c>
      <c r="L30" s="71"/>
      <c r="M30" s="71"/>
      <c r="N30" s="71"/>
      <c r="O30" s="71"/>
      <c r="P30" s="71"/>
      <c r="Q30" s="71"/>
      <c r="R30" s="71">
        <v>400</v>
      </c>
      <c r="S30" s="71">
        <v>880</v>
      </c>
      <c r="T30" s="71"/>
      <c r="U30" s="71"/>
      <c r="V30" s="71"/>
      <c r="W30" s="71"/>
      <c r="X30" s="158"/>
    </row>
    <row r="31" spans="2:24" ht="12" x14ac:dyDescent="0.2">
      <c r="B31" s="69"/>
      <c r="C31" s="249"/>
      <c r="D31" s="124" t="s">
        <v>603</v>
      </c>
      <c r="E31" s="70" t="s">
        <v>910</v>
      </c>
      <c r="F31" s="145" t="str">
        <f>IFERROR(VLOOKUP(D31,BD!$B:$D,2,FALSE),"")</f>
        <v>CSJ/NAMBA TRAINING</v>
      </c>
      <c r="G31" s="145" t="str">
        <f>IFERROR(VLOOKUP(E31,BD!$B:$D,2,FALSE),"")</f>
        <v>CSJ/NAMBA TRAINING</v>
      </c>
      <c r="H31" s="160">
        <f>IFERROR(VLOOKUP(D31,BD!$B:$D,3,FALSE),"")</f>
        <v>38803</v>
      </c>
      <c r="I31" s="160">
        <f>IFERROR(VLOOKUP(E31,BD!$B:$D,3,FALSE),"")</f>
        <v>38536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1280</v>
      </c>
      <c r="K31" s="147">
        <f t="shared" si="0"/>
        <v>3</v>
      </c>
      <c r="L31" s="71"/>
      <c r="M31" s="71"/>
      <c r="N31" s="71"/>
      <c r="O31" s="71"/>
      <c r="P31" s="71">
        <v>440</v>
      </c>
      <c r="Q31" s="71"/>
      <c r="R31" s="71"/>
      <c r="S31" s="71"/>
      <c r="T31" s="71">
        <v>440</v>
      </c>
      <c r="U31" s="71"/>
      <c r="V31" s="71"/>
      <c r="W31" s="71">
        <v>400</v>
      </c>
      <c r="X31" s="158"/>
    </row>
    <row r="32" spans="2:24" ht="12" x14ac:dyDescent="0.2">
      <c r="B32" s="69"/>
      <c r="C32" s="249">
        <v>23</v>
      </c>
      <c r="D32" s="70" t="s">
        <v>1397</v>
      </c>
      <c r="E32" s="125" t="s">
        <v>1558</v>
      </c>
      <c r="F32" s="145" t="str">
        <f>IFERROR(VLOOKUP(D32,BD!$B:$D,2,FALSE),"")</f>
        <v>SMCC</v>
      </c>
      <c r="G32" s="145" t="str">
        <f>IFERROR(VLOOKUP(E32,BD!$B:$D,2,FALSE),"")</f>
        <v>SMCC</v>
      </c>
      <c r="H32" s="160">
        <f>IFERROR(VLOOKUP(D32,BD!$B:$D,3,FALSE),"")</f>
        <v>38779</v>
      </c>
      <c r="I32" s="160">
        <f>IFERROR(VLOOKUP(E32,BD!$B:$D,3,FALSE),"")</f>
        <v>38879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1200</v>
      </c>
      <c r="K32" s="147">
        <f t="shared" si="0"/>
        <v>2</v>
      </c>
      <c r="L32" s="71"/>
      <c r="M32" s="71"/>
      <c r="N32" s="71"/>
      <c r="O32" s="71"/>
      <c r="P32" s="71"/>
      <c r="Q32" s="71"/>
      <c r="R32" s="71"/>
      <c r="S32" s="71">
        <v>880</v>
      </c>
      <c r="T32" s="71"/>
      <c r="U32" s="71"/>
      <c r="V32" s="71">
        <v>320</v>
      </c>
      <c r="W32" s="71"/>
      <c r="X32" s="158"/>
    </row>
    <row r="33" spans="2:24" ht="12" x14ac:dyDescent="0.2">
      <c r="B33" s="69"/>
      <c r="C33" s="249">
        <v>24</v>
      </c>
      <c r="D33" s="70" t="s">
        <v>1413</v>
      </c>
      <c r="E33" s="125" t="s">
        <v>396</v>
      </c>
      <c r="F33" s="145" t="str">
        <f>IFERROR(VLOOKUP(D33,BD!$B:$D,2,FALSE),"")</f>
        <v>SMCC</v>
      </c>
      <c r="G33" s="145" t="str">
        <f>IFERROR(VLOOKUP(E33,BD!$B:$D,2,FALSE),"")</f>
        <v>SMCC</v>
      </c>
      <c r="H33" s="160">
        <f>IFERROR(VLOOKUP(D33,BD!$B:$D,3,FALSE),"")</f>
        <v>39001</v>
      </c>
      <c r="I33" s="160">
        <f>IFERROR(VLOOKUP(E33,BD!$B:$D,3,FALSE),"")</f>
        <v>38462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1080</v>
      </c>
      <c r="K33" s="147">
        <f t="shared" si="0"/>
        <v>2</v>
      </c>
      <c r="L33" s="71"/>
      <c r="M33" s="71"/>
      <c r="N33" s="71">
        <v>440</v>
      </c>
      <c r="O33" s="71"/>
      <c r="P33" s="71"/>
      <c r="Q33" s="71"/>
      <c r="R33" s="71"/>
      <c r="S33" s="71"/>
      <c r="T33" s="71"/>
      <c r="U33" s="71"/>
      <c r="V33" s="71"/>
      <c r="W33" s="71">
        <v>640</v>
      </c>
      <c r="X33" s="158"/>
    </row>
    <row r="34" spans="2:24" ht="12" x14ac:dyDescent="0.2">
      <c r="B34" s="69"/>
      <c r="C34" s="249">
        <v>25</v>
      </c>
      <c r="D34" s="123" t="s">
        <v>684</v>
      </c>
      <c r="E34" s="70" t="s">
        <v>966</v>
      </c>
      <c r="F34" s="145" t="str">
        <f>IFERROR(VLOOKUP(D34,BD!$B:$D,2,FALSE),"")</f>
        <v>PIAMARTA</v>
      </c>
      <c r="G34" s="145" t="str">
        <f>IFERROR(VLOOKUP(E34,BD!$B:$D,2,FALSE),"")</f>
        <v>PIAMARTA</v>
      </c>
      <c r="H34" s="160">
        <f>IFERROR(VLOOKUP(D34,BD!$B:$D,3,FALSE),"")</f>
        <v>38880</v>
      </c>
      <c r="I34" s="160">
        <f>IFERROR(VLOOKUP(E34,BD!$B:$D,3,FALSE),"")</f>
        <v>38432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1040</v>
      </c>
      <c r="K34" s="147">
        <f t="shared" si="0"/>
        <v>2</v>
      </c>
      <c r="L34" s="71"/>
      <c r="M34" s="71"/>
      <c r="N34" s="71"/>
      <c r="O34" s="71">
        <v>400</v>
      </c>
      <c r="P34" s="71"/>
      <c r="Q34" s="71"/>
      <c r="R34" s="71">
        <v>640</v>
      </c>
      <c r="S34" s="71"/>
      <c r="T34" s="71"/>
      <c r="U34" s="71"/>
      <c r="V34" s="71"/>
      <c r="W34" s="71"/>
      <c r="X34" s="158"/>
    </row>
    <row r="35" spans="2:24" ht="12" x14ac:dyDescent="0.2">
      <c r="B35" s="69"/>
      <c r="C35" s="249">
        <v>26</v>
      </c>
      <c r="D35" s="70" t="s">
        <v>947</v>
      </c>
      <c r="E35" s="70" t="s">
        <v>831</v>
      </c>
      <c r="F35" s="145" t="str">
        <f>IFERROR(VLOOKUP(D35,BD!$B:$D,2,FALSE),"")</f>
        <v>SMEL/MCR</v>
      </c>
      <c r="G35" s="145" t="str">
        <f>IFERROR(VLOOKUP(E35,BD!$B:$D,2,FALSE),"")</f>
        <v>SMEL/MCR</v>
      </c>
      <c r="H35" s="160">
        <f>IFERROR(VLOOKUP(D35,BD!$B:$D,3,FALSE),"")</f>
        <v>38838</v>
      </c>
      <c r="I35" s="160">
        <f>IFERROR(VLOOKUP(E35,BD!$B:$D,3,FALSE),"")</f>
        <v>38625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960</v>
      </c>
      <c r="K35" s="147">
        <f t="shared" si="0"/>
        <v>2</v>
      </c>
      <c r="L35" s="71"/>
      <c r="M35" s="71"/>
      <c r="N35" s="71"/>
      <c r="O35" s="71"/>
      <c r="P35" s="71"/>
      <c r="Q35" s="71"/>
      <c r="R35" s="71">
        <v>640</v>
      </c>
      <c r="S35" s="71"/>
      <c r="T35" s="71"/>
      <c r="U35" s="71">
        <v>320</v>
      </c>
      <c r="V35" s="71"/>
      <c r="W35" s="71"/>
      <c r="X35" s="158"/>
    </row>
    <row r="36" spans="2:24" ht="12" x14ac:dyDescent="0.2">
      <c r="B36" s="69"/>
      <c r="C36" s="249">
        <v>27</v>
      </c>
      <c r="D36" s="124" t="s">
        <v>1557</v>
      </c>
      <c r="E36" s="70" t="s">
        <v>1555</v>
      </c>
      <c r="F36" s="145" t="str">
        <f>IFERROR(VLOOKUP(D36,BD!$B:$D,2,FALSE),"")</f>
        <v>ABCFI</v>
      </c>
      <c r="G36" s="145" t="str">
        <f>IFERROR(VLOOKUP(E36,BD!$B:$D,2,FALSE),"")</f>
        <v>ABCFI</v>
      </c>
      <c r="H36" s="160">
        <f>IFERROR(VLOOKUP(D36,BD!$B:$D,3,FALSE),"")</f>
        <v>38990</v>
      </c>
      <c r="I36" s="160">
        <f>IFERROR(VLOOKUP(E36,BD!$B:$D,3,FALSE),"")</f>
        <v>38835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880</v>
      </c>
      <c r="K36" s="147">
        <f t="shared" si="0"/>
        <v>1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>
        <v>880</v>
      </c>
      <c r="X36" s="158"/>
    </row>
    <row r="37" spans="2:24" ht="12" x14ac:dyDescent="0.2">
      <c r="B37" s="69"/>
      <c r="C37" s="249"/>
      <c r="D37" s="124" t="s">
        <v>557</v>
      </c>
      <c r="E37" s="70" t="s">
        <v>1382</v>
      </c>
      <c r="F37" s="145" t="str">
        <f>IFERROR(VLOOKUP(D37,BD!$B:$D,2,FALSE),"")</f>
        <v>ASSVP</v>
      </c>
      <c r="G37" s="145" t="str">
        <f>IFERROR(VLOOKUP(E37,BD!$B:$D,2,FALSE),"")</f>
        <v>ASSVP</v>
      </c>
      <c r="H37" s="160">
        <f>IFERROR(VLOOKUP(D37,BD!$B:$D,3,FALSE),"")</f>
        <v>39059</v>
      </c>
      <c r="I37" s="160">
        <f>IFERROR(VLOOKUP(E37,BD!$B:$D,3,FALSE),"")</f>
        <v>38741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880</v>
      </c>
      <c r="K37" s="147">
        <f t="shared" si="0"/>
        <v>1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>
        <v>880</v>
      </c>
      <c r="X37" s="158"/>
    </row>
    <row r="38" spans="2:24" ht="12" x14ac:dyDescent="0.2">
      <c r="B38" s="69"/>
      <c r="C38" s="249">
        <v>29</v>
      </c>
      <c r="D38" s="124" t="s">
        <v>1366</v>
      </c>
      <c r="E38" s="70" t="s">
        <v>977</v>
      </c>
      <c r="F38" s="145" t="str">
        <f>IFERROR(VLOOKUP(D38,BD!$B:$D,2,FALSE),"")</f>
        <v>AMBP</v>
      </c>
      <c r="G38" s="145" t="str">
        <f>IFERROR(VLOOKUP(E38,BD!$B:$D,2,FALSE),"")</f>
        <v>AMBP</v>
      </c>
      <c r="H38" s="160">
        <f>IFERROR(VLOOKUP(D38,BD!$B:$D,3,FALSE),"")</f>
        <v>38861</v>
      </c>
      <c r="I38" s="160">
        <f>IFERROR(VLOOKUP(E38,BD!$B:$D,3,FALSE),"")</f>
        <v>39075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840</v>
      </c>
      <c r="K38" s="147">
        <f t="shared" si="0"/>
        <v>2</v>
      </c>
      <c r="L38" s="71"/>
      <c r="M38" s="71"/>
      <c r="N38" s="71"/>
      <c r="O38" s="71"/>
      <c r="P38" s="71">
        <v>440</v>
      </c>
      <c r="Q38" s="71"/>
      <c r="R38" s="71">
        <v>400</v>
      </c>
      <c r="S38" s="71"/>
      <c r="T38" s="71"/>
      <c r="U38" s="71"/>
      <c r="V38" s="71"/>
      <c r="W38" s="71"/>
      <c r="X38" s="158"/>
    </row>
    <row r="39" spans="2:24" ht="12" x14ac:dyDescent="0.2">
      <c r="B39" s="69"/>
      <c r="C39" s="249"/>
      <c r="D39" s="124" t="s">
        <v>969</v>
      </c>
      <c r="E39" s="70" t="s">
        <v>602</v>
      </c>
      <c r="F39" s="145" t="str">
        <f>IFERROR(VLOOKUP(D39,BD!$B:$D,2,FALSE),"")</f>
        <v>CSJ/NAMBA TRAINING</v>
      </c>
      <c r="G39" s="145" t="str">
        <f>IFERROR(VLOOKUP(E39,BD!$B:$D,2,FALSE),"")</f>
        <v>CSJ/NAMBA TRAINING</v>
      </c>
      <c r="H39" s="160">
        <f>IFERROR(VLOOKUP(D39,BD!$B:$D,3,FALSE),"")</f>
        <v>38771</v>
      </c>
      <c r="I39" s="160">
        <f>IFERROR(VLOOKUP(E39,BD!$B:$D,3,FALSE),"")</f>
        <v>38646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840</v>
      </c>
      <c r="K39" s="147">
        <f t="shared" si="0"/>
        <v>2</v>
      </c>
      <c r="L39" s="71"/>
      <c r="M39" s="71"/>
      <c r="N39" s="71"/>
      <c r="O39" s="71"/>
      <c r="P39" s="71"/>
      <c r="Q39" s="71"/>
      <c r="R39" s="71"/>
      <c r="S39" s="71"/>
      <c r="T39" s="71">
        <v>440</v>
      </c>
      <c r="U39" s="71"/>
      <c r="V39" s="71"/>
      <c r="W39" s="71">
        <v>400</v>
      </c>
      <c r="X39" s="158"/>
    </row>
    <row r="40" spans="2:24" ht="12" x14ac:dyDescent="0.2">
      <c r="B40" s="69"/>
      <c r="C40" s="249">
        <v>31</v>
      </c>
      <c r="D40" s="70" t="s">
        <v>600</v>
      </c>
      <c r="E40" s="70" t="s">
        <v>1345</v>
      </c>
      <c r="F40" s="145" t="str">
        <f>IFERROR(VLOOKUP(D40,BD!$B:$D,2,FALSE),"")</f>
        <v>CSJ/NAMBA TRAINING</v>
      </c>
      <c r="G40" s="145" t="str">
        <f>IFERROR(VLOOKUP(E40,BD!$B:$D,2,FALSE),"")</f>
        <v>CSJ/NAMBA TRAINING</v>
      </c>
      <c r="H40" s="160">
        <f>IFERROR(VLOOKUP(D40,BD!$B:$D,3,FALSE),"")</f>
        <v>38982</v>
      </c>
      <c r="I40" s="160">
        <f>IFERROR(VLOOKUP(E40,BD!$B:$D,3,FALSE),"")</f>
        <v>38694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800</v>
      </c>
      <c r="K40" s="147">
        <f t="shared" si="0"/>
        <v>2</v>
      </c>
      <c r="L40" s="71"/>
      <c r="M40" s="71"/>
      <c r="N40" s="71"/>
      <c r="O40" s="71"/>
      <c r="P40" s="71"/>
      <c r="Q40" s="71"/>
      <c r="R40" s="71">
        <v>400</v>
      </c>
      <c r="S40" s="71"/>
      <c r="T40" s="71"/>
      <c r="U40" s="71"/>
      <c r="V40" s="71"/>
      <c r="W40" s="71">
        <v>400</v>
      </c>
      <c r="X40" s="158"/>
    </row>
    <row r="41" spans="2:24" ht="12" x14ac:dyDescent="0.2">
      <c r="B41" s="69"/>
      <c r="C41" s="249"/>
      <c r="D41" s="124" t="s">
        <v>1329</v>
      </c>
      <c r="E41" s="70" t="s">
        <v>557</v>
      </c>
      <c r="F41" s="145" t="str">
        <f>IFERROR(VLOOKUP(D41,BD!$B:$D,2,FALSE),"")</f>
        <v>ASSVP</v>
      </c>
      <c r="G41" s="145" t="str">
        <f>IFERROR(VLOOKUP(E41,BD!$B:$D,2,FALSE),"")</f>
        <v>ASSVP</v>
      </c>
      <c r="H41" s="160">
        <f>IFERROR(VLOOKUP(D41,BD!$B:$D,3,FALSE),"")</f>
        <v>38780</v>
      </c>
      <c r="I41" s="160">
        <f>IFERROR(VLOOKUP(E41,BD!$B:$D,3,FALSE),"")</f>
        <v>39059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800</v>
      </c>
      <c r="K41" s="147">
        <f t="shared" si="0"/>
        <v>2</v>
      </c>
      <c r="L41" s="71"/>
      <c r="M41" s="71"/>
      <c r="N41" s="71"/>
      <c r="O41" s="71">
        <v>400</v>
      </c>
      <c r="P41" s="71"/>
      <c r="Q41" s="71"/>
      <c r="R41" s="71">
        <v>400</v>
      </c>
      <c r="S41" s="71"/>
      <c r="T41" s="71"/>
      <c r="U41" s="71"/>
      <c r="V41" s="71"/>
      <c r="W41" s="71"/>
      <c r="X41" s="158"/>
    </row>
    <row r="42" spans="2:24" ht="12" x14ac:dyDescent="0.2">
      <c r="B42" s="69"/>
      <c r="C42" s="249"/>
      <c r="D42" s="70" t="s">
        <v>396</v>
      </c>
      <c r="E42" s="70" t="s">
        <v>1372</v>
      </c>
      <c r="F42" s="145" t="str">
        <f>IFERROR(VLOOKUP(D42,BD!$B:$D,2,FALSE),"")</f>
        <v>SMCC</v>
      </c>
      <c r="G42" s="145" t="str">
        <f>IFERROR(VLOOKUP(E42,BD!$B:$D,2,FALSE),"")</f>
        <v>SMCC</v>
      </c>
      <c r="H42" s="160">
        <f>IFERROR(VLOOKUP(D42,BD!$B:$D,3,FALSE),"")</f>
        <v>38462</v>
      </c>
      <c r="I42" s="160">
        <f>IFERROR(VLOOKUP(E42,BD!$B:$D,3,FALSE),"")</f>
        <v>38555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800</v>
      </c>
      <c r="K42" s="147">
        <f t="shared" ref="K42:K73" si="1">COUNT(L42:X42)-COUNTIF(L42:X42,"=0")</f>
        <v>2</v>
      </c>
      <c r="L42" s="71"/>
      <c r="M42" s="71"/>
      <c r="N42" s="71"/>
      <c r="O42" s="71">
        <v>400</v>
      </c>
      <c r="P42" s="71"/>
      <c r="Q42" s="71"/>
      <c r="R42" s="71">
        <v>400</v>
      </c>
      <c r="S42" s="71"/>
      <c r="T42" s="71"/>
      <c r="U42" s="71"/>
      <c r="V42" s="71"/>
      <c r="W42" s="71"/>
      <c r="X42" s="158"/>
    </row>
    <row r="43" spans="2:24" ht="12" x14ac:dyDescent="0.2">
      <c r="B43" s="69"/>
      <c r="C43" s="249">
        <v>34</v>
      </c>
      <c r="D43" s="124" t="s">
        <v>368</v>
      </c>
      <c r="E43" s="70" t="s">
        <v>303</v>
      </c>
      <c r="F43" s="145" t="str">
        <f>IFERROR(VLOOKUP(D43,BD!$B:$D,2,FALSE),"")</f>
        <v>ZARDO</v>
      </c>
      <c r="G43" s="145" t="str">
        <f>IFERROR(VLOOKUP(E43,BD!$B:$D,2,FALSE),"")</f>
        <v>ZARDO</v>
      </c>
      <c r="H43" s="160">
        <f>IFERROR(VLOOKUP(D43,BD!$B:$D,3,FALSE),"")</f>
        <v>38713</v>
      </c>
      <c r="I43" s="160">
        <f>IFERROR(VLOOKUP(E43,BD!$B:$D,3,FALSE),"")</f>
        <v>39327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680</v>
      </c>
      <c r="K43" s="147">
        <f t="shared" si="1"/>
        <v>1</v>
      </c>
      <c r="L43" s="71">
        <v>680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158"/>
    </row>
    <row r="44" spans="2:24" ht="12" x14ac:dyDescent="0.2">
      <c r="B44" s="69"/>
      <c r="C44" s="249"/>
      <c r="D44" s="124" t="s">
        <v>766</v>
      </c>
      <c r="E44" s="70" t="s">
        <v>684</v>
      </c>
      <c r="F44" s="145" t="str">
        <f>IFERROR(VLOOKUP(D44,BD!$B:$D,2,FALSE),"")</f>
        <v>PIAMARTA</v>
      </c>
      <c r="G44" s="145" t="str">
        <f>IFERROR(VLOOKUP(E44,BD!$B:$D,2,FALSE),"")</f>
        <v>PIAMARTA</v>
      </c>
      <c r="H44" s="160">
        <f>IFERROR(VLOOKUP(D44,BD!$B:$D,3,FALSE),"")</f>
        <v>39561</v>
      </c>
      <c r="I44" s="160">
        <f>IFERROR(VLOOKUP(E44,BD!$B:$D,3,FALSE),"")</f>
        <v>38880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680</v>
      </c>
      <c r="K44" s="147">
        <f t="shared" si="1"/>
        <v>1</v>
      </c>
      <c r="L44" s="71"/>
      <c r="M44" s="71"/>
      <c r="N44" s="71"/>
      <c r="O44" s="71"/>
      <c r="P44" s="71"/>
      <c r="Q44" s="71">
        <v>680</v>
      </c>
      <c r="R44" s="71"/>
      <c r="S44" s="71"/>
      <c r="T44" s="71"/>
      <c r="U44" s="71"/>
      <c r="V44" s="71"/>
      <c r="W44" s="71"/>
      <c r="X44" s="158"/>
    </row>
    <row r="45" spans="2:24" ht="12" x14ac:dyDescent="0.2">
      <c r="B45" s="69"/>
      <c r="C45" s="249">
        <v>36</v>
      </c>
      <c r="D45" s="124" t="s">
        <v>1385</v>
      </c>
      <c r="E45" s="70" t="s">
        <v>495</v>
      </c>
      <c r="F45" s="145" t="str">
        <f>IFERROR(VLOOKUP(D45,BD!$B:$D,2,FALSE),"")</f>
        <v>ABCFI</v>
      </c>
      <c r="G45" s="145" t="str">
        <f>IFERROR(VLOOKUP(E45,BD!$B:$D,2,FALSE),"")</f>
        <v>ABCFI</v>
      </c>
      <c r="H45" s="160">
        <f>IFERROR(VLOOKUP(D45,BD!$B:$D,3,FALSE),"")</f>
        <v>38862</v>
      </c>
      <c r="I45" s="160">
        <f>IFERROR(VLOOKUP(E45,BD!$B:$D,3,FALSE),"")</f>
        <v>39030</v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640</v>
      </c>
      <c r="K45" s="147">
        <f t="shared" si="1"/>
        <v>1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>
        <v>640</v>
      </c>
      <c r="X45" s="158"/>
    </row>
    <row r="46" spans="2:24" ht="12" x14ac:dyDescent="0.2">
      <c r="B46" s="69"/>
      <c r="C46" s="249"/>
      <c r="D46" s="124" t="s">
        <v>1397</v>
      </c>
      <c r="E46" s="124" t="s">
        <v>210</v>
      </c>
      <c r="F46" s="145" t="str">
        <f>IFERROR(VLOOKUP(D46,BD!$B:$D,2,FALSE),"")</f>
        <v>SMCC</v>
      </c>
      <c r="G46" s="145" t="str">
        <f>IFERROR(VLOOKUP(E46,BD!$B:$D,2,FALSE),"")</f>
        <v>SMCC</v>
      </c>
      <c r="H46" s="160">
        <f>IFERROR(VLOOKUP(D46,BD!$B:$D,3,FALSE),"")</f>
        <v>38779</v>
      </c>
      <c r="I46" s="160">
        <f>IFERROR(VLOOKUP(E46,BD!$B:$D,3,FALSE),"")</f>
        <v>39220</v>
      </c>
      <c r="J46" s="146">
        <f>IF(COUNT(L46:X46)&gt;=5,SUM(LARGE(L46:X46,{1,2,3,4,5})),IF(COUNT(L46:X46)=4,SUM(LARGE(L46:X46,{1,2,3,4})),IF(COUNT(L46:X46)=3,SUM(LARGE(L46:X46,{1,2,3})),IF(COUNT(L46:X46)=2,SUM(LARGE(L46:X46,{1,2})),IF(COUNT(L46:X46)=1,SUM(LARGE(L46:X46,{1})),0)))))</f>
        <v>640</v>
      </c>
      <c r="K46" s="147">
        <f t="shared" si="1"/>
        <v>1</v>
      </c>
      <c r="L46" s="71"/>
      <c r="M46" s="71"/>
      <c r="N46" s="71"/>
      <c r="O46" s="71"/>
      <c r="P46" s="71"/>
      <c r="Q46" s="71"/>
      <c r="R46" s="71">
        <v>640</v>
      </c>
      <c r="S46" s="71"/>
      <c r="T46" s="71"/>
      <c r="U46" s="71"/>
      <c r="V46" s="71"/>
      <c r="W46" s="71"/>
      <c r="X46" s="158"/>
    </row>
    <row r="47" spans="2:24" ht="12" x14ac:dyDescent="0.2">
      <c r="B47" s="69"/>
      <c r="C47" s="249"/>
      <c r="D47" s="124" t="s">
        <v>876</v>
      </c>
      <c r="E47" s="70" t="s">
        <v>505</v>
      </c>
      <c r="F47" s="145" t="str">
        <f>IFERROR(VLOOKUP(D47,BD!$B:$D,2,FALSE),"")</f>
        <v>BME</v>
      </c>
      <c r="G47" s="145" t="str">
        <f>IFERROR(VLOOKUP(E47,BD!$B:$D,2,FALSE),"")</f>
        <v>ZARDO</v>
      </c>
      <c r="H47" s="160">
        <f>IFERROR(VLOOKUP(D47,BD!$B:$D,3,FALSE),"")</f>
        <v>38591</v>
      </c>
      <c r="I47" s="160">
        <f>IFERROR(VLOOKUP(E47,BD!$B:$D,3,FALSE),"")</f>
        <v>38867</v>
      </c>
      <c r="J47" s="146">
        <f>IF(COUNT(L47:X47)&gt;=5,SUM(LARGE(L47:X47,{1,2,3,4,5})),IF(COUNT(L47:X47)=4,SUM(LARGE(L47:X47,{1,2,3,4})),IF(COUNT(L47:X47)=3,SUM(LARGE(L47:X47,{1,2,3})),IF(COUNT(L47:X47)=2,SUM(LARGE(L47:X47,{1,2})),IF(COUNT(L47:X47)=1,SUM(LARGE(L47:X47,{1})),0)))))</f>
        <v>640</v>
      </c>
      <c r="K47" s="147">
        <f t="shared" si="1"/>
        <v>1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>
        <v>640</v>
      </c>
      <c r="X47" s="158"/>
    </row>
    <row r="48" spans="2:24" ht="12" x14ac:dyDescent="0.2">
      <c r="B48" s="69"/>
      <c r="C48" s="249"/>
      <c r="D48" s="124" t="s">
        <v>946</v>
      </c>
      <c r="E48" s="70" t="s">
        <v>948</v>
      </c>
      <c r="F48" s="145" t="str">
        <f>IFERROR(VLOOKUP(D48,BD!$B:$D,2,FALSE),"")</f>
        <v>SMEL/MCR</v>
      </c>
      <c r="G48" s="145" t="str">
        <f>IFERROR(VLOOKUP(E48,BD!$B:$D,2,FALSE),"")</f>
        <v>SMEL/MCR</v>
      </c>
      <c r="H48" s="160">
        <f>IFERROR(VLOOKUP(D48,BD!$B:$D,3,FALSE),"")</f>
        <v>38816</v>
      </c>
      <c r="I48" s="160">
        <f>IFERROR(VLOOKUP(E48,BD!$B:$D,3,FALSE),"")</f>
        <v>38898</v>
      </c>
      <c r="J48" s="146">
        <f>IF(COUNT(L48:X48)&gt;=5,SUM(LARGE(L48:X48,{1,2,3,4,5})),IF(COUNT(L48:X48)=4,SUM(LARGE(L48:X48,{1,2,3,4})),IF(COUNT(L48:X48)=3,SUM(LARGE(L48:X48,{1,2,3})),IF(COUNT(L48:X48)=2,SUM(LARGE(L48:X48,{1,2})),IF(COUNT(L48:X48)=1,SUM(LARGE(L48:X48,{1})),0)))))</f>
        <v>640</v>
      </c>
      <c r="K48" s="147">
        <f t="shared" si="1"/>
        <v>1</v>
      </c>
      <c r="L48" s="71"/>
      <c r="M48" s="71"/>
      <c r="N48" s="71"/>
      <c r="O48" s="71"/>
      <c r="P48" s="71"/>
      <c r="Q48" s="71"/>
      <c r="R48" s="71">
        <v>640</v>
      </c>
      <c r="S48" s="71"/>
      <c r="T48" s="71"/>
      <c r="U48" s="71"/>
      <c r="V48" s="71"/>
      <c r="W48" s="71"/>
      <c r="X48" s="158"/>
    </row>
    <row r="49" spans="2:24" ht="12" x14ac:dyDescent="0.2">
      <c r="B49" s="69"/>
      <c r="C49" s="249"/>
      <c r="D49" s="124" t="s">
        <v>1317</v>
      </c>
      <c r="E49" s="70" t="s">
        <v>557</v>
      </c>
      <c r="F49" s="145" t="str">
        <f>IFERROR(VLOOKUP(D49,BD!$B:$D,2,FALSE),"")</f>
        <v>ASSVP</v>
      </c>
      <c r="G49" s="145" t="str">
        <f>IFERROR(VLOOKUP(E49,BD!$B:$D,2,FALSE),"")</f>
        <v>ASSVP</v>
      </c>
      <c r="H49" s="160">
        <f>IFERROR(VLOOKUP(D49,BD!$B:$D,3,FALSE),"")</f>
        <v>39113</v>
      </c>
      <c r="I49" s="160">
        <f>IFERROR(VLOOKUP(E49,BD!$B:$D,3,FALSE),"")</f>
        <v>39059</v>
      </c>
      <c r="J49" s="146">
        <f>IF(COUNT(L49:X49)&gt;=5,SUM(LARGE(L49:X49,{1,2,3,4,5})),IF(COUNT(L49:X49)=4,SUM(LARGE(L49:X49,{1,2,3,4})),IF(COUNT(L49:X49)=3,SUM(LARGE(L49:X49,{1,2,3})),IF(COUNT(L49:X49)=2,SUM(LARGE(L49:X49,{1,2})),IF(COUNT(L49:X49)=1,SUM(LARGE(L49:X49,{1})),0)))))</f>
        <v>640</v>
      </c>
      <c r="K49" s="147">
        <f t="shared" si="1"/>
        <v>1</v>
      </c>
      <c r="L49" s="71"/>
      <c r="M49" s="71"/>
      <c r="N49" s="71"/>
      <c r="O49" s="71"/>
      <c r="P49" s="71"/>
      <c r="Q49" s="71"/>
      <c r="R49" s="71"/>
      <c r="S49" s="71">
        <v>640</v>
      </c>
      <c r="T49" s="71"/>
      <c r="U49" s="71"/>
      <c r="V49" s="71"/>
      <c r="W49" s="71"/>
      <c r="X49" s="158"/>
    </row>
    <row r="50" spans="2:24" ht="12" x14ac:dyDescent="0.2">
      <c r="B50" s="69"/>
      <c r="C50" s="249"/>
      <c r="D50" s="70" t="s">
        <v>1395</v>
      </c>
      <c r="E50" s="70" t="s">
        <v>880</v>
      </c>
      <c r="F50" s="145" t="str">
        <f>IFERROR(VLOOKUP(D50,BD!$B:$D,2,FALSE),"")</f>
        <v>SMEL/MCR</v>
      </c>
      <c r="G50" s="145" t="str">
        <f>IFERROR(VLOOKUP(E50,BD!$B:$D,2,FALSE),"")</f>
        <v>SMEL/MCR</v>
      </c>
      <c r="H50" s="160">
        <f>IFERROR(VLOOKUP(D50,BD!$B:$D,3,FALSE),"")</f>
        <v>38660</v>
      </c>
      <c r="I50" s="160">
        <f>IFERROR(VLOOKUP(E50,BD!$B:$D,3,FALSE),"")</f>
        <v>38893</v>
      </c>
      <c r="J50" s="146">
        <f>IF(COUNT(L50:X50)&gt;=5,SUM(LARGE(L50:X50,{1,2,3,4,5})),IF(COUNT(L50:X50)=4,SUM(LARGE(L50:X50,{1,2,3,4})),IF(COUNT(L50:X50)=3,SUM(LARGE(L50:X50,{1,2,3})),IF(COUNT(L50:X50)=2,SUM(LARGE(L50:X50,{1,2})),IF(COUNT(L50:X50)=1,SUM(LARGE(L50:X50,{1})),0)))))</f>
        <v>640</v>
      </c>
      <c r="K50" s="147">
        <f t="shared" si="1"/>
        <v>1</v>
      </c>
      <c r="L50" s="71"/>
      <c r="M50" s="71"/>
      <c r="N50" s="71"/>
      <c r="O50" s="71"/>
      <c r="P50" s="71"/>
      <c r="Q50" s="71"/>
      <c r="R50" s="71">
        <v>640</v>
      </c>
      <c r="S50" s="71"/>
      <c r="T50" s="71"/>
      <c r="U50" s="71"/>
      <c r="V50" s="71"/>
      <c r="W50" s="71"/>
      <c r="X50" s="158"/>
    </row>
    <row r="51" spans="2:24" ht="12" x14ac:dyDescent="0.2">
      <c r="B51" s="69"/>
      <c r="C51" s="249"/>
      <c r="D51" s="124" t="s">
        <v>601</v>
      </c>
      <c r="E51" s="70" t="s">
        <v>602</v>
      </c>
      <c r="F51" s="145" t="str">
        <f>IFERROR(VLOOKUP(D51,BD!$B:$D,2,FALSE),"")</f>
        <v>CSJ/NAMBA TRAINING</v>
      </c>
      <c r="G51" s="145" t="str">
        <f>IFERROR(VLOOKUP(E51,BD!$B:$D,2,FALSE),"")</f>
        <v>CSJ/NAMBA TRAINING</v>
      </c>
      <c r="H51" s="160">
        <f>IFERROR(VLOOKUP(D51,BD!$B:$D,3,FALSE),"")</f>
        <v>38389</v>
      </c>
      <c r="I51" s="160">
        <f>IFERROR(VLOOKUP(E51,BD!$B:$D,3,FALSE),"")</f>
        <v>38646</v>
      </c>
      <c r="J51" s="146">
        <f>IF(COUNT(L51:X51)&gt;=5,SUM(LARGE(L51:X51,{1,2,3,4,5})),IF(COUNT(L51:X51)=4,SUM(LARGE(L51:X51,{1,2,3,4})),IF(COUNT(L51:X51)=3,SUM(LARGE(L51:X51,{1,2,3})),IF(COUNT(L51:X51)=2,SUM(LARGE(L51:X51,{1,2})),IF(COUNT(L51:X51)=1,SUM(LARGE(L51:X51,{1})),0)))))</f>
        <v>640</v>
      </c>
      <c r="K51" s="147">
        <f t="shared" si="1"/>
        <v>1</v>
      </c>
      <c r="L51" s="71"/>
      <c r="M51" s="71"/>
      <c r="N51" s="71"/>
      <c r="O51" s="71"/>
      <c r="P51" s="71"/>
      <c r="Q51" s="71"/>
      <c r="R51" s="71"/>
      <c r="S51" s="71">
        <v>640</v>
      </c>
      <c r="T51" s="71"/>
      <c r="U51" s="71"/>
      <c r="V51" s="71"/>
      <c r="W51" s="71"/>
      <c r="X51" s="158"/>
    </row>
    <row r="52" spans="2:24" ht="12" x14ac:dyDescent="0.2">
      <c r="B52" s="69"/>
      <c r="C52" s="249"/>
      <c r="D52" s="124" t="s">
        <v>1008</v>
      </c>
      <c r="E52" s="70" t="s">
        <v>1396</v>
      </c>
      <c r="F52" s="145" t="str">
        <f>IFERROR(VLOOKUP(D52,BD!$B:$D,2,FALSE),"")</f>
        <v>SMEL/MCR</v>
      </c>
      <c r="G52" s="145" t="str">
        <f>IFERROR(VLOOKUP(E52,BD!$B:$D,2,FALSE),"")</f>
        <v>SMEL/MCR</v>
      </c>
      <c r="H52" s="160">
        <f>IFERROR(VLOOKUP(D52,BD!$B:$D,3,FALSE),"")</f>
        <v>38528</v>
      </c>
      <c r="I52" s="160">
        <f>IFERROR(VLOOKUP(E52,BD!$B:$D,3,FALSE),"")</f>
        <v>38492</v>
      </c>
      <c r="J52" s="146">
        <f>IF(COUNT(L52:X52)&gt;=5,SUM(LARGE(L52:X52,{1,2,3,4,5})),IF(COUNT(L52:X52)=4,SUM(LARGE(L52:X52,{1,2,3,4})),IF(COUNT(L52:X52)=3,SUM(LARGE(L52:X52,{1,2,3})),IF(COUNT(L52:X52)=2,SUM(LARGE(L52:X52,{1,2})),IF(COUNT(L52:X52)=1,SUM(LARGE(L52:X52,{1})),0)))))</f>
        <v>640</v>
      </c>
      <c r="K52" s="147">
        <f t="shared" si="1"/>
        <v>1</v>
      </c>
      <c r="L52" s="71"/>
      <c r="M52" s="71"/>
      <c r="N52" s="71"/>
      <c r="O52" s="71"/>
      <c r="P52" s="71"/>
      <c r="Q52" s="71"/>
      <c r="R52" s="71">
        <v>640</v>
      </c>
      <c r="S52" s="71"/>
      <c r="T52" s="71"/>
      <c r="U52" s="71"/>
      <c r="V52" s="71"/>
      <c r="W52" s="71"/>
      <c r="X52" s="158"/>
    </row>
    <row r="53" spans="2:24" ht="12" x14ac:dyDescent="0.2">
      <c r="B53" s="69"/>
      <c r="C53" s="249">
        <v>44</v>
      </c>
      <c r="D53" s="124" t="s">
        <v>305</v>
      </c>
      <c r="E53" s="70" t="s">
        <v>1317</v>
      </c>
      <c r="F53" s="145" t="str">
        <f>IFERROR(VLOOKUP(D53,BD!$B:$D,2,FALSE),"")</f>
        <v>ASSVP</v>
      </c>
      <c r="G53" s="145" t="str">
        <f>IFERROR(VLOOKUP(E53,BD!$B:$D,2,FALSE),"")</f>
        <v>ASSVP</v>
      </c>
      <c r="H53" s="160">
        <f>IFERROR(VLOOKUP(D53,BD!$B:$D,3,FALSE),"")</f>
        <v>38850</v>
      </c>
      <c r="I53" s="160">
        <f>IFERROR(VLOOKUP(E53,BD!$B:$D,3,FALSE),"")</f>
        <v>39113</v>
      </c>
      <c r="J53" s="146">
        <f>IF(COUNT(L53:X53)&gt;=5,SUM(LARGE(L53:X53,{1,2,3,4,5})),IF(COUNT(L53:X53)=4,SUM(LARGE(L53:X53,{1,2,3,4})),IF(COUNT(L53:X53)=3,SUM(LARGE(L53:X53,{1,2,3})),IF(COUNT(L53:X53)=2,SUM(LARGE(L53:X53,{1,2})),IF(COUNT(L53:X53)=1,SUM(LARGE(L53:X53,{1})),0)))))</f>
        <v>560</v>
      </c>
      <c r="K53" s="147">
        <f t="shared" si="1"/>
        <v>1</v>
      </c>
      <c r="L53" s="71"/>
      <c r="M53" s="71"/>
      <c r="N53" s="71"/>
      <c r="O53" s="71"/>
      <c r="P53" s="71"/>
      <c r="Q53" s="71"/>
      <c r="R53" s="71"/>
      <c r="S53" s="71"/>
      <c r="T53" s="71">
        <v>560</v>
      </c>
      <c r="U53" s="71"/>
      <c r="V53" s="71"/>
      <c r="W53" s="71"/>
      <c r="X53" s="158"/>
    </row>
    <row r="54" spans="2:24" ht="12" x14ac:dyDescent="0.2">
      <c r="B54" s="69"/>
      <c r="C54" s="249"/>
      <c r="D54" s="70" t="s">
        <v>1385</v>
      </c>
      <c r="E54" s="124" t="s">
        <v>499</v>
      </c>
      <c r="F54" s="145" t="str">
        <f>IFERROR(VLOOKUP(D54,BD!$B:$D,2,FALSE),"")</f>
        <v>ABCFI</v>
      </c>
      <c r="G54" s="145" t="str">
        <f>IFERROR(VLOOKUP(E54,BD!$B:$D,2,FALSE),"")</f>
        <v>ABCFI</v>
      </c>
      <c r="H54" s="160">
        <f>IFERROR(VLOOKUP(D54,BD!$B:$D,3,FALSE),"")</f>
        <v>38862</v>
      </c>
      <c r="I54" s="160">
        <f>IFERROR(VLOOKUP(E54,BD!$B:$D,3,FALSE),"")</f>
        <v>38394</v>
      </c>
      <c r="J54" s="146">
        <f>IF(COUNT(L54:X54)&gt;=5,SUM(LARGE(L54:X54,{1,2,3,4,5})),IF(COUNT(L54:X54)=4,SUM(LARGE(L54:X54,{1,2,3,4})),IF(COUNT(L54:X54)=3,SUM(LARGE(L54:X54,{1,2,3})),IF(COUNT(L54:X54)=2,SUM(LARGE(L54:X54,{1,2})),IF(COUNT(L54:X54)=1,SUM(LARGE(L54:X54,{1})),0)))))</f>
        <v>560</v>
      </c>
      <c r="K54" s="147">
        <f t="shared" si="1"/>
        <v>1</v>
      </c>
      <c r="L54" s="71"/>
      <c r="M54" s="71"/>
      <c r="N54" s="71"/>
      <c r="O54" s="71"/>
      <c r="P54" s="71"/>
      <c r="Q54" s="71">
        <v>560</v>
      </c>
      <c r="R54" s="71"/>
      <c r="S54" s="71"/>
      <c r="T54" s="71"/>
      <c r="U54" s="71"/>
      <c r="V54" s="71"/>
      <c r="W54" s="71"/>
      <c r="X54" s="158"/>
    </row>
    <row r="55" spans="2:24" ht="12" x14ac:dyDescent="0.2">
      <c r="B55" s="69"/>
      <c r="C55" s="249"/>
      <c r="D55" s="123" t="s">
        <v>807</v>
      </c>
      <c r="E55" s="124" t="s">
        <v>977</v>
      </c>
      <c r="F55" s="145" t="str">
        <f>IFERROR(VLOOKUP(D55,BD!$B:$D,2,FALSE),"")</f>
        <v>AMBP</v>
      </c>
      <c r="G55" s="145" t="str">
        <f>IFERROR(VLOOKUP(E55,BD!$B:$D,2,FALSE),"")</f>
        <v>AMBP</v>
      </c>
      <c r="H55" s="160">
        <f>IFERROR(VLOOKUP(D55,BD!$B:$D,3,FALSE),"")</f>
        <v>38648</v>
      </c>
      <c r="I55" s="160">
        <f>IFERROR(VLOOKUP(E55,BD!$B:$D,3,FALSE),"")</f>
        <v>39075</v>
      </c>
      <c r="J55" s="146">
        <f>IF(COUNT(L55:X55)&gt;=5,SUM(LARGE(L55:X55,{1,2,3,4,5})),IF(COUNT(L55:X55)=4,SUM(LARGE(L55:X55,{1,2,3,4})),IF(COUNT(L55:X55)=3,SUM(LARGE(L55:X55,{1,2,3})),IF(COUNT(L55:X55)=2,SUM(LARGE(L55:X55,{1,2})),IF(COUNT(L55:X55)=1,SUM(LARGE(L55:X55,{1})),0)))))</f>
        <v>560</v>
      </c>
      <c r="K55" s="147">
        <f t="shared" si="1"/>
        <v>1</v>
      </c>
      <c r="L55" s="71"/>
      <c r="M55" s="71"/>
      <c r="N55" s="71"/>
      <c r="O55" s="71"/>
      <c r="P55" s="71"/>
      <c r="Q55" s="71"/>
      <c r="R55" s="71"/>
      <c r="S55" s="71"/>
      <c r="T55" s="71">
        <v>560</v>
      </c>
      <c r="U55" s="71"/>
      <c r="V55" s="71"/>
      <c r="W55" s="71"/>
      <c r="X55" s="158"/>
    </row>
    <row r="56" spans="2:24" ht="12" x14ac:dyDescent="0.2">
      <c r="B56" s="69"/>
      <c r="C56" s="249"/>
      <c r="D56" s="70" t="s">
        <v>1329</v>
      </c>
      <c r="E56" s="70" t="s">
        <v>1382</v>
      </c>
      <c r="F56" s="145" t="str">
        <f>IFERROR(VLOOKUP(D56,BD!$B:$D,2,FALSE),"")</f>
        <v>ASSVP</v>
      </c>
      <c r="G56" s="145" t="str">
        <f>IFERROR(VLOOKUP(E56,BD!$B:$D,2,FALSE),"")</f>
        <v>ASSVP</v>
      </c>
      <c r="H56" s="160">
        <f>IFERROR(VLOOKUP(D56,BD!$B:$D,3,FALSE),"")</f>
        <v>38780</v>
      </c>
      <c r="I56" s="160">
        <f>IFERROR(VLOOKUP(E56,BD!$B:$D,3,FALSE),"")</f>
        <v>38741</v>
      </c>
      <c r="J56" s="146">
        <f>IF(COUNT(L56:X56)&gt;=5,SUM(LARGE(L56:X56,{1,2,3,4,5})),IF(COUNT(L56:X56)=4,SUM(LARGE(L56:X56,{1,2,3,4})),IF(COUNT(L56:X56)=3,SUM(LARGE(L56:X56,{1,2,3})),IF(COUNT(L56:X56)=2,SUM(LARGE(L56:X56,{1,2})),IF(COUNT(L56:X56)=1,SUM(LARGE(L56:X56,{1})),0)))))</f>
        <v>560</v>
      </c>
      <c r="K56" s="147">
        <f t="shared" si="1"/>
        <v>1</v>
      </c>
      <c r="L56" s="71"/>
      <c r="M56" s="71"/>
      <c r="N56" s="71"/>
      <c r="O56" s="71"/>
      <c r="P56" s="71"/>
      <c r="Q56" s="71"/>
      <c r="R56" s="71"/>
      <c r="S56" s="71"/>
      <c r="T56" s="71"/>
      <c r="U56" s="71">
        <v>560</v>
      </c>
      <c r="V56" s="71"/>
      <c r="W56" s="71"/>
      <c r="X56" s="158"/>
    </row>
    <row r="57" spans="2:24" ht="12" x14ac:dyDescent="0.2">
      <c r="B57" s="69"/>
      <c r="C57" s="249"/>
      <c r="D57" s="124" t="s">
        <v>1033</v>
      </c>
      <c r="E57" s="70" t="s">
        <v>1038</v>
      </c>
      <c r="F57" s="145" t="str">
        <f>IFERROR(VLOOKUP(D57,BD!$B:$D,2,FALSE),"")</f>
        <v>ASERP</v>
      </c>
      <c r="G57" s="145" t="str">
        <f>IFERROR(VLOOKUP(E57,BD!$B:$D,2,FALSE),"")</f>
        <v>ASERP</v>
      </c>
      <c r="H57" s="160">
        <f>IFERROR(VLOOKUP(D57,BD!$B:$D,3,FALSE),"")</f>
        <v>38961</v>
      </c>
      <c r="I57" s="160">
        <f>IFERROR(VLOOKUP(E57,BD!$B:$D,3,FALSE),"")</f>
        <v>39621</v>
      </c>
      <c r="J57" s="146">
        <f>IF(COUNT(L57:X57)&gt;=5,SUM(LARGE(L57:X57,{1,2,3,4,5})),IF(COUNT(L57:X57)=4,SUM(LARGE(L57:X57,{1,2,3,4})),IF(COUNT(L57:X57)=3,SUM(LARGE(L57:X57,{1,2,3})),IF(COUNT(L57:X57)=2,SUM(LARGE(L57:X57,{1,2})),IF(COUNT(L57:X57)=1,SUM(LARGE(L57:X57,{1})),0)))))</f>
        <v>560</v>
      </c>
      <c r="K57" s="147">
        <f t="shared" si="1"/>
        <v>1</v>
      </c>
      <c r="L57" s="71"/>
      <c r="M57" s="71"/>
      <c r="N57" s="71"/>
      <c r="O57" s="71"/>
      <c r="P57" s="71">
        <v>560</v>
      </c>
      <c r="Q57" s="71"/>
      <c r="R57" s="71"/>
      <c r="S57" s="71"/>
      <c r="T57" s="71"/>
      <c r="U57" s="71"/>
      <c r="V57" s="71"/>
      <c r="W57" s="71"/>
      <c r="X57" s="158"/>
    </row>
    <row r="58" spans="2:24" ht="12" x14ac:dyDescent="0.2">
      <c r="B58" s="69"/>
      <c r="C58" s="249">
        <v>49</v>
      </c>
      <c r="D58" s="70" t="s">
        <v>1402</v>
      </c>
      <c r="E58" s="70" t="s">
        <v>396</v>
      </c>
      <c r="F58" s="145" t="str">
        <f>IFERROR(VLOOKUP(D58,BD!$B:$D,2,FALSE),"")</f>
        <v>SMCC</v>
      </c>
      <c r="G58" s="145" t="str">
        <f>IFERROR(VLOOKUP(E58,BD!$B:$D,2,FALSE),"")</f>
        <v>SMCC</v>
      </c>
      <c r="H58" s="160">
        <f>IFERROR(VLOOKUP(D58,BD!$B:$D,3,FALSE),"")</f>
        <v>39154</v>
      </c>
      <c r="I58" s="160">
        <f>IFERROR(VLOOKUP(E58,BD!$B:$D,3,FALSE),"")</f>
        <v>38462</v>
      </c>
      <c r="J58" s="146">
        <f>IF(COUNT(L58:X58)&gt;=5,SUM(LARGE(L58:X58,{1,2,3,4,5})),IF(COUNT(L58:X58)=4,SUM(LARGE(L58:X58,{1,2,3,4})),IF(COUNT(L58:X58)=3,SUM(LARGE(L58:X58,{1,2,3})),IF(COUNT(L58:X58)=2,SUM(LARGE(L58:X58,{1,2})),IF(COUNT(L58:X58)=1,SUM(LARGE(L58:X58,{1})),0)))))</f>
        <v>440</v>
      </c>
      <c r="K58" s="147">
        <f t="shared" si="1"/>
        <v>1</v>
      </c>
      <c r="L58" s="71">
        <v>440</v>
      </c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58"/>
    </row>
    <row r="59" spans="2:24" ht="12" x14ac:dyDescent="0.2">
      <c r="B59" s="69"/>
      <c r="C59" s="249"/>
      <c r="D59" s="70" t="s">
        <v>1386</v>
      </c>
      <c r="E59" s="124" t="s">
        <v>1381</v>
      </c>
      <c r="F59" s="145" t="str">
        <f>IFERROR(VLOOKUP(D59,BD!$B:$D,2,FALSE),"")</f>
        <v>ASSVP</v>
      </c>
      <c r="G59" s="145" t="str">
        <f>IFERROR(VLOOKUP(E59,BD!$B:$D,2,FALSE),"")</f>
        <v>ASSVP</v>
      </c>
      <c r="H59" s="160">
        <f>IFERROR(VLOOKUP(D59,BD!$B:$D,3,FALSE),"")</f>
        <v>38715</v>
      </c>
      <c r="I59" s="160">
        <f>IFERROR(VLOOKUP(E59,BD!$B:$D,3,FALSE),"")</f>
        <v>39039</v>
      </c>
      <c r="J59" s="146">
        <f>IF(COUNT(L59:X59)&gt;=5,SUM(LARGE(L59:X59,{1,2,3,4,5})),IF(COUNT(L59:X59)=4,SUM(LARGE(L59:X59,{1,2,3,4})),IF(COUNT(L59:X59)=3,SUM(LARGE(L59:X59,{1,2,3})),IF(COUNT(L59:X59)=2,SUM(LARGE(L59:X59,{1,2})),IF(COUNT(L59:X59)=1,SUM(LARGE(L59:X59,{1})),0)))))</f>
        <v>440</v>
      </c>
      <c r="K59" s="147">
        <f t="shared" si="1"/>
        <v>1</v>
      </c>
      <c r="L59" s="71"/>
      <c r="M59" s="71"/>
      <c r="N59" s="71"/>
      <c r="O59" s="71"/>
      <c r="P59" s="71"/>
      <c r="Q59" s="71"/>
      <c r="R59" s="71"/>
      <c r="S59" s="71"/>
      <c r="T59" s="71"/>
      <c r="U59" s="71">
        <v>440</v>
      </c>
      <c r="V59" s="71"/>
      <c r="W59" s="71"/>
      <c r="X59" s="158"/>
    </row>
    <row r="60" spans="2:24" ht="12" x14ac:dyDescent="0.2">
      <c r="B60" s="69"/>
      <c r="C60" s="249"/>
      <c r="D60" s="124" t="s">
        <v>876</v>
      </c>
      <c r="E60" s="70" t="s">
        <v>396</v>
      </c>
      <c r="F60" s="145" t="str">
        <f>IFERROR(VLOOKUP(D60,BD!$B:$D,2,FALSE),"")</f>
        <v>BME</v>
      </c>
      <c r="G60" s="145" t="str">
        <f>IFERROR(VLOOKUP(E60,BD!$B:$D,2,FALSE),"")</f>
        <v>SMCC</v>
      </c>
      <c r="H60" s="160">
        <f>IFERROR(VLOOKUP(D60,BD!$B:$D,3,FALSE),"")</f>
        <v>38591</v>
      </c>
      <c r="I60" s="160">
        <f>IFERROR(VLOOKUP(E60,BD!$B:$D,3,FALSE),"")</f>
        <v>38462</v>
      </c>
      <c r="J60" s="146">
        <f>IF(COUNT(L60:X60)&gt;=5,SUM(LARGE(L60:X60,{1,2,3,4,5})),IF(COUNT(L60:X60)=4,SUM(LARGE(L60:X60,{1,2,3,4})),IF(COUNT(L60:X60)=3,SUM(LARGE(L60:X60,{1,2,3})),IF(COUNT(L60:X60)=2,SUM(LARGE(L60:X60,{1,2})),IF(COUNT(L60:X60)=1,SUM(LARGE(L60:X60,{1})),0)))))</f>
        <v>440</v>
      </c>
      <c r="K60" s="147">
        <f t="shared" si="1"/>
        <v>1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>
        <v>440</v>
      </c>
      <c r="W60" s="71"/>
      <c r="X60" s="158"/>
    </row>
    <row r="61" spans="2:24" ht="12" x14ac:dyDescent="0.2">
      <c r="B61" s="69"/>
      <c r="C61" s="249"/>
      <c r="D61" s="124" t="s">
        <v>595</v>
      </c>
      <c r="E61" s="70" t="s">
        <v>1479</v>
      </c>
      <c r="F61" s="145" t="str">
        <f>IFERROR(VLOOKUP(D61,BD!$B:$D,2,FALSE),"")</f>
        <v>CC</v>
      </c>
      <c r="G61" s="145" t="str">
        <f>IFERROR(VLOOKUP(E61,BD!$B:$D,2,FALSE),"")</f>
        <v>CC</v>
      </c>
      <c r="H61" s="160">
        <f>IFERROR(VLOOKUP(D61,BD!$B:$D,3,FALSE),"")</f>
        <v>0</v>
      </c>
      <c r="I61" s="160">
        <f>IFERROR(VLOOKUP(E61,BD!$B:$D,3,FALSE),"")</f>
        <v>39364</v>
      </c>
      <c r="J61" s="146">
        <f>IF(COUNT(L61:X61)&gt;=5,SUM(LARGE(L61:X61,{1,2,3,4,5})),IF(COUNT(L61:X61)=4,SUM(LARGE(L61:X61,{1,2,3,4})),IF(COUNT(L61:X61)=3,SUM(LARGE(L61:X61,{1,2,3})),IF(COUNT(L61:X61)=2,SUM(LARGE(L61:X61,{1,2})),IF(COUNT(L61:X61)=1,SUM(LARGE(L61:X61,{1})),0)))))</f>
        <v>440</v>
      </c>
      <c r="K61" s="147">
        <f t="shared" si="1"/>
        <v>1</v>
      </c>
      <c r="L61" s="71"/>
      <c r="M61" s="71"/>
      <c r="N61" s="71">
        <v>440</v>
      </c>
      <c r="O61" s="71"/>
      <c r="P61" s="71"/>
      <c r="Q61" s="71"/>
      <c r="R61" s="71"/>
      <c r="S61" s="71"/>
      <c r="T61" s="71"/>
      <c r="U61" s="71"/>
      <c r="V61" s="71"/>
      <c r="W61" s="71"/>
      <c r="X61" s="158"/>
    </row>
    <row r="62" spans="2:24" ht="12" x14ac:dyDescent="0.2">
      <c r="B62" s="69"/>
      <c r="C62" s="249"/>
      <c r="D62" s="126" t="s">
        <v>486</v>
      </c>
      <c r="E62" s="70" t="s">
        <v>963</v>
      </c>
      <c r="F62" s="145" t="str">
        <f>IFERROR(VLOOKUP(D62,BD!$B:$D,2,FALSE),"")</f>
        <v>PIAMARTA</v>
      </c>
      <c r="G62" s="145" t="str">
        <f>IFERROR(VLOOKUP(E62,BD!$B:$D,2,FALSE),"")</f>
        <v>PIAMARTA</v>
      </c>
      <c r="H62" s="160">
        <f>IFERROR(VLOOKUP(D62,BD!$B:$D,3,FALSE),"")</f>
        <v>38670</v>
      </c>
      <c r="I62" s="160">
        <f>IFERROR(VLOOKUP(E62,BD!$B:$D,3,FALSE),"")</f>
        <v>38595</v>
      </c>
      <c r="J62" s="146">
        <f>IF(COUNT(L62:X62)&gt;=5,SUM(LARGE(L62:X62,{1,2,3,4,5})),IF(COUNT(L62:X62)=4,SUM(LARGE(L62:X62,{1,2,3,4})),IF(COUNT(L62:X62)=3,SUM(LARGE(L62:X62,{1,2,3})),IF(COUNT(L62:X62)=2,SUM(LARGE(L62:X62,{1,2})),IF(COUNT(L62:X62)=1,SUM(LARGE(L62:X62,{1})),0)))))</f>
        <v>440</v>
      </c>
      <c r="K62" s="147">
        <f t="shared" si="1"/>
        <v>1</v>
      </c>
      <c r="L62" s="71"/>
      <c r="M62" s="71"/>
      <c r="N62" s="71"/>
      <c r="O62" s="71"/>
      <c r="P62" s="71"/>
      <c r="Q62" s="71">
        <v>440</v>
      </c>
      <c r="R62" s="71"/>
      <c r="S62" s="71"/>
      <c r="T62" s="71"/>
      <c r="U62" s="71"/>
      <c r="V62" s="71"/>
      <c r="W62" s="71"/>
      <c r="X62" s="158"/>
    </row>
    <row r="63" spans="2:24" ht="12" x14ac:dyDescent="0.2">
      <c r="B63" s="69"/>
      <c r="C63" s="249"/>
      <c r="D63" s="124" t="s">
        <v>1564</v>
      </c>
      <c r="E63" s="70" t="s">
        <v>966</v>
      </c>
      <c r="F63" s="145" t="str">
        <f>IFERROR(VLOOKUP(D63,BD!$B:$D,2,FALSE),"")</f>
        <v>PIAMARTA</v>
      </c>
      <c r="G63" s="145" t="str">
        <f>IFERROR(VLOOKUP(E63,BD!$B:$D,2,FALSE),"")</f>
        <v>PIAMARTA</v>
      </c>
      <c r="H63" s="160">
        <f>IFERROR(VLOOKUP(D63,BD!$B:$D,3,FALSE),"")</f>
        <v>0</v>
      </c>
      <c r="I63" s="160">
        <f>IFERROR(VLOOKUP(E63,BD!$B:$D,3,FALSE),"")</f>
        <v>38432</v>
      </c>
      <c r="J63" s="146">
        <f>IF(COUNT(L63:X63)&gt;=5,SUM(LARGE(L63:X63,{1,2,3,4,5})),IF(COUNT(L63:X63)=4,SUM(LARGE(L63:X63,{1,2,3,4})),IF(COUNT(L63:X63)=3,SUM(LARGE(L63:X63,{1,2,3})),IF(COUNT(L63:X63)=2,SUM(LARGE(L63:X63,{1,2})),IF(COUNT(L63:X63)=1,SUM(LARGE(L63:X63,{1})),0)))))</f>
        <v>440</v>
      </c>
      <c r="K63" s="147">
        <f t="shared" si="1"/>
        <v>1</v>
      </c>
      <c r="L63" s="71"/>
      <c r="M63" s="71"/>
      <c r="N63" s="71"/>
      <c r="O63" s="71"/>
      <c r="P63" s="71"/>
      <c r="Q63" s="71"/>
      <c r="R63" s="71"/>
      <c r="S63" s="71"/>
      <c r="T63" s="71"/>
      <c r="U63" s="71">
        <v>440</v>
      </c>
      <c r="V63" s="71"/>
      <c r="W63" s="71"/>
      <c r="X63" s="158"/>
    </row>
    <row r="64" spans="2:24" ht="12" x14ac:dyDescent="0.2">
      <c r="B64" s="69"/>
      <c r="C64" s="249"/>
      <c r="D64" s="124" t="s">
        <v>1394</v>
      </c>
      <c r="E64" s="70" t="s">
        <v>1396</v>
      </c>
      <c r="F64" s="145" t="str">
        <f>IFERROR(VLOOKUP(D64,BD!$B:$D,2,FALSE),"")</f>
        <v>SMEL/MCR</v>
      </c>
      <c r="G64" s="145" t="str">
        <f>IFERROR(VLOOKUP(E64,BD!$B:$D,2,FALSE),"")</f>
        <v>SMEL/MCR</v>
      </c>
      <c r="H64" s="160">
        <f>IFERROR(VLOOKUP(D64,BD!$B:$D,3,FALSE),"")</f>
        <v>38371</v>
      </c>
      <c r="I64" s="160">
        <f>IFERROR(VLOOKUP(E64,BD!$B:$D,3,FALSE),"")</f>
        <v>38492</v>
      </c>
      <c r="J64" s="146">
        <f>IF(COUNT(L64:X64)&gt;=5,SUM(LARGE(L64:X64,{1,2,3,4,5})),IF(COUNT(L64:X64)=4,SUM(LARGE(L64:X64,{1,2,3,4})),IF(COUNT(L64:X64)=3,SUM(LARGE(L64:X64,{1,2,3})),IF(COUNT(L64:X64)=2,SUM(LARGE(L64:X64,{1,2})),IF(COUNT(L64:X64)=1,SUM(LARGE(L64:X64,{1})),0)))))</f>
        <v>440</v>
      </c>
      <c r="K64" s="147">
        <f t="shared" si="1"/>
        <v>1</v>
      </c>
      <c r="L64" s="71"/>
      <c r="M64" s="71"/>
      <c r="N64" s="71"/>
      <c r="O64" s="71"/>
      <c r="P64" s="71"/>
      <c r="Q64" s="71"/>
      <c r="R64" s="71"/>
      <c r="S64" s="71"/>
      <c r="T64" s="71"/>
      <c r="U64" s="71">
        <v>440</v>
      </c>
      <c r="V64" s="71"/>
      <c r="W64" s="71"/>
      <c r="X64" s="158"/>
    </row>
    <row r="65" spans="2:24" ht="12" x14ac:dyDescent="0.2">
      <c r="B65" s="69"/>
      <c r="C65" s="249"/>
      <c r="D65" s="124" t="s">
        <v>1098</v>
      </c>
      <c r="E65" s="70" t="s">
        <v>1089</v>
      </c>
      <c r="F65" s="145" t="str">
        <f>IFERROR(VLOOKUP(D65,BD!$B:$D,2,FALSE),"")</f>
        <v>AMBP</v>
      </c>
      <c r="G65" s="145" t="str">
        <f>IFERROR(VLOOKUP(E65,BD!$B:$D,2,FALSE),"")</f>
        <v>ASERP</v>
      </c>
      <c r="H65" s="160">
        <f>IFERROR(VLOOKUP(D65,BD!$B:$D,3,FALSE),"")</f>
        <v>0</v>
      </c>
      <c r="I65" s="160">
        <f>IFERROR(VLOOKUP(E65,BD!$B:$D,3,FALSE),"")</f>
        <v>39351</v>
      </c>
      <c r="J65" s="146">
        <f>IF(COUNT(L65:X65)&gt;=5,SUM(LARGE(L65:X65,{1,2,3,4,5})),IF(COUNT(L65:X65)=4,SUM(LARGE(L65:X65,{1,2,3,4})),IF(COUNT(L65:X65)=3,SUM(LARGE(L65:X65,{1,2,3})),IF(COUNT(L65:X65)=2,SUM(LARGE(L65:X65,{1,2})),IF(COUNT(L65:X65)=1,SUM(LARGE(L65:X65,{1})),0)))))</f>
        <v>440</v>
      </c>
      <c r="K65" s="147">
        <f t="shared" si="1"/>
        <v>1</v>
      </c>
      <c r="L65" s="71"/>
      <c r="M65" s="71">
        <v>440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158"/>
    </row>
    <row r="66" spans="2:24" ht="12" x14ac:dyDescent="0.2">
      <c r="B66" s="69"/>
      <c r="C66" s="249">
        <v>57</v>
      </c>
      <c r="D66" s="124" t="s">
        <v>398</v>
      </c>
      <c r="E66" s="124" t="s">
        <v>1558</v>
      </c>
      <c r="F66" s="145" t="str">
        <f>IFERROR(VLOOKUP(D66,BD!$B:$D,2,FALSE),"")</f>
        <v>SMCC</v>
      </c>
      <c r="G66" s="145" t="str">
        <f>IFERROR(VLOOKUP(E66,BD!$B:$D,2,FALSE),"")</f>
        <v>SMCC</v>
      </c>
      <c r="H66" s="160">
        <f>IFERROR(VLOOKUP(D66,BD!$B:$D,3,FALSE),"")</f>
        <v>38885</v>
      </c>
      <c r="I66" s="160">
        <f>IFERROR(VLOOKUP(E66,BD!$B:$D,3,FALSE),"")</f>
        <v>38879</v>
      </c>
      <c r="J66" s="146">
        <f>IF(COUNT(L66:X66)&gt;=5,SUM(LARGE(L66:X66,{1,2,3,4,5})),IF(COUNT(L66:X66)=4,SUM(LARGE(L66:X66,{1,2,3,4})),IF(COUNT(L66:X66)=3,SUM(LARGE(L66:X66,{1,2,3})),IF(COUNT(L66:X66)=2,SUM(LARGE(L66:X66,{1,2})),IF(COUNT(L66:X66)=1,SUM(LARGE(L66:X66,{1})),0)))))</f>
        <v>400</v>
      </c>
      <c r="K66" s="147">
        <f t="shared" si="1"/>
        <v>1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>
        <v>400</v>
      </c>
      <c r="X66" s="158"/>
    </row>
    <row r="67" spans="2:24" ht="12" x14ac:dyDescent="0.2">
      <c r="B67" s="69"/>
      <c r="C67" s="249"/>
      <c r="D67" s="124" t="s">
        <v>1388</v>
      </c>
      <c r="E67" s="124" t="s">
        <v>1366</v>
      </c>
      <c r="F67" s="145" t="str">
        <f>IFERROR(VLOOKUP(D67,BD!$B:$D,2,FALSE),"")</f>
        <v>AMBP</v>
      </c>
      <c r="G67" s="145" t="str">
        <f>IFERROR(VLOOKUP(E67,BD!$B:$D,2,FALSE),"")</f>
        <v>AMBP</v>
      </c>
      <c r="H67" s="160">
        <f>IFERROR(VLOOKUP(D67,BD!$B:$D,3,FALSE),"")</f>
        <v>38385</v>
      </c>
      <c r="I67" s="160">
        <f>IFERROR(VLOOKUP(E67,BD!$B:$D,3,FALSE),"")</f>
        <v>38861</v>
      </c>
      <c r="J67" s="146">
        <f>IF(COUNT(L67:X67)&gt;=5,SUM(LARGE(L67:X67,{1,2,3,4,5})),IF(COUNT(L67:X67)=4,SUM(LARGE(L67:X67,{1,2,3,4})),IF(COUNT(L67:X67)=3,SUM(LARGE(L67:X67,{1,2,3})),IF(COUNT(L67:X67)=2,SUM(LARGE(L67:X67,{1,2})),IF(COUNT(L67:X67)=1,SUM(LARGE(L67:X67,{1})),0)))))</f>
        <v>400</v>
      </c>
      <c r="K67" s="147">
        <f t="shared" si="1"/>
        <v>1</v>
      </c>
      <c r="L67" s="71"/>
      <c r="M67" s="71"/>
      <c r="N67" s="71"/>
      <c r="O67" s="71"/>
      <c r="P67" s="71"/>
      <c r="Q67" s="71"/>
      <c r="R67" s="71"/>
      <c r="S67" s="71">
        <v>400</v>
      </c>
      <c r="T67" s="71"/>
      <c r="U67" s="71"/>
      <c r="V67" s="71"/>
      <c r="W67" s="71"/>
      <c r="X67" s="158"/>
    </row>
    <row r="68" spans="2:24" ht="12" x14ac:dyDescent="0.2">
      <c r="B68" s="69"/>
      <c r="C68" s="249"/>
      <c r="D68" s="124" t="s">
        <v>1386</v>
      </c>
      <c r="E68" s="124" t="s">
        <v>1570</v>
      </c>
      <c r="F68" s="145" t="str">
        <f>IFERROR(VLOOKUP(D68,BD!$B:$D,2,FALSE),"")</f>
        <v>ASSVP</v>
      </c>
      <c r="G68" s="145" t="str">
        <f>IFERROR(VLOOKUP(E68,BD!$B:$D,2,FALSE),"")</f>
        <v>ASSVP</v>
      </c>
      <c r="H68" s="160">
        <f>IFERROR(VLOOKUP(D68,BD!$B:$D,3,FALSE),"")</f>
        <v>38715</v>
      </c>
      <c r="I68" s="160">
        <f>IFERROR(VLOOKUP(E68,BD!$B:$D,3,FALSE),"")</f>
        <v>38979</v>
      </c>
      <c r="J68" s="146">
        <f>IF(COUNT(L68:X68)&gt;=5,SUM(LARGE(L68:X68,{1,2,3,4,5})),IF(COUNT(L68:X68)=4,SUM(LARGE(L68:X68,{1,2,3,4})),IF(COUNT(L68:X68)=3,SUM(LARGE(L68:X68,{1,2,3})),IF(COUNT(L68:X68)=2,SUM(LARGE(L68:X68,{1,2})),IF(COUNT(L68:X68)=1,SUM(LARGE(L68:X68,{1})),0)))))</f>
        <v>400</v>
      </c>
      <c r="K68" s="147">
        <f t="shared" si="1"/>
        <v>1</v>
      </c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>
        <v>400</v>
      </c>
      <c r="X68" s="158"/>
    </row>
    <row r="69" spans="2:24" ht="12" x14ac:dyDescent="0.2">
      <c r="B69" s="69"/>
      <c r="C69" s="249"/>
      <c r="D69" s="124" t="s">
        <v>876</v>
      </c>
      <c r="E69" s="124" t="s">
        <v>1413</v>
      </c>
      <c r="F69" s="145" t="str">
        <f>IFERROR(VLOOKUP(D69,BD!$B:$D,2,FALSE),"")</f>
        <v>BME</v>
      </c>
      <c r="G69" s="145" t="str">
        <f>IFERROR(VLOOKUP(E69,BD!$B:$D,2,FALSE),"")</f>
        <v>SMCC</v>
      </c>
      <c r="H69" s="160">
        <f>IFERROR(VLOOKUP(D69,BD!$B:$D,3,FALSE),"")</f>
        <v>38591</v>
      </c>
      <c r="I69" s="160">
        <f>IFERROR(VLOOKUP(E69,BD!$B:$D,3,FALSE),"")</f>
        <v>39001</v>
      </c>
      <c r="J69" s="146">
        <f>IF(COUNT(L69:X69)&gt;=5,SUM(LARGE(L69:X69,{1,2,3,4,5})),IF(COUNT(L69:X69)=4,SUM(LARGE(L69:X69,{1,2,3,4})),IF(COUNT(L69:X69)=3,SUM(LARGE(L69:X69,{1,2,3})),IF(COUNT(L69:X69)=2,SUM(LARGE(L69:X69,{1,2})),IF(COUNT(L69:X69)=1,SUM(LARGE(L69:X69,{1})),0)))))</f>
        <v>400</v>
      </c>
      <c r="K69" s="147">
        <f t="shared" si="1"/>
        <v>1</v>
      </c>
      <c r="L69" s="71"/>
      <c r="M69" s="71"/>
      <c r="N69" s="71"/>
      <c r="O69" s="71"/>
      <c r="P69" s="71"/>
      <c r="Q69" s="71"/>
      <c r="R69" s="71"/>
      <c r="S69" s="71">
        <v>400</v>
      </c>
      <c r="T69" s="71"/>
      <c r="U69" s="71"/>
      <c r="V69" s="71"/>
      <c r="W69" s="71"/>
      <c r="X69" s="158"/>
    </row>
    <row r="70" spans="2:24" ht="12" x14ac:dyDescent="0.2">
      <c r="B70" s="69"/>
      <c r="C70" s="249"/>
      <c r="D70" s="124" t="s">
        <v>1024</v>
      </c>
      <c r="E70" s="124" t="s">
        <v>1384</v>
      </c>
      <c r="F70" s="145" t="str">
        <f>IFERROR(VLOOKUP(D70,BD!$B:$D,2,FALSE),"")</f>
        <v>ASSVP</v>
      </c>
      <c r="G70" s="145" t="str">
        <f>IFERROR(VLOOKUP(E70,BD!$B:$D,2,FALSE),"")</f>
        <v>ASSVP</v>
      </c>
      <c r="H70" s="160">
        <f>IFERROR(VLOOKUP(D70,BD!$B:$D,3,FALSE),"")</f>
        <v>38980</v>
      </c>
      <c r="I70" s="160">
        <f>IFERROR(VLOOKUP(E70,BD!$B:$D,3,FALSE),"")</f>
        <v>39071</v>
      </c>
      <c r="J70" s="146">
        <f>IF(COUNT(L70:X70)&gt;=5,SUM(LARGE(L70:X70,{1,2,3,4,5})),IF(COUNT(L70:X70)=4,SUM(LARGE(L70:X70,{1,2,3,4})),IF(COUNT(L70:X70)=3,SUM(LARGE(L70:X70,{1,2,3})),IF(COUNT(L70:X70)=2,SUM(LARGE(L70:X70,{1,2})),IF(COUNT(L70:X70)=1,SUM(LARGE(L70:X70,{1})),0)))))</f>
        <v>400</v>
      </c>
      <c r="K70" s="147">
        <f t="shared" si="1"/>
        <v>1</v>
      </c>
      <c r="L70" s="71"/>
      <c r="M70" s="71"/>
      <c r="N70" s="71"/>
      <c r="O70" s="71">
        <v>400</v>
      </c>
      <c r="P70" s="71"/>
      <c r="Q70" s="71"/>
      <c r="R70" s="71"/>
      <c r="S70" s="71"/>
      <c r="T70" s="71"/>
      <c r="U70" s="71"/>
      <c r="V70" s="71"/>
      <c r="W70" s="71"/>
      <c r="X70" s="158"/>
    </row>
    <row r="71" spans="2:24" ht="12" x14ac:dyDescent="0.2">
      <c r="B71" s="69"/>
      <c r="C71" s="249"/>
      <c r="D71" s="124" t="s">
        <v>1024</v>
      </c>
      <c r="E71" s="70" t="s">
        <v>818</v>
      </c>
      <c r="F71" s="145" t="str">
        <f>IFERROR(VLOOKUP(D71,BD!$B:$D,2,FALSE),"")</f>
        <v>ASSVP</v>
      </c>
      <c r="G71" s="145" t="str">
        <f>IFERROR(VLOOKUP(E71,BD!$B:$D,2,FALSE),"")</f>
        <v>ASSVP</v>
      </c>
      <c r="H71" s="160">
        <f>IFERROR(VLOOKUP(D71,BD!$B:$D,3,FALSE),"")</f>
        <v>38980</v>
      </c>
      <c r="I71" s="160">
        <f>IFERROR(VLOOKUP(E71,BD!$B:$D,3,FALSE),"")</f>
        <v>38549</v>
      </c>
      <c r="J71" s="146">
        <f>IF(COUNT(L71:X71)&gt;=5,SUM(LARGE(L71:X71,{1,2,3,4,5})),IF(COUNT(L71:X71)=4,SUM(LARGE(L71:X71,{1,2,3,4})),IF(COUNT(L71:X71)=3,SUM(LARGE(L71:X71,{1,2,3})),IF(COUNT(L71:X71)=2,SUM(LARGE(L71:X71,{1,2})),IF(COUNT(L71:X71)=1,SUM(LARGE(L71:X71,{1})),0)))))</f>
        <v>400</v>
      </c>
      <c r="K71" s="147">
        <f t="shared" si="1"/>
        <v>1</v>
      </c>
      <c r="L71" s="71"/>
      <c r="M71" s="71"/>
      <c r="N71" s="71"/>
      <c r="O71" s="71"/>
      <c r="P71" s="71"/>
      <c r="Q71" s="71"/>
      <c r="R71" s="71">
        <v>400</v>
      </c>
      <c r="S71" s="71"/>
      <c r="T71" s="71"/>
      <c r="U71" s="71"/>
      <c r="V71" s="71"/>
      <c r="W71" s="71"/>
      <c r="X71" s="158"/>
    </row>
    <row r="72" spans="2:24" ht="12" x14ac:dyDescent="0.2">
      <c r="B72" s="69"/>
      <c r="C72" s="249"/>
      <c r="D72" s="126" t="s">
        <v>807</v>
      </c>
      <c r="E72" s="70" t="s">
        <v>1556</v>
      </c>
      <c r="F72" s="145" t="str">
        <f>IFERROR(VLOOKUP(D72,BD!$B:$D,2,FALSE),"")</f>
        <v>AMBP</v>
      </c>
      <c r="G72" s="145" t="str">
        <f>IFERROR(VLOOKUP(E72,BD!$B:$D,2,FALSE),"")</f>
        <v>AMBP</v>
      </c>
      <c r="H72" s="160">
        <f>IFERROR(VLOOKUP(D72,BD!$B:$D,3,FALSE),"")</f>
        <v>38648</v>
      </c>
      <c r="I72" s="160">
        <f>IFERROR(VLOOKUP(E72,BD!$B:$D,3,FALSE),"")</f>
        <v>38501</v>
      </c>
      <c r="J72" s="146">
        <f>IF(COUNT(L72:X72)&gt;=5,SUM(LARGE(L72:X72,{1,2,3,4,5})),IF(COUNT(L72:X72)=4,SUM(LARGE(L72:X72,{1,2,3,4})),IF(COUNT(L72:X72)=3,SUM(LARGE(L72:X72,{1,2,3})),IF(COUNT(L72:X72)=2,SUM(LARGE(L72:X72,{1,2})),IF(COUNT(L72:X72)=1,SUM(LARGE(L72:X72,{1})),0)))))</f>
        <v>400</v>
      </c>
      <c r="K72" s="147">
        <f t="shared" si="1"/>
        <v>1</v>
      </c>
      <c r="L72" s="71"/>
      <c r="M72" s="71"/>
      <c r="N72" s="71"/>
      <c r="O72" s="71"/>
      <c r="P72" s="71"/>
      <c r="Q72" s="71"/>
      <c r="R72" s="71"/>
      <c r="S72" s="71">
        <v>400</v>
      </c>
      <c r="T72" s="71"/>
      <c r="U72" s="71"/>
      <c r="V72" s="71"/>
      <c r="W72" s="71"/>
      <c r="X72" s="158"/>
    </row>
    <row r="73" spans="2:24" ht="12" x14ac:dyDescent="0.2">
      <c r="B73" s="69"/>
      <c r="C73" s="249"/>
      <c r="D73" s="126" t="s">
        <v>807</v>
      </c>
      <c r="E73" s="70" t="s">
        <v>1429</v>
      </c>
      <c r="F73" s="145" t="str">
        <f>IFERROR(VLOOKUP(D73,BD!$B:$D,2,FALSE),"")</f>
        <v>AMBP</v>
      </c>
      <c r="G73" s="145" t="str">
        <f>IFERROR(VLOOKUP(E73,BD!$B:$D,2,FALSE),"")</f>
        <v>AMBP</v>
      </c>
      <c r="H73" s="160">
        <f>IFERROR(VLOOKUP(D73,BD!$B:$D,3,FALSE),"")</f>
        <v>38648</v>
      </c>
      <c r="I73" s="160">
        <f>IFERROR(VLOOKUP(E73,BD!$B:$D,3,FALSE),"")</f>
        <v>39417</v>
      </c>
      <c r="J73" s="146">
        <f>IF(COUNT(L73:X73)&gt;=5,SUM(LARGE(L73:X73,{1,2,3,4,5})),IF(COUNT(L73:X73)=4,SUM(LARGE(L73:X73,{1,2,3,4})),IF(COUNT(L73:X73)=3,SUM(LARGE(L73:X73,{1,2,3})),IF(COUNT(L73:X73)=2,SUM(LARGE(L73:X73,{1,2})),IF(COUNT(L73:X73)=1,SUM(LARGE(L73:X73,{1})),0)))))</f>
        <v>400</v>
      </c>
      <c r="K73" s="147">
        <f t="shared" si="1"/>
        <v>1</v>
      </c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>
        <v>400</v>
      </c>
      <c r="X73" s="158"/>
    </row>
    <row r="74" spans="2:24" ht="12" x14ac:dyDescent="0.2">
      <c r="B74" s="69"/>
      <c r="C74" s="249"/>
      <c r="D74" s="124" t="s">
        <v>595</v>
      </c>
      <c r="E74" s="124" t="s">
        <v>1398</v>
      </c>
      <c r="F74" s="145" t="str">
        <f>IFERROR(VLOOKUP(D74,BD!$B:$D,2,FALSE),"")</f>
        <v>CC</v>
      </c>
      <c r="G74" s="145" t="str">
        <f>IFERROR(VLOOKUP(E74,BD!$B:$D,2,FALSE),"")</f>
        <v>CC</v>
      </c>
      <c r="H74" s="160">
        <f>IFERROR(VLOOKUP(D74,BD!$B:$D,3,FALSE),"")</f>
        <v>0</v>
      </c>
      <c r="I74" s="160">
        <f>IFERROR(VLOOKUP(E74,BD!$B:$D,3,FALSE),"")</f>
        <v>0</v>
      </c>
      <c r="J74" s="146">
        <f>IF(COUNT(L74:X74)&gt;=5,SUM(LARGE(L74:X74,{1,2,3,4,5})),IF(COUNT(L74:X74)=4,SUM(LARGE(L74:X74,{1,2,3,4})),IF(COUNT(L74:X74)=3,SUM(LARGE(L74:X74,{1,2,3})),IF(COUNT(L74:X74)=2,SUM(LARGE(L74:X74,{1,2})),IF(COUNT(L74:X74)=1,SUM(LARGE(L74:X74,{1})),0)))))</f>
        <v>400</v>
      </c>
      <c r="K74" s="147">
        <f t="shared" ref="K74:K93" si="2">COUNT(L74:X74)-COUNTIF(L74:X74,"=0")</f>
        <v>1</v>
      </c>
      <c r="L74" s="71"/>
      <c r="M74" s="71"/>
      <c r="N74" s="71"/>
      <c r="O74" s="71"/>
      <c r="P74" s="71"/>
      <c r="Q74" s="71"/>
      <c r="R74" s="71"/>
      <c r="S74" s="71">
        <v>400</v>
      </c>
      <c r="T74" s="71"/>
      <c r="U74" s="71"/>
      <c r="V74" s="71"/>
      <c r="W74" s="71"/>
      <c r="X74" s="158"/>
    </row>
    <row r="75" spans="2:24" ht="12" x14ac:dyDescent="0.2">
      <c r="B75" s="69"/>
      <c r="C75" s="249"/>
      <c r="D75" s="124" t="s">
        <v>600</v>
      </c>
      <c r="E75" s="70" t="s">
        <v>969</v>
      </c>
      <c r="F75" s="145" t="str">
        <f>IFERROR(VLOOKUP(D75,BD!$B:$D,2,FALSE),"")</f>
        <v>CSJ/NAMBA TRAINING</v>
      </c>
      <c r="G75" s="145" t="str">
        <f>IFERROR(VLOOKUP(E75,BD!$B:$D,2,FALSE),"")</f>
        <v>CSJ/NAMBA TRAINING</v>
      </c>
      <c r="H75" s="160">
        <f>IFERROR(VLOOKUP(D75,BD!$B:$D,3,FALSE),"")</f>
        <v>38982</v>
      </c>
      <c r="I75" s="160">
        <f>IFERROR(VLOOKUP(E75,BD!$B:$D,3,FALSE),"")</f>
        <v>38771</v>
      </c>
      <c r="J75" s="146">
        <f>IF(COUNT(L75:X75)&gt;=5,SUM(LARGE(L75:X75,{1,2,3,4,5})),IF(COUNT(L75:X75)=4,SUM(LARGE(L75:X75,{1,2,3,4})),IF(COUNT(L75:X75)=3,SUM(LARGE(L75:X75,{1,2,3})),IF(COUNT(L75:X75)=2,SUM(LARGE(L75:X75,{1,2})),IF(COUNT(L75:X75)=1,SUM(LARGE(L75:X75,{1})),0)))))</f>
        <v>400</v>
      </c>
      <c r="K75" s="147">
        <f t="shared" si="2"/>
        <v>1</v>
      </c>
      <c r="L75" s="71"/>
      <c r="M75" s="71"/>
      <c r="N75" s="71"/>
      <c r="O75" s="71"/>
      <c r="P75" s="71"/>
      <c r="Q75" s="71"/>
      <c r="R75" s="71"/>
      <c r="S75" s="71">
        <v>400</v>
      </c>
      <c r="T75" s="71"/>
      <c r="U75" s="71"/>
      <c r="V75" s="71"/>
      <c r="W75" s="71"/>
      <c r="X75" s="158"/>
    </row>
    <row r="76" spans="2:24" ht="12" x14ac:dyDescent="0.2">
      <c r="B76" s="69"/>
      <c r="C76" s="249"/>
      <c r="D76" s="124" t="s">
        <v>1413</v>
      </c>
      <c r="E76" s="70" t="s">
        <v>527</v>
      </c>
      <c r="F76" s="145" t="str">
        <f>IFERROR(VLOOKUP(D76,BD!$B:$D,2,FALSE),"")</f>
        <v>SMCC</v>
      </c>
      <c r="G76" s="145" t="str">
        <f>IFERROR(VLOOKUP(E76,BD!$B:$D,2,FALSE),"")</f>
        <v>SMCC</v>
      </c>
      <c r="H76" s="160">
        <f>IFERROR(VLOOKUP(D76,BD!$B:$D,3,FALSE),"")</f>
        <v>39001</v>
      </c>
      <c r="I76" s="160">
        <f>IFERROR(VLOOKUP(E76,BD!$B:$D,3,FALSE),"")</f>
        <v>39289</v>
      </c>
      <c r="J76" s="146">
        <f>IF(COUNT(L76:X76)&gt;=5,SUM(LARGE(L76:X76,{1,2,3,4,5})),IF(COUNT(L76:X76)=4,SUM(LARGE(L76:X76,{1,2,3,4})),IF(COUNT(L76:X76)=3,SUM(LARGE(L76:X76,{1,2,3})),IF(COUNT(L76:X76)=2,SUM(LARGE(L76:X76,{1,2})),IF(COUNT(L76:X76)=1,SUM(LARGE(L76:X76,{1})),0)))))</f>
        <v>400</v>
      </c>
      <c r="K76" s="147">
        <f t="shared" si="2"/>
        <v>1</v>
      </c>
      <c r="L76" s="71"/>
      <c r="M76" s="71"/>
      <c r="N76" s="71"/>
      <c r="O76" s="71"/>
      <c r="P76" s="71"/>
      <c r="Q76" s="71"/>
      <c r="R76" s="71">
        <v>400</v>
      </c>
      <c r="S76" s="71"/>
      <c r="T76" s="71"/>
      <c r="U76" s="71"/>
      <c r="V76" s="71"/>
      <c r="W76" s="71"/>
      <c r="X76" s="158"/>
    </row>
    <row r="77" spans="2:24" ht="12" x14ac:dyDescent="0.2">
      <c r="B77" s="69"/>
      <c r="C77" s="249"/>
      <c r="D77" s="124" t="s">
        <v>162</v>
      </c>
      <c r="E77" s="70" t="s">
        <v>301</v>
      </c>
      <c r="F77" s="145" t="str">
        <f>IFERROR(VLOOKUP(D77,BD!$B:$D,2,FALSE),"")</f>
        <v>ASSVP</v>
      </c>
      <c r="G77" s="145" t="str">
        <f>IFERROR(VLOOKUP(E77,BD!$B:$D,2,FALSE),"")</f>
        <v>ASSVP</v>
      </c>
      <c r="H77" s="160">
        <f>IFERROR(VLOOKUP(D77,BD!$B:$D,3,FALSE),"")</f>
        <v>39083</v>
      </c>
      <c r="I77" s="160">
        <f>IFERROR(VLOOKUP(E77,BD!$B:$D,3,FALSE),"")</f>
        <v>39382</v>
      </c>
      <c r="J77" s="146">
        <f>IF(COUNT(L77:X77)&gt;=5,SUM(LARGE(L77:X77,{1,2,3,4,5})),IF(COUNT(L77:X77)=4,SUM(LARGE(L77:X77,{1,2,3,4})),IF(COUNT(L77:X77)=3,SUM(LARGE(L77:X77,{1,2,3})),IF(COUNT(L77:X77)=2,SUM(LARGE(L77:X77,{1,2})),IF(COUNT(L77:X77)=1,SUM(LARGE(L77:X77,{1})),0)))))</f>
        <v>400</v>
      </c>
      <c r="K77" s="147">
        <f t="shared" si="2"/>
        <v>1</v>
      </c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>
        <v>400</v>
      </c>
      <c r="X77" s="158"/>
    </row>
    <row r="78" spans="2:24" ht="12" x14ac:dyDescent="0.2">
      <c r="B78" s="69"/>
      <c r="C78" s="249"/>
      <c r="D78" s="124" t="s">
        <v>1563</v>
      </c>
      <c r="E78" s="70" t="s">
        <v>1387</v>
      </c>
      <c r="F78" s="145" t="str">
        <f>IFERROR(VLOOKUP(D78,BD!$B:$D,2,FALSE),"")</f>
        <v>ASERP</v>
      </c>
      <c r="G78" s="145" t="str">
        <f>IFERROR(VLOOKUP(E78,BD!$B:$D,2,FALSE),"")</f>
        <v>ASERP</v>
      </c>
      <c r="H78" s="160">
        <f>IFERROR(VLOOKUP(D78,BD!$B:$D,3,FALSE),"")</f>
        <v>38793</v>
      </c>
      <c r="I78" s="160">
        <f>IFERROR(VLOOKUP(E78,BD!$B:$D,3,FALSE),"")</f>
        <v>38451</v>
      </c>
      <c r="J78" s="146">
        <f>IF(COUNT(L78:X78)&gt;=5,SUM(LARGE(L78:X78,{1,2,3,4,5})),IF(COUNT(L78:X78)=4,SUM(LARGE(L78:X78,{1,2,3,4})),IF(COUNT(L78:X78)=3,SUM(LARGE(L78:X78,{1,2,3})),IF(COUNT(L78:X78)=2,SUM(LARGE(L78:X78,{1,2})),IF(COUNT(L78:X78)=1,SUM(LARGE(L78:X78,{1})),0)))))</f>
        <v>400</v>
      </c>
      <c r="K78" s="147">
        <f t="shared" si="2"/>
        <v>1</v>
      </c>
      <c r="L78" s="71"/>
      <c r="M78" s="71"/>
      <c r="N78" s="71"/>
      <c r="O78" s="71"/>
      <c r="P78" s="71"/>
      <c r="Q78" s="71"/>
      <c r="R78" s="71"/>
      <c r="S78" s="71">
        <v>400</v>
      </c>
      <c r="T78" s="71"/>
      <c r="U78" s="71"/>
      <c r="V78" s="71"/>
      <c r="W78" s="71"/>
      <c r="X78" s="158"/>
    </row>
    <row r="79" spans="2:24" ht="12" x14ac:dyDescent="0.2">
      <c r="B79" s="69"/>
      <c r="C79" s="249"/>
      <c r="D79" s="124" t="s">
        <v>1079</v>
      </c>
      <c r="E79" s="125" t="s">
        <v>863</v>
      </c>
      <c r="F79" s="145" t="str">
        <f>IFERROR(VLOOKUP(D79,BD!$B:$D,2,FALSE),"")</f>
        <v>ZARDO</v>
      </c>
      <c r="G79" s="145" t="str">
        <f>IFERROR(VLOOKUP(E79,BD!$B:$D,2,FALSE),"")</f>
        <v>ZARDO</v>
      </c>
      <c r="H79" s="160">
        <f>IFERROR(VLOOKUP(D79,BD!$B:$D,3,FALSE),"")</f>
        <v>38798</v>
      </c>
      <c r="I79" s="160">
        <f>IFERROR(VLOOKUP(E79,BD!$B:$D,3,FALSE),"")</f>
        <v>38833</v>
      </c>
      <c r="J79" s="146">
        <f>IF(COUNT(L79:X79)&gt;=5,SUM(LARGE(L79:X79,{1,2,3,4,5})),IF(COUNT(L79:X79)=4,SUM(LARGE(L79:X79,{1,2,3,4})),IF(COUNT(L79:X79)=3,SUM(LARGE(L79:X79,{1,2,3})),IF(COUNT(L79:X79)=2,SUM(LARGE(L79:X79,{1,2})),IF(COUNT(L79:X79)=1,SUM(LARGE(L79:X79,{1})),0)))))</f>
        <v>400</v>
      </c>
      <c r="K79" s="147">
        <f t="shared" si="2"/>
        <v>1</v>
      </c>
      <c r="L79" s="71"/>
      <c r="M79" s="71"/>
      <c r="N79" s="71"/>
      <c r="O79" s="71">
        <v>400</v>
      </c>
      <c r="P79" s="71"/>
      <c r="Q79" s="71"/>
      <c r="R79" s="71"/>
      <c r="S79" s="71"/>
      <c r="T79" s="71"/>
      <c r="U79" s="71"/>
      <c r="V79" s="71"/>
      <c r="W79" s="71"/>
      <c r="X79" s="158"/>
    </row>
    <row r="80" spans="2:24" ht="12" x14ac:dyDescent="0.2">
      <c r="B80" s="69"/>
      <c r="C80" s="249"/>
      <c r="D80" s="70" t="s">
        <v>1079</v>
      </c>
      <c r="E80" s="70" t="s">
        <v>368</v>
      </c>
      <c r="F80" s="145" t="str">
        <f>IFERROR(VLOOKUP(D80,BD!$B:$D,2,FALSE),"")</f>
        <v>ZARDO</v>
      </c>
      <c r="G80" s="145" t="str">
        <f>IFERROR(VLOOKUP(E80,BD!$B:$D,2,FALSE),"")</f>
        <v>ZARDO</v>
      </c>
      <c r="H80" s="160">
        <f>IFERROR(VLOOKUP(D80,BD!$B:$D,3,FALSE),"")</f>
        <v>38798</v>
      </c>
      <c r="I80" s="160">
        <f>IFERROR(VLOOKUP(E80,BD!$B:$D,3,FALSE),"")</f>
        <v>38713</v>
      </c>
      <c r="J80" s="146">
        <f>IF(COUNT(L80:X80)&gt;=5,SUM(LARGE(L80:X80,{1,2,3,4,5})),IF(COUNT(L80:X80)=4,SUM(LARGE(L80:X80,{1,2,3,4})),IF(COUNT(L80:X80)=3,SUM(LARGE(L80:X80,{1,2,3})),IF(COUNT(L80:X80)=2,SUM(LARGE(L80:X80,{1,2})),IF(COUNT(L80:X80)=1,SUM(LARGE(L80:X80,{1})),0)))))</f>
        <v>400</v>
      </c>
      <c r="K80" s="147">
        <f t="shared" si="2"/>
        <v>1</v>
      </c>
      <c r="L80" s="71"/>
      <c r="M80" s="71"/>
      <c r="N80" s="71"/>
      <c r="O80" s="71"/>
      <c r="P80" s="71"/>
      <c r="Q80" s="71"/>
      <c r="R80" s="71"/>
      <c r="S80" s="71">
        <v>400</v>
      </c>
      <c r="T80" s="71"/>
      <c r="U80" s="71"/>
      <c r="V80" s="71"/>
      <c r="W80" s="71"/>
      <c r="X80" s="158"/>
    </row>
    <row r="81" spans="2:24" ht="12" x14ac:dyDescent="0.2">
      <c r="B81" s="69"/>
      <c r="C81" s="249"/>
      <c r="D81" s="124" t="s">
        <v>368</v>
      </c>
      <c r="E81" s="123" t="s">
        <v>856</v>
      </c>
      <c r="F81" s="145" t="str">
        <f>IFERROR(VLOOKUP(D81,BD!$B:$D,2,FALSE),"")</f>
        <v>ZARDO</v>
      </c>
      <c r="G81" s="145" t="str">
        <f>IFERROR(VLOOKUP(E81,BD!$B:$D,2,FALSE),"")</f>
        <v/>
      </c>
      <c r="H81" s="160">
        <f>IFERROR(VLOOKUP(D81,BD!$B:$D,3,FALSE),"")</f>
        <v>38713</v>
      </c>
      <c r="I81" s="160" t="str">
        <f>IFERROR(VLOOKUP(E81,BD!$B:$D,3,FALSE),"")</f>
        <v/>
      </c>
      <c r="J81" s="146">
        <f>IF(COUNT(L81:X81)&gt;=5,SUM(LARGE(L81:X81,{1,2,3,4,5})),IF(COUNT(L81:X81)=4,SUM(LARGE(L81:X81,{1,2,3,4})),IF(COUNT(L81:X81)=3,SUM(LARGE(L81:X81,{1,2,3})),IF(COUNT(L81:X81)=2,SUM(LARGE(L81:X81,{1,2})),IF(COUNT(L81:X81)=1,SUM(LARGE(L81:X81,{1})),0)))))</f>
        <v>400</v>
      </c>
      <c r="K81" s="147">
        <f t="shared" si="2"/>
        <v>1</v>
      </c>
      <c r="L81" s="71"/>
      <c r="M81" s="71"/>
      <c r="N81" s="71"/>
      <c r="O81" s="71">
        <v>400</v>
      </c>
      <c r="P81" s="71"/>
      <c r="Q81" s="71"/>
      <c r="R81" s="71"/>
      <c r="S81" s="71"/>
      <c r="T81" s="71"/>
      <c r="U81" s="71"/>
      <c r="V81" s="71"/>
      <c r="W81" s="71"/>
      <c r="X81" s="158"/>
    </row>
    <row r="82" spans="2:24" ht="12" x14ac:dyDescent="0.2">
      <c r="B82" s="69"/>
      <c r="C82" s="249"/>
      <c r="D82" s="70" t="s">
        <v>368</v>
      </c>
      <c r="E82" s="70" t="s">
        <v>1371</v>
      </c>
      <c r="F82" s="145" t="str">
        <f>IFERROR(VLOOKUP(D82,BD!$B:$D,2,FALSE),"")</f>
        <v>ZARDO</v>
      </c>
      <c r="G82" s="145" t="str">
        <f>IFERROR(VLOOKUP(E82,BD!$B:$D,2,FALSE),"")</f>
        <v>SMCC</v>
      </c>
      <c r="H82" s="160">
        <f>IFERROR(VLOOKUP(D82,BD!$B:$D,3,FALSE),"")</f>
        <v>38713</v>
      </c>
      <c r="I82" s="160">
        <f>IFERROR(VLOOKUP(E82,BD!$B:$D,3,FALSE),"")</f>
        <v>38552</v>
      </c>
      <c r="J82" s="146">
        <f>IF(COUNT(L82:X82)&gt;=5,SUM(LARGE(L82:X82,{1,2,3,4,5})),IF(COUNT(L82:X82)=4,SUM(LARGE(L82:X82,{1,2,3,4})),IF(COUNT(L82:X82)=3,SUM(LARGE(L82:X82,{1,2,3})),IF(COUNT(L82:X82)=2,SUM(LARGE(L82:X82,{1,2})),IF(COUNT(L82:X82)=1,SUM(LARGE(L82:X82,{1})),0)))))</f>
        <v>400</v>
      </c>
      <c r="K82" s="147">
        <f t="shared" si="2"/>
        <v>1</v>
      </c>
      <c r="L82" s="71"/>
      <c r="M82" s="71"/>
      <c r="N82" s="71"/>
      <c r="O82" s="71"/>
      <c r="P82" s="71"/>
      <c r="Q82" s="71"/>
      <c r="R82" s="71">
        <v>400</v>
      </c>
      <c r="S82" s="71"/>
      <c r="T82" s="71"/>
      <c r="U82" s="71"/>
      <c r="V82" s="71"/>
      <c r="W82" s="71"/>
      <c r="X82" s="158"/>
    </row>
    <row r="83" spans="2:24" ht="12" x14ac:dyDescent="0.2">
      <c r="B83" s="69"/>
      <c r="C83" s="249"/>
      <c r="D83" s="124" t="s">
        <v>818</v>
      </c>
      <c r="E83" s="70" t="s">
        <v>1383</v>
      </c>
      <c r="F83" s="145" t="str">
        <f>IFERROR(VLOOKUP(D83,BD!$B:$D,2,FALSE),"")</f>
        <v>ASSVP</v>
      </c>
      <c r="G83" s="145" t="str">
        <f>IFERROR(VLOOKUP(E83,BD!$B:$D,2,FALSE),"")</f>
        <v>ASSVP</v>
      </c>
      <c r="H83" s="160">
        <f>IFERROR(VLOOKUP(D83,BD!$B:$D,3,FALSE),"")</f>
        <v>38549</v>
      </c>
      <c r="I83" s="160">
        <f>IFERROR(VLOOKUP(E83,BD!$B:$D,3,FALSE),"")</f>
        <v>38522</v>
      </c>
      <c r="J83" s="146">
        <f>IF(COUNT(L83:X83)&gt;=5,SUM(LARGE(L83:X83,{1,2,3,4,5})),IF(COUNT(L83:X83)=4,SUM(LARGE(L83:X83,{1,2,3,4})),IF(COUNT(L83:X83)=3,SUM(LARGE(L83:X83,{1,2,3})),IF(COUNT(L83:X83)=2,SUM(LARGE(L83:X83,{1,2})),IF(COUNT(L83:X83)=1,SUM(LARGE(L83:X83,{1})),0)))))</f>
        <v>400</v>
      </c>
      <c r="K83" s="147">
        <f t="shared" si="2"/>
        <v>1</v>
      </c>
      <c r="L83" s="71"/>
      <c r="M83" s="71"/>
      <c r="N83" s="71"/>
      <c r="O83" s="71">
        <v>400</v>
      </c>
      <c r="P83" s="71"/>
      <c r="Q83" s="71"/>
      <c r="R83" s="71"/>
      <c r="S83" s="71"/>
      <c r="T83" s="71"/>
      <c r="U83" s="71"/>
      <c r="V83" s="71"/>
      <c r="W83" s="71"/>
      <c r="X83" s="158"/>
    </row>
    <row r="84" spans="2:24" ht="12" x14ac:dyDescent="0.2">
      <c r="B84" s="69"/>
      <c r="C84" s="249"/>
      <c r="D84" s="126" t="s">
        <v>1559</v>
      </c>
      <c r="E84" s="124" t="s">
        <v>1584</v>
      </c>
      <c r="F84" s="145" t="str">
        <f>IFERROR(VLOOKUP(D84,BD!$B:$D,2,FALSE),"")</f>
        <v>CSJ/NAMBA TRAINING</v>
      </c>
      <c r="G84" s="145" t="str">
        <f>IFERROR(VLOOKUP(E84,BD!$B:$D,2,FALSE),"")</f>
        <v>CSJ/NAMBA TRAINING</v>
      </c>
      <c r="H84" s="160">
        <f>IFERROR(VLOOKUP(D84,BD!$B:$D,3,FALSE),"")</f>
        <v>38950</v>
      </c>
      <c r="I84" s="160">
        <f>IFERROR(VLOOKUP(E84,BD!$B:$D,3,FALSE),"")</f>
        <v>39248</v>
      </c>
      <c r="J84" s="146">
        <f>IF(COUNT(L84:X84)&gt;=5,SUM(LARGE(L84:X84,{1,2,3,4,5})),IF(COUNT(L84:X84)=4,SUM(LARGE(L84:X84,{1,2,3,4})),IF(COUNT(L84:X84)=3,SUM(LARGE(L84:X84,{1,2,3})),IF(COUNT(L84:X84)=2,SUM(LARGE(L84:X84,{1,2})),IF(COUNT(L84:X84)=1,SUM(LARGE(L84:X84,{1})),0)))))</f>
        <v>400</v>
      </c>
      <c r="K84" s="147">
        <f t="shared" si="2"/>
        <v>1</v>
      </c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>
        <v>400</v>
      </c>
      <c r="X84" s="158"/>
    </row>
    <row r="85" spans="2:24" ht="12" x14ac:dyDescent="0.2">
      <c r="B85" s="69"/>
      <c r="C85" s="249"/>
      <c r="D85" s="124" t="s">
        <v>1382</v>
      </c>
      <c r="E85" s="70" t="s">
        <v>1381</v>
      </c>
      <c r="F85" s="145" t="str">
        <f>IFERROR(VLOOKUP(D85,BD!$B:$D,2,FALSE),"")</f>
        <v>ASSVP</v>
      </c>
      <c r="G85" s="145" t="str">
        <f>IFERROR(VLOOKUP(E85,BD!$B:$D,2,FALSE),"")</f>
        <v>ASSVP</v>
      </c>
      <c r="H85" s="160">
        <f>IFERROR(VLOOKUP(D85,BD!$B:$D,3,FALSE),"")</f>
        <v>38741</v>
      </c>
      <c r="I85" s="160">
        <f>IFERROR(VLOOKUP(E85,BD!$B:$D,3,FALSE),"")</f>
        <v>39039</v>
      </c>
      <c r="J85" s="146">
        <f>IF(COUNT(L85:X85)&gt;=5,SUM(LARGE(L85:X85,{1,2,3,4,5})),IF(COUNT(L85:X85)=4,SUM(LARGE(L85:X85,{1,2,3,4})),IF(COUNT(L85:X85)=3,SUM(LARGE(L85:X85,{1,2,3})),IF(COUNT(L85:X85)=2,SUM(LARGE(L85:X85,{1,2})),IF(COUNT(L85:X85)=1,SUM(LARGE(L85:X85,{1})),0)))))</f>
        <v>400</v>
      </c>
      <c r="K85" s="147">
        <f t="shared" si="2"/>
        <v>1</v>
      </c>
      <c r="L85" s="71"/>
      <c r="M85" s="71"/>
      <c r="N85" s="71"/>
      <c r="O85" s="71">
        <v>400</v>
      </c>
      <c r="P85" s="71"/>
      <c r="Q85" s="71"/>
      <c r="R85" s="71"/>
      <c r="S85" s="71"/>
      <c r="T85" s="71"/>
      <c r="U85" s="71"/>
      <c r="V85" s="71"/>
      <c r="W85" s="71"/>
      <c r="X85" s="158"/>
    </row>
    <row r="86" spans="2:24" ht="12" x14ac:dyDescent="0.2">
      <c r="B86" s="69"/>
      <c r="C86" s="249"/>
      <c r="D86" s="70" t="s">
        <v>1584</v>
      </c>
      <c r="E86" s="124" t="s">
        <v>858</v>
      </c>
      <c r="F86" s="145" t="str">
        <f>IFERROR(VLOOKUP(D86,BD!$B:$D,2,FALSE),"")</f>
        <v>CSJ/NAMBA TRAINING</v>
      </c>
      <c r="G86" s="145" t="str">
        <f>IFERROR(VLOOKUP(E86,BD!$B:$D,2,FALSE),"")</f>
        <v>CSJ/NAMBA TRAINING</v>
      </c>
      <c r="H86" s="160">
        <f>IFERROR(VLOOKUP(D86,BD!$B:$D,3,FALSE),"")</f>
        <v>39248</v>
      </c>
      <c r="I86" s="160">
        <f>IFERROR(VLOOKUP(E86,BD!$B:$D,3,FALSE),"")</f>
        <v>38532</v>
      </c>
      <c r="J86" s="146">
        <f>IF(COUNT(L86:X86)&gt;=5,SUM(LARGE(L86:X86,{1,2,3,4,5})),IF(COUNT(L86:X86)=4,SUM(LARGE(L86:X86,{1,2,3,4})),IF(COUNT(L86:X86)=3,SUM(LARGE(L86:X86,{1,2,3})),IF(COUNT(L86:X86)=2,SUM(LARGE(L86:X86,{1,2})),IF(COUNT(L86:X86)=1,SUM(LARGE(L86:X86,{1})),0)))))</f>
        <v>400</v>
      </c>
      <c r="K86" s="147">
        <f t="shared" si="2"/>
        <v>1</v>
      </c>
      <c r="L86" s="71"/>
      <c r="M86" s="71"/>
      <c r="N86" s="71"/>
      <c r="O86" s="71"/>
      <c r="P86" s="71"/>
      <c r="Q86" s="71"/>
      <c r="R86" s="71"/>
      <c r="S86" s="71">
        <v>400</v>
      </c>
      <c r="T86" s="71"/>
      <c r="U86" s="71"/>
      <c r="V86" s="71"/>
      <c r="W86" s="71"/>
      <c r="X86" s="158"/>
    </row>
    <row r="87" spans="2:24" ht="12" x14ac:dyDescent="0.2">
      <c r="B87" s="69"/>
      <c r="C87" s="249"/>
      <c r="D87" s="126" t="s">
        <v>1074</v>
      </c>
      <c r="E87" s="124" t="s">
        <v>1394</v>
      </c>
      <c r="F87" s="145" t="str">
        <f>IFERROR(VLOOKUP(D87,BD!$B:$D,2,FALSE),"")</f>
        <v>SMEL/MCR</v>
      </c>
      <c r="G87" s="145" t="str">
        <f>IFERROR(VLOOKUP(E87,BD!$B:$D,2,FALSE),"")</f>
        <v>SMEL/MCR</v>
      </c>
      <c r="H87" s="160">
        <f>IFERROR(VLOOKUP(D87,BD!$B:$D,3,FALSE),"")</f>
        <v>38968</v>
      </c>
      <c r="I87" s="160">
        <f>IFERROR(VLOOKUP(E87,BD!$B:$D,3,FALSE),"")</f>
        <v>38371</v>
      </c>
      <c r="J87" s="146">
        <f>IF(COUNT(L87:X87)&gt;=5,SUM(LARGE(L87:X87,{1,2,3,4,5})),IF(COUNT(L87:X87)=4,SUM(LARGE(L87:X87,{1,2,3,4})),IF(COUNT(L87:X87)=3,SUM(LARGE(L87:X87,{1,2,3})),IF(COUNT(L87:X87)=2,SUM(LARGE(L87:X87,{1,2})),IF(COUNT(L87:X87)=1,SUM(LARGE(L87:X87,{1})),0)))))</f>
        <v>400</v>
      </c>
      <c r="K87" s="147">
        <f t="shared" si="2"/>
        <v>1</v>
      </c>
      <c r="L87" s="71"/>
      <c r="M87" s="71"/>
      <c r="N87" s="71"/>
      <c r="O87" s="71"/>
      <c r="P87" s="71"/>
      <c r="Q87" s="71"/>
      <c r="R87" s="71">
        <v>400</v>
      </c>
      <c r="S87" s="71"/>
      <c r="T87" s="71"/>
      <c r="U87" s="71"/>
      <c r="V87" s="71"/>
      <c r="W87" s="71"/>
      <c r="X87" s="158"/>
    </row>
    <row r="88" spans="2:24" ht="12" x14ac:dyDescent="0.2">
      <c r="B88" s="69"/>
      <c r="C88" s="249">
        <v>79</v>
      </c>
      <c r="D88" s="124" t="s">
        <v>1270</v>
      </c>
      <c r="E88" s="124" t="s">
        <v>501</v>
      </c>
      <c r="F88" s="145" t="str">
        <f>IFERROR(VLOOKUP(D88,BD!$B:$D,2,FALSE),"")</f>
        <v>PALOTINA</v>
      </c>
      <c r="G88" s="145" t="str">
        <f>IFERROR(VLOOKUP(E88,BD!$B:$D,2,FALSE),"")</f>
        <v>PALOTINA</v>
      </c>
      <c r="H88" s="160">
        <f>IFERROR(VLOOKUP(D88,BD!$B:$D,3,FALSE),"")</f>
        <v>38355</v>
      </c>
      <c r="I88" s="160">
        <f>IFERROR(VLOOKUP(E88,BD!$B:$D,3,FALSE),"")</f>
        <v>38511</v>
      </c>
      <c r="J88" s="146">
        <f>IF(COUNT(L88:X88)&gt;=5,SUM(LARGE(L88:X88,{1,2,3,4,5})),IF(COUNT(L88:X88)=4,SUM(LARGE(L88:X88,{1,2,3,4})),IF(COUNT(L88:X88)=3,SUM(LARGE(L88:X88,{1,2,3})),IF(COUNT(L88:X88)=2,SUM(LARGE(L88:X88,{1,2})),IF(COUNT(L88:X88)=1,SUM(LARGE(L88:X88,{1})),0)))))</f>
        <v>320</v>
      </c>
      <c r="K88" s="147">
        <f t="shared" si="2"/>
        <v>1</v>
      </c>
      <c r="L88" s="71"/>
      <c r="M88" s="71"/>
      <c r="N88" s="71"/>
      <c r="O88" s="71"/>
      <c r="P88" s="71"/>
      <c r="Q88" s="71"/>
      <c r="R88" s="71"/>
      <c r="S88" s="71"/>
      <c r="T88" s="71"/>
      <c r="U88" s="71">
        <v>320</v>
      </c>
      <c r="V88" s="71"/>
      <c r="W88" s="71"/>
      <c r="X88" s="158"/>
    </row>
    <row r="89" spans="2:24" ht="12" x14ac:dyDescent="0.2">
      <c r="B89" s="69"/>
      <c r="C89" s="249"/>
      <c r="D89" s="124" t="s">
        <v>1366</v>
      </c>
      <c r="E89" s="70" t="s">
        <v>1556</v>
      </c>
      <c r="F89" s="145" t="str">
        <f>IFERROR(VLOOKUP(D89,BD!$B:$D,2,FALSE),"")</f>
        <v>AMBP</v>
      </c>
      <c r="G89" s="145" t="str">
        <f>IFERROR(VLOOKUP(E89,BD!$B:$D,2,FALSE),"")</f>
        <v>AMBP</v>
      </c>
      <c r="H89" s="160">
        <f>IFERROR(VLOOKUP(D89,BD!$B:$D,3,FALSE),"")</f>
        <v>38861</v>
      </c>
      <c r="I89" s="160">
        <f>IFERROR(VLOOKUP(E89,BD!$B:$D,3,FALSE),"")</f>
        <v>38501</v>
      </c>
      <c r="J89" s="146">
        <f>IF(COUNT(L89:X89)&gt;=5,SUM(LARGE(L89:X89,{1,2,3,4,5})),IF(COUNT(L89:X89)=4,SUM(LARGE(L89:X89,{1,2,3,4})),IF(COUNT(L89:X89)=3,SUM(LARGE(L89:X89,{1,2,3})),IF(COUNT(L89:X89)=2,SUM(LARGE(L89:X89,{1,2})),IF(COUNT(L89:X89)=1,SUM(LARGE(L89:X89,{1})),0)))))</f>
        <v>320</v>
      </c>
      <c r="K89" s="147">
        <f t="shared" si="2"/>
        <v>1</v>
      </c>
      <c r="L89" s="71"/>
      <c r="M89" s="71"/>
      <c r="N89" s="71"/>
      <c r="O89" s="71"/>
      <c r="P89" s="71"/>
      <c r="Q89" s="71"/>
      <c r="R89" s="71"/>
      <c r="S89" s="71"/>
      <c r="T89" s="71">
        <v>320</v>
      </c>
      <c r="U89" s="71"/>
      <c r="V89" s="71"/>
      <c r="W89" s="71"/>
      <c r="X89" s="158"/>
    </row>
    <row r="90" spans="2:24" ht="12" x14ac:dyDescent="0.2">
      <c r="B90" s="69"/>
      <c r="C90" s="249"/>
      <c r="D90" s="124" t="s">
        <v>1586</v>
      </c>
      <c r="E90" s="70" t="s">
        <v>1568</v>
      </c>
      <c r="F90" s="145" t="str">
        <f>IFERROR(VLOOKUP(D90,BD!$B:$D,2,FALSE),"")</f>
        <v>ZARDO</v>
      </c>
      <c r="G90" s="145" t="str">
        <f>IFERROR(VLOOKUP(E90,BD!$B:$D,2,FALSE),"")</f>
        <v>ZARDO</v>
      </c>
      <c r="H90" s="160">
        <f>IFERROR(VLOOKUP(D90,BD!$B:$D,3,FALSE),"")</f>
        <v>39536</v>
      </c>
      <c r="I90" s="160">
        <f>IFERROR(VLOOKUP(E90,BD!$B:$D,3,FALSE),"")</f>
        <v>39051</v>
      </c>
      <c r="J90" s="146">
        <f>IF(COUNT(L90:X90)&gt;=5,SUM(LARGE(L90:X90,{1,2,3,4,5})),IF(COUNT(L90:X90)=4,SUM(LARGE(L90:X90,{1,2,3,4})),IF(COUNT(L90:X90)=3,SUM(LARGE(L90:X90,{1,2,3})),IF(COUNT(L90:X90)=2,SUM(LARGE(L90:X90,{1,2})),IF(COUNT(L90:X90)=1,SUM(LARGE(L90:X90,{1})),0)))))</f>
        <v>320</v>
      </c>
      <c r="K90" s="147">
        <f t="shared" si="2"/>
        <v>1</v>
      </c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>
        <v>320</v>
      </c>
      <c r="W90" s="71"/>
      <c r="X90" s="158"/>
    </row>
    <row r="91" spans="2:24" ht="12" x14ac:dyDescent="0.2">
      <c r="B91" s="69"/>
      <c r="C91" s="249"/>
      <c r="D91" s="124" t="s">
        <v>557</v>
      </c>
      <c r="E91" s="70" t="s">
        <v>1383</v>
      </c>
      <c r="F91" s="145" t="str">
        <f>IFERROR(VLOOKUP(D91,BD!$B:$D,2,FALSE),"")</f>
        <v>ASSVP</v>
      </c>
      <c r="G91" s="145" t="str">
        <f>IFERROR(VLOOKUP(E91,BD!$B:$D,2,FALSE),"")</f>
        <v>ASSVP</v>
      </c>
      <c r="H91" s="160">
        <f>IFERROR(VLOOKUP(D91,BD!$B:$D,3,FALSE),"")</f>
        <v>39059</v>
      </c>
      <c r="I91" s="160">
        <f>IFERROR(VLOOKUP(E91,BD!$B:$D,3,FALSE),"")</f>
        <v>38522</v>
      </c>
      <c r="J91" s="146">
        <f>IF(COUNT(L91:X91)&gt;=5,SUM(LARGE(L91:X91,{1,2,3,4,5})),IF(COUNT(L91:X91)=4,SUM(LARGE(L91:X91,{1,2,3,4})),IF(COUNT(L91:X91)=3,SUM(LARGE(L91:X91,{1,2,3})),IF(COUNT(L91:X91)=2,SUM(LARGE(L91:X91,{1,2})),IF(COUNT(L91:X91)=1,SUM(LARGE(L91:X91,{1})),0)))))</f>
        <v>320</v>
      </c>
      <c r="K91" s="147">
        <f t="shared" si="2"/>
        <v>1</v>
      </c>
      <c r="L91" s="71"/>
      <c r="M91" s="71"/>
      <c r="N91" s="71"/>
      <c r="O91" s="71"/>
      <c r="P91" s="71"/>
      <c r="Q91" s="71"/>
      <c r="R91" s="71"/>
      <c r="S91" s="71"/>
      <c r="T91" s="71"/>
      <c r="U91" s="71">
        <v>320</v>
      </c>
      <c r="V91" s="71"/>
      <c r="W91" s="71"/>
      <c r="X91" s="158"/>
    </row>
    <row r="92" spans="2:24" ht="12" x14ac:dyDescent="0.2">
      <c r="B92" s="69"/>
      <c r="C92" s="249"/>
      <c r="D92" s="124" t="s">
        <v>1570</v>
      </c>
      <c r="E92" s="70" t="s">
        <v>1585</v>
      </c>
      <c r="F92" s="145" t="str">
        <f>IFERROR(VLOOKUP(D92,BD!$B:$D,2,FALSE),"")</f>
        <v>ASSVP</v>
      </c>
      <c r="G92" s="145" t="str">
        <f>IFERROR(VLOOKUP(E92,BD!$B:$D,2,FALSE),"")</f>
        <v>SMEL/MCR</v>
      </c>
      <c r="H92" s="160">
        <f>IFERROR(VLOOKUP(D92,BD!$B:$D,3,FALSE),"")</f>
        <v>38979</v>
      </c>
      <c r="I92" s="160">
        <f>IFERROR(VLOOKUP(E92,BD!$B:$D,3,FALSE),"")</f>
        <v>39573</v>
      </c>
      <c r="J92" s="146">
        <f>IF(COUNT(L92:X92)&gt;=5,SUM(LARGE(L92:X92,{1,2,3,4,5})),IF(COUNT(L92:X92)=4,SUM(LARGE(L92:X92,{1,2,3,4})),IF(COUNT(L92:X92)=3,SUM(LARGE(L92:X92,{1,2,3})),IF(COUNT(L92:X92)=2,SUM(LARGE(L92:X92,{1,2})),IF(COUNT(L92:X92)=1,SUM(LARGE(L92:X92,{1})),0)))))</f>
        <v>320</v>
      </c>
      <c r="K92" s="147">
        <f t="shared" si="2"/>
        <v>1</v>
      </c>
      <c r="L92" s="71"/>
      <c r="M92" s="71"/>
      <c r="N92" s="71"/>
      <c r="O92" s="71"/>
      <c r="P92" s="71"/>
      <c r="Q92" s="71"/>
      <c r="R92" s="71"/>
      <c r="S92" s="71"/>
      <c r="T92" s="71"/>
      <c r="U92" s="71">
        <v>320</v>
      </c>
      <c r="V92" s="71"/>
      <c r="W92" s="71"/>
      <c r="X92" s="158"/>
    </row>
    <row r="93" spans="2:24" ht="12" x14ac:dyDescent="0.2">
      <c r="B93" s="69"/>
      <c r="C93" s="249"/>
      <c r="D93" s="70" t="s">
        <v>858</v>
      </c>
      <c r="E93" s="70" t="s">
        <v>1561</v>
      </c>
      <c r="F93" s="145" t="str">
        <f>IFERROR(VLOOKUP(D93,BD!$B:$D,2,FALSE),"")</f>
        <v>CSJ/NAMBA TRAINING</v>
      </c>
      <c r="G93" s="145" t="str">
        <f>IFERROR(VLOOKUP(E93,BD!$B:$D,2,FALSE),"")</f>
        <v>CSJ/NAMBA TRAINING</v>
      </c>
      <c r="H93" s="160">
        <f>IFERROR(VLOOKUP(D93,BD!$B:$D,3,FALSE),"")</f>
        <v>38532</v>
      </c>
      <c r="I93" s="160">
        <f>IFERROR(VLOOKUP(E93,BD!$B:$D,3,FALSE),"")</f>
        <v>38896</v>
      </c>
      <c r="J93" s="146">
        <f>IF(COUNT(L93:X93)&gt;=5,SUM(LARGE(L93:X93,{1,2,3,4,5})),IF(COUNT(L93:X93)=4,SUM(LARGE(L93:X93,{1,2,3,4})),IF(COUNT(L93:X93)=3,SUM(LARGE(L93:X93,{1,2,3})),IF(COUNT(L93:X93)=2,SUM(LARGE(L93:X93,{1,2})),IF(COUNT(L93:X93)=1,SUM(LARGE(L93:X93,{1})),0)))))</f>
        <v>320</v>
      </c>
      <c r="K93" s="147">
        <f t="shared" si="2"/>
        <v>1</v>
      </c>
      <c r="L93" s="71"/>
      <c r="M93" s="71"/>
      <c r="N93" s="71"/>
      <c r="O93" s="71"/>
      <c r="P93" s="71"/>
      <c r="Q93" s="71"/>
      <c r="R93" s="71"/>
      <c r="S93" s="71"/>
      <c r="T93" s="71">
        <v>320</v>
      </c>
      <c r="U93" s="71"/>
      <c r="V93" s="71"/>
      <c r="W93" s="71"/>
      <c r="X93" s="158"/>
    </row>
    <row r="94" spans="2:24" x14ac:dyDescent="0.2">
      <c r="B94" s="72"/>
      <c r="C94" s="73"/>
      <c r="D94" s="73"/>
      <c r="E94" s="73"/>
      <c r="F94" s="75"/>
      <c r="G94" s="75"/>
      <c r="H94" s="83"/>
      <c r="I94" s="83"/>
      <c r="J94" s="74"/>
      <c r="K94" s="75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8"/>
    </row>
    <row r="95" spans="2:24" s="80" customFormat="1" x14ac:dyDescent="0.2">
      <c r="B95" s="76"/>
      <c r="C95" s="77"/>
      <c r="D95" s="78"/>
      <c r="E95" s="78" t="str">
        <f>SM_S19!$D$55</f>
        <v>CONTAGEM DE SEMANAS</v>
      </c>
      <c r="F95" s="82"/>
      <c r="G95" s="82"/>
      <c r="H95" s="83"/>
      <c r="I95" s="83"/>
      <c r="J95" s="79"/>
      <c r="K95" s="79"/>
      <c r="L95" s="102">
        <f>SM!H$38</f>
        <v>50</v>
      </c>
      <c r="M95" s="102">
        <f>SM!I$38</f>
        <v>49</v>
      </c>
      <c r="N95" s="102">
        <f>SM!J$38</f>
        <v>35</v>
      </c>
      <c r="O95" s="102">
        <f>SM!K$38</f>
        <v>30</v>
      </c>
      <c r="P95" s="102">
        <f>SM!L$38</f>
        <v>28</v>
      </c>
      <c r="Q95" s="102">
        <f>SM!M$38</f>
        <v>26</v>
      </c>
      <c r="R95" s="102">
        <f>SM!N$38</f>
        <v>22</v>
      </c>
      <c r="S95" s="102">
        <f>SM!O$38</f>
        <v>11</v>
      </c>
      <c r="T95" s="102">
        <f>SM!P$38</f>
        <v>4</v>
      </c>
      <c r="U95" s="102">
        <f>SM!Q$38</f>
        <v>4</v>
      </c>
      <c r="V95" s="102">
        <f>SM!R$38</f>
        <v>4</v>
      </c>
      <c r="W95" s="102">
        <f>SM!S$38</f>
        <v>1</v>
      </c>
      <c r="X95" s="159"/>
    </row>
  </sheetData>
  <sheetProtection selectLockedCells="1" selectUnlockedCells="1"/>
  <sortState ref="D10:W93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D10:E93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2"/>
  <sheetViews>
    <sheetView showGridLines="0" topLeftCell="A9" zoomScale="90" zoomScaleNormal="90" zoomScaleSheetLayoutView="100" workbookViewId="0">
      <selection activeCell="D15" sqref="D15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30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193">
        <v>1</v>
      </c>
      <c r="D10" s="124" t="s">
        <v>728</v>
      </c>
      <c r="E10" s="70" t="s">
        <v>721</v>
      </c>
      <c r="F10" s="145" t="str">
        <f>IFERROR(VLOOKUP(D10,BD!$B:$D,2,FALSE),"")</f>
        <v>ASSVP</v>
      </c>
      <c r="G10" s="145" t="str">
        <f>IFERROR(VLOOKUP(E10,BD!$B:$D,2,FALSE),"")</f>
        <v>ASSVP</v>
      </c>
      <c r="H10" s="160">
        <f>IFERROR(VLOOKUP(D10,BD!$B:$D,3,FALSE),"")</f>
        <v>38991</v>
      </c>
      <c r="I10" s="160">
        <f>IFERROR(VLOOKUP(E10,BD!$B:$D,3,FALSE),"")</f>
        <v>38721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6480</v>
      </c>
      <c r="K10" s="147">
        <f t="shared" ref="K10:K41" si="0">COUNT(L10:X10)-COUNTIF(L10:X10,"=0")</f>
        <v>6</v>
      </c>
      <c r="L10" s="71"/>
      <c r="M10" s="71"/>
      <c r="N10" s="71"/>
      <c r="O10" s="71">
        <v>1600</v>
      </c>
      <c r="P10" s="71"/>
      <c r="Q10" s="71">
        <v>800</v>
      </c>
      <c r="R10" s="71">
        <v>1600</v>
      </c>
      <c r="S10" s="71">
        <v>1120</v>
      </c>
      <c r="T10" s="71"/>
      <c r="U10" s="71">
        <v>800</v>
      </c>
      <c r="V10" s="71"/>
      <c r="W10" s="71">
        <v>1360</v>
      </c>
      <c r="X10" s="158"/>
    </row>
    <row r="11" spans="2:24" ht="12" x14ac:dyDescent="0.2">
      <c r="B11" s="69"/>
      <c r="C11" s="63">
        <v>2</v>
      </c>
      <c r="D11" s="123" t="s">
        <v>656</v>
      </c>
      <c r="E11" s="125" t="s">
        <v>662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60">
        <f>IFERROR(VLOOKUP(D11,BD!$B:$D,3,FALSE),"")</f>
        <v>38648</v>
      </c>
      <c r="I11" s="160">
        <f>IFERROR(VLOOKUP(E11,BD!$B:$D,3,FALSE),"")</f>
        <v>38419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6160</v>
      </c>
      <c r="K11" s="147">
        <f t="shared" si="0"/>
        <v>5</v>
      </c>
      <c r="L11" s="71"/>
      <c r="M11" s="71"/>
      <c r="N11" s="71">
        <v>800</v>
      </c>
      <c r="O11" s="71">
        <v>1360</v>
      </c>
      <c r="P11" s="71"/>
      <c r="Q11" s="71"/>
      <c r="R11" s="71"/>
      <c r="S11" s="71">
        <v>1600</v>
      </c>
      <c r="T11" s="71"/>
      <c r="U11" s="71"/>
      <c r="V11" s="71">
        <v>800</v>
      </c>
      <c r="W11" s="71">
        <v>1600</v>
      </c>
      <c r="X11" s="158"/>
    </row>
    <row r="12" spans="2:24" ht="12" x14ac:dyDescent="0.2">
      <c r="B12" s="69"/>
      <c r="C12" s="250">
        <v>3</v>
      </c>
      <c r="D12" s="124" t="s">
        <v>400</v>
      </c>
      <c r="E12" s="70" t="s">
        <v>401</v>
      </c>
      <c r="F12" s="145" t="str">
        <f>IFERROR(VLOOKUP(D12,BD!$B:$D,2,FALSE),"")</f>
        <v>SMCC</v>
      </c>
      <c r="G12" s="145" t="str">
        <f>IFERROR(VLOOKUP(E12,BD!$B:$D,2,FALSE),"")</f>
        <v>SMCC</v>
      </c>
      <c r="H12" s="160">
        <f>IFERROR(VLOOKUP(D12,BD!$B:$D,3,FALSE),"")</f>
        <v>38544</v>
      </c>
      <c r="I12" s="160">
        <f>IFERROR(VLOOKUP(E12,BD!$B:$D,3,FALSE),"")</f>
        <v>38672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5640</v>
      </c>
      <c r="K12" s="147">
        <f t="shared" si="0"/>
        <v>6</v>
      </c>
      <c r="L12" s="71"/>
      <c r="M12" s="71"/>
      <c r="N12" s="71">
        <v>680</v>
      </c>
      <c r="O12" s="71">
        <v>1120</v>
      </c>
      <c r="P12" s="71"/>
      <c r="Q12" s="71"/>
      <c r="R12" s="71">
        <v>1360</v>
      </c>
      <c r="S12" s="71">
        <v>1360</v>
      </c>
      <c r="T12" s="71"/>
      <c r="U12" s="71"/>
      <c r="V12" s="71">
        <v>680</v>
      </c>
      <c r="W12" s="71">
        <v>1120</v>
      </c>
      <c r="X12" s="158"/>
    </row>
    <row r="13" spans="2:24" ht="12" x14ac:dyDescent="0.2">
      <c r="B13" s="69"/>
      <c r="C13" s="250">
        <v>4</v>
      </c>
      <c r="D13" s="124" t="s">
        <v>919</v>
      </c>
      <c r="E13" s="70" t="s">
        <v>651</v>
      </c>
      <c r="F13" s="145" t="str">
        <f>IFERROR(VLOOKUP(D13,BD!$B:$D,2,FALSE),"")</f>
        <v>CC</v>
      </c>
      <c r="G13" s="145" t="str">
        <f>IFERROR(VLOOKUP(E13,BD!$B:$D,2,FALSE),"")</f>
        <v>BME</v>
      </c>
      <c r="H13" s="160">
        <f>IFERROR(VLOOKUP(D13,BD!$B:$D,3,FALSE),"")</f>
        <v>38729</v>
      </c>
      <c r="I13" s="160">
        <f>IFERROR(VLOOKUP(E13,BD!$B:$D,3,FALSE),"")</f>
        <v>38841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4240</v>
      </c>
      <c r="K13" s="147">
        <f t="shared" si="0"/>
        <v>5</v>
      </c>
      <c r="L13" s="71"/>
      <c r="M13" s="71"/>
      <c r="N13" s="71">
        <v>560</v>
      </c>
      <c r="O13" s="71">
        <v>880</v>
      </c>
      <c r="P13" s="71"/>
      <c r="Q13" s="71"/>
      <c r="R13" s="71"/>
      <c r="S13" s="71">
        <v>1120</v>
      </c>
      <c r="T13" s="71"/>
      <c r="U13" s="71"/>
      <c r="V13" s="71">
        <v>560</v>
      </c>
      <c r="W13" s="71">
        <v>1120</v>
      </c>
      <c r="X13" s="158"/>
    </row>
    <row r="14" spans="2:24" ht="12" x14ac:dyDescent="0.2">
      <c r="B14" s="69"/>
      <c r="C14" s="250">
        <v>5</v>
      </c>
      <c r="D14" s="124" t="s">
        <v>675</v>
      </c>
      <c r="E14" s="70" t="s">
        <v>939</v>
      </c>
      <c r="F14" s="145" t="str">
        <f>IFERROR(VLOOKUP(D14,BD!$B:$D,2,FALSE),"")</f>
        <v>PALOTINA</v>
      </c>
      <c r="G14" s="145" t="str">
        <f>IFERROR(VLOOKUP(E14,BD!$B:$D,2,FALSE),"")</f>
        <v>PALOTINA</v>
      </c>
      <c r="H14" s="160">
        <f>IFERROR(VLOOKUP(D14,BD!$B:$D,3,FALSE),"")</f>
        <v>38670</v>
      </c>
      <c r="I14" s="160">
        <f>IFERROR(VLOOKUP(E14,BD!$B:$D,3,FALSE),"")</f>
        <v>38909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2880</v>
      </c>
      <c r="K14" s="147">
        <f t="shared" si="0"/>
        <v>4</v>
      </c>
      <c r="L14" s="71"/>
      <c r="M14" s="71"/>
      <c r="N14" s="71"/>
      <c r="O14" s="71">
        <v>640</v>
      </c>
      <c r="P14" s="71"/>
      <c r="Q14" s="71">
        <v>680</v>
      </c>
      <c r="R14" s="71">
        <v>880</v>
      </c>
      <c r="S14" s="71"/>
      <c r="T14" s="71"/>
      <c r="U14" s="71">
        <v>680</v>
      </c>
      <c r="V14" s="71"/>
      <c r="W14" s="71"/>
      <c r="X14" s="158"/>
    </row>
    <row r="15" spans="2:24" ht="12" x14ac:dyDescent="0.2">
      <c r="B15" s="69"/>
      <c r="C15" s="250">
        <v>6</v>
      </c>
      <c r="D15" s="124" t="s">
        <v>1403</v>
      </c>
      <c r="E15" s="70" t="s">
        <v>1400</v>
      </c>
      <c r="F15" s="145" t="str">
        <f>IFERROR(VLOOKUP(D15,BD!$B:$D,2,FALSE),"")</f>
        <v>SMCC</v>
      </c>
      <c r="G15" s="145" t="str">
        <f>IFERROR(VLOOKUP(E15,BD!$B:$D,2,FALSE),"")</f>
        <v>SMCC</v>
      </c>
      <c r="H15" s="160">
        <f>IFERROR(VLOOKUP(D15,BD!$B:$D,3,FALSE),"")</f>
        <v>38882</v>
      </c>
      <c r="I15" s="160">
        <f>IFERROR(VLOOKUP(E15,BD!$B:$D,3,FALSE),"")</f>
        <v>38882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2360</v>
      </c>
      <c r="K15" s="147">
        <f t="shared" si="0"/>
        <v>4</v>
      </c>
      <c r="L15" s="71"/>
      <c r="M15" s="71"/>
      <c r="N15" s="71"/>
      <c r="O15" s="71"/>
      <c r="P15" s="71"/>
      <c r="Q15" s="71"/>
      <c r="R15" s="71">
        <v>640</v>
      </c>
      <c r="S15" s="71">
        <v>640</v>
      </c>
      <c r="T15" s="71"/>
      <c r="U15" s="71"/>
      <c r="V15" s="71">
        <v>440</v>
      </c>
      <c r="W15" s="71">
        <v>640</v>
      </c>
      <c r="X15" s="158"/>
    </row>
    <row r="16" spans="2:24" ht="12" x14ac:dyDescent="0.2">
      <c r="B16" s="69"/>
      <c r="C16" s="250"/>
      <c r="D16" s="124" t="s">
        <v>1401</v>
      </c>
      <c r="E16" s="70" t="s">
        <v>1399</v>
      </c>
      <c r="F16" s="145" t="str">
        <f>IFERROR(VLOOKUP(D16,BD!$B:$D,2,FALSE),"")</f>
        <v>SMCC</v>
      </c>
      <c r="G16" s="145" t="str">
        <f>IFERROR(VLOOKUP(E16,BD!$B:$D,2,FALSE),"")</f>
        <v>SMCC</v>
      </c>
      <c r="H16" s="160">
        <f>IFERROR(VLOOKUP(D16,BD!$B:$D,3,FALSE),"")</f>
        <v>38978</v>
      </c>
      <c r="I16" s="160">
        <f>IFERROR(VLOOKUP(E16,BD!$B:$D,3,FALSE),"")</f>
        <v>38978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2360</v>
      </c>
      <c r="K16" s="147">
        <f t="shared" si="0"/>
        <v>4</v>
      </c>
      <c r="L16" s="71"/>
      <c r="M16" s="71"/>
      <c r="N16" s="71"/>
      <c r="O16" s="71"/>
      <c r="P16" s="71"/>
      <c r="Q16" s="71"/>
      <c r="R16" s="71">
        <v>640</v>
      </c>
      <c r="S16" s="71">
        <v>640</v>
      </c>
      <c r="T16" s="71"/>
      <c r="U16" s="71"/>
      <c r="V16" s="71">
        <v>440</v>
      </c>
      <c r="W16" s="71">
        <v>640</v>
      </c>
      <c r="X16" s="158"/>
    </row>
    <row r="17" spans="2:24" ht="12" x14ac:dyDescent="0.2">
      <c r="B17" s="69"/>
      <c r="C17" s="250">
        <v>8</v>
      </c>
      <c r="D17" s="124" t="s">
        <v>834</v>
      </c>
      <c r="E17" s="70" t="s">
        <v>949</v>
      </c>
      <c r="F17" s="145" t="str">
        <f>IFERROR(VLOOKUP(D17,BD!$B:$D,2,FALSE),"")</f>
        <v>SMEL/MCR</v>
      </c>
      <c r="G17" s="145" t="str">
        <f>IFERROR(VLOOKUP(E17,BD!$B:$D,2,FALSE),"")</f>
        <v>SMEL/MCR</v>
      </c>
      <c r="H17" s="160">
        <f>IFERROR(VLOOKUP(D17,BD!$B:$D,3,FALSE),"")</f>
        <v>38394</v>
      </c>
      <c r="I17" s="160">
        <f>IFERROR(VLOOKUP(E17,BD!$B:$D,3,FALSE),"")</f>
        <v>39040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2320</v>
      </c>
      <c r="K17" s="147">
        <f t="shared" si="0"/>
        <v>3</v>
      </c>
      <c r="L17" s="71"/>
      <c r="M17" s="71"/>
      <c r="N17" s="71"/>
      <c r="O17" s="71">
        <v>640</v>
      </c>
      <c r="P17" s="71"/>
      <c r="Q17" s="71">
        <v>560</v>
      </c>
      <c r="R17" s="71">
        <v>1120</v>
      </c>
      <c r="S17" s="71"/>
      <c r="T17" s="71"/>
      <c r="U17" s="71"/>
      <c r="V17" s="71"/>
      <c r="W17" s="71"/>
      <c r="X17" s="158"/>
    </row>
    <row r="18" spans="2:24" ht="12" x14ac:dyDescent="0.2">
      <c r="B18" s="69"/>
      <c r="C18" s="250">
        <v>9</v>
      </c>
      <c r="D18" s="124" t="s">
        <v>698</v>
      </c>
      <c r="E18" s="70" t="s">
        <v>704</v>
      </c>
      <c r="F18" s="145" t="str">
        <f>IFERROR(VLOOKUP(D18,BD!$B:$D,2,FALSE),"")</f>
        <v>ZARDO</v>
      </c>
      <c r="G18" s="145" t="str">
        <f>IFERROR(VLOOKUP(E18,BD!$B:$D,2,FALSE),"")</f>
        <v>ZARDO</v>
      </c>
      <c r="H18" s="160">
        <f>IFERROR(VLOOKUP(D18,BD!$B:$D,3,FALSE),"")</f>
        <v>38926</v>
      </c>
      <c r="I18" s="160">
        <f>IFERROR(VLOOKUP(E18,BD!$B:$D,3,FALSE),"")</f>
        <v>38876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2240</v>
      </c>
      <c r="K18" s="147">
        <f t="shared" si="0"/>
        <v>2</v>
      </c>
      <c r="L18" s="71"/>
      <c r="M18" s="71"/>
      <c r="N18" s="71"/>
      <c r="O18" s="71">
        <v>1120</v>
      </c>
      <c r="P18" s="71"/>
      <c r="Q18" s="71"/>
      <c r="R18" s="71">
        <v>1120</v>
      </c>
      <c r="S18" s="71"/>
      <c r="T18" s="71"/>
      <c r="U18" s="71"/>
      <c r="V18" s="71"/>
      <c r="W18" s="71"/>
      <c r="X18" s="158"/>
    </row>
    <row r="19" spans="2:24" ht="12" x14ac:dyDescent="0.2">
      <c r="B19" s="69"/>
      <c r="C19" s="250">
        <v>10</v>
      </c>
      <c r="D19" s="124" t="s">
        <v>920</v>
      </c>
      <c r="E19" s="70" t="s">
        <v>1319</v>
      </c>
      <c r="F19" s="145" t="str">
        <f>IFERROR(VLOOKUP(D19,BD!$B:$D,2,FALSE),"")</f>
        <v>ASSVP</v>
      </c>
      <c r="G19" s="145" t="str">
        <f>IFERROR(VLOOKUP(E19,BD!$B:$D,2,FALSE),"")</f>
        <v>ASSVP</v>
      </c>
      <c r="H19" s="160">
        <f>IFERROR(VLOOKUP(D19,BD!$B:$D,3,FALSE),"")</f>
        <v>38582</v>
      </c>
      <c r="I19" s="160">
        <f>IFERROR(VLOOKUP(E19,BD!$B:$D,3,FALSE),"")</f>
        <v>38656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2080</v>
      </c>
      <c r="K19" s="147">
        <f t="shared" si="0"/>
        <v>3</v>
      </c>
      <c r="L19" s="71"/>
      <c r="M19" s="71"/>
      <c r="N19" s="71"/>
      <c r="O19" s="71">
        <v>880</v>
      </c>
      <c r="P19" s="71"/>
      <c r="Q19" s="71"/>
      <c r="R19" s="71">
        <v>880</v>
      </c>
      <c r="S19" s="71"/>
      <c r="T19" s="71"/>
      <c r="U19" s="71">
        <v>320</v>
      </c>
      <c r="V19" s="71"/>
      <c r="W19" s="71"/>
      <c r="X19" s="158"/>
    </row>
    <row r="20" spans="2:24" ht="12" x14ac:dyDescent="0.2">
      <c r="B20" s="69"/>
      <c r="C20" s="250">
        <v>11</v>
      </c>
      <c r="D20" s="123" t="s">
        <v>881</v>
      </c>
      <c r="E20" s="70" t="s">
        <v>949</v>
      </c>
      <c r="F20" s="145" t="str">
        <f>IFERROR(VLOOKUP(D20,BD!$B:$D,2,FALSE),"")</f>
        <v>SMEL/MCR</v>
      </c>
      <c r="G20" s="145" t="str">
        <f>IFERROR(VLOOKUP(E20,BD!$B:$D,2,FALSE),"")</f>
        <v>SMEL/MCR</v>
      </c>
      <c r="H20" s="160">
        <f>IFERROR(VLOOKUP(D20,BD!$B:$D,3,FALSE),"")</f>
        <v>39026</v>
      </c>
      <c r="I20" s="160">
        <f>IFERROR(VLOOKUP(E20,BD!$B:$D,3,FALSE),"")</f>
        <v>39040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1840</v>
      </c>
      <c r="K20" s="147">
        <f t="shared" si="0"/>
        <v>3</v>
      </c>
      <c r="L20" s="71"/>
      <c r="M20" s="71"/>
      <c r="N20" s="71"/>
      <c r="O20" s="71"/>
      <c r="P20" s="71"/>
      <c r="Q20" s="71"/>
      <c r="R20" s="71"/>
      <c r="S20" s="71">
        <v>640</v>
      </c>
      <c r="T20" s="71"/>
      <c r="U20" s="71">
        <v>320</v>
      </c>
      <c r="V20" s="71"/>
      <c r="W20" s="71">
        <v>880</v>
      </c>
      <c r="X20" s="158"/>
    </row>
    <row r="21" spans="2:24" ht="12" x14ac:dyDescent="0.2">
      <c r="B21" s="69"/>
      <c r="C21" s="250">
        <v>12</v>
      </c>
      <c r="D21" s="124" t="s">
        <v>666</v>
      </c>
      <c r="E21" s="125" t="s">
        <v>619</v>
      </c>
      <c r="F21" s="145" t="str">
        <f>IFERROR(VLOOKUP(D21,BD!$B:$D,2,FALSE),"")</f>
        <v>SMCC</v>
      </c>
      <c r="G21" s="145" t="str">
        <f>IFERROR(VLOOKUP(E21,BD!$B:$D,2,FALSE),"")</f>
        <v>SMCC</v>
      </c>
      <c r="H21" s="160">
        <f>IFERROR(VLOOKUP(D21,BD!$B:$D,3,FALSE),"")</f>
        <v>38768</v>
      </c>
      <c r="I21" s="160">
        <f>IFERROR(VLOOKUP(E21,BD!$B:$D,3,FALSE),"")</f>
        <v>38975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1520</v>
      </c>
      <c r="K21" s="147">
        <f t="shared" si="0"/>
        <v>2</v>
      </c>
      <c r="L21" s="71"/>
      <c r="M21" s="71"/>
      <c r="N21" s="71"/>
      <c r="O21" s="71">
        <v>880</v>
      </c>
      <c r="P21" s="71"/>
      <c r="Q21" s="71"/>
      <c r="R21" s="71">
        <v>640</v>
      </c>
      <c r="S21" s="71"/>
      <c r="T21" s="71"/>
      <c r="U21" s="71"/>
      <c r="V21" s="71"/>
      <c r="W21" s="71"/>
      <c r="X21" s="158"/>
    </row>
    <row r="22" spans="2:24" ht="12" x14ac:dyDescent="0.2">
      <c r="B22" s="69"/>
      <c r="C22" s="250">
        <v>13</v>
      </c>
      <c r="D22" s="124" t="s">
        <v>961</v>
      </c>
      <c r="E22" s="70" t="s">
        <v>960</v>
      </c>
      <c r="F22" s="145" t="str">
        <f>IFERROR(VLOOKUP(D22,BD!$B:$D,2,FALSE),"")</f>
        <v>CSJ/NAMBA TRAINING</v>
      </c>
      <c r="G22" s="145" t="str">
        <f>IFERROR(VLOOKUP(E22,BD!$B:$D,2,FALSE),"")</f>
        <v>CSJ/NAMBA TRAINING</v>
      </c>
      <c r="H22" s="160">
        <f>IFERROR(VLOOKUP(D22,BD!$B:$D,3,FALSE),"")</f>
        <v>38396</v>
      </c>
      <c r="I22" s="160">
        <f>IFERROR(VLOOKUP(E22,BD!$B:$D,3,FALSE),"")</f>
        <v>38593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1440</v>
      </c>
      <c r="K22" s="147">
        <f t="shared" si="0"/>
        <v>2</v>
      </c>
      <c r="L22" s="71"/>
      <c r="M22" s="71"/>
      <c r="N22" s="71"/>
      <c r="O22" s="71"/>
      <c r="P22" s="71"/>
      <c r="Q22" s="71"/>
      <c r="R22" s="71"/>
      <c r="S22" s="71">
        <v>640</v>
      </c>
      <c r="T22" s="71">
        <v>800</v>
      </c>
      <c r="U22" s="71"/>
      <c r="V22" s="71"/>
      <c r="W22" s="71"/>
      <c r="X22" s="158"/>
    </row>
    <row r="23" spans="2:24" ht="12" x14ac:dyDescent="0.2">
      <c r="B23" s="69"/>
      <c r="C23" s="250">
        <v>14</v>
      </c>
      <c r="D23" s="124" t="s">
        <v>1403</v>
      </c>
      <c r="E23" s="70" t="s">
        <v>1399</v>
      </c>
      <c r="F23" s="145" t="str">
        <f>IFERROR(VLOOKUP(D23,BD!$B:$D,2,FALSE),"")</f>
        <v>SMCC</v>
      </c>
      <c r="G23" s="145" t="str">
        <f>IFERROR(VLOOKUP(E23,BD!$B:$D,2,FALSE),"")</f>
        <v>SMCC</v>
      </c>
      <c r="H23" s="160">
        <f>IFERROR(VLOOKUP(D23,BD!$B:$D,3,FALSE),"")</f>
        <v>38882</v>
      </c>
      <c r="I23" s="160">
        <f>IFERROR(VLOOKUP(E23,BD!$B:$D,3,FALSE),"")</f>
        <v>38978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1080</v>
      </c>
      <c r="K23" s="147">
        <f t="shared" si="0"/>
        <v>2</v>
      </c>
      <c r="L23" s="71"/>
      <c r="M23" s="71"/>
      <c r="N23" s="71">
        <v>440</v>
      </c>
      <c r="O23" s="71">
        <v>640</v>
      </c>
      <c r="P23" s="71"/>
      <c r="Q23" s="71"/>
      <c r="R23" s="71"/>
      <c r="S23" s="71"/>
      <c r="T23" s="71"/>
      <c r="U23" s="71"/>
      <c r="V23" s="71"/>
      <c r="W23" s="71"/>
      <c r="X23" s="158"/>
    </row>
    <row r="24" spans="2:24" ht="12" x14ac:dyDescent="0.2">
      <c r="B24" s="69"/>
      <c r="C24" s="250"/>
      <c r="D24" s="124" t="s">
        <v>1401</v>
      </c>
      <c r="E24" s="70" t="s">
        <v>1400</v>
      </c>
      <c r="F24" s="145" t="str">
        <f>IFERROR(VLOOKUP(D24,BD!$B:$D,2,FALSE),"")</f>
        <v>SMCC</v>
      </c>
      <c r="G24" s="145" t="str">
        <f>IFERROR(VLOOKUP(E24,BD!$B:$D,2,FALSE),"")</f>
        <v>SMCC</v>
      </c>
      <c r="H24" s="160">
        <f>IFERROR(VLOOKUP(D24,BD!$B:$D,3,FALSE),"")</f>
        <v>38978</v>
      </c>
      <c r="I24" s="160">
        <f>IFERROR(VLOOKUP(E24,BD!$B:$D,3,FALSE),"")</f>
        <v>38882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1080</v>
      </c>
      <c r="K24" s="147">
        <f t="shared" si="0"/>
        <v>2</v>
      </c>
      <c r="L24" s="71"/>
      <c r="M24" s="71"/>
      <c r="N24" s="71">
        <v>440</v>
      </c>
      <c r="O24" s="71">
        <v>640</v>
      </c>
      <c r="P24" s="71"/>
      <c r="Q24" s="71"/>
      <c r="R24" s="71"/>
      <c r="S24" s="71"/>
      <c r="T24" s="71"/>
      <c r="U24" s="71"/>
      <c r="V24" s="71"/>
      <c r="W24" s="71"/>
      <c r="X24" s="158"/>
    </row>
    <row r="25" spans="2:24" ht="12" x14ac:dyDescent="0.2">
      <c r="B25" s="69"/>
      <c r="C25" s="250">
        <v>16</v>
      </c>
      <c r="D25" s="70" t="s">
        <v>715</v>
      </c>
      <c r="E25" s="70" t="s">
        <v>1579</v>
      </c>
      <c r="F25" s="145" t="str">
        <f>IFERROR(VLOOKUP(D25,BD!$B:$D,2,FALSE),"")</f>
        <v>ZARDO</v>
      </c>
      <c r="G25" s="145" t="str">
        <f>IFERROR(VLOOKUP(E25,BD!$B:$D,2,FALSE),"")</f>
        <v>ZARDO</v>
      </c>
      <c r="H25" s="160">
        <f>IFERROR(VLOOKUP(D25,BD!$B:$D,3,FALSE),"")</f>
        <v>38489</v>
      </c>
      <c r="I25" s="160">
        <f>IFERROR(VLOOKUP(E25,BD!$B:$D,3,FALSE),"")</f>
        <v>38960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880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>
        <v>880</v>
      </c>
      <c r="X25" s="158"/>
    </row>
    <row r="26" spans="2:24" ht="12" x14ac:dyDescent="0.2">
      <c r="B26" s="69"/>
      <c r="C26" s="250"/>
      <c r="D26" s="124" t="s">
        <v>1409</v>
      </c>
      <c r="E26" s="124" t="s">
        <v>836</v>
      </c>
      <c r="F26" s="145" t="str">
        <f>IFERROR(VLOOKUP(D26,BD!$B:$D,2,FALSE),"")</f>
        <v>SMEL/MCR</v>
      </c>
      <c r="G26" s="145" t="str">
        <f>IFERROR(VLOOKUP(E26,BD!$B:$D,2,FALSE),"")</f>
        <v>SMEL/MCR</v>
      </c>
      <c r="H26" s="160">
        <f>IFERROR(VLOOKUP(D26,BD!$B:$D,3,FALSE),"")</f>
        <v>38481</v>
      </c>
      <c r="I26" s="160">
        <f>IFERROR(VLOOKUP(E26,BD!$B:$D,3,FALSE),"")</f>
        <v>38400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880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>
        <v>880</v>
      </c>
      <c r="S26" s="71"/>
      <c r="T26" s="71"/>
      <c r="U26" s="71"/>
      <c r="V26" s="71"/>
      <c r="W26" s="71"/>
      <c r="X26" s="158"/>
    </row>
    <row r="27" spans="2:24" ht="12" x14ac:dyDescent="0.2">
      <c r="B27" s="69"/>
      <c r="C27" s="250"/>
      <c r="D27" s="124" t="s">
        <v>489</v>
      </c>
      <c r="E27" s="70" t="s">
        <v>881</v>
      </c>
      <c r="F27" s="145" t="str">
        <f>IFERROR(VLOOKUP(D27,BD!$B:$D,2,FALSE),"")</f>
        <v>SMEL/MCR</v>
      </c>
      <c r="G27" s="145" t="str">
        <f>IFERROR(VLOOKUP(E27,BD!$B:$D,2,FALSE),"")</f>
        <v>SMEL/MCR</v>
      </c>
      <c r="H27" s="160">
        <f>IFERROR(VLOOKUP(D27,BD!$B:$D,3,FALSE),"")</f>
        <v>38353</v>
      </c>
      <c r="I27" s="160">
        <f>IFERROR(VLOOKUP(E27,BD!$B:$D,3,FALSE),"")</f>
        <v>39026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880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>
        <v>880</v>
      </c>
      <c r="S27" s="71"/>
      <c r="T27" s="71"/>
      <c r="U27" s="71"/>
      <c r="V27" s="71"/>
      <c r="W27" s="71"/>
      <c r="X27" s="158"/>
    </row>
    <row r="28" spans="2:24" ht="12" x14ac:dyDescent="0.2">
      <c r="B28" s="69"/>
      <c r="C28" s="250">
        <v>19</v>
      </c>
      <c r="D28" s="124" t="s">
        <v>1407</v>
      </c>
      <c r="E28" s="70" t="s">
        <v>1408</v>
      </c>
      <c r="F28" s="145" t="str">
        <f>IFERROR(VLOOKUP(D28,BD!$B:$D,2,FALSE),"")</f>
        <v>CSJ/NAMBA TRAINING</v>
      </c>
      <c r="G28" s="145" t="str">
        <f>IFERROR(VLOOKUP(E28,BD!$B:$D,2,FALSE),"")</f>
        <v>CSJ/NAMBA TRAINING</v>
      </c>
      <c r="H28" s="160">
        <f>IFERROR(VLOOKUP(D28,BD!$B:$D,3,FALSE),"")</f>
        <v>38605</v>
      </c>
      <c r="I28" s="160">
        <f>IFERROR(VLOOKUP(E28,BD!$B:$D,3,FALSE),"")</f>
        <v>38691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800</v>
      </c>
      <c r="K28" s="147">
        <f t="shared" si="0"/>
        <v>1</v>
      </c>
      <c r="L28" s="71"/>
      <c r="M28" s="71"/>
      <c r="N28" s="71"/>
      <c r="O28" s="71"/>
      <c r="P28" s="71">
        <v>800</v>
      </c>
      <c r="Q28" s="71"/>
      <c r="R28" s="71"/>
      <c r="S28" s="71"/>
      <c r="T28" s="71"/>
      <c r="U28" s="71"/>
      <c r="V28" s="71"/>
      <c r="W28" s="71"/>
      <c r="X28" s="158"/>
    </row>
    <row r="29" spans="2:24" ht="12" x14ac:dyDescent="0.2">
      <c r="B29" s="69"/>
      <c r="C29" s="250">
        <v>20</v>
      </c>
      <c r="D29" s="70" t="s">
        <v>1408</v>
      </c>
      <c r="E29" s="70" t="s">
        <v>1504</v>
      </c>
      <c r="F29" s="145" t="str">
        <f>IFERROR(VLOOKUP(D29,BD!$B:$D,2,FALSE),"")</f>
        <v>CSJ/NAMBA TRAINING</v>
      </c>
      <c r="G29" s="145" t="str">
        <f>IFERROR(VLOOKUP(E29,BD!$B:$D,2,FALSE),"")</f>
        <v>CSJ/NAMBA TRAINING</v>
      </c>
      <c r="H29" s="160">
        <f>IFERROR(VLOOKUP(D29,BD!$B:$D,3,FALSE),"")</f>
        <v>38691</v>
      </c>
      <c r="I29" s="160">
        <f>IFERROR(VLOOKUP(E29,BD!$B:$D,3,FALSE),"")</f>
        <v>38832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680</v>
      </c>
      <c r="K29" s="147">
        <f t="shared" si="0"/>
        <v>1</v>
      </c>
      <c r="L29" s="71"/>
      <c r="M29" s="71"/>
      <c r="N29" s="71"/>
      <c r="O29" s="71"/>
      <c r="P29" s="71"/>
      <c r="Q29" s="71"/>
      <c r="R29" s="71"/>
      <c r="S29" s="71"/>
      <c r="T29" s="71">
        <v>680</v>
      </c>
      <c r="U29" s="71"/>
      <c r="V29" s="71"/>
      <c r="W29" s="71"/>
      <c r="X29" s="158"/>
    </row>
    <row r="30" spans="2:24" ht="12" x14ac:dyDescent="0.2">
      <c r="B30" s="69"/>
      <c r="C30" s="250">
        <v>21</v>
      </c>
      <c r="D30" s="124" t="s">
        <v>1553</v>
      </c>
      <c r="E30" s="70" t="s">
        <v>1023</v>
      </c>
      <c r="F30" s="145" t="str">
        <f>IFERROR(VLOOKUP(D30,BD!$B:$D,2,FALSE),"")</f>
        <v>ABCFI</v>
      </c>
      <c r="G30" s="145" t="str">
        <f>IFERROR(VLOOKUP(E30,BD!$B:$D,2,FALSE),"")</f>
        <v>ABCFI</v>
      </c>
      <c r="H30" s="160">
        <f>IFERROR(VLOOKUP(D30,BD!$B:$D,3,FALSE),"")</f>
        <v>38416</v>
      </c>
      <c r="I30" s="160">
        <f>IFERROR(VLOOKUP(E30,BD!$B:$D,3,FALSE),"")</f>
        <v>38390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640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>
        <v>640</v>
      </c>
      <c r="X30" s="158"/>
    </row>
    <row r="31" spans="2:24" ht="12" x14ac:dyDescent="0.2">
      <c r="B31" s="69"/>
      <c r="C31" s="250"/>
      <c r="D31" s="124" t="s">
        <v>715</v>
      </c>
      <c r="E31" s="70" t="s">
        <v>698</v>
      </c>
      <c r="F31" s="145" t="str">
        <f>IFERROR(VLOOKUP(D31,BD!$B:$D,2,FALSE),"")</f>
        <v>ZARDO</v>
      </c>
      <c r="G31" s="145" t="str">
        <f>IFERROR(VLOOKUP(E31,BD!$B:$D,2,FALSE),"")</f>
        <v>ZARDO</v>
      </c>
      <c r="H31" s="160">
        <f>IFERROR(VLOOKUP(D31,BD!$B:$D,3,FALSE),"")</f>
        <v>38489</v>
      </c>
      <c r="I31" s="160">
        <f>IFERROR(VLOOKUP(E31,BD!$B:$D,3,FALSE),"")</f>
        <v>38926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640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/>
      <c r="S31" s="71">
        <v>640</v>
      </c>
      <c r="T31" s="71"/>
      <c r="U31" s="71"/>
      <c r="V31" s="71"/>
      <c r="W31" s="71"/>
      <c r="X31" s="158"/>
    </row>
    <row r="32" spans="2:24" ht="12" x14ac:dyDescent="0.2">
      <c r="B32" s="69"/>
      <c r="C32" s="250"/>
      <c r="D32" s="124" t="s">
        <v>306</v>
      </c>
      <c r="E32" s="70" t="s">
        <v>1579</v>
      </c>
      <c r="F32" s="145" t="str">
        <f>IFERROR(VLOOKUP(D32,BD!$B:$D,2,FALSE),"")</f>
        <v>BME</v>
      </c>
      <c r="G32" s="145" t="str">
        <f>IFERROR(VLOOKUP(E32,BD!$B:$D,2,FALSE),"")</f>
        <v>ZARDO</v>
      </c>
      <c r="H32" s="160">
        <f>IFERROR(VLOOKUP(D32,BD!$B:$D,3,FALSE),"")</f>
        <v>39454</v>
      </c>
      <c r="I32" s="160">
        <f>IFERROR(VLOOKUP(E32,BD!$B:$D,3,FALSE),"")</f>
        <v>38960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640</v>
      </c>
      <c r="K32" s="147">
        <f t="shared" si="0"/>
        <v>1</v>
      </c>
      <c r="L32" s="71"/>
      <c r="M32" s="71"/>
      <c r="N32" s="71"/>
      <c r="O32" s="71">
        <v>640</v>
      </c>
      <c r="P32" s="71"/>
      <c r="Q32" s="71"/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250"/>
      <c r="D33" s="124" t="s">
        <v>1408</v>
      </c>
      <c r="E33" s="70" t="s">
        <v>961</v>
      </c>
      <c r="F33" s="145" t="str">
        <f>IFERROR(VLOOKUP(D33,BD!$B:$D,2,FALSE),"")</f>
        <v>CSJ/NAMBA TRAINING</v>
      </c>
      <c r="G33" s="145" t="str">
        <f>IFERROR(VLOOKUP(E33,BD!$B:$D,2,FALSE),"")</f>
        <v>CSJ/NAMBA TRAINING</v>
      </c>
      <c r="H33" s="160">
        <f>IFERROR(VLOOKUP(D33,BD!$B:$D,3,FALSE),"")</f>
        <v>38691</v>
      </c>
      <c r="I33" s="160">
        <f>IFERROR(VLOOKUP(E33,BD!$B:$D,3,FALSE),"")</f>
        <v>38396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640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>
        <v>640</v>
      </c>
      <c r="X33" s="158"/>
    </row>
    <row r="34" spans="2:24" ht="12" x14ac:dyDescent="0.2">
      <c r="B34" s="69"/>
      <c r="C34" s="250"/>
      <c r="D34" s="124" t="s">
        <v>1411</v>
      </c>
      <c r="E34" s="70" t="s">
        <v>1072</v>
      </c>
      <c r="F34" s="145" t="str">
        <f>IFERROR(VLOOKUP(D34,BD!$B:$D,2,FALSE),"")</f>
        <v>SMEL/MCR</v>
      </c>
      <c r="G34" s="145" t="str">
        <f>IFERROR(VLOOKUP(E34,BD!$B:$D,2,FALSE),"")</f>
        <v>SMEL/MCR</v>
      </c>
      <c r="H34" s="160">
        <f>IFERROR(VLOOKUP(D34,BD!$B:$D,3,FALSE),"")</f>
        <v>38950</v>
      </c>
      <c r="I34" s="160">
        <f>IFERROR(VLOOKUP(E34,BD!$B:$D,3,FALSE),"")</f>
        <v>38708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640</v>
      </c>
      <c r="K34" s="147">
        <f t="shared" si="0"/>
        <v>1</v>
      </c>
      <c r="L34" s="71"/>
      <c r="M34" s="71"/>
      <c r="N34" s="71"/>
      <c r="O34" s="71"/>
      <c r="P34" s="71"/>
      <c r="Q34" s="71"/>
      <c r="R34" s="71">
        <v>640</v>
      </c>
      <c r="S34" s="71"/>
      <c r="T34" s="71"/>
      <c r="U34" s="71"/>
      <c r="V34" s="71"/>
      <c r="W34" s="71"/>
      <c r="X34" s="158"/>
    </row>
    <row r="35" spans="2:24" ht="12" x14ac:dyDescent="0.2">
      <c r="B35" s="69"/>
      <c r="C35" s="250"/>
      <c r="D35" s="124" t="s">
        <v>1017</v>
      </c>
      <c r="E35" s="70" t="s">
        <v>1410</v>
      </c>
      <c r="F35" s="145" t="str">
        <f>IFERROR(VLOOKUP(D35,BD!$B:$D,2,FALSE),"")</f>
        <v>SMEL/MCR</v>
      </c>
      <c r="G35" s="145" t="str">
        <f>IFERROR(VLOOKUP(E35,BD!$B:$D,2,FALSE),"")</f>
        <v>SMEL/MCR</v>
      </c>
      <c r="H35" s="160">
        <f>IFERROR(VLOOKUP(D35,BD!$B:$D,3,FALSE),"")</f>
        <v>38610</v>
      </c>
      <c r="I35" s="160">
        <f>IFERROR(VLOOKUP(E35,BD!$B:$D,3,FALSE),"")</f>
        <v>38755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640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>
        <v>640</v>
      </c>
      <c r="S35" s="71"/>
      <c r="T35" s="71"/>
      <c r="U35" s="71"/>
      <c r="V35" s="71"/>
      <c r="W35" s="71"/>
      <c r="X35" s="158"/>
    </row>
    <row r="36" spans="2:24" ht="12" x14ac:dyDescent="0.2">
      <c r="B36" s="69"/>
      <c r="C36" s="250"/>
      <c r="D36" s="70" t="s">
        <v>1416</v>
      </c>
      <c r="E36" s="70" t="s">
        <v>1418</v>
      </c>
      <c r="F36" s="145" t="str">
        <f>IFERROR(VLOOKUP(D36,BD!$B:$D,2,FALSE),"")</f>
        <v>ABCFI</v>
      </c>
      <c r="G36" s="145" t="str">
        <f>IFERROR(VLOOKUP(E36,BD!$B:$D,2,FALSE),"")</f>
        <v>ABCFI</v>
      </c>
      <c r="H36" s="160">
        <f>IFERROR(VLOOKUP(D36,BD!$B:$D,3,FALSE),"")</f>
        <v>39382</v>
      </c>
      <c r="I36" s="160">
        <f>IFERROR(VLOOKUP(E36,BD!$B:$D,3,FALSE),"")</f>
        <v>39181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640</v>
      </c>
      <c r="K36" s="147">
        <f t="shared" si="0"/>
        <v>1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>
        <v>640</v>
      </c>
      <c r="X36" s="158"/>
    </row>
    <row r="37" spans="2:24" ht="12" x14ac:dyDescent="0.2">
      <c r="B37" s="69"/>
      <c r="C37" s="250"/>
      <c r="D37" s="124" t="s">
        <v>971</v>
      </c>
      <c r="E37" s="70" t="s">
        <v>965</v>
      </c>
      <c r="F37" s="145" t="str">
        <f>IFERROR(VLOOKUP(D37,BD!$B:$D,2,FALSE),"")</f>
        <v>PIAMARTA</v>
      </c>
      <c r="G37" s="145" t="str">
        <f>IFERROR(VLOOKUP(E37,BD!$B:$D,2,FALSE),"")</f>
        <v>PIAMARTA</v>
      </c>
      <c r="H37" s="160">
        <f>IFERROR(VLOOKUP(D37,BD!$B:$D,3,FALSE),"")</f>
        <v>38842</v>
      </c>
      <c r="I37" s="160">
        <f>IFERROR(VLOOKUP(E37,BD!$B:$D,3,FALSE),"")</f>
        <v>38416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640</v>
      </c>
      <c r="K37" s="147">
        <f t="shared" si="0"/>
        <v>1</v>
      </c>
      <c r="L37" s="71"/>
      <c r="M37" s="71"/>
      <c r="N37" s="71"/>
      <c r="O37" s="71">
        <v>640</v>
      </c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50"/>
      <c r="D38" s="124" t="s">
        <v>619</v>
      </c>
      <c r="E38" s="70" t="s">
        <v>1572</v>
      </c>
      <c r="F38" s="145" t="str">
        <f>IFERROR(VLOOKUP(D38,BD!$B:$D,2,FALSE),"")</f>
        <v>SMCC</v>
      </c>
      <c r="G38" s="145" t="str">
        <f>IFERROR(VLOOKUP(E38,BD!$B:$D,2,FALSE),"")</f>
        <v>SMCC</v>
      </c>
      <c r="H38" s="160">
        <f>IFERROR(VLOOKUP(D38,BD!$B:$D,3,FALSE),"")</f>
        <v>38975</v>
      </c>
      <c r="I38" s="160">
        <f>IFERROR(VLOOKUP(E38,BD!$B:$D,3,FALSE),"")</f>
        <v>38933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640</v>
      </c>
      <c r="K38" s="147">
        <f t="shared" si="0"/>
        <v>1</v>
      </c>
      <c r="L38" s="71"/>
      <c r="M38" s="71"/>
      <c r="N38" s="71"/>
      <c r="O38" s="71"/>
      <c r="P38" s="71"/>
      <c r="Q38" s="71"/>
      <c r="R38" s="71"/>
      <c r="S38" s="71">
        <v>640</v>
      </c>
      <c r="T38" s="71"/>
      <c r="U38" s="71"/>
      <c r="V38" s="71"/>
      <c r="W38" s="71"/>
      <c r="X38" s="158"/>
    </row>
    <row r="39" spans="2:24" ht="12" x14ac:dyDescent="0.2">
      <c r="B39" s="69"/>
      <c r="C39" s="250">
        <v>30</v>
      </c>
      <c r="D39" s="70" t="s">
        <v>1576</v>
      </c>
      <c r="E39" s="123" t="s">
        <v>1577</v>
      </c>
      <c r="F39" s="145" t="str">
        <f>IFERROR(VLOOKUP(D39,BD!$B:$D,2,FALSE),"")</f>
        <v>SMEL/MCR</v>
      </c>
      <c r="G39" s="145" t="str">
        <f>IFERROR(VLOOKUP(E39,BD!$B:$D,2,FALSE),"")</f>
        <v>SMEL/MCR</v>
      </c>
      <c r="H39" s="160">
        <f>IFERROR(VLOOKUP(D39,BD!$B:$D,3,FALSE),"")</f>
        <v>0</v>
      </c>
      <c r="I39" s="160">
        <f>IFERROR(VLOOKUP(E39,BD!$B:$D,3,FALSE),"")</f>
        <v>0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560</v>
      </c>
      <c r="K39" s="147">
        <f t="shared" si="0"/>
        <v>1</v>
      </c>
      <c r="L39" s="71"/>
      <c r="M39" s="71"/>
      <c r="N39" s="71"/>
      <c r="O39" s="71"/>
      <c r="P39" s="71"/>
      <c r="Q39" s="71"/>
      <c r="R39" s="71"/>
      <c r="S39" s="71"/>
      <c r="T39" s="71"/>
      <c r="U39" s="71">
        <v>560</v>
      </c>
      <c r="V39" s="71"/>
      <c r="W39" s="71"/>
      <c r="X39" s="158"/>
    </row>
    <row r="40" spans="2:24" ht="12" x14ac:dyDescent="0.2">
      <c r="B40" s="69"/>
      <c r="C40" s="250"/>
      <c r="D40" s="124" t="s">
        <v>1587</v>
      </c>
      <c r="E40" s="124" t="s">
        <v>1574</v>
      </c>
      <c r="F40" s="145" t="str">
        <f>IFERROR(VLOOKUP(D40,BD!$B:$D,2,FALSE),"")</f>
        <v>CSJ/NAMBA TRAINING</v>
      </c>
      <c r="G40" s="145" t="str">
        <f>IFERROR(VLOOKUP(E40,BD!$B:$D,2,FALSE),"")</f>
        <v>CSJ/NAMBA TRAINING</v>
      </c>
      <c r="H40" s="160">
        <f>IFERROR(VLOOKUP(D40,BD!$B:$D,3,FALSE),"")</f>
        <v>39621</v>
      </c>
      <c r="I40" s="160">
        <f>IFERROR(VLOOKUP(E40,BD!$B:$D,3,FALSE),"")</f>
        <v>38888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560</v>
      </c>
      <c r="K40" s="147">
        <f t="shared" si="0"/>
        <v>1</v>
      </c>
      <c r="L40" s="71"/>
      <c r="M40" s="71"/>
      <c r="N40" s="71"/>
      <c r="O40" s="71"/>
      <c r="P40" s="71"/>
      <c r="Q40" s="71"/>
      <c r="R40" s="71"/>
      <c r="S40" s="71"/>
      <c r="T40" s="71">
        <v>560</v>
      </c>
      <c r="U40" s="71"/>
      <c r="V40" s="71"/>
      <c r="W40" s="71"/>
      <c r="X40" s="158"/>
    </row>
    <row r="41" spans="2:24" ht="12" x14ac:dyDescent="0.2">
      <c r="B41" s="69"/>
      <c r="C41" s="250"/>
      <c r="D41" s="70" t="s">
        <v>1575</v>
      </c>
      <c r="E41" s="70" t="s">
        <v>971</v>
      </c>
      <c r="F41" s="145" t="str">
        <f>IFERROR(VLOOKUP(D41,BD!$B:$D,2,FALSE),"")</f>
        <v>PIAMARTA</v>
      </c>
      <c r="G41" s="145" t="str">
        <f>IFERROR(VLOOKUP(E41,BD!$B:$D,2,FALSE),"")</f>
        <v>PIAMARTA</v>
      </c>
      <c r="H41" s="160">
        <f>IFERROR(VLOOKUP(D41,BD!$B:$D,3,FALSE),"")</f>
        <v>0</v>
      </c>
      <c r="I41" s="160">
        <f>IFERROR(VLOOKUP(E41,BD!$B:$D,3,FALSE),"")</f>
        <v>38842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560</v>
      </c>
      <c r="K41" s="147">
        <f t="shared" si="0"/>
        <v>1</v>
      </c>
      <c r="L41" s="71"/>
      <c r="M41" s="71"/>
      <c r="N41" s="71"/>
      <c r="O41" s="71"/>
      <c r="P41" s="71"/>
      <c r="Q41" s="71"/>
      <c r="R41" s="71"/>
      <c r="S41" s="71"/>
      <c r="T41" s="71"/>
      <c r="U41" s="71">
        <v>560</v>
      </c>
      <c r="V41" s="71"/>
      <c r="W41" s="71"/>
      <c r="X41" s="158"/>
    </row>
    <row r="42" spans="2:24" ht="12" x14ac:dyDescent="0.2">
      <c r="B42" s="69"/>
      <c r="C42" s="250"/>
      <c r="D42" s="124" t="s">
        <v>1554</v>
      </c>
      <c r="E42" s="70" t="s">
        <v>619</v>
      </c>
      <c r="F42" s="145" t="str">
        <f>IFERROR(VLOOKUP(D42,BD!$B:$D,2,FALSE),"")</f>
        <v>SMCC</v>
      </c>
      <c r="G42" s="145" t="str">
        <f>IFERROR(VLOOKUP(E42,BD!$B:$D,2,FALSE),"")</f>
        <v>SMCC</v>
      </c>
      <c r="H42" s="160">
        <f>IFERROR(VLOOKUP(D42,BD!$B:$D,3,FALSE),"")</f>
        <v>38836</v>
      </c>
      <c r="I42" s="160">
        <f>IFERROR(VLOOKUP(E42,BD!$B:$D,3,FALSE),"")</f>
        <v>38975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560</v>
      </c>
      <c r="K42" s="147">
        <f t="shared" ref="K42:K60" si="1">COUNT(L42:X42)-COUNTIF(L42:X42,"=0")</f>
        <v>1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>
        <v>560</v>
      </c>
      <c r="W42" s="71"/>
      <c r="X42" s="158"/>
    </row>
    <row r="43" spans="2:24" ht="12" x14ac:dyDescent="0.2">
      <c r="B43" s="69"/>
      <c r="C43" s="209"/>
      <c r="D43" s="124"/>
      <c r="E43" s="70"/>
      <c r="F43" s="145" t="str">
        <f>IFERROR(VLOOKUP(D43,BD!$B:$D,2,FALSE),"")</f>
        <v/>
      </c>
      <c r="G43" s="145" t="str">
        <f>IFERROR(VLOOKUP(E43,BD!$B:$D,2,FALSE),"")</f>
        <v/>
      </c>
      <c r="H43" s="160" t="str">
        <f>IFERROR(VLOOKUP(D43,BD!$B:$D,3,FALSE),"")</f>
        <v/>
      </c>
      <c r="I43" s="160" t="str">
        <f>IFERROR(VLOOKUP(E43,BD!$B:$D,3,FALSE),"")</f>
        <v/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0</v>
      </c>
      <c r="K43" s="147">
        <f t="shared" si="1"/>
        <v>0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158"/>
    </row>
    <row r="44" spans="2:24" ht="12" x14ac:dyDescent="0.2">
      <c r="B44" s="69"/>
      <c r="C44" s="209"/>
      <c r="D44" s="70"/>
      <c r="E44" s="70"/>
      <c r="F44" s="145" t="str">
        <f>IFERROR(VLOOKUP(D44,BD!$B:$D,2,FALSE),"")</f>
        <v/>
      </c>
      <c r="G44" s="145" t="str">
        <f>IFERROR(VLOOKUP(E44,BD!$B:$D,2,FALSE),"")</f>
        <v/>
      </c>
      <c r="H44" s="160" t="str">
        <f>IFERROR(VLOOKUP(D44,BD!$B:$D,3,FALSE),"")</f>
        <v/>
      </c>
      <c r="I44" s="160" t="str">
        <f>IFERROR(VLOOKUP(E44,BD!$B:$D,3,FALSE),"")</f>
        <v/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0</v>
      </c>
      <c r="K44" s="147">
        <f t="shared" si="1"/>
        <v>0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158"/>
    </row>
    <row r="45" spans="2:24" ht="12" x14ac:dyDescent="0.2">
      <c r="B45" s="69"/>
      <c r="C45" s="209"/>
      <c r="D45" s="70"/>
      <c r="E45" s="124"/>
      <c r="F45" s="145" t="str">
        <f>IFERROR(VLOOKUP(D45,BD!$B:$D,2,FALSE),"")</f>
        <v/>
      </c>
      <c r="G45" s="145" t="str">
        <f>IFERROR(VLOOKUP(E45,BD!$B:$D,2,FALSE),"")</f>
        <v/>
      </c>
      <c r="H45" s="160" t="str">
        <f>IFERROR(VLOOKUP(D45,BD!$B:$D,3,FALSE),"")</f>
        <v/>
      </c>
      <c r="I45" s="160" t="str">
        <f>IFERROR(VLOOKUP(E45,BD!$B:$D,3,FALSE),"")</f>
        <v/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0</v>
      </c>
      <c r="K45" s="147">
        <f t="shared" si="1"/>
        <v>0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158"/>
    </row>
    <row r="46" spans="2:24" ht="12" x14ac:dyDescent="0.2">
      <c r="B46" s="69"/>
      <c r="C46" s="209"/>
      <c r="D46" s="124"/>
      <c r="E46" s="124"/>
      <c r="F46" s="145" t="str">
        <f>IFERROR(VLOOKUP(D46,BD!$B:$D,2,FALSE),"")</f>
        <v/>
      </c>
      <c r="G46" s="145" t="str">
        <f>IFERROR(VLOOKUP(E46,BD!$B:$D,2,FALSE),"")</f>
        <v/>
      </c>
      <c r="H46" s="160" t="str">
        <f>IFERROR(VLOOKUP(D46,BD!$B:$D,3,FALSE),"")</f>
        <v/>
      </c>
      <c r="I46" s="160" t="str">
        <f>IFERROR(VLOOKUP(E46,BD!$B:$D,3,FALSE),"")</f>
        <v/>
      </c>
      <c r="J46" s="146">
        <f>IF(COUNT(L46:X46)&gt;=5,SUM(LARGE(L46:X46,{1,2,3,4,5})),IF(COUNT(L46:X46)=4,SUM(LARGE(L46:X46,{1,2,3,4})),IF(COUNT(L46:X46)=3,SUM(LARGE(L46:X46,{1,2,3})),IF(COUNT(L46:X46)=2,SUM(LARGE(L46:X46,{1,2})),IF(COUNT(L46:X46)=1,SUM(LARGE(L46:X46,{1})),0)))))</f>
        <v>0</v>
      </c>
      <c r="K46" s="147">
        <f t="shared" si="1"/>
        <v>0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158"/>
    </row>
    <row r="47" spans="2:24" ht="12" x14ac:dyDescent="0.2">
      <c r="B47" s="69"/>
      <c r="C47" s="209"/>
      <c r="D47" s="124"/>
      <c r="E47" s="70"/>
      <c r="F47" s="145" t="str">
        <f>IFERROR(VLOOKUP(D47,BD!$B:$D,2,FALSE),"")</f>
        <v/>
      </c>
      <c r="G47" s="145" t="str">
        <f>IFERROR(VLOOKUP(E47,BD!$B:$D,2,FALSE),"")</f>
        <v/>
      </c>
      <c r="H47" s="160" t="str">
        <f>IFERROR(VLOOKUP(D47,BD!$B:$D,3,FALSE),"")</f>
        <v/>
      </c>
      <c r="I47" s="160" t="str">
        <f>IFERROR(VLOOKUP(E47,BD!$B:$D,3,FALSE),"")</f>
        <v/>
      </c>
      <c r="J47" s="146">
        <f>IF(COUNT(L47:X47)&gt;=5,SUM(LARGE(L47:X47,{1,2,3,4,5})),IF(COUNT(L47:X47)=4,SUM(LARGE(L47:X47,{1,2,3,4})),IF(COUNT(L47:X47)=3,SUM(LARGE(L47:X47,{1,2,3})),IF(COUNT(L47:X47)=2,SUM(LARGE(L47:X47,{1,2})),IF(COUNT(L47:X47)=1,SUM(LARGE(L47:X47,{1})),0)))))</f>
        <v>0</v>
      </c>
      <c r="K47" s="147">
        <f t="shared" si="1"/>
        <v>0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158"/>
    </row>
    <row r="48" spans="2:24" ht="12" x14ac:dyDescent="0.2">
      <c r="B48" s="69"/>
      <c r="C48" s="209"/>
      <c r="D48" s="124"/>
      <c r="E48" s="70"/>
      <c r="F48" s="145" t="str">
        <f>IFERROR(VLOOKUP(D48,BD!$B:$D,2,FALSE),"")</f>
        <v/>
      </c>
      <c r="G48" s="145" t="str">
        <f>IFERROR(VLOOKUP(E48,BD!$B:$D,2,FALSE),"")</f>
        <v/>
      </c>
      <c r="H48" s="160" t="str">
        <f>IFERROR(VLOOKUP(D48,BD!$B:$D,3,FALSE),"")</f>
        <v/>
      </c>
      <c r="I48" s="160" t="str">
        <f>IFERROR(VLOOKUP(E48,BD!$B:$D,3,FALSE),"")</f>
        <v/>
      </c>
      <c r="J48" s="146">
        <f>IF(COUNT(L48:X48)&gt;=5,SUM(LARGE(L48:X48,{1,2,3,4,5})),IF(COUNT(L48:X48)=4,SUM(LARGE(L48:X48,{1,2,3,4})),IF(COUNT(L48:X48)=3,SUM(LARGE(L48:X48,{1,2,3})),IF(COUNT(L48:X48)=2,SUM(LARGE(L48:X48,{1,2})),IF(COUNT(L48:X48)=1,SUM(LARGE(L48:X48,{1})),0)))))</f>
        <v>0</v>
      </c>
      <c r="K48" s="147">
        <f t="shared" si="1"/>
        <v>0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158"/>
    </row>
    <row r="49" spans="2:24" ht="12" x14ac:dyDescent="0.2">
      <c r="B49" s="69"/>
      <c r="C49" s="209"/>
      <c r="D49" s="124"/>
      <c r="E49" s="70"/>
      <c r="F49" s="145" t="str">
        <f>IFERROR(VLOOKUP(D49,BD!$B:$D,2,FALSE),"")</f>
        <v/>
      </c>
      <c r="G49" s="145" t="str">
        <f>IFERROR(VLOOKUP(E49,BD!$B:$D,2,FALSE),"")</f>
        <v/>
      </c>
      <c r="H49" s="160" t="str">
        <f>IFERROR(VLOOKUP(D49,BD!$B:$D,3,FALSE),"")</f>
        <v/>
      </c>
      <c r="I49" s="160" t="str">
        <f>IFERROR(VLOOKUP(E49,BD!$B:$D,3,FALSE),"")</f>
        <v/>
      </c>
      <c r="J49" s="146">
        <f>IF(COUNT(L49:X49)&gt;=5,SUM(LARGE(L49:X49,{1,2,3,4,5})),IF(COUNT(L49:X49)=4,SUM(LARGE(L49:X49,{1,2,3,4})),IF(COUNT(L49:X49)=3,SUM(LARGE(L49:X49,{1,2,3})),IF(COUNT(L49:X49)=2,SUM(LARGE(L49:X49,{1,2})),IF(COUNT(L49:X49)=1,SUM(LARGE(L49:X49,{1})),0)))))</f>
        <v>0</v>
      </c>
      <c r="K49" s="147">
        <f t="shared" si="1"/>
        <v>0</v>
      </c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158"/>
    </row>
    <row r="50" spans="2:24" ht="12" x14ac:dyDescent="0.2">
      <c r="B50" s="69"/>
      <c r="C50" s="209"/>
      <c r="D50" s="70"/>
      <c r="E50" s="70"/>
      <c r="F50" s="145" t="str">
        <f>IFERROR(VLOOKUP(D50,BD!$B:$D,2,FALSE),"")</f>
        <v/>
      </c>
      <c r="G50" s="145" t="str">
        <f>IFERROR(VLOOKUP(E50,BD!$B:$D,2,FALSE),"")</f>
        <v/>
      </c>
      <c r="H50" s="160" t="str">
        <f>IFERROR(VLOOKUP(D50,BD!$B:$D,3,FALSE),"")</f>
        <v/>
      </c>
      <c r="I50" s="160" t="str">
        <f>IFERROR(VLOOKUP(E50,BD!$B:$D,3,FALSE),"")</f>
        <v/>
      </c>
      <c r="J50" s="146">
        <f>IF(COUNT(L50:X50)&gt;=5,SUM(LARGE(L50:X50,{1,2,3,4,5})),IF(COUNT(L50:X50)=4,SUM(LARGE(L50:X50,{1,2,3,4})),IF(COUNT(L50:X50)=3,SUM(LARGE(L50:X50,{1,2,3})),IF(COUNT(L50:X50)=2,SUM(LARGE(L50:X50,{1,2})),IF(COUNT(L50:X50)=1,SUM(LARGE(L50:X50,{1})),0)))))</f>
        <v>0</v>
      </c>
      <c r="K50" s="147">
        <f t="shared" si="1"/>
        <v>0</v>
      </c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158"/>
    </row>
    <row r="51" spans="2:24" ht="12" x14ac:dyDescent="0.2">
      <c r="B51" s="69"/>
      <c r="C51" s="209"/>
      <c r="D51" s="124"/>
      <c r="E51" s="70"/>
      <c r="F51" s="145" t="str">
        <f>IFERROR(VLOOKUP(D51,BD!$B:$D,2,FALSE),"")</f>
        <v/>
      </c>
      <c r="G51" s="145" t="str">
        <f>IFERROR(VLOOKUP(E51,BD!$B:$D,2,FALSE),"")</f>
        <v/>
      </c>
      <c r="H51" s="160" t="str">
        <f>IFERROR(VLOOKUP(D51,BD!$B:$D,3,FALSE),"")</f>
        <v/>
      </c>
      <c r="I51" s="160" t="str">
        <f>IFERROR(VLOOKUP(E51,BD!$B:$D,3,FALSE),"")</f>
        <v/>
      </c>
      <c r="J51" s="146">
        <f>IF(COUNT(L51:X51)&gt;=5,SUM(LARGE(L51:X51,{1,2,3,4,5})),IF(COUNT(L51:X51)=4,SUM(LARGE(L51:X51,{1,2,3,4})),IF(COUNT(L51:X51)=3,SUM(LARGE(L51:X51,{1,2,3})),IF(COUNT(L51:X51)=2,SUM(LARGE(L51:X51,{1,2})),IF(COUNT(L51:X51)=1,SUM(LARGE(L51:X51,{1})),0)))))</f>
        <v>0</v>
      </c>
      <c r="K51" s="147">
        <f t="shared" si="1"/>
        <v>0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158"/>
    </row>
    <row r="52" spans="2:24" ht="12" x14ac:dyDescent="0.2">
      <c r="B52" s="69"/>
      <c r="C52" s="209"/>
      <c r="D52" s="124"/>
      <c r="E52" s="70"/>
      <c r="F52" s="145" t="str">
        <f>IFERROR(VLOOKUP(D52,BD!$B:$D,2,FALSE),"")</f>
        <v/>
      </c>
      <c r="G52" s="145" t="str">
        <f>IFERROR(VLOOKUP(E52,BD!$B:$D,2,FALSE),"")</f>
        <v/>
      </c>
      <c r="H52" s="160" t="str">
        <f>IFERROR(VLOOKUP(D52,BD!$B:$D,3,FALSE),"")</f>
        <v/>
      </c>
      <c r="I52" s="160" t="str">
        <f>IFERROR(VLOOKUP(E52,BD!$B:$D,3,FALSE),"")</f>
        <v/>
      </c>
      <c r="J52" s="146">
        <f>IF(COUNT(L52:X52)&gt;=5,SUM(LARGE(L52:X52,{1,2,3,4,5})),IF(COUNT(L52:X52)=4,SUM(LARGE(L52:X52,{1,2,3,4})),IF(COUNT(L52:X52)=3,SUM(LARGE(L52:X52,{1,2,3})),IF(COUNT(L52:X52)=2,SUM(LARGE(L52:X52,{1,2})),IF(COUNT(L52:X52)=1,SUM(LARGE(L52:X52,{1})),0)))))</f>
        <v>0</v>
      </c>
      <c r="K52" s="147">
        <f t="shared" si="1"/>
        <v>0</v>
      </c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158"/>
    </row>
    <row r="53" spans="2:24" ht="12" x14ac:dyDescent="0.2">
      <c r="B53" s="69"/>
      <c r="C53" s="209"/>
      <c r="D53" s="124"/>
      <c r="E53" s="70"/>
      <c r="F53" s="145" t="str">
        <f>IFERROR(VLOOKUP(D53,BD!$B:$D,2,FALSE),"")</f>
        <v/>
      </c>
      <c r="G53" s="145" t="str">
        <f>IFERROR(VLOOKUP(E53,BD!$B:$D,2,FALSE),"")</f>
        <v/>
      </c>
      <c r="H53" s="160" t="str">
        <f>IFERROR(VLOOKUP(D53,BD!$B:$D,3,FALSE),"")</f>
        <v/>
      </c>
      <c r="I53" s="160" t="str">
        <f>IFERROR(VLOOKUP(E53,BD!$B:$D,3,FALSE),"")</f>
        <v/>
      </c>
      <c r="J53" s="146">
        <f>IF(COUNT(L53:X53)&gt;=5,SUM(LARGE(L53:X53,{1,2,3,4,5})),IF(COUNT(L53:X53)=4,SUM(LARGE(L53:X53,{1,2,3,4})),IF(COUNT(L53:X53)=3,SUM(LARGE(L53:X53,{1,2,3})),IF(COUNT(L53:X53)=2,SUM(LARGE(L53:X53,{1,2})),IF(COUNT(L53:X53)=1,SUM(LARGE(L53:X53,{1})),0)))))</f>
        <v>0</v>
      </c>
      <c r="K53" s="147">
        <f t="shared" si="1"/>
        <v>0</v>
      </c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158"/>
    </row>
    <row r="54" spans="2:24" ht="12" x14ac:dyDescent="0.2">
      <c r="B54" s="69"/>
      <c r="C54" s="209"/>
      <c r="D54" s="70"/>
      <c r="E54" s="70"/>
      <c r="F54" s="145" t="str">
        <f>IFERROR(VLOOKUP(D54,BD!$B:$D,2,FALSE),"")</f>
        <v/>
      </c>
      <c r="G54" s="145" t="str">
        <f>IFERROR(VLOOKUP(E54,BD!$B:$D,2,FALSE),"")</f>
        <v/>
      </c>
      <c r="H54" s="160" t="str">
        <f>IFERROR(VLOOKUP(D54,BD!$B:$D,3,FALSE),"")</f>
        <v/>
      </c>
      <c r="I54" s="160" t="str">
        <f>IFERROR(VLOOKUP(E54,BD!$B:$D,3,FALSE),"")</f>
        <v/>
      </c>
      <c r="J54" s="146">
        <f>IF(COUNT(L54:X54)&gt;=5,SUM(LARGE(L54:X54,{1,2,3,4,5})),IF(COUNT(L54:X54)=4,SUM(LARGE(L54:X54,{1,2,3,4})),IF(COUNT(L54:X54)=3,SUM(LARGE(L54:X54,{1,2,3})),IF(COUNT(L54:X54)=2,SUM(LARGE(L54:X54,{1,2})),IF(COUNT(L54:X54)=1,SUM(LARGE(L54:X54,{1})),0)))))</f>
        <v>0</v>
      </c>
      <c r="K54" s="147">
        <f t="shared" si="1"/>
        <v>0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58"/>
    </row>
    <row r="55" spans="2:24" ht="12" x14ac:dyDescent="0.2">
      <c r="B55" s="69"/>
      <c r="C55" s="209"/>
      <c r="D55" s="124"/>
      <c r="E55" s="125"/>
      <c r="F55" s="145" t="str">
        <f>IFERROR(VLOOKUP(D55,BD!$B:$D,2,FALSE),"")</f>
        <v/>
      </c>
      <c r="G55" s="145" t="str">
        <f>IFERROR(VLOOKUP(E55,BD!$B:$D,2,FALSE),"")</f>
        <v/>
      </c>
      <c r="H55" s="160" t="str">
        <f>IFERROR(VLOOKUP(D55,BD!$B:$D,3,FALSE),"")</f>
        <v/>
      </c>
      <c r="I55" s="160" t="str">
        <f>IFERROR(VLOOKUP(E55,BD!$B:$D,3,FALSE),"")</f>
        <v/>
      </c>
      <c r="J55" s="146">
        <f>IF(COUNT(L55:X55)&gt;=5,SUM(LARGE(L55:X55,{1,2,3,4,5})),IF(COUNT(L55:X55)=4,SUM(LARGE(L55:X55,{1,2,3,4})),IF(COUNT(L55:X55)=3,SUM(LARGE(L55:X55,{1,2,3})),IF(COUNT(L55:X55)=2,SUM(LARGE(L55:X55,{1,2})),IF(COUNT(L55:X55)=1,SUM(LARGE(L55:X55,{1})),0)))))</f>
        <v>0</v>
      </c>
      <c r="K55" s="147">
        <f t="shared" si="1"/>
        <v>0</v>
      </c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58"/>
    </row>
    <row r="56" spans="2:24" ht="12" x14ac:dyDescent="0.2">
      <c r="B56" s="69"/>
      <c r="C56" s="206"/>
      <c r="D56" s="124"/>
      <c r="E56" s="70"/>
      <c r="F56" s="145" t="str">
        <f>IFERROR(VLOOKUP(D56,BD!$B:$D,2,FALSE),"")</f>
        <v/>
      </c>
      <c r="G56" s="145" t="str">
        <f>IFERROR(VLOOKUP(E56,BD!$B:$D,2,FALSE),"")</f>
        <v/>
      </c>
      <c r="H56" s="160" t="str">
        <f>IFERROR(VLOOKUP(D56,BD!$B:$D,3,FALSE),"")</f>
        <v/>
      </c>
      <c r="I56" s="160" t="str">
        <f>IFERROR(VLOOKUP(E56,BD!$B:$D,3,FALSE),"")</f>
        <v/>
      </c>
      <c r="J56" s="146">
        <f>IF(COUNT(L56:X56)&gt;=5,SUM(LARGE(L56:X56,{1,2,3,4,5})),IF(COUNT(L56:X56)=4,SUM(LARGE(L56:X56,{1,2,3,4})),IF(COUNT(L56:X56)=3,SUM(LARGE(L56:X56,{1,2,3})),IF(COUNT(L56:X56)=2,SUM(LARGE(L56:X56,{1,2})),IF(COUNT(L56:X56)=1,SUM(LARGE(L56:X56,{1})),0)))))</f>
        <v>0</v>
      </c>
      <c r="K56" s="147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58"/>
    </row>
    <row r="57" spans="2:24" ht="12" x14ac:dyDescent="0.2">
      <c r="B57" s="69"/>
      <c r="C57" s="206"/>
      <c r="D57" s="124"/>
      <c r="E57" s="70"/>
      <c r="F57" s="145" t="str">
        <f>IFERROR(VLOOKUP(D57,BD!$B:$D,2,FALSE),"")</f>
        <v/>
      </c>
      <c r="G57" s="145" t="str">
        <f>IFERROR(VLOOKUP(E57,BD!$B:$D,2,FALSE),"")</f>
        <v/>
      </c>
      <c r="H57" s="160" t="str">
        <f>IFERROR(VLOOKUP(D57,BD!$B:$D,3,FALSE),"")</f>
        <v/>
      </c>
      <c r="I57" s="160" t="str">
        <f>IFERROR(VLOOKUP(E57,BD!$B:$D,3,FALSE),"")</f>
        <v/>
      </c>
      <c r="J57" s="146">
        <f>IF(COUNT(L57:X57)&gt;=5,SUM(LARGE(L57:X57,{1,2,3,4,5})),IF(COUNT(L57:X57)=4,SUM(LARGE(L57:X57,{1,2,3,4})),IF(COUNT(L57:X57)=3,SUM(LARGE(L57:X57,{1,2,3})),IF(COUNT(L57:X57)=2,SUM(LARGE(L57:X57,{1,2})),IF(COUNT(L57:X57)=1,SUM(LARGE(L57:X57,{1})),0)))))</f>
        <v>0</v>
      </c>
      <c r="K57" s="147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58"/>
    </row>
    <row r="58" spans="2:24" ht="12" x14ac:dyDescent="0.2">
      <c r="B58" s="69"/>
      <c r="C58" s="206"/>
      <c r="D58" s="124"/>
      <c r="E58" s="70"/>
      <c r="F58" s="145" t="str">
        <f>IFERROR(VLOOKUP(D58,BD!$B:$D,2,FALSE),"")</f>
        <v/>
      </c>
      <c r="G58" s="145" t="str">
        <f>IFERROR(VLOOKUP(E58,BD!$B:$D,2,FALSE),"")</f>
        <v/>
      </c>
      <c r="H58" s="160" t="str">
        <f>IFERROR(VLOOKUP(D58,BD!$B:$D,3,FALSE),"")</f>
        <v/>
      </c>
      <c r="I58" s="160" t="str">
        <f>IFERROR(VLOOKUP(E58,BD!$B:$D,3,FALSE),"")</f>
        <v/>
      </c>
      <c r="J58" s="146">
        <f>IF(COUNT(L58:X58)&gt;=5,SUM(LARGE(L58:X58,{1,2,3,4,5})),IF(COUNT(L58:X58)=4,SUM(LARGE(L58:X58,{1,2,3,4})),IF(COUNT(L58:X58)=3,SUM(LARGE(L58:X58,{1,2,3})),IF(COUNT(L58:X58)=2,SUM(LARGE(L58:X58,{1,2})),IF(COUNT(L58:X58)=1,SUM(LARGE(L58:X58,{1})),0)))))</f>
        <v>0</v>
      </c>
      <c r="K58" s="147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58"/>
    </row>
    <row r="59" spans="2:24" ht="12" x14ac:dyDescent="0.2">
      <c r="B59" s="69"/>
      <c r="C59" s="206"/>
      <c r="D59" s="124"/>
      <c r="E59" s="70"/>
      <c r="F59" s="145" t="str">
        <f>IFERROR(VLOOKUP(D59,BD!$B:$D,2,FALSE),"")</f>
        <v/>
      </c>
      <c r="G59" s="145" t="str">
        <f>IFERROR(VLOOKUP(E59,BD!$B:$D,2,FALSE),"")</f>
        <v/>
      </c>
      <c r="H59" s="160" t="str">
        <f>IFERROR(VLOOKUP(D59,BD!$B:$D,3,FALSE),"")</f>
        <v/>
      </c>
      <c r="I59" s="160" t="str">
        <f>IFERROR(VLOOKUP(E59,BD!$B:$D,3,FALSE),"")</f>
        <v/>
      </c>
      <c r="J59" s="146">
        <f>IF(COUNT(L59:X59)&gt;=5,SUM(LARGE(L59:X59,{1,2,3,4,5})),IF(COUNT(L59:X59)=4,SUM(LARGE(L59:X59,{1,2,3,4})),IF(COUNT(L59:X59)=3,SUM(LARGE(L59:X59,{1,2,3})),IF(COUNT(L59:X59)=2,SUM(LARGE(L59:X59,{1,2})),IF(COUNT(L59:X59)=1,SUM(LARGE(L59:X59,{1})),0)))))</f>
        <v>0</v>
      </c>
      <c r="K59" s="147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158"/>
    </row>
    <row r="60" spans="2:24" ht="12" x14ac:dyDescent="0.2">
      <c r="B60" s="69"/>
      <c r="C60" s="206"/>
      <c r="D60" s="70"/>
      <c r="E60" s="70"/>
      <c r="F60" s="145" t="str">
        <f>IFERROR(VLOOKUP(D60,BD!$B:$D,2,FALSE),"")</f>
        <v/>
      </c>
      <c r="G60" s="145" t="str">
        <f>IFERROR(VLOOKUP(E60,BD!$B:$D,2,FALSE),"")</f>
        <v/>
      </c>
      <c r="H60" s="160" t="str">
        <f>IFERROR(VLOOKUP(D60,BD!$B:$D,3,FALSE),"")</f>
        <v/>
      </c>
      <c r="I60" s="160" t="str">
        <f>IFERROR(VLOOKUP(E60,BD!$B:$D,3,FALSE),"")</f>
        <v/>
      </c>
      <c r="J60" s="146">
        <f>IF(COUNT(L60:X60)&gt;=5,SUM(LARGE(L60:X60,{1,2,3,4,5})),IF(COUNT(L60:X60)=4,SUM(LARGE(L60:X60,{1,2,3,4})),IF(COUNT(L60:X60)=3,SUM(LARGE(L60:X60,{1,2,3})),IF(COUNT(L60:X60)=2,SUM(LARGE(L60:X60,{1,2})),IF(COUNT(L60:X60)=1,SUM(LARGE(L60:X60,{1})),0)))))</f>
        <v>0</v>
      </c>
      <c r="K60" s="147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158"/>
    </row>
    <row r="61" spans="2:24" x14ac:dyDescent="0.2">
      <c r="B61" s="72"/>
      <c r="C61" s="73"/>
      <c r="D61" s="73"/>
      <c r="E61" s="73"/>
      <c r="F61" s="75"/>
      <c r="G61" s="75"/>
      <c r="H61" s="83"/>
      <c r="I61" s="83"/>
      <c r="J61" s="74"/>
      <c r="K61" s="75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158"/>
    </row>
    <row r="62" spans="2:24" s="80" customFormat="1" x14ac:dyDescent="0.2">
      <c r="B62" s="76"/>
      <c r="C62" s="77"/>
      <c r="D62" s="78"/>
      <c r="E62" s="78" t="str">
        <f>SM_S19!$D$55</f>
        <v>CONTAGEM DE SEMANAS</v>
      </c>
      <c r="F62" s="82"/>
      <c r="G62" s="82"/>
      <c r="H62" s="83"/>
      <c r="I62" s="83"/>
      <c r="J62" s="79"/>
      <c r="K62" s="79"/>
      <c r="L62" s="102">
        <f>SM!H$38</f>
        <v>50</v>
      </c>
      <c r="M62" s="102">
        <f>SM!I$38</f>
        <v>49</v>
      </c>
      <c r="N62" s="102">
        <f>SM!J$38</f>
        <v>35</v>
      </c>
      <c r="O62" s="102">
        <f>SM!K$38</f>
        <v>30</v>
      </c>
      <c r="P62" s="102">
        <f>SM!L$38</f>
        <v>28</v>
      </c>
      <c r="Q62" s="102">
        <f>SM!M$38</f>
        <v>26</v>
      </c>
      <c r="R62" s="102">
        <f>SM!N$38</f>
        <v>22</v>
      </c>
      <c r="S62" s="102">
        <f>SM!O$38</f>
        <v>11</v>
      </c>
      <c r="T62" s="102">
        <f>SM!P$38</f>
        <v>4</v>
      </c>
      <c r="U62" s="102">
        <f>SM!Q$38</f>
        <v>4</v>
      </c>
      <c r="V62" s="102">
        <f>SM!R$38</f>
        <v>4</v>
      </c>
      <c r="W62" s="102">
        <f>SM!S$38</f>
        <v>1</v>
      </c>
      <c r="X62" s="159"/>
    </row>
  </sheetData>
  <sheetProtection selectLockedCells="1" selectUnlockedCells="1"/>
  <sortState ref="D10:W60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D10:E60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6"/>
  <sheetViews>
    <sheetView showGridLines="0" zoomScale="90" zoomScaleNormal="90" zoomScaleSheetLayoutView="100" workbookViewId="0">
      <selection activeCell="J19" sqref="J19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40.85546875" style="49" bestFit="1" customWidth="1"/>
    <col min="5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24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183"/>
      <c r="G5" s="183"/>
      <c r="H5" s="184"/>
      <c r="I5" s="184"/>
      <c r="J5" s="185"/>
      <c r="K5" s="186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171"/>
      <c r="C6" s="290" t="s">
        <v>1</v>
      </c>
      <c r="D6" s="290" t="str">
        <f>DM_S19!D6</f>
        <v>ATLETA 1</v>
      </c>
      <c r="E6" s="300" t="str">
        <f>DM_S19!E6</f>
        <v>ATLETA 2</v>
      </c>
      <c r="F6" s="307" t="str">
        <f>DM_S19!F6</f>
        <v>ENT 1</v>
      </c>
      <c r="G6" s="310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171"/>
      <c r="C7" s="290"/>
      <c r="D7" s="290"/>
      <c r="E7" s="301"/>
      <c r="F7" s="308"/>
      <c r="G7" s="310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9"/>
      <c r="G8" s="310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187"/>
      <c r="G9" s="187"/>
      <c r="H9" s="184"/>
      <c r="I9" s="184"/>
      <c r="J9" s="188"/>
      <c r="K9" s="18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193">
        <v>1</v>
      </c>
      <c r="D10" s="124" t="s">
        <v>367</v>
      </c>
      <c r="E10" s="70" t="s">
        <v>662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60">
        <f>IFERROR(VLOOKUP(D10,BD!$B:$D,3,FALSE),"")</f>
        <v>38786</v>
      </c>
      <c r="I10" s="160">
        <f>IFERROR(VLOOKUP(E10,BD!$B:$D,3,FALSE),"")</f>
        <v>38419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7200</v>
      </c>
      <c r="K10" s="147">
        <f t="shared" ref="K10:K41" si="0">COUNT(L10:X10)-COUNTIF(L10:X10,"=0")</f>
        <v>6</v>
      </c>
      <c r="L10" s="71"/>
      <c r="M10" s="71"/>
      <c r="N10" s="71">
        <v>800</v>
      </c>
      <c r="O10" s="71">
        <v>1600</v>
      </c>
      <c r="P10" s="71"/>
      <c r="Q10" s="71"/>
      <c r="R10" s="71">
        <v>1600</v>
      </c>
      <c r="S10" s="71">
        <v>1600</v>
      </c>
      <c r="T10" s="71"/>
      <c r="U10" s="71"/>
      <c r="V10" s="71">
        <v>680</v>
      </c>
      <c r="W10" s="71">
        <v>1600</v>
      </c>
      <c r="X10" s="158"/>
    </row>
    <row r="11" spans="2:24" ht="12" x14ac:dyDescent="0.2">
      <c r="B11" s="69"/>
      <c r="C11" s="251">
        <v>2</v>
      </c>
      <c r="D11" s="124" t="s">
        <v>658</v>
      </c>
      <c r="E11" s="70" t="s">
        <v>400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60">
        <f>IFERROR(VLOOKUP(D11,BD!$B:$D,3,FALSE),"")</f>
        <v>38744</v>
      </c>
      <c r="I11" s="160">
        <f>IFERROR(VLOOKUP(E11,BD!$B:$D,3,FALSE),"")</f>
        <v>38544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4600</v>
      </c>
      <c r="K11" s="147">
        <f t="shared" si="0"/>
        <v>5</v>
      </c>
      <c r="L11" s="71"/>
      <c r="M11" s="71"/>
      <c r="N11" s="71">
        <v>680</v>
      </c>
      <c r="O11" s="71">
        <v>880</v>
      </c>
      <c r="P11" s="71"/>
      <c r="Q11" s="71"/>
      <c r="R11" s="71"/>
      <c r="S11" s="71">
        <v>1360</v>
      </c>
      <c r="T11" s="71"/>
      <c r="U11" s="71"/>
      <c r="V11" s="71">
        <v>800</v>
      </c>
      <c r="W11" s="71">
        <v>880</v>
      </c>
      <c r="X11" s="158"/>
    </row>
    <row r="12" spans="2:24" ht="12" x14ac:dyDescent="0.2">
      <c r="B12" s="69"/>
      <c r="C12" s="251">
        <v>3</v>
      </c>
      <c r="D12" s="124" t="s">
        <v>505</v>
      </c>
      <c r="E12" s="70" t="s">
        <v>704</v>
      </c>
      <c r="F12" s="145" t="str">
        <f>IFERROR(VLOOKUP(D12,BD!$B:$D,2,FALSE),"")</f>
        <v>ZARDO</v>
      </c>
      <c r="G12" s="145" t="str">
        <f>IFERROR(VLOOKUP(E12,BD!$B:$D,2,FALSE),"")</f>
        <v>ZARDO</v>
      </c>
      <c r="H12" s="160">
        <f>IFERROR(VLOOKUP(D12,BD!$B:$D,3,FALSE),"")</f>
        <v>38867</v>
      </c>
      <c r="I12" s="160">
        <f>IFERROR(VLOOKUP(E12,BD!$B:$D,3,FALSE),"")</f>
        <v>38876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3280</v>
      </c>
      <c r="K12" s="147">
        <f t="shared" si="0"/>
        <v>6</v>
      </c>
      <c r="L12" s="71"/>
      <c r="M12" s="71"/>
      <c r="N12" s="71">
        <v>440</v>
      </c>
      <c r="O12" s="71">
        <v>640</v>
      </c>
      <c r="P12" s="71"/>
      <c r="Q12" s="71"/>
      <c r="R12" s="71">
        <v>160</v>
      </c>
      <c r="S12" s="71">
        <v>1120</v>
      </c>
      <c r="T12" s="71"/>
      <c r="U12" s="71"/>
      <c r="V12" s="71">
        <v>440</v>
      </c>
      <c r="W12" s="71">
        <v>640</v>
      </c>
      <c r="X12" s="158"/>
    </row>
    <row r="13" spans="2:24" ht="12" x14ac:dyDescent="0.2">
      <c r="B13" s="69"/>
      <c r="C13" s="251">
        <v>4</v>
      </c>
      <c r="D13" s="124" t="s">
        <v>1073</v>
      </c>
      <c r="E13" s="70" t="s">
        <v>401</v>
      </c>
      <c r="F13" s="145" t="str">
        <f>IFERROR(VLOOKUP(D13,BD!$B:$D,2,FALSE),"")</f>
        <v>SMCC</v>
      </c>
      <c r="G13" s="145" t="str">
        <f>IFERROR(VLOOKUP(E13,BD!$B:$D,2,FALSE),"")</f>
        <v>SMCC</v>
      </c>
      <c r="H13" s="160">
        <f>IFERROR(VLOOKUP(D13,BD!$B:$D,3,FALSE),"")</f>
        <v>38974</v>
      </c>
      <c r="I13" s="160">
        <f>IFERROR(VLOOKUP(E13,BD!$B:$D,3,FALSE),"")</f>
        <v>38672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3040</v>
      </c>
      <c r="K13" s="147">
        <f t="shared" si="0"/>
        <v>6</v>
      </c>
      <c r="L13" s="71"/>
      <c r="M13" s="71"/>
      <c r="N13" s="71">
        <v>560</v>
      </c>
      <c r="O13" s="71">
        <v>1120</v>
      </c>
      <c r="P13" s="71"/>
      <c r="Q13" s="71"/>
      <c r="R13" s="71">
        <v>160</v>
      </c>
      <c r="S13" s="71">
        <v>400</v>
      </c>
      <c r="T13" s="71"/>
      <c r="U13" s="71"/>
      <c r="V13" s="71">
        <v>560</v>
      </c>
      <c r="W13" s="71">
        <v>400</v>
      </c>
      <c r="X13" s="158"/>
    </row>
    <row r="14" spans="2:24" ht="12" x14ac:dyDescent="0.2">
      <c r="B14" s="69"/>
      <c r="C14" s="251">
        <v>5</v>
      </c>
      <c r="D14" s="124" t="s">
        <v>950</v>
      </c>
      <c r="E14" s="70" t="s">
        <v>881</v>
      </c>
      <c r="F14" s="145" t="str">
        <f>IFERROR(VLOOKUP(D14,BD!$B:$D,2,FALSE),"")</f>
        <v>SMEL/MCR</v>
      </c>
      <c r="G14" s="145" t="str">
        <f>IFERROR(VLOOKUP(E14,BD!$B:$D,2,FALSE),"")</f>
        <v>SMEL/MCR</v>
      </c>
      <c r="H14" s="160">
        <f>IFERROR(VLOOKUP(D14,BD!$B:$D,3,FALSE),"")</f>
        <v>38385</v>
      </c>
      <c r="I14" s="160">
        <f>IFERROR(VLOOKUP(E14,BD!$B:$D,3,FALSE),"")</f>
        <v>39026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2920</v>
      </c>
      <c r="K14" s="147">
        <f t="shared" si="0"/>
        <v>3</v>
      </c>
      <c r="L14" s="71"/>
      <c r="M14" s="71"/>
      <c r="N14" s="71"/>
      <c r="O14" s="71">
        <v>1360</v>
      </c>
      <c r="P14" s="71"/>
      <c r="Q14" s="71">
        <v>680</v>
      </c>
      <c r="R14" s="71">
        <v>880</v>
      </c>
      <c r="S14" s="71"/>
      <c r="T14" s="71"/>
      <c r="U14" s="71"/>
      <c r="V14" s="71"/>
      <c r="W14" s="71"/>
      <c r="X14" s="158"/>
    </row>
    <row r="15" spans="2:24" ht="12" x14ac:dyDescent="0.2">
      <c r="B15" s="69"/>
      <c r="C15" s="251">
        <v>6</v>
      </c>
      <c r="D15" s="124" t="s">
        <v>395</v>
      </c>
      <c r="E15" s="70" t="s">
        <v>1401</v>
      </c>
      <c r="F15" s="145" t="str">
        <f>IFERROR(VLOOKUP(D15,BD!$B:$D,2,FALSE),"")</f>
        <v>SMCC</v>
      </c>
      <c r="G15" s="145" t="str">
        <f>IFERROR(VLOOKUP(E15,BD!$B:$D,2,FALSE),"")</f>
        <v>SMCC</v>
      </c>
      <c r="H15" s="160">
        <f>IFERROR(VLOOKUP(D15,BD!$B:$D,3,FALSE),"")</f>
        <v>38734</v>
      </c>
      <c r="I15" s="160">
        <f>IFERROR(VLOOKUP(E15,BD!$B:$D,3,FALSE),"")</f>
        <v>38978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2800</v>
      </c>
      <c r="K15" s="147">
        <f t="shared" si="0"/>
        <v>5</v>
      </c>
      <c r="L15" s="71"/>
      <c r="M15" s="71"/>
      <c r="N15" s="71">
        <v>320</v>
      </c>
      <c r="O15" s="71">
        <v>400</v>
      </c>
      <c r="P15" s="71"/>
      <c r="Q15" s="71"/>
      <c r="R15" s="71">
        <v>640</v>
      </c>
      <c r="S15" s="71">
        <v>880</v>
      </c>
      <c r="T15" s="71"/>
      <c r="U15" s="71"/>
      <c r="V15" s="71">
        <v>560</v>
      </c>
      <c r="W15" s="71"/>
      <c r="X15" s="158"/>
    </row>
    <row r="16" spans="2:24" ht="12" x14ac:dyDescent="0.2">
      <c r="B16" s="69"/>
      <c r="C16" s="251">
        <v>7</v>
      </c>
      <c r="D16" s="124" t="s">
        <v>672</v>
      </c>
      <c r="E16" s="70" t="s">
        <v>651</v>
      </c>
      <c r="F16" s="145" t="str">
        <f>IFERROR(VLOOKUP(D16,BD!$B:$D,2,FALSE),"")</f>
        <v>SMCC</v>
      </c>
      <c r="G16" s="145" t="str">
        <f>IFERROR(VLOOKUP(E16,BD!$B:$D,2,FALSE),"")</f>
        <v>BME</v>
      </c>
      <c r="H16" s="160">
        <f>IFERROR(VLOOKUP(D16,BD!$B:$D,3,FALSE),"")</f>
        <v>38733</v>
      </c>
      <c r="I16" s="160">
        <f>IFERROR(VLOOKUP(E16,BD!$B:$D,3,FALSE),"")</f>
        <v>38841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2560</v>
      </c>
      <c r="K16" s="147">
        <f t="shared" si="0"/>
        <v>5</v>
      </c>
      <c r="L16" s="71"/>
      <c r="M16" s="71"/>
      <c r="N16" s="71">
        <v>320</v>
      </c>
      <c r="O16" s="71">
        <v>640</v>
      </c>
      <c r="P16" s="71"/>
      <c r="Q16" s="71"/>
      <c r="R16" s="71"/>
      <c r="S16" s="71">
        <v>640</v>
      </c>
      <c r="T16" s="71"/>
      <c r="U16" s="71"/>
      <c r="V16" s="71">
        <v>320</v>
      </c>
      <c r="W16" s="71">
        <v>640</v>
      </c>
      <c r="X16" s="158"/>
    </row>
    <row r="17" spans="2:24" ht="12" x14ac:dyDescent="0.2">
      <c r="B17" s="69"/>
      <c r="C17" s="251">
        <v>8</v>
      </c>
      <c r="D17" s="124" t="s">
        <v>499</v>
      </c>
      <c r="E17" s="70" t="s">
        <v>1023</v>
      </c>
      <c r="F17" s="145" t="str">
        <f>IFERROR(VLOOKUP(D17,BD!$B:$D,2,FALSE),"")</f>
        <v>ABCFI</v>
      </c>
      <c r="G17" s="145" t="str">
        <f>IFERROR(VLOOKUP(E17,BD!$B:$D,2,FALSE),"")</f>
        <v>ABCFI</v>
      </c>
      <c r="H17" s="160">
        <f>IFERROR(VLOOKUP(D17,BD!$B:$D,3,FALSE),"")</f>
        <v>38394</v>
      </c>
      <c r="I17" s="160">
        <f>IFERROR(VLOOKUP(E17,BD!$B:$D,3,FALSE),"")</f>
        <v>38390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2400</v>
      </c>
      <c r="K17" s="147">
        <f t="shared" si="0"/>
        <v>5</v>
      </c>
      <c r="L17" s="71"/>
      <c r="M17" s="71"/>
      <c r="N17" s="71"/>
      <c r="O17" s="71">
        <v>640</v>
      </c>
      <c r="P17" s="71"/>
      <c r="Q17" s="71">
        <v>320</v>
      </c>
      <c r="R17" s="71">
        <v>640</v>
      </c>
      <c r="S17" s="71">
        <v>400</v>
      </c>
      <c r="T17" s="71"/>
      <c r="U17" s="71"/>
      <c r="V17" s="71"/>
      <c r="W17" s="71">
        <v>400</v>
      </c>
      <c r="X17" s="158"/>
    </row>
    <row r="18" spans="2:24" ht="12" x14ac:dyDescent="0.2">
      <c r="B18" s="69"/>
      <c r="C18" s="251">
        <v>9</v>
      </c>
      <c r="D18" s="124" t="s">
        <v>557</v>
      </c>
      <c r="E18" s="70" t="s">
        <v>728</v>
      </c>
      <c r="F18" s="145" t="str">
        <f>IFERROR(VLOOKUP(D18,BD!$B:$D,2,FALSE),"")</f>
        <v>ASSVP</v>
      </c>
      <c r="G18" s="145" t="str">
        <f>IFERROR(VLOOKUP(E18,BD!$B:$D,2,FALSE),"")</f>
        <v>ASSVP</v>
      </c>
      <c r="H18" s="160">
        <f>IFERROR(VLOOKUP(D18,BD!$B:$D,3,FALSE),"")</f>
        <v>39059</v>
      </c>
      <c r="I18" s="160">
        <f>IFERROR(VLOOKUP(E18,BD!$B:$D,3,FALSE),"")</f>
        <v>38991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2320</v>
      </c>
      <c r="K18" s="147">
        <f t="shared" si="0"/>
        <v>3</v>
      </c>
      <c r="L18" s="71"/>
      <c r="M18" s="71"/>
      <c r="N18" s="71"/>
      <c r="O18" s="71">
        <v>1120</v>
      </c>
      <c r="P18" s="71"/>
      <c r="Q18" s="71"/>
      <c r="R18" s="71">
        <v>640</v>
      </c>
      <c r="S18" s="71"/>
      <c r="T18" s="71"/>
      <c r="U18" s="71">
        <v>560</v>
      </c>
      <c r="V18" s="71"/>
      <c r="W18" s="71"/>
      <c r="X18" s="158"/>
    </row>
    <row r="19" spans="2:24" ht="12" x14ac:dyDescent="0.2">
      <c r="B19" s="69"/>
      <c r="C19" s="251"/>
      <c r="D19" s="124" t="s">
        <v>901</v>
      </c>
      <c r="E19" s="70" t="s">
        <v>834</v>
      </c>
      <c r="F19" s="145" t="str">
        <f>IFERROR(VLOOKUP(D19,BD!$B:$D,2,FALSE),"")</f>
        <v>SMEL/MCR</v>
      </c>
      <c r="G19" s="145" t="str">
        <f>IFERROR(VLOOKUP(E19,BD!$B:$D,2,FALSE),"")</f>
        <v>SMEL/MCR</v>
      </c>
      <c r="H19" s="160">
        <f>IFERROR(VLOOKUP(D19,BD!$B:$D,3,FALSE),"")</f>
        <v>38423</v>
      </c>
      <c r="I19" s="160">
        <f>IFERROR(VLOOKUP(E19,BD!$B:$D,3,FALSE),"")</f>
        <v>38394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2320</v>
      </c>
      <c r="K19" s="147">
        <f t="shared" si="0"/>
        <v>3</v>
      </c>
      <c r="L19" s="71"/>
      <c r="M19" s="71"/>
      <c r="N19" s="71"/>
      <c r="O19" s="71">
        <v>400</v>
      </c>
      <c r="P19" s="71"/>
      <c r="Q19" s="71">
        <v>800</v>
      </c>
      <c r="R19" s="71">
        <v>1120</v>
      </c>
      <c r="S19" s="71"/>
      <c r="T19" s="71"/>
      <c r="U19" s="71"/>
      <c r="V19" s="71"/>
      <c r="W19" s="71"/>
      <c r="X19" s="158"/>
    </row>
    <row r="20" spans="2:24" ht="12" x14ac:dyDescent="0.2">
      <c r="B20" s="69"/>
      <c r="C20" s="251">
        <v>11</v>
      </c>
      <c r="D20" s="124" t="s">
        <v>1371</v>
      </c>
      <c r="E20" s="70" t="s">
        <v>1399</v>
      </c>
      <c r="F20" s="145" t="str">
        <f>IFERROR(VLOOKUP(D20,BD!$B:$D,2,FALSE),"")</f>
        <v>SMCC</v>
      </c>
      <c r="G20" s="145" t="str">
        <f>IFERROR(VLOOKUP(E20,BD!$B:$D,2,FALSE),"")</f>
        <v>SMCC</v>
      </c>
      <c r="H20" s="160">
        <f>IFERROR(VLOOKUP(D20,BD!$B:$D,3,FALSE),"")</f>
        <v>38552</v>
      </c>
      <c r="I20" s="160">
        <f>IFERROR(VLOOKUP(E20,BD!$B:$D,3,FALSE),"")</f>
        <v>38978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1880</v>
      </c>
      <c r="K20" s="147">
        <f t="shared" si="0"/>
        <v>4</v>
      </c>
      <c r="L20" s="71"/>
      <c r="M20" s="71"/>
      <c r="N20" s="71"/>
      <c r="O20" s="71"/>
      <c r="P20" s="71"/>
      <c r="Q20" s="71"/>
      <c r="R20" s="71">
        <v>640</v>
      </c>
      <c r="S20" s="71">
        <v>400</v>
      </c>
      <c r="T20" s="71"/>
      <c r="U20" s="71"/>
      <c r="V20" s="71">
        <v>440</v>
      </c>
      <c r="W20" s="71">
        <v>400</v>
      </c>
      <c r="X20" s="158"/>
    </row>
    <row r="21" spans="2:24" ht="12" x14ac:dyDescent="0.2">
      <c r="B21" s="69"/>
      <c r="C21" s="251">
        <v>12</v>
      </c>
      <c r="D21" s="70" t="s">
        <v>946</v>
      </c>
      <c r="E21" s="70" t="s">
        <v>949</v>
      </c>
      <c r="F21" s="145" t="str">
        <f>IFERROR(VLOOKUP(D21,BD!$B:$D,2,FALSE),"")</f>
        <v>SMEL/MCR</v>
      </c>
      <c r="G21" s="145" t="str">
        <f>IFERROR(VLOOKUP(E21,BD!$B:$D,2,FALSE),"")</f>
        <v>SMEL/MCR</v>
      </c>
      <c r="H21" s="160">
        <f>IFERROR(VLOOKUP(D21,BD!$B:$D,3,FALSE),"")</f>
        <v>38816</v>
      </c>
      <c r="I21" s="160">
        <f>IFERROR(VLOOKUP(E21,BD!$B:$D,3,FALSE),"")</f>
        <v>39040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1840</v>
      </c>
      <c r="K21" s="147">
        <f t="shared" si="0"/>
        <v>3</v>
      </c>
      <c r="L21" s="71"/>
      <c r="M21" s="71"/>
      <c r="N21" s="71"/>
      <c r="O21" s="71">
        <v>400</v>
      </c>
      <c r="P21" s="71"/>
      <c r="Q21" s="71">
        <v>560</v>
      </c>
      <c r="R21" s="71">
        <v>880</v>
      </c>
      <c r="S21" s="71"/>
      <c r="T21" s="71"/>
      <c r="U21" s="71"/>
      <c r="V21" s="71"/>
      <c r="W21" s="71"/>
      <c r="X21" s="158"/>
    </row>
    <row r="22" spans="2:24" ht="12" x14ac:dyDescent="0.2">
      <c r="B22" s="69"/>
      <c r="C22" s="251"/>
      <c r="D22" s="124" t="s">
        <v>941</v>
      </c>
      <c r="E22" s="70" t="s">
        <v>1400</v>
      </c>
      <c r="F22" s="145" t="str">
        <f>IFERROR(VLOOKUP(D22,BD!$B:$D,2,FALSE),"")</f>
        <v>SMCC</v>
      </c>
      <c r="G22" s="145" t="str">
        <f>IFERROR(VLOOKUP(E22,BD!$B:$D,2,FALSE),"")</f>
        <v>SMCC</v>
      </c>
      <c r="H22" s="160">
        <f>IFERROR(VLOOKUP(D22,BD!$B:$D,3,FALSE),"")</f>
        <v>38816</v>
      </c>
      <c r="I22" s="160">
        <f>IFERROR(VLOOKUP(E22,BD!$B:$D,3,FALSE),"")</f>
        <v>38882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1840</v>
      </c>
      <c r="K22" s="147">
        <f t="shared" si="0"/>
        <v>6</v>
      </c>
      <c r="L22" s="71"/>
      <c r="M22" s="71"/>
      <c r="N22" s="71">
        <v>320</v>
      </c>
      <c r="O22" s="71">
        <v>400</v>
      </c>
      <c r="P22" s="71"/>
      <c r="Q22" s="71"/>
      <c r="R22" s="71">
        <v>160</v>
      </c>
      <c r="S22" s="71">
        <v>400</v>
      </c>
      <c r="T22" s="71"/>
      <c r="U22" s="71"/>
      <c r="V22" s="71">
        <v>320</v>
      </c>
      <c r="W22" s="71">
        <v>400</v>
      </c>
      <c r="X22" s="158"/>
    </row>
    <row r="23" spans="2:24" ht="12" x14ac:dyDescent="0.2">
      <c r="B23" s="69"/>
      <c r="C23" s="251">
        <v>14</v>
      </c>
      <c r="D23" s="124" t="s">
        <v>399</v>
      </c>
      <c r="E23" s="70" t="s">
        <v>1403</v>
      </c>
      <c r="F23" s="145" t="str">
        <f>IFERROR(VLOOKUP(D23,BD!$B:$D,2,FALSE),"")</f>
        <v>SMCC</v>
      </c>
      <c r="G23" s="145" t="str">
        <f>IFERROR(VLOOKUP(E23,BD!$B:$D,2,FALSE),"")</f>
        <v>SMCC</v>
      </c>
      <c r="H23" s="160">
        <f>IFERROR(VLOOKUP(D23,BD!$B:$D,3,FALSE),"")</f>
        <v>38901</v>
      </c>
      <c r="I23" s="160">
        <f>IFERROR(VLOOKUP(E23,BD!$B:$D,3,FALSE),"")</f>
        <v>38882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1760</v>
      </c>
      <c r="K23" s="147">
        <f t="shared" si="0"/>
        <v>4</v>
      </c>
      <c r="L23" s="71"/>
      <c r="M23" s="71"/>
      <c r="N23" s="71">
        <v>320</v>
      </c>
      <c r="O23" s="71">
        <v>400</v>
      </c>
      <c r="P23" s="71"/>
      <c r="Q23" s="71"/>
      <c r="R23" s="71">
        <v>640</v>
      </c>
      <c r="S23" s="71">
        <v>400</v>
      </c>
      <c r="T23" s="71"/>
      <c r="U23" s="71"/>
      <c r="V23" s="71"/>
      <c r="W23" s="71"/>
      <c r="X23" s="158"/>
    </row>
    <row r="24" spans="2:24" ht="12" x14ac:dyDescent="0.2">
      <c r="B24" s="69"/>
      <c r="C24" s="251"/>
      <c r="D24" s="124" t="s">
        <v>708</v>
      </c>
      <c r="E24" s="70" t="s">
        <v>698</v>
      </c>
      <c r="F24" s="145" t="str">
        <f>IFERROR(VLOOKUP(D24,BD!$B:$D,2,FALSE),"")</f>
        <v>ZARDO</v>
      </c>
      <c r="G24" s="145" t="str">
        <f>IFERROR(VLOOKUP(E24,BD!$B:$D,2,FALSE),"")</f>
        <v>ZARDO</v>
      </c>
      <c r="H24" s="160">
        <f>IFERROR(VLOOKUP(D24,BD!$B:$D,3,FALSE),"")</f>
        <v>38642</v>
      </c>
      <c r="I24" s="160">
        <f>IFERROR(VLOOKUP(E24,BD!$B:$D,3,FALSE),"")</f>
        <v>38926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1760</v>
      </c>
      <c r="K24" s="147">
        <f t="shared" si="0"/>
        <v>2</v>
      </c>
      <c r="L24" s="71"/>
      <c r="M24" s="71"/>
      <c r="N24" s="71"/>
      <c r="O24" s="71"/>
      <c r="P24" s="71"/>
      <c r="Q24" s="71"/>
      <c r="R24" s="71">
        <v>1120</v>
      </c>
      <c r="S24" s="71">
        <v>640</v>
      </c>
      <c r="T24" s="71"/>
      <c r="U24" s="71"/>
      <c r="V24" s="71"/>
      <c r="W24" s="71"/>
      <c r="X24" s="158"/>
    </row>
    <row r="25" spans="2:24" ht="12" x14ac:dyDescent="0.2">
      <c r="B25" s="69"/>
      <c r="C25" s="251">
        <v>16</v>
      </c>
      <c r="D25" s="124" t="s">
        <v>901</v>
      </c>
      <c r="E25" s="70" t="s">
        <v>949</v>
      </c>
      <c r="F25" s="145" t="str">
        <f>IFERROR(VLOOKUP(D25,BD!$B:$D,2,FALSE),"")</f>
        <v>SMEL/MCR</v>
      </c>
      <c r="G25" s="145" t="str">
        <f>IFERROR(VLOOKUP(E25,BD!$B:$D,2,FALSE),"")</f>
        <v>SMEL/MCR</v>
      </c>
      <c r="H25" s="160">
        <f>IFERROR(VLOOKUP(D25,BD!$B:$D,3,FALSE),"")</f>
        <v>38423</v>
      </c>
      <c r="I25" s="160">
        <f>IFERROR(VLOOKUP(E25,BD!$B:$D,3,FALSE),"")</f>
        <v>39040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1680</v>
      </c>
      <c r="K25" s="147">
        <f t="shared" si="0"/>
        <v>2</v>
      </c>
      <c r="L25" s="71"/>
      <c r="M25" s="71"/>
      <c r="N25" s="71"/>
      <c r="O25" s="71"/>
      <c r="P25" s="71"/>
      <c r="Q25" s="71"/>
      <c r="R25" s="71"/>
      <c r="S25" s="71">
        <v>880</v>
      </c>
      <c r="T25" s="71"/>
      <c r="U25" s="71">
        <v>800</v>
      </c>
      <c r="V25" s="71"/>
      <c r="W25" s="71"/>
      <c r="X25" s="158"/>
    </row>
    <row r="26" spans="2:24" ht="12" x14ac:dyDescent="0.2">
      <c r="B26" s="69"/>
      <c r="C26" s="251">
        <v>17</v>
      </c>
      <c r="D26" s="124" t="s">
        <v>1555</v>
      </c>
      <c r="E26" s="124" t="s">
        <v>1588</v>
      </c>
      <c r="F26" s="145" t="str">
        <f>IFERROR(VLOOKUP(D26,BD!$B:$D,2,FALSE),"")</f>
        <v>ABCFI</v>
      </c>
      <c r="G26" s="145" t="str">
        <f>IFERROR(VLOOKUP(E26,BD!$B:$D,2,FALSE),"")</f>
        <v>ABCFI</v>
      </c>
      <c r="H26" s="160">
        <f>IFERROR(VLOOKUP(D26,BD!$B:$D,3,FALSE),"")</f>
        <v>38835</v>
      </c>
      <c r="I26" s="160">
        <f>IFERROR(VLOOKUP(E26,BD!$B:$D,3,FALSE),"")</f>
        <v>39251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1520</v>
      </c>
      <c r="K26" s="147">
        <f t="shared" si="0"/>
        <v>2</v>
      </c>
      <c r="L26" s="71"/>
      <c r="M26" s="71"/>
      <c r="N26" s="71"/>
      <c r="O26" s="71"/>
      <c r="P26" s="71"/>
      <c r="Q26" s="71"/>
      <c r="R26" s="71"/>
      <c r="S26" s="71">
        <v>880</v>
      </c>
      <c r="T26" s="71"/>
      <c r="U26" s="71"/>
      <c r="V26" s="71"/>
      <c r="W26" s="71">
        <v>640</v>
      </c>
      <c r="X26" s="158"/>
    </row>
    <row r="27" spans="2:24" ht="12" x14ac:dyDescent="0.2">
      <c r="B27" s="69"/>
      <c r="C27" s="251">
        <v>18</v>
      </c>
      <c r="D27" s="124" t="s">
        <v>1379</v>
      </c>
      <c r="E27" s="124" t="s">
        <v>724</v>
      </c>
      <c r="F27" s="145" t="str">
        <f>IFERROR(VLOOKUP(D27,BD!$B:$D,2,FALSE),"")</f>
        <v>ASSVP</v>
      </c>
      <c r="G27" s="145" t="str">
        <f>IFERROR(VLOOKUP(E27,BD!$B:$D,2,FALSE),"")</f>
        <v>ASSVP</v>
      </c>
      <c r="H27" s="160">
        <f>IFERROR(VLOOKUP(D27,BD!$B:$D,3,FALSE),"")</f>
        <v>38611</v>
      </c>
      <c r="I27" s="160">
        <f>IFERROR(VLOOKUP(E27,BD!$B:$D,3,FALSE),"")</f>
        <v>38404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1360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>
        <v>1360</v>
      </c>
      <c r="S27" s="71"/>
      <c r="T27" s="71"/>
      <c r="U27" s="71"/>
      <c r="V27" s="71"/>
      <c r="W27" s="71"/>
      <c r="X27" s="158"/>
    </row>
    <row r="28" spans="2:24" ht="12" x14ac:dyDescent="0.2">
      <c r="B28" s="69"/>
      <c r="C28" s="251"/>
      <c r="D28" s="70" t="s">
        <v>901</v>
      </c>
      <c r="E28" s="124" t="s">
        <v>721</v>
      </c>
      <c r="F28" s="145" t="str">
        <f>IFERROR(VLOOKUP(D28,BD!$B:$D,2,FALSE),"")</f>
        <v>SMEL/MCR</v>
      </c>
      <c r="G28" s="145" t="str">
        <f>IFERROR(VLOOKUP(E28,BD!$B:$D,2,FALSE),"")</f>
        <v>ASSVP</v>
      </c>
      <c r="H28" s="160">
        <f>IFERROR(VLOOKUP(D28,BD!$B:$D,3,FALSE),"")</f>
        <v>38423</v>
      </c>
      <c r="I28" s="160">
        <f>IFERROR(VLOOKUP(E28,BD!$B:$D,3,FALSE),"")</f>
        <v>38721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1360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>
        <v>1360</v>
      </c>
      <c r="X28" s="158"/>
    </row>
    <row r="29" spans="2:24" ht="12" x14ac:dyDescent="0.2">
      <c r="B29" s="69"/>
      <c r="C29" s="251"/>
      <c r="D29" s="70" t="s">
        <v>1398</v>
      </c>
      <c r="E29" s="70" t="s">
        <v>919</v>
      </c>
      <c r="F29" s="145" t="str">
        <f>IFERROR(VLOOKUP(D29,BD!$B:$D,2,FALSE),"")</f>
        <v>CC</v>
      </c>
      <c r="G29" s="145" t="str">
        <f>IFERROR(VLOOKUP(E29,BD!$B:$D,2,FALSE),"")</f>
        <v>CC</v>
      </c>
      <c r="H29" s="160">
        <f>IFERROR(VLOOKUP(D29,BD!$B:$D,3,FALSE),"")</f>
        <v>0</v>
      </c>
      <c r="I29" s="160">
        <f>IFERROR(VLOOKUP(E29,BD!$B:$D,3,FALSE),"")</f>
        <v>38729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1360</v>
      </c>
      <c r="K29" s="147">
        <f t="shared" si="0"/>
        <v>3</v>
      </c>
      <c r="L29" s="71"/>
      <c r="M29" s="71"/>
      <c r="N29" s="71"/>
      <c r="O29" s="71"/>
      <c r="P29" s="71"/>
      <c r="Q29" s="71"/>
      <c r="R29" s="71">
        <v>160</v>
      </c>
      <c r="S29" s="71">
        <v>880</v>
      </c>
      <c r="T29" s="71"/>
      <c r="U29" s="71"/>
      <c r="V29" s="71">
        <v>320</v>
      </c>
      <c r="W29" s="71"/>
      <c r="X29" s="158"/>
    </row>
    <row r="30" spans="2:24" ht="12" x14ac:dyDescent="0.2">
      <c r="B30" s="69"/>
      <c r="C30" s="251">
        <v>21</v>
      </c>
      <c r="D30" s="70" t="s">
        <v>720</v>
      </c>
      <c r="E30" s="70" t="s">
        <v>698</v>
      </c>
      <c r="F30" s="145" t="str">
        <f>IFERROR(VLOOKUP(D30,BD!$B:$D,2,FALSE),"")</f>
        <v>ZARDO</v>
      </c>
      <c r="G30" s="145" t="str">
        <f>IFERROR(VLOOKUP(E30,BD!$B:$D,2,FALSE),"")</f>
        <v>ZARDO</v>
      </c>
      <c r="H30" s="160">
        <f>IFERROR(VLOOKUP(D30,BD!$B:$D,3,FALSE),"")</f>
        <v>38576</v>
      </c>
      <c r="I30" s="160">
        <f>IFERROR(VLOOKUP(E30,BD!$B:$D,3,FALSE),"")</f>
        <v>38926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1320</v>
      </c>
      <c r="K30" s="147">
        <f t="shared" si="0"/>
        <v>2</v>
      </c>
      <c r="L30" s="71">
        <v>440</v>
      </c>
      <c r="M30" s="71"/>
      <c r="N30" s="71"/>
      <c r="O30" s="71">
        <v>880</v>
      </c>
      <c r="P30" s="71"/>
      <c r="Q30" s="71"/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51">
        <v>22</v>
      </c>
      <c r="D31" s="124" t="s">
        <v>368</v>
      </c>
      <c r="E31" s="70" t="s">
        <v>715</v>
      </c>
      <c r="F31" s="145" t="str">
        <f>IFERROR(VLOOKUP(D31,BD!$B:$D,2,FALSE),"")</f>
        <v>ZARDO</v>
      </c>
      <c r="G31" s="145" t="str">
        <f>IFERROR(VLOOKUP(E31,BD!$B:$D,2,FALSE),"")</f>
        <v>ZARDO</v>
      </c>
      <c r="H31" s="160">
        <f>IFERROR(VLOOKUP(D31,BD!$B:$D,3,FALSE),"")</f>
        <v>38713</v>
      </c>
      <c r="I31" s="160">
        <f>IFERROR(VLOOKUP(E31,BD!$B:$D,3,FALSE),"")</f>
        <v>38489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1200</v>
      </c>
      <c r="K31" s="147">
        <f t="shared" si="0"/>
        <v>3</v>
      </c>
      <c r="L31" s="71"/>
      <c r="M31" s="71"/>
      <c r="N31" s="71"/>
      <c r="O31" s="71">
        <v>640</v>
      </c>
      <c r="P31" s="71"/>
      <c r="Q31" s="71"/>
      <c r="R31" s="71">
        <v>160</v>
      </c>
      <c r="S31" s="71">
        <v>400</v>
      </c>
      <c r="T31" s="71"/>
      <c r="U31" s="71"/>
      <c r="V31" s="71"/>
      <c r="W31" s="71"/>
      <c r="X31" s="158"/>
    </row>
    <row r="32" spans="2:24" ht="12" x14ac:dyDescent="0.2">
      <c r="B32" s="69"/>
      <c r="C32" s="251"/>
      <c r="D32" s="124" t="s">
        <v>853</v>
      </c>
      <c r="E32" s="70" t="s">
        <v>939</v>
      </c>
      <c r="F32" s="145" t="str">
        <f>IFERROR(VLOOKUP(D32,BD!$B:$D,2,FALSE),"")</f>
        <v>PALOTINA</v>
      </c>
      <c r="G32" s="145" t="str">
        <f>IFERROR(VLOOKUP(E32,BD!$B:$D,2,FALSE),"")</f>
        <v>PALOTINA</v>
      </c>
      <c r="H32" s="160">
        <f>IFERROR(VLOOKUP(D32,BD!$B:$D,3,FALSE),"")</f>
        <v>39499</v>
      </c>
      <c r="I32" s="160">
        <f>IFERROR(VLOOKUP(E32,BD!$B:$D,3,FALSE),"")</f>
        <v>38909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1200</v>
      </c>
      <c r="K32" s="147">
        <f t="shared" si="0"/>
        <v>2</v>
      </c>
      <c r="L32" s="71"/>
      <c r="M32" s="71"/>
      <c r="N32" s="71"/>
      <c r="O32" s="71">
        <v>880</v>
      </c>
      <c r="P32" s="71"/>
      <c r="Q32" s="71">
        <v>320</v>
      </c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251">
        <v>24</v>
      </c>
      <c r="D33" s="70" t="s">
        <v>398</v>
      </c>
      <c r="E33" s="70" t="s">
        <v>660</v>
      </c>
      <c r="F33" s="145" t="str">
        <f>IFERROR(VLOOKUP(D33,BD!$B:$D,2,FALSE),"")</f>
        <v>SMCC</v>
      </c>
      <c r="G33" s="145" t="str">
        <f>IFERROR(VLOOKUP(E33,BD!$B:$D,2,FALSE),"")</f>
        <v>SMCC</v>
      </c>
      <c r="H33" s="160">
        <f>IFERROR(VLOOKUP(D33,BD!$B:$D,3,FALSE),"")</f>
        <v>38885</v>
      </c>
      <c r="I33" s="160">
        <f>IFERROR(VLOOKUP(E33,BD!$B:$D,3,FALSE),"")</f>
        <v>39232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1120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>
        <v>1120</v>
      </c>
      <c r="X33" s="158"/>
    </row>
    <row r="34" spans="2:24" ht="12" x14ac:dyDescent="0.2">
      <c r="B34" s="69"/>
      <c r="C34" s="251"/>
      <c r="D34" s="124" t="s">
        <v>301</v>
      </c>
      <c r="E34" s="70" t="s">
        <v>728</v>
      </c>
      <c r="F34" s="145" t="str">
        <f>IFERROR(VLOOKUP(D34,BD!$B:$D,2,FALSE),"")</f>
        <v>ASSVP</v>
      </c>
      <c r="G34" s="145" t="str">
        <f>IFERROR(VLOOKUP(E34,BD!$B:$D,2,FALSE),"")</f>
        <v>ASSVP</v>
      </c>
      <c r="H34" s="160">
        <f>IFERROR(VLOOKUP(D34,BD!$B:$D,3,FALSE),"")</f>
        <v>39382</v>
      </c>
      <c r="I34" s="160">
        <f>IFERROR(VLOOKUP(E34,BD!$B:$D,3,FALSE),"")</f>
        <v>38991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1120</v>
      </c>
      <c r="K34" s="147">
        <f t="shared" si="0"/>
        <v>1</v>
      </c>
      <c r="L34" s="71"/>
      <c r="M34" s="71"/>
      <c r="N34" s="71"/>
      <c r="O34" s="71"/>
      <c r="P34" s="71"/>
      <c r="Q34" s="71"/>
      <c r="R34" s="71"/>
      <c r="S34" s="71">
        <v>1120</v>
      </c>
      <c r="T34" s="71"/>
      <c r="U34" s="71"/>
      <c r="V34" s="71"/>
      <c r="W34" s="71"/>
      <c r="X34" s="158"/>
    </row>
    <row r="35" spans="2:24" ht="12" x14ac:dyDescent="0.2">
      <c r="B35" s="69"/>
      <c r="C35" s="251"/>
      <c r="D35" s="124" t="s">
        <v>395</v>
      </c>
      <c r="E35" s="70" t="s">
        <v>728</v>
      </c>
      <c r="F35" s="145" t="str">
        <f>IFERROR(VLOOKUP(D35,BD!$B:$D,2,FALSE),"")</f>
        <v>SMCC</v>
      </c>
      <c r="G35" s="145" t="str">
        <f>IFERROR(VLOOKUP(E35,BD!$B:$D,2,FALSE),"")</f>
        <v>ASSVP</v>
      </c>
      <c r="H35" s="160">
        <f>IFERROR(VLOOKUP(D35,BD!$B:$D,3,FALSE),"")</f>
        <v>38734</v>
      </c>
      <c r="I35" s="160">
        <f>IFERROR(VLOOKUP(E35,BD!$B:$D,3,FALSE),"")</f>
        <v>38991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1120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>
        <v>1120</v>
      </c>
      <c r="X35" s="158"/>
    </row>
    <row r="36" spans="2:24" ht="12" x14ac:dyDescent="0.2">
      <c r="B36" s="69"/>
      <c r="C36" s="251">
        <v>27</v>
      </c>
      <c r="D36" s="70" t="s">
        <v>601</v>
      </c>
      <c r="E36" s="70" t="s">
        <v>961</v>
      </c>
      <c r="F36" s="145" t="str">
        <f>IFERROR(VLOOKUP(D36,BD!$B:$D,2,FALSE),"")</f>
        <v>CSJ/NAMBA TRAINING</v>
      </c>
      <c r="G36" s="145" t="str">
        <f>IFERROR(VLOOKUP(E36,BD!$B:$D,2,FALSE),"")</f>
        <v>CSJ/NAMBA TRAINING</v>
      </c>
      <c r="H36" s="160">
        <f>IFERROR(VLOOKUP(D36,BD!$B:$D,3,FALSE),"")</f>
        <v>38389</v>
      </c>
      <c r="I36" s="160">
        <f>IFERROR(VLOOKUP(E36,BD!$B:$D,3,FALSE),"")</f>
        <v>38396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1080</v>
      </c>
      <c r="K36" s="147">
        <f t="shared" si="0"/>
        <v>2</v>
      </c>
      <c r="L36" s="71"/>
      <c r="M36" s="71"/>
      <c r="N36" s="71"/>
      <c r="O36" s="71"/>
      <c r="P36" s="71">
        <v>680</v>
      </c>
      <c r="Q36" s="71"/>
      <c r="R36" s="71"/>
      <c r="S36" s="71">
        <v>400</v>
      </c>
      <c r="T36" s="71"/>
      <c r="U36" s="71"/>
      <c r="V36" s="71"/>
      <c r="W36" s="71"/>
      <c r="X36" s="158"/>
    </row>
    <row r="37" spans="2:24" ht="12" x14ac:dyDescent="0.2">
      <c r="B37" s="69"/>
      <c r="C37" s="251">
        <v>28</v>
      </c>
      <c r="D37" s="70" t="s">
        <v>398</v>
      </c>
      <c r="E37" s="129" t="s">
        <v>666</v>
      </c>
      <c r="F37" s="145" t="str">
        <f>IFERROR(VLOOKUP(D37,BD!$B:$D,2,FALSE),"")</f>
        <v>SMCC</v>
      </c>
      <c r="G37" s="145" t="str">
        <f>IFERROR(VLOOKUP(E37,BD!$B:$D,2,FALSE),"")</f>
        <v>SMCC</v>
      </c>
      <c r="H37" s="160">
        <f>IFERROR(VLOOKUP(D37,BD!$B:$D,3,FALSE),"")</f>
        <v>38885</v>
      </c>
      <c r="I37" s="160">
        <f>IFERROR(VLOOKUP(E37,BD!$B:$D,3,FALSE),"")</f>
        <v>38768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1040</v>
      </c>
      <c r="K37" s="147">
        <f t="shared" si="0"/>
        <v>2</v>
      </c>
      <c r="L37" s="71"/>
      <c r="M37" s="71"/>
      <c r="N37" s="71"/>
      <c r="O37" s="71">
        <v>400</v>
      </c>
      <c r="P37" s="71"/>
      <c r="Q37" s="71"/>
      <c r="R37" s="71">
        <v>640</v>
      </c>
      <c r="S37" s="71"/>
      <c r="T37" s="71"/>
      <c r="U37" s="71"/>
      <c r="V37" s="71"/>
      <c r="W37" s="71"/>
      <c r="X37" s="158"/>
    </row>
    <row r="38" spans="2:24" ht="12" x14ac:dyDescent="0.2">
      <c r="B38" s="69"/>
      <c r="C38" s="251"/>
      <c r="D38" s="124" t="s">
        <v>808</v>
      </c>
      <c r="E38" s="70" t="s">
        <v>591</v>
      </c>
      <c r="F38" s="145" t="str">
        <f>IFERROR(VLOOKUP(D38,BD!$B:$D,2,FALSE),"")</f>
        <v>ABB</v>
      </c>
      <c r="G38" s="145" t="str">
        <f>IFERROR(VLOOKUP(E38,BD!$B:$D,2,FALSE),"")</f>
        <v>ABB</v>
      </c>
      <c r="H38" s="160">
        <f>IFERROR(VLOOKUP(D38,BD!$B:$D,3,FALSE),"")</f>
        <v>38833</v>
      </c>
      <c r="I38" s="160">
        <f>IFERROR(VLOOKUP(E38,BD!$B:$D,3,FALSE),"")</f>
        <v>39308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1040</v>
      </c>
      <c r="K38" s="147">
        <f t="shared" si="0"/>
        <v>2</v>
      </c>
      <c r="L38" s="71"/>
      <c r="M38" s="71"/>
      <c r="N38" s="71"/>
      <c r="O38" s="71">
        <v>400</v>
      </c>
      <c r="P38" s="71"/>
      <c r="Q38" s="71"/>
      <c r="R38" s="71">
        <v>640</v>
      </c>
      <c r="S38" s="71"/>
      <c r="T38" s="71"/>
      <c r="U38" s="71"/>
      <c r="V38" s="71"/>
      <c r="W38" s="71"/>
      <c r="X38" s="158"/>
    </row>
    <row r="39" spans="2:24" ht="12" x14ac:dyDescent="0.2">
      <c r="B39" s="69"/>
      <c r="C39" s="251">
        <v>30</v>
      </c>
      <c r="D39" s="124" t="s">
        <v>211</v>
      </c>
      <c r="E39" s="70" t="s">
        <v>1418</v>
      </c>
      <c r="F39" s="145" t="str">
        <f>IFERROR(VLOOKUP(D39,BD!$B:$D,2,FALSE),"")</f>
        <v>ABCFI</v>
      </c>
      <c r="G39" s="145" t="str">
        <f>IFERROR(VLOOKUP(E39,BD!$B:$D,2,FALSE),"")</f>
        <v>ABCFI</v>
      </c>
      <c r="H39" s="160">
        <f>IFERROR(VLOOKUP(D39,BD!$B:$D,3,FALSE),"")</f>
        <v>38838</v>
      </c>
      <c r="I39" s="160">
        <f>IFERROR(VLOOKUP(E39,BD!$B:$D,3,FALSE),"")</f>
        <v>39181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960</v>
      </c>
      <c r="K39" s="147">
        <f t="shared" si="0"/>
        <v>3</v>
      </c>
      <c r="L39" s="71"/>
      <c r="M39" s="71"/>
      <c r="N39" s="71"/>
      <c r="O39" s="71"/>
      <c r="P39" s="71"/>
      <c r="Q39" s="71"/>
      <c r="R39" s="71">
        <v>160</v>
      </c>
      <c r="S39" s="71">
        <v>400</v>
      </c>
      <c r="T39" s="71"/>
      <c r="U39" s="71"/>
      <c r="V39" s="71"/>
      <c r="W39" s="71">
        <v>400</v>
      </c>
      <c r="X39" s="158"/>
    </row>
    <row r="40" spans="2:24" ht="12" x14ac:dyDescent="0.2">
      <c r="B40" s="69"/>
      <c r="C40" s="251">
        <v>31</v>
      </c>
      <c r="D40" s="124" t="s">
        <v>464</v>
      </c>
      <c r="E40" s="70" t="s">
        <v>921</v>
      </c>
      <c r="F40" s="145" t="str">
        <f>IFERROR(VLOOKUP(D40,BD!$B:$D,2,FALSE),"")</f>
        <v>ASSVP</v>
      </c>
      <c r="G40" s="145" t="str">
        <f>IFERROR(VLOOKUP(E40,BD!$B:$D,2,FALSE),"")</f>
        <v>ASSVP</v>
      </c>
      <c r="H40" s="160">
        <f>IFERROR(VLOOKUP(D40,BD!$B:$D,3,FALSE),"")</f>
        <v>38770</v>
      </c>
      <c r="I40" s="160">
        <f>IFERROR(VLOOKUP(E40,BD!$B:$D,3,FALSE),"")</f>
        <v>38555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880</v>
      </c>
      <c r="K40" s="147">
        <f t="shared" si="0"/>
        <v>1</v>
      </c>
      <c r="L40" s="71"/>
      <c r="M40" s="71"/>
      <c r="N40" s="71"/>
      <c r="O40" s="71">
        <v>880</v>
      </c>
      <c r="P40" s="71"/>
      <c r="Q40" s="71"/>
      <c r="R40" s="71"/>
      <c r="S40" s="71"/>
      <c r="T40" s="71"/>
      <c r="U40" s="71"/>
      <c r="V40" s="71"/>
      <c r="W40" s="71"/>
      <c r="X40" s="158"/>
    </row>
    <row r="41" spans="2:24" ht="12" x14ac:dyDescent="0.2">
      <c r="B41" s="69"/>
      <c r="C41" s="251"/>
      <c r="D41" s="124" t="s">
        <v>1379</v>
      </c>
      <c r="E41" s="70" t="s">
        <v>656</v>
      </c>
      <c r="F41" s="145" t="str">
        <f>IFERROR(VLOOKUP(D41,BD!$B:$D,2,FALSE),"")</f>
        <v>ASSVP</v>
      </c>
      <c r="G41" s="145" t="str">
        <f>IFERROR(VLOOKUP(E41,BD!$B:$D,2,FALSE),"")</f>
        <v>SMCC</v>
      </c>
      <c r="H41" s="160">
        <f>IFERROR(VLOOKUP(D41,BD!$B:$D,3,FALSE),"")</f>
        <v>38611</v>
      </c>
      <c r="I41" s="160">
        <f>IFERROR(VLOOKUP(E41,BD!$B:$D,3,FALSE),"")</f>
        <v>38648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880</v>
      </c>
      <c r="K41" s="147">
        <f t="shared" si="0"/>
        <v>1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>
        <v>880</v>
      </c>
      <c r="X41" s="158"/>
    </row>
    <row r="42" spans="2:24" ht="12" x14ac:dyDescent="0.2">
      <c r="B42" s="69"/>
      <c r="C42" s="251"/>
      <c r="D42" s="124" t="s">
        <v>818</v>
      </c>
      <c r="E42" s="70" t="s">
        <v>920</v>
      </c>
      <c r="F42" s="145" t="str">
        <f>IFERROR(VLOOKUP(D42,BD!$B:$D,2,FALSE),"")</f>
        <v>ASSVP</v>
      </c>
      <c r="G42" s="145" t="str">
        <f>IFERROR(VLOOKUP(E42,BD!$B:$D,2,FALSE),"")</f>
        <v>ASSVP</v>
      </c>
      <c r="H42" s="160">
        <f>IFERROR(VLOOKUP(D42,BD!$B:$D,3,FALSE),"")</f>
        <v>38549</v>
      </c>
      <c r="I42" s="160">
        <f>IFERROR(VLOOKUP(E42,BD!$B:$D,3,FALSE),"")</f>
        <v>38582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880</v>
      </c>
      <c r="K42" s="147">
        <f t="shared" ref="K42:K73" si="1">COUNT(L42:X42)-COUNTIF(L42:X42,"=0")</f>
        <v>1</v>
      </c>
      <c r="L42" s="71"/>
      <c r="M42" s="71"/>
      <c r="N42" s="71"/>
      <c r="O42" s="71"/>
      <c r="P42" s="71"/>
      <c r="Q42" s="71"/>
      <c r="R42" s="71">
        <v>880</v>
      </c>
      <c r="S42" s="71"/>
      <c r="T42" s="71"/>
      <c r="U42" s="71"/>
      <c r="V42" s="71"/>
      <c r="W42" s="71"/>
      <c r="X42" s="158"/>
    </row>
    <row r="43" spans="2:24" ht="12" x14ac:dyDescent="0.2">
      <c r="B43" s="69"/>
      <c r="C43" s="251"/>
      <c r="D43" s="124" t="s">
        <v>396</v>
      </c>
      <c r="E43" s="70" t="s">
        <v>619</v>
      </c>
      <c r="F43" s="145" t="str">
        <f>IFERROR(VLOOKUP(D43,BD!$B:$D,2,FALSE),"")</f>
        <v>SMCC</v>
      </c>
      <c r="G43" s="145" t="str">
        <f>IFERROR(VLOOKUP(E43,BD!$B:$D,2,FALSE),"")</f>
        <v>SMCC</v>
      </c>
      <c r="H43" s="160">
        <f>IFERROR(VLOOKUP(D43,BD!$B:$D,3,FALSE),"")</f>
        <v>38462</v>
      </c>
      <c r="I43" s="160">
        <f>IFERROR(VLOOKUP(E43,BD!$B:$D,3,FALSE),"")</f>
        <v>38975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880</v>
      </c>
      <c r="K43" s="147">
        <f t="shared" si="1"/>
        <v>3</v>
      </c>
      <c r="L43" s="71"/>
      <c r="M43" s="71"/>
      <c r="N43" s="71"/>
      <c r="O43" s="71">
        <v>400</v>
      </c>
      <c r="P43" s="71"/>
      <c r="Q43" s="71"/>
      <c r="R43" s="71">
        <v>160</v>
      </c>
      <c r="S43" s="71"/>
      <c r="T43" s="71"/>
      <c r="U43" s="71"/>
      <c r="V43" s="71">
        <v>320</v>
      </c>
      <c r="W43" s="71"/>
      <c r="X43" s="158"/>
    </row>
    <row r="44" spans="2:24" ht="12" x14ac:dyDescent="0.2">
      <c r="B44" s="69"/>
      <c r="C44" s="251"/>
      <c r="D44" s="124" t="s">
        <v>428</v>
      </c>
      <c r="E44" s="70" t="s">
        <v>1579</v>
      </c>
      <c r="F44" s="145" t="str">
        <f>IFERROR(VLOOKUP(D44,BD!$B:$D,2,FALSE),"")</f>
        <v>ZARDO</v>
      </c>
      <c r="G44" s="145" t="str">
        <f>IFERROR(VLOOKUP(E44,BD!$B:$D,2,FALSE),"")</f>
        <v>ZARDO</v>
      </c>
      <c r="H44" s="160">
        <f>IFERROR(VLOOKUP(D44,BD!$B:$D,3,FALSE),"")</f>
        <v>38356</v>
      </c>
      <c r="I44" s="160">
        <f>IFERROR(VLOOKUP(E44,BD!$B:$D,3,FALSE),"")</f>
        <v>38960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880</v>
      </c>
      <c r="K44" s="147">
        <f t="shared" si="1"/>
        <v>1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>
        <v>880</v>
      </c>
      <c r="X44" s="158"/>
    </row>
    <row r="45" spans="2:24" ht="12" x14ac:dyDescent="0.2">
      <c r="B45" s="69"/>
      <c r="C45" s="251"/>
      <c r="D45" s="70" t="s">
        <v>950</v>
      </c>
      <c r="E45" s="123" t="s">
        <v>949</v>
      </c>
      <c r="F45" s="145" t="str">
        <f>IFERROR(VLOOKUP(D45,BD!$B:$D,2,FALSE),"")</f>
        <v>SMEL/MCR</v>
      </c>
      <c r="G45" s="145" t="str">
        <f>IFERROR(VLOOKUP(E45,BD!$B:$D,2,FALSE),"")</f>
        <v>SMEL/MCR</v>
      </c>
      <c r="H45" s="160">
        <f>IFERROR(VLOOKUP(D45,BD!$B:$D,3,FALSE),"")</f>
        <v>38385</v>
      </c>
      <c r="I45" s="160">
        <f>IFERROR(VLOOKUP(E45,BD!$B:$D,3,FALSE),"")</f>
        <v>39040</v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880</v>
      </c>
      <c r="K45" s="147">
        <f t="shared" si="1"/>
        <v>1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>
        <v>880</v>
      </c>
      <c r="X45" s="158"/>
    </row>
    <row r="46" spans="2:24" ht="12" x14ac:dyDescent="0.2">
      <c r="B46" s="69"/>
      <c r="C46" s="251"/>
      <c r="D46" s="70" t="s">
        <v>684</v>
      </c>
      <c r="E46" s="70" t="s">
        <v>971</v>
      </c>
      <c r="F46" s="145" t="str">
        <f>IFERROR(VLOOKUP(D46,BD!$B:$D,2,FALSE),"")</f>
        <v>PIAMARTA</v>
      </c>
      <c r="G46" s="145" t="str">
        <f>IFERROR(VLOOKUP(E46,BD!$B:$D,2,FALSE),"")</f>
        <v>PIAMARTA</v>
      </c>
      <c r="H46" s="160">
        <f>IFERROR(VLOOKUP(D46,BD!$B:$D,3,FALSE),"")</f>
        <v>38880</v>
      </c>
      <c r="I46" s="160">
        <f>IFERROR(VLOOKUP(E46,BD!$B:$D,3,FALSE),"")</f>
        <v>38842</v>
      </c>
      <c r="J46" s="146">
        <f>IF(COUNT(L46:X46)&gt;=5,SUM(LARGE(L46:X46,{1,2,3,4,5})),IF(COUNT(L46:X46)=4,SUM(LARGE(L46:X46,{1,2,3,4})),IF(COUNT(L46:X46)=3,SUM(LARGE(L46:X46,{1,2,3})),IF(COUNT(L46:X46)=2,SUM(LARGE(L46:X46,{1,2})),IF(COUNT(L46:X46)=1,SUM(LARGE(L46:X46,{1})),0)))))</f>
        <v>880</v>
      </c>
      <c r="K46" s="147">
        <f t="shared" si="1"/>
        <v>1</v>
      </c>
      <c r="L46" s="71"/>
      <c r="M46" s="71"/>
      <c r="N46" s="71"/>
      <c r="O46" s="71"/>
      <c r="P46" s="71"/>
      <c r="Q46" s="71"/>
      <c r="R46" s="71">
        <v>880</v>
      </c>
      <c r="S46" s="71"/>
      <c r="T46" s="71"/>
      <c r="U46" s="71"/>
      <c r="V46" s="71"/>
      <c r="W46" s="71"/>
      <c r="X46" s="158"/>
    </row>
    <row r="47" spans="2:24" ht="12" x14ac:dyDescent="0.2">
      <c r="B47" s="69"/>
      <c r="C47" s="251">
        <v>38</v>
      </c>
      <c r="D47" s="124" t="s">
        <v>603</v>
      </c>
      <c r="E47" s="70" t="s">
        <v>1408</v>
      </c>
      <c r="F47" s="145" t="str">
        <f>IFERROR(VLOOKUP(D47,BD!$B:$D,2,FALSE),"")</f>
        <v>CSJ/NAMBA TRAINING</v>
      </c>
      <c r="G47" s="145" t="str">
        <f>IFERROR(VLOOKUP(E47,BD!$B:$D,2,FALSE),"")</f>
        <v>CSJ/NAMBA TRAINING</v>
      </c>
      <c r="H47" s="160">
        <f>IFERROR(VLOOKUP(D47,BD!$B:$D,3,FALSE),"")</f>
        <v>38803</v>
      </c>
      <c r="I47" s="160">
        <f>IFERROR(VLOOKUP(E47,BD!$B:$D,3,FALSE),"")</f>
        <v>38691</v>
      </c>
      <c r="J47" s="146">
        <f>IF(COUNT(L47:X47)&gt;=5,SUM(LARGE(L47:X47,{1,2,3,4,5})),IF(COUNT(L47:X47)=4,SUM(LARGE(L47:X47,{1,2,3,4})),IF(COUNT(L47:X47)=3,SUM(LARGE(L47:X47,{1,2,3})),IF(COUNT(L47:X47)=2,SUM(LARGE(L47:X47,{1,2})),IF(COUNT(L47:X47)=1,SUM(LARGE(L47:X47,{1})),0)))))</f>
        <v>840</v>
      </c>
      <c r="K47" s="147">
        <f t="shared" si="1"/>
        <v>2</v>
      </c>
      <c r="L47" s="71"/>
      <c r="M47" s="71"/>
      <c r="N47" s="71"/>
      <c r="O47" s="71"/>
      <c r="P47" s="71"/>
      <c r="Q47" s="71"/>
      <c r="R47" s="71"/>
      <c r="S47" s="71"/>
      <c r="T47" s="71">
        <v>440</v>
      </c>
      <c r="U47" s="71"/>
      <c r="V47" s="71"/>
      <c r="W47" s="71">
        <v>400</v>
      </c>
      <c r="X47" s="158"/>
    </row>
    <row r="48" spans="2:24" ht="12" x14ac:dyDescent="0.2">
      <c r="B48" s="69"/>
      <c r="C48" s="251">
        <v>39</v>
      </c>
      <c r="D48" s="70" t="s">
        <v>1563</v>
      </c>
      <c r="E48" s="70" t="s">
        <v>1573</v>
      </c>
      <c r="F48" s="145" t="str">
        <f>IFERROR(VLOOKUP(D48,BD!$B:$D,2,FALSE),"")</f>
        <v>ASERP</v>
      </c>
      <c r="G48" s="145" t="str">
        <f>IFERROR(VLOOKUP(E48,BD!$B:$D,2,FALSE),"")</f>
        <v>ASERP</v>
      </c>
      <c r="H48" s="160">
        <f>IFERROR(VLOOKUP(D48,BD!$B:$D,3,FALSE),"")</f>
        <v>38793</v>
      </c>
      <c r="I48" s="160">
        <f>IFERROR(VLOOKUP(E48,BD!$B:$D,3,FALSE),"")</f>
        <v>38435</v>
      </c>
      <c r="J48" s="146">
        <f>IF(COUNT(L48:X48)&gt;=5,SUM(LARGE(L48:X48,{1,2,3,4,5})),IF(COUNT(L48:X48)=4,SUM(LARGE(L48:X48,{1,2,3,4})),IF(COUNT(L48:X48)=3,SUM(LARGE(L48:X48,{1,2,3})),IF(COUNT(L48:X48)=2,SUM(LARGE(L48:X48,{1,2})),IF(COUNT(L48:X48)=1,SUM(LARGE(L48:X48,{1})),0)))))</f>
        <v>800</v>
      </c>
      <c r="K48" s="147">
        <f t="shared" si="1"/>
        <v>1</v>
      </c>
      <c r="L48" s="71"/>
      <c r="M48" s="71"/>
      <c r="N48" s="71"/>
      <c r="O48" s="71"/>
      <c r="P48" s="71"/>
      <c r="Q48" s="71"/>
      <c r="R48" s="71"/>
      <c r="S48" s="71"/>
      <c r="T48" s="71">
        <v>800</v>
      </c>
      <c r="U48" s="71"/>
      <c r="V48" s="71"/>
      <c r="W48" s="71"/>
      <c r="X48" s="158"/>
    </row>
    <row r="49" spans="2:24" ht="12" x14ac:dyDescent="0.2">
      <c r="B49" s="69"/>
      <c r="C49" s="251"/>
      <c r="D49" s="124" t="s">
        <v>602</v>
      </c>
      <c r="E49" s="70" t="s">
        <v>1408</v>
      </c>
      <c r="F49" s="145" t="str">
        <f>IFERROR(VLOOKUP(D49,BD!$B:$D,2,FALSE),"")</f>
        <v>CSJ/NAMBA TRAINING</v>
      </c>
      <c r="G49" s="145" t="str">
        <f>IFERROR(VLOOKUP(E49,BD!$B:$D,2,FALSE),"")</f>
        <v>CSJ/NAMBA TRAINING</v>
      </c>
      <c r="H49" s="160">
        <f>IFERROR(VLOOKUP(D49,BD!$B:$D,3,FALSE),"")</f>
        <v>38646</v>
      </c>
      <c r="I49" s="160">
        <f>IFERROR(VLOOKUP(E49,BD!$B:$D,3,FALSE),"")</f>
        <v>38691</v>
      </c>
      <c r="J49" s="146">
        <f>IF(COUNT(L49:X49)&gt;=5,SUM(LARGE(L49:X49,{1,2,3,4,5})),IF(COUNT(L49:X49)=4,SUM(LARGE(L49:X49,{1,2,3,4})),IF(COUNT(L49:X49)=3,SUM(LARGE(L49:X49,{1,2,3})),IF(COUNT(L49:X49)=2,SUM(LARGE(L49:X49,{1,2})),IF(COUNT(L49:X49)=1,SUM(LARGE(L49:X49,{1})),0)))))</f>
        <v>800</v>
      </c>
      <c r="K49" s="147">
        <f t="shared" si="1"/>
        <v>1</v>
      </c>
      <c r="L49" s="71"/>
      <c r="M49" s="71"/>
      <c r="N49" s="71"/>
      <c r="O49" s="71"/>
      <c r="P49" s="71">
        <v>800</v>
      </c>
      <c r="Q49" s="71"/>
      <c r="R49" s="71"/>
      <c r="S49" s="71"/>
      <c r="T49" s="71"/>
      <c r="U49" s="71"/>
      <c r="V49" s="71"/>
      <c r="W49" s="71"/>
      <c r="X49" s="158"/>
    </row>
    <row r="50" spans="2:24" ht="12" x14ac:dyDescent="0.2">
      <c r="B50" s="69"/>
      <c r="C50" s="251">
        <v>41</v>
      </c>
      <c r="D50" s="124" t="s">
        <v>950</v>
      </c>
      <c r="E50" s="123" t="s">
        <v>1577</v>
      </c>
      <c r="F50" s="145" t="str">
        <f>IFERROR(VLOOKUP(D50,BD!$B:$D,2,FALSE),"")</f>
        <v>SMEL/MCR</v>
      </c>
      <c r="G50" s="145" t="str">
        <f>IFERROR(VLOOKUP(E50,BD!$B:$D,2,FALSE),"")</f>
        <v>SMEL/MCR</v>
      </c>
      <c r="H50" s="160">
        <f>IFERROR(VLOOKUP(D50,BD!$B:$D,3,FALSE),"")</f>
        <v>38385</v>
      </c>
      <c r="I50" s="160">
        <f>IFERROR(VLOOKUP(E50,BD!$B:$D,3,FALSE),"")</f>
        <v>0</v>
      </c>
      <c r="J50" s="146">
        <f>IF(COUNT(L50:X50)&gt;=5,SUM(LARGE(L50:X50,{1,2,3,4,5})),IF(COUNT(L50:X50)=4,SUM(LARGE(L50:X50,{1,2,3,4})),IF(COUNT(L50:X50)=3,SUM(LARGE(L50:X50,{1,2,3})),IF(COUNT(L50:X50)=2,SUM(LARGE(L50:X50,{1,2})),IF(COUNT(L50:X50)=1,SUM(LARGE(L50:X50,{1})),0)))))</f>
        <v>680</v>
      </c>
      <c r="K50" s="147">
        <f t="shared" si="1"/>
        <v>1</v>
      </c>
      <c r="L50" s="71"/>
      <c r="M50" s="71"/>
      <c r="N50" s="71"/>
      <c r="O50" s="71"/>
      <c r="P50" s="71"/>
      <c r="Q50" s="71"/>
      <c r="R50" s="71"/>
      <c r="S50" s="71"/>
      <c r="T50" s="71"/>
      <c r="U50" s="71">
        <v>680</v>
      </c>
      <c r="V50" s="71"/>
      <c r="W50" s="71"/>
      <c r="X50" s="158"/>
    </row>
    <row r="51" spans="2:24" ht="12" x14ac:dyDescent="0.2">
      <c r="B51" s="69"/>
      <c r="C51" s="251">
        <v>42</v>
      </c>
      <c r="D51" s="124" t="s">
        <v>1385</v>
      </c>
      <c r="E51" s="70" t="s">
        <v>1583</v>
      </c>
      <c r="F51" s="145" t="str">
        <f>IFERROR(VLOOKUP(D51,BD!$B:$D,2,FALSE),"")</f>
        <v>ABCFI</v>
      </c>
      <c r="G51" s="145" t="str">
        <f>IFERROR(VLOOKUP(E51,BD!$B:$D,2,FALSE),"")</f>
        <v>ABCFI</v>
      </c>
      <c r="H51" s="160">
        <f>IFERROR(VLOOKUP(D51,BD!$B:$D,3,FALSE),"")</f>
        <v>38862</v>
      </c>
      <c r="I51" s="160">
        <f>IFERROR(VLOOKUP(E51,BD!$B:$D,3,FALSE),"")</f>
        <v>38722</v>
      </c>
      <c r="J51" s="146">
        <f>IF(COUNT(L51:X51)&gt;=5,SUM(LARGE(L51:X51,{1,2,3,4,5})),IF(COUNT(L51:X51)=4,SUM(LARGE(L51:X51,{1,2,3,4})),IF(COUNT(L51:X51)=3,SUM(LARGE(L51:X51,{1,2,3})),IF(COUNT(L51:X51)=2,SUM(LARGE(L51:X51,{1,2})),IF(COUNT(L51:X51)=1,SUM(LARGE(L51:X51,{1})),0)))))</f>
        <v>640</v>
      </c>
      <c r="K51" s="147">
        <f t="shared" si="1"/>
        <v>1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>
        <v>640</v>
      </c>
      <c r="X51" s="158"/>
    </row>
    <row r="52" spans="2:24" ht="12" x14ac:dyDescent="0.2">
      <c r="B52" s="69"/>
      <c r="C52" s="251"/>
      <c r="D52" s="124" t="s">
        <v>946</v>
      </c>
      <c r="E52" s="70" t="s">
        <v>881</v>
      </c>
      <c r="F52" s="145" t="str">
        <f>IFERROR(VLOOKUP(D52,BD!$B:$D,2,FALSE),"")</f>
        <v>SMEL/MCR</v>
      </c>
      <c r="G52" s="145" t="str">
        <f>IFERROR(VLOOKUP(E52,BD!$B:$D,2,FALSE),"")</f>
        <v>SMEL/MCR</v>
      </c>
      <c r="H52" s="160">
        <f>IFERROR(VLOOKUP(D52,BD!$B:$D,3,FALSE),"")</f>
        <v>38816</v>
      </c>
      <c r="I52" s="160">
        <f>IFERROR(VLOOKUP(E52,BD!$B:$D,3,FALSE),"")</f>
        <v>39026</v>
      </c>
      <c r="J52" s="146">
        <f>IF(COUNT(L52:X52)&gt;=5,SUM(LARGE(L52:X52,{1,2,3,4,5})),IF(COUNT(L52:X52)=4,SUM(LARGE(L52:X52,{1,2,3,4})),IF(COUNT(L52:X52)=3,SUM(LARGE(L52:X52,{1,2,3})),IF(COUNT(L52:X52)=2,SUM(LARGE(L52:X52,{1,2})),IF(COUNT(L52:X52)=1,SUM(LARGE(L52:X52,{1})),0)))))</f>
        <v>640</v>
      </c>
      <c r="K52" s="147">
        <f t="shared" si="1"/>
        <v>1</v>
      </c>
      <c r="L52" s="71"/>
      <c r="M52" s="71"/>
      <c r="N52" s="71"/>
      <c r="O52" s="71"/>
      <c r="P52" s="71"/>
      <c r="Q52" s="71"/>
      <c r="R52" s="71"/>
      <c r="S52" s="71">
        <v>640</v>
      </c>
      <c r="T52" s="71"/>
      <c r="U52" s="71"/>
      <c r="V52" s="71"/>
      <c r="W52" s="71"/>
      <c r="X52" s="158"/>
    </row>
    <row r="53" spans="2:24" ht="12" x14ac:dyDescent="0.2">
      <c r="B53" s="69"/>
      <c r="C53" s="251"/>
      <c r="D53" s="124" t="s">
        <v>1079</v>
      </c>
      <c r="E53" s="70" t="s">
        <v>1164</v>
      </c>
      <c r="F53" s="145" t="str">
        <f>IFERROR(VLOOKUP(D53,BD!$B:$D,2,FALSE),"")</f>
        <v>ZARDO</v>
      </c>
      <c r="G53" s="145" t="str">
        <f>IFERROR(VLOOKUP(E53,BD!$B:$D,2,FALSE),"")</f>
        <v>ZARDO</v>
      </c>
      <c r="H53" s="160">
        <f>IFERROR(VLOOKUP(D53,BD!$B:$D,3,FALSE),"")</f>
        <v>38798</v>
      </c>
      <c r="I53" s="160">
        <f>IFERROR(VLOOKUP(E53,BD!$B:$D,3,FALSE),"")</f>
        <v>39080</v>
      </c>
      <c r="J53" s="146">
        <f>IF(COUNT(L53:X53)&gt;=5,SUM(LARGE(L53:X53,{1,2,3,4,5})),IF(COUNT(L53:X53)=4,SUM(LARGE(L53:X53,{1,2,3,4})),IF(COUNT(L53:X53)=3,SUM(LARGE(L53:X53,{1,2,3})),IF(COUNT(L53:X53)=2,SUM(LARGE(L53:X53,{1,2})),IF(COUNT(L53:X53)=1,SUM(LARGE(L53:X53,{1})),0)))))</f>
        <v>640</v>
      </c>
      <c r="K53" s="147">
        <f t="shared" si="1"/>
        <v>1</v>
      </c>
      <c r="L53" s="71"/>
      <c r="M53" s="71"/>
      <c r="N53" s="71"/>
      <c r="O53" s="71"/>
      <c r="P53" s="71"/>
      <c r="Q53" s="71"/>
      <c r="R53" s="71"/>
      <c r="S53" s="71">
        <v>640</v>
      </c>
      <c r="T53" s="71"/>
      <c r="U53" s="71"/>
      <c r="V53" s="71"/>
      <c r="W53" s="71"/>
      <c r="X53" s="158"/>
    </row>
    <row r="54" spans="2:24" ht="12" x14ac:dyDescent="0.2">
      <c r="B54" s="69"/>
      <c r="C54" s="251"/>
      <c r="D54" s="70" t="s">
        <v>1379</v>
      </c>
      <c r="E54" s="70" t="s">
        <v>920</v>
      </c>
      <c r="F54" s="145" t="str">
        <f>IFERROR(VLOOKUP(D54,BD!$B:$D,2,FALSE),"")</f>
        <v>ASSVP</v>
      </c>
      <c r="G54" s="145" t="str">
        <f>IFERROR(VLOOKUP(E54,BD!$B:$D,2,FALSE),"")</f>
        <v>ASSVP</v>
      </c>
      <c r="H54" s="160">
        <f>IFERROR(VLOOKUP(D54,BD!$B:$D,3,FALSE),"")</f>
        <v>38611</v>
      </c>
      <c r="I54" s="160">
        <f>IFERROR(VLOOKUP(E54,BD!$B:$D,3,FALSE),"")</f>
        <v>38582</v>
      </c>
      <c r="J54" s="146">
        <f>IF(COUNT(L54:X54)&gt;=5,SUM(LARGE(L54:X54,{1,2,3,4,5})),IF(COUNT(L54:X54)=4,SUM(LARGE(L54:X54,{1,2,3,4})),IF(COUNT(L54:X54)=3,SUM(LARGE(L54:X54,{1,2,3})),IF(COUNT(L54:X54)=2,SUM(LARGE(L54:X54,{1,2})),IF(COUNT(L54:X54)=1,SUM(LARGE(L54:X54,{1})),0)))))</f>
        <v>640</v>
      </c>
      <c r="K54" s="147">
        <f t="shared" si="1"/>
        <v>1</v>
      </c>
      <c r="L54" s="71"/>
      <c r="M54" s="71"/>
      <c r="N54" s="71"/>
      <c r="O54" s="71">
        <v>640</v>
      </c>
      <c r="P54" s="71"/>
      <c r="Q54" s="71"/>
      <c r="R54" s="71"/>
      <c r="S54" s="71"/>
      <c r="T54" s="71"/>
      <c r="U54" s="71"/>
      <c r="V54" s="71"/>
      <c r="W54" s="71"/>
      <c r="X54" s="158"/>
    </row>
    <row r="55" spans="2:24" ht="12" x14ac:dyDescent="0.2">
      <c r="B55" s="69"/>
      <c r="C55" s="251"/>
      <c r="D55" s="70" t="s">
        <v>818</v>
      </c>
      <c r="E55" s="70" t="s">
        <v>1319</v>
      </c>
      <c r="F55" s="145" t="str">
        <f>IFERROR(VLOOKUP(D55,BD!$B:$D,2,FALSE),"")</f>
        <v>ASSVP</v>
      </c>
      <c r="G55" s="145" t="str">
        <f>IFERROR(VLOOKUP(E55,BD!$B:$D,2,FALSE),"")</f>
        <v>ASSVP</v>
      </c>
      <c r="H55" s="160">
        <f>IFERROR(VLOOKUP(D55,BD!$B:$D,3,FALSE),"")</f>
        <v>38549</v>
      </c>
      <c r="I55" s="160">
        <f>IFERROR(VLOOKUP(E55,BD!$B:$D,3,FALSE),"")</f>
        <v>38656</v>
      </c>
      <c r="J55" s="146">
        <f>IF(COUNT(L55:X55)&gt;=5,SUM(LARGE(L55:X55,{1,2,3,4,5})),IF(COUNT(L55:X55)=4,SUM(LARGE(L55:X55,{1,2,3,4})),IF(COUNT(L55:X55)=3,SUM(LARGE(L55:X55,{1,2,3})),IF(COUNT(L55:X55)=2,SUM(LARGE(L55:X55,{1,2})),IF(COUNT(L55:X55)=1,SUM(LARGE(L55:X55,{1})),0)))))</f>
        <v>640</v>
      </c>
      <c r="K55" s="147">
        <f t="shared" si="1"/>
        <v>1</v>
      </c>
      <c r="L55" s="71"/>
      <c r="M55" s="71"/>
      <c r="N55" s="71"/>
      <c r="O55" s="71">
        <v>640</v>
      </c>
      <c r="P55" s="71"/>
      <c r="Q55" s="71"/>
      <c r="R55" s="71"/>
      <c r="S55" s="71"/>
      <c r="T55" s="71"/>
      <c r="U55" s="71"/>
      <c r="V55" s="71"/>
      <c r="W55" s="71"/>
      <c r="X55" s="158"/>
    </row>
    <row r="56" spans="2:24" ht="12" x14ac:dyDescent="0.2">
      <c r="B56" s="69"/>
      <c r="C56" s="251"/>
      <c r="D56" s="70" t="s">
        <v>1417</v>
      </c>
      <c r="E56" s="70" t="s">
        <v>675</v>
      </c>
      <c r="F56" s="145" t="str">
        <f>IFERROR(VLOOKUP(D56,BD!$B:$D,2,FALSE),"")</f>
        <v>PALOTINA</v>
      </c>
      <c r="G56" s="145" t="str">
        <f>IFERROR(VLOOKUP(E56,BD!$B:$D,2,FALSE),"")</f>
        <v>PALOTINA</v>
      </c>
      <c r="H56" s="160">
        <f>IFERROR(VLOOKUP(D56,BD!$B:$D,3,FALSE),"")</f>
        <v>39428</v>
      </c>
      <c r="I56" s="160">
        <f>IFERROR(VLOOKUP(E56,BD!$B:$D,3,FALSE),"")</f>
        <v>38670</v>
      </c>
      <c r="J56" s="146">
        <f>IF(COUNT(L56:X56)&gt;=5,SUM(LARGE(L56:X56,{1,2,3,4,5})),IF(COUNT(L56:X56)=4,SUM(LARGE(L56:X56,{1,2,3,4})),IF(COUNT(L56:X56)=3,SUM(LARGE(L56:X56,{1,2,3})),IF(COUNT(L56:X56)=2,SUM(LARGE(L56:X56,{1,2})),IF(COUNT(L56:X56)=1,SUM(LARGE(L56:X56,{1})),0)))))</f>
        <v>640</v>
      </c>
      <c r="K56" s="147">
        <f t="shared" si="1"/>
        <v>1</v>
      </c>
      <c r="L56" s="71"/>
      <c r="M56" s="71"/>
      <c r="N56" s="71"/>
      <c r="O56" s="71"/>
      <c r="P56" s="71"/>
      <c r="Q56" s="71"/>
      <c r="R56" s="71">
        <v>640</v>
      </c>
      <c r="S56" s="71"/>
      <c r="T56" s="71"/>
      <c r="U56" s="71"/>
      <c r="V56" s="71"/>
      <c r="W56" s="71"/>
      <c r="X56" s="158"/>
    </row>
    <row r="57" spans="2:24" ht="12" x14ac:dyDescent="0.2">
      <c r="B57" s="69"/>
      <c r="C57" s="251"/>
      <c r="D57" s="124" t="s">
        <v>603</v>
      </c>
      <c r="E57" s="70" t="s">
        <v>960</v>
      </c>
      <c r="F57" s="145" t="str">
        <f>IFERROR(VLOOKUP(D57,BD!$B:$D,2,FALSE),"")</f>
        <v>CSJ/NAMBA TRAINING</v>
      </c>
      <c r="G57" s="145" t="str">
        <f>IFERROR(VLOOKUP(E57,BD!$B:$D,2,FALSE),"")</f>
        <v>CSJ/NAMBA TRAINING</v>
      </c>
      <c r="H57" s="160">
        <f>IFERROR(VLOOKUP(D57,BD!$B:$D,3,FALSE),"")</f>
        <v>38803</v>
      </c>
      <c r="I57" s="160">
        <f>IFERROR(VLOOKUP(E57,BD!$B:$D,3,FALSE),"")</f>
        <v>38593</v>
      </c>
      <c r="J57" s="146">
        <f>IF(COUNT(L57:X57)&gt;=5,SUM(LARGE(L57:X57,{1,2,3,4,5})),IF(COUNT(L57:X57)=4,SUM(LARGE(L57:X57,{1,2,3,4})),IF(COUNT(L57:X57)=3,SUM(LARGE(L57:X57,{1,2,3})),IF(COUNT(L57:X57)=2,SUM(LARGE(L57:X57,{1,2})),IF(COUNT(L57:X57)=1,SUM(LARGE(L57:X57,{1})),0)))))</f>
        <v>640</v>
      </c>
      <c r="K57" s="147">
        <f t="shared" si="1"/>
        <v>1</v>
      </c>
      <c r="L57" s="71"/>
      <c r="M57" s="71"/>
      <c r="N57" s="71"/>
      <c r="O57" s="71"/>
      <c r="P57" s="71"/>
      <c r="Q57" s="71"/>
      <c r="R57" s="71"/>
      <c r="S57" s="71">
        <v>640</v>
      </c>
      <c r="T57" s="71"/>
      <c r="U57" s="71"/>
      <c r="V57" s="71"/>
      <c r="W57" s="71"/>
      <c r="X57" s="158"/>
    </row>
    <row r="58" spans="2:24" ht="12" x14ac:dyDescent="0.2">
      <c r="B58" s="69"/>
      <c r="C58" s="251"/>
      <c r="D58" s="70" t="s">
        <v>684</v>
      </c>
      <c r="E58" s="123" t="s">
        <v>677</v>
      </c>
      <c r="F58" s="145" t="str">
        <f>IFERROR(VLOOKUP(D58,BD!$B:$D,2,FALSE),"")</f>
        <v>PIAMARTA</v>
      </c>
      <c r="G58" s="145" t="str">
        <f>IFERROR(VLOOKUP(E58,BD!$B:$D,2,FALSE),"")</f>
        <v>PIAMARTA</v>
      </c>
      <c r="H58" s="160">
        <f>IFERROR(VLOOKUP(D58,BD!$B:$D,3,FALSE),"")</f>
        <v>38880</v>
      </c>
      <c r="I58" s="160">
        <f>IFERROR(VLOOKUP(E58,BD!$B:$D,3,FALSE),"")</f>
        <v>39460</v>
      </c>
      <c r="J58" s="146">
        <f>IF(COUNT(L58:X58)&gt;=5,SUM(LARGE(L58:X58,{1,2,3,4,5})),IF(COUNT(L58:X58)=4,SUM(LARGE(L58:X58,{1,2,3,4})),IF(COUNT(L58:X58)=3,SUM(LARGE(L58:X58,{1,2,3})),IF(COUNT(L58:X58)=2,SUM(LARGE(L58:X58,{1,2})),IF(COUNT(L58:X58)=1,SUM(LARGE(L58:X58,{1})),0)))))</f>
        <v>640</v>
      </c>
      <c r="K58" s="147">
        <f t="shared" si="1"/>
        <v>1</v>
      </c>
      <c r="L58" s="71"/>
      <c r="M58" s="71"/>
      <c r="N58" s="71"/>
      <c r="O58" s="71"/>
      <c r="P58" s="71"/>
      <c r="Q58" s="71"/>
      <c r="R58" s="71"/>
      <c r="S58" s="71">
        <v>640</v>
      </c>
      <c r="T58" s="71"/>
      <c r="U58" s="71"/>
      <c r="V58" s="71"/>
      <c r="W58" s="71"/>
      <c r="X58" s="158"/>
    </row>
    <row r="59" spans="2:24" ht="12" x14ac:dyDescent="0.2">
      <c r="B59" s="69"/>
      <c r="C59" s="251"/>
      <c r="D59" s="70" t="s">
        <v>966</v>
      </c>
      <c r="E59" s="70" t="s">
        <v>971</v>
      </c>
      <c r="F59" s="145" t="str">
        <f>IFERROR(VLOOKUP(D59,BD!$B:$D,2,FALSE),"")</f>
        <v>PIAMARTA</v>
      </c>
      <c r="G59" s="145" t="str">
        <f>IFERROR(VLOOKUP(E59,BD!$B:$D,2,FALSE),"")</f>
        <v>PIAMARTA</v>
      </c>
      <c r="H59" s="160">
        <f>IFERROR(VLOOKUP(D59,BD!$B:$D,3,FALSE),"")</f>
        <v>38432</v>
      </c>
      <c r="I59" s="160">
        <f>IFERROR(VLOOKUP(E59,BD!$B:$D,3,FALSE),"")</f>
        <v>38842</v>
      </c>
      <c r="J59" s="146">
        <f>IF(COUNT(L59:X59)&gt;=5,SUM(LARGE(L59:X59,{1,2,3,4,5})),IF(COUNT(L59:X59)=4,SUM(LARGE(L59:X59,{1,2,3,4})),IF(COUNT(L59:X59)=3,SUM(LARGE(L59:X59,{1,2,3})),IF(COUNT(L59:X59)=2,SUM(LARGE(L59:X59,{1,2})),IF(COUNT(L59:X59)=1,SUM(LARGE(L59:X59,{1})),0)))))</f>
        <v>640</v>
      </c>
      <c r="K59" s="147">
        <f t="shared" si="1"/>
        <v>2</v>
      </c>
      <c r="L59" s="71"/>
      <c r="M59" s="71"/>
      <c r="N59" s="71"/>
      <c r="O59" s="71"/>
      <c r="P59" s="71"/>
      <c r="Q59" s="71">
        <v>320</v>
      </c>
      <c r="R59" s="71"/>
      <c r="S59" s="71"/>
      <c r="T59" s="71"/>
      <c r="U59" s="71">
        <v>320</v>
      </c>
      <c r="V59" s="71"/>
      <c r="W59" s="71"/>
      <c r="X59" s="158"/>
    </row>
    <row r="60" spans="2:24" ht="12" x14ac:dyDescent="0.2">
      <c r="B60" s="69"/>
      <c r="C60" s="251"/>
      <c r="D60" s="70" t="s">
        <v>1558</v>
      </c>
      <c r="E60" s="70" t="s">
        <v>1401</v>
      </c>
      <c r="F60" s="145" t="str">
        <f>IFERROR(VLOOKUP(D60,BD!$B:$D,2,FALSE),"")</f>
        <v>SMCC</v>
      </c>
      <c r="G60" s="145" t="str">
        <f>IFERROR(VLOOKUP(E60,BD!$B:$D,2,FALSE),"")</f>
        <v>SMCC</v>
      </c>
      <c r="H60" s="160">
        <f>IFERROR(VLOOKUP(D60,BD!$B:$D,3,FALSE),"")</f>
        <v>38879</v>
      </c>
      <c r="I60" s="160">
        <f>IFERROR(VLOOKUP(E60,BD!$B:$D,3,FALSE),"")</f>
        <v>38978</v>
      </c>
      <c r="J60" s="146">
        <f>IF(COUNT(L60:X60)&gt;=5,SUM(LARGE(L60:X60,{1,2,3,4,5})),IF(COUNT(L60:X60)=4,SUM(LARGE(L60:X60,{1,2,3,4})),IF(COUNT(L60:X60)=3,SUM(LARGE(L60:X60,{1,2,3})),IF(COUNT(L60:X60)=2,SUM(LARGE(L60:X60,{1,2})),IF(COUNT(L60:X60)=1,SUM(LARGE(L60:X60,{1})),0)))))</f>
        <v>640</v>
      </c>
      <c r="K60" s="147">
        <f t="shared" si="1"/>
        <v>1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>
        <v>640</v>
      </c>
      <c r="X60" s="158"/>
    </row>
    <row r="61" spans="2:24" ht="12" x14ac:dyDescent="0.2">
      <c r="B61" s="69"/>
      <c r="C61" s="251">
        <v>52</v>
      </c>
      <c r="D61" s="124" t="s">
        <v>708</v>
      </c>
      <c r="E61" s="70" t="s">
        <v>715</v>
      </c>
      <c r="F61" s="145" t="str">
        <f>IFERROR(VLOOKUP(D61,BD!$B:$D,2,FALSE),"")</f>
        <v>ZARDO</v>
      </c>
      <c r="G61" s="145" t="str">
        <f>IFERROR(VLOOKUP(E61,BD!$B:$D,2,FALSE),"")</f>
        <v>ZARDO</v>
      </c>
      <c r="H61" s="160">
        <f>IFERROR(VLOOKUP(D61,BD!$B:$D,3,FALSE),"")</f>
        <v>38642</v>
      </c>
      <c r="I61" s="160">
        <f>IFERROR(VLOOKUP(E61,BD!$B:$D,3,FALSE),"")</f>
        <v>38489</v>
      </c>
      <c r="J61" s="146">
        <f>IF(COUNT(L61:X61)&gt;=5,SUM(LARGE(L61:X61,{1,2,3,4,5})),IF(COUNT(L61:X61)=4,SUM(LARGE(L61:X61,{1,2,3,4})),IF(COUNT(L61:X61)=3,SUM(LARGE(L61:X61,{1,2,3})),IF(COUNT(L61:X61)=2,SUM(LARGE(L61:X61,{1,2})),IF(COUNT(L61:X61)=1,SUM(LARGE(L61:X61,{1})),0)))))</f>
        <v>560</v>
      </c>
      <c r="K61" s="147">
        <f t="shared" si="1"/>
        <v>1</v>
      </c>
      <c r="L61" s="71">
        <v>560</v>
      </c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158"/>
    </row>
    <row r="62" spans="2:24" ht="12" x14ac:dyDescent="0.2">
      <c r="B62" s="69"/>
      <c r="C62" s="251"/>
      <c r="D62" s="124" t="s">
        <v>948</v>
      </c>
      <c r="E62" s="70" t="s">
        <v>1576</v>
      </c>
      <c r="F62" s="145" t="str">
        <f>IFERROR(VLOOKUP(D62,BD!$B:$D,2,FALSE),"")</f>
        <v>SMEL/MCR</v>
      </c>
      <c r="G62" s="145" t="str">
        <f>IFERROR(VLOOKUP(E62,BD!$B:$D,2,FALSE),"")</f>
        <v>SMEL/MCR</v>
      </c>
      <c r="H62" s="160">
        <f>IFERROR(VLOOKUP(D62,BD!$B:$D,3,FALSE),"")</f>
        <v>38898</v>
      </c>
      <c r="I62" s="160">
        <f>IFERROR(VLOOKUP(E62,BD!$B:$D,3,FALSE),"")</f>
        <v>0</v>
      </c>
      <c r="J62" s="146">
        <f>IF(COUNT(L62:X62)&gt;=5,SUM(LARGE(L62:X62,{1,2,3,4,5})),IF(COUNT(L62:X62)=4,SUM(LARGE(L62:X62,{1,2,3,4})),IF(COUNT(L62:X62)=3,SUM(LARGE(L62:X62,{1,2,3})),IF(COUNT(L62:X62)=2,SUM(LARGE(L62:X62,{1,2})),IF(COUNT(L62:X62)=1,SUM(LARGE(L62:X62,{1})),0)))))</f>
        <v>560</v>
      </c>
      <c r="K62" s="147">
        <f t="shared" si="1"/>
        <v>1</v>
      </c>
      <c r="L62" s="71"/>
      <c r="M62" s="71"/>
      <c r="N62" s="71"/>
      <c r="O62" s="71"/>
      <c r="P62" s="71"/>
      <c r="Q62" s="71"/>
      <c r="R62" s="71"/>
      <c r="S62" s="71"/>
      <c r="T62" s="71"/>
      <c r="U62" s="71">
        <v>560</v>
      </c>
      <c r="V62" s="71"/>
      <c r="W62" s="71"/>
      <c r="X62" s="158"/>
    </row>
    <row r="63" spans="2:24" ht="12" x14ac:dyDescent="0.2">
      <c r="B63" s="69"/>
      <c r="C63" s="251"/>
      <c r="D63" s="124" t="s">
        <v>684</v>
      </c>
      <c r="E63" s="70" t="s">
        <v>519</v>
      </c>
      <c r="F63" s="145" t="str">
        <f>IFERROR(VLOOKUP(D63,BD!$B:$D,2,FALSE),"")</f>
        <v>PIAMARTA</v>
      </c>
      <c r="G63" s="145" t="str">
        <f>IFERROR(VLOOKUP(E63,BD!$B:$D,2,FALSE),"")</f>
        <v>PIAMARTA</v>
      </c>
      <c r="H63" s="160">
        <f>IFERROR(VLOOKUP(D63,BD!$B:$D,3,FALSE),"")</f>
        <v>38880</v>
      </c>
      <c r="I63" s="160">
        <f>IFERROR(VLOOKUP(E63,BD!$B:$D,3,FALSE),"")</f>
        <v>39369</v>
      </c>
      <c r="J63" s="146">
        <f>IF(COUNT(L63:X63)&gt;=5,SUM(LARGE(L63:X63,{1,2,3,4,5})),IF(COUNT(L63:X63)=4,SUM(LARGE(L63:X63,{1,2,3,4})),IF(COUNT(L63:X63)=3,SUM(LARGE(L63:X63,{1,2,3})),IF(COUNT(L63:X63)=2,SUM(LARGE(L63:X63,{1,2})),IF(COUNT(L63:X63)=1,SUM(LARGE(L63:X63,{1})),0)))))</f>
        <v>560</v>
      </c>
      <c r="K63" s="147">
        <f t="shared" si="1"/>
        <v>1</v>
      </c>
      <c r="L63" s="71"/>
      <c r="M63" s="71"/>
      <c r="N63" s="71"/>
      <c r="O63" s="71"/>
      <c r="P63" s="71"/>
      <c r="Q63" s="71">
        <v>560</v>
      </c>
      <c r="R63" s="71"/>
      <c r="S63" s="71"/>
      <c r="T63" s="71"/>
      <c r="U63" s="71"/>
      <c r="V63" s="71"/>
      <c r="W63" s="71"/>
      <c r="X63" s="158"/>
    </row>
    <row r="64" spans="2:24" ht="12" x14ac:dyDescent="0.2">
      <c r="B64" s="69"/>
      <c r="C64" s="251">
        <v>55</v>
      </c>
      <c r="D64" s="70" t="s">
        <v>1397</v>
      </c>
      <c r="E64" s="70" t="s">
        <v>1403</v>
      </c>
      <c r="F64" s="145" t="str">
        <f>IFERROR(VLOOKUP(D64,BD!$B:$D,2,FALSE),"")</f>
        <v>SMCC</v>
      </c>
      <c r="G64" s="145" t="str">
        <f>IFERROR(VLOOKUP(E64,BD!$B:$D,2,FALSE),"")</f>
        <v>SMCC</v>
      </c>
      <c r="H64" s="160">
        <f>IFERROR(VLOOKUP(D64,BD!$B:$D,3,FALSE),"")</f>
        <v>38779</v>
      </c>
      <c r="I64" s="160">
        <f>IFERROR(VLOOKUP(E64,BD!$B:$D,3,FALSE),"")</f>
        <v>38882</v>
      </c>
      <c r="J64" s="146">
        <f>IF(COUNT(L64:X64)&gt;=5,SUM(LARGE(L64:X64,{1,2,3,4,5})),IF(COUNT(L64:X64)=4,SUM(LARGE(L64:X64,{1,2,3,4})),IF(COUNT(L64:X64)=3,SUM(LARGE(L64:X64,{1,2,3})),IF(COUNT(L64:X64)=2,SUM(LARGE(L64:X64,{1,2})),IF(COUNT(L64:X64)=1,SUM(LARGE(L64:X64,{1})),0)))))</f>
        <v>440</v>
      </c>
      <c r="K64" s="147">
        <f t="shared" si="1"/>
        <v>1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>
        <v>440</v>
      </c>
      <c r="W64" s="71"/>
      <c r="X64" s="158"/>
    </row>
    <row r="65" spans="2:24" ht="12" x14ac:dyDescent="0.2">
      <c r="B65" s="69"/>
      <c r="C65" s="251"/>
      <c r="D65" s="70" t="s">
        <v>600</v>
      </c>
      <c r="E65" s="70" t="s">
        <v>1587</v>
      </c>
      <c r="F65" s="145" t="str">
        <f>IFERROR(VLOOKUP(D65,BD!$B:$D,2,FALSE),"")</f>
        <v>CSJ/NAMBA TRAINING</v>
      </c>
      <c r="G65" s="145" t="str">
        <f>IFERROR(VLOOKUP(E65,BD!$B:$D,2,FALSE),"")</f>
        <v>CSJ/NAMBA TRAINING</v>
      </c>
      <c r="H65" s="160">
        <f>IFERROR(VLOOKUP(D65,BD!$B:$D,3,FALSE),"")</f>
        <v>38982</v>
      </c>
      <c r="I65" s="160">
        <f>IFERROR(VLOOKUP(E65,BD!$B:$D,3,FALSE),"")</f>
        <v>39621</v>
      </c>
      <c r="J65" s="146">
        <f>IF(COUNT(L65:X65)&gt;=5,SUM(LARGE(L65:X65,{1,2,3,4,5})),IF(COUNT(L65:X65)=4,SUM(LARGE(L65:X65,{1,2,3,4})),IF(COUNT(L65:X65)=3,SUM(LARGE(L65:X65,{1,2,3})),IF(COUNT(L65:X65)=2,SUM(LARGE(L65:X65,{1,2})),IF(COUNT(L65:X65)=1,SUM(LARGE(L65:X65,{1})),0)))))</f>
        <v>440</v>
      </c>
      <c r="K65" s="147">
        <f t="shared" si="1"/>
        <v>1</v>
      </c>
      <c r="L65" s="71"/>
      <c r="M65" s="71"/>
      <c r="N65" s="71"/>
      <c r="O65" s="71"/>
      <c r="P65" s="71"/>
      <c r="Q65" s="71"/>
      <c r="R65" s="71"/>
      <c r="S65" s="71"/>
      <c r="T65" s="71">
        <v>440</v>
      </c>
      <c r="U65" s="71"/>
      <c r="V65" s="71"/>
      <c r="W65" s="71"/>
      <c r="X65" s="158"/>
    </row>
    <row r="66" spans="2:24" ht="12" x14ac:dyDescent="0.2">
      <c r="B66" s="69"/>
      <c r="C66" s="251"/>
      <c r="D66" s="70" t="s">
        <v>1479</v>
      </c>
      <c r="E66" s="70" t="s">
        <v>919</v>
      </c>
      <c r="F66" s="145" t="str">
        <f>IFERROR(VLOOKUP(D66,BD!$B:$D,2,FALSE),"")</f>
        <v>CC</v>
      </c>
      <c r="G66" s="145" t="str">
        <f>IFERROR(VLOOKUP(E66,BD!$B:$D,2,FALSE),"")</f>
        <v>CC</v>
      </c>
      <c r="H66" s="160">
        <f>IFERROR(VLOOKUP(D66,BD!$B:$D,3,FALSE),"")</f>
        <v>39364</v>
      </c>
      <c r="I66" s="160">
        <f>IFERROR(VLOOKUP(E66,BD!$B:$D,3,FALSE),"")</f>
        <v>38729</v>
      </c>
      <c r="J66" s="146">
        <f>IF(COUNT(L66:X66)&gt;=5,SUM(LARGE(L66:X66,{1,2,3,4,5})),IF(COUNT(L66:X66)=4,SUM(LARGE(L66:X66,{1,2,3,4})),IF(COUNT(L66:X66)=3,SUM(LARGE(L66:X66,{1,2,3})),IF(COUNT(L66:X66)=2,SUM(LARGE(L66:X66,{1,2})),IF(COUNT(L66:X66)=1,SUM(LARGE(L66:X66,{1})),0)))))</f>
        <v>440</v>
      </c>
      <c r="K66" s="147">
        <f t="shared" si="1"/>
        <v>1</v>
      </c>
      <c r="L66" s="71"/>
      <c r="M66" s="71"/>
      <c r="N66" s="71">
        <v>440</v>
      </c>
      <c r="O66" s="71"/>
      <c r="P66" s="71"/>
      <c r="Q66" s="71"/>
      <c r="R66" s="71"/>
      <c r="S66" s="71"/>
      <c r="T66" s="71"/>
      <c r="U66" s="71"/>
      <c r="V66" s="71"/>
      <c r="W66" s="71"/>
      <c r="X66" s="158"/>
    </row>
    <row r="67" spans="2:24" ht="12" x14ac:dyDescent="0.2">
      <c r="B67" s="69"/>
      <c r="C67" s="251"/>
      <c r="D67" s="70" t="s">
        <v>962</v>
      </c>
      <c r="E67" s="70" t="s">
        <v>1574</v>
      </c>
      <c r="F67" s="145" t="str">
        <f>IFERROR(VLOOKUP(D67,BD!$B:$D,2,FALSE),"")</f>
        <v>CSJ/NAMBA TRAINING</v>
      </c>
      <c r="G67" s="145" t="str">
        <f>IFERROR(VLOOKUP(E67,BD!$B:$D,2,FALSE),"")</f>
        <v>CSJ/NAMBA TRAINING</v>
      </c>
      <c r="H67" s="160">
        <f>IFERROR(VLOOKUP(D67,BD!$B:$D,3,FALSE),"")</f>
        <v>38838</v>
      </c>
      <c r="I67" s="160">
        <f>IFERROR(VLOOKUP(E67,BD!$B:$D,3,FALSE),"")</f>
        <v>38888</v>
      </c>
      <c r="J67" s="146">
        <f>IF(COUNT(L67:X67)&gt;=5,SUM(LARGE(L67:X67,{1,2,3,4,5})),IF(COUNT(L67:X67)=4,SUM(LARGE(L67:X67,{1,2,3,4})),IF(COUNT(L67:X67)=3,SUM(LARGE(L67:X67,{1,2,3})),IF(COUNT(L67:X67)=2,SUM(LARGE(L67:X67,{1,2})),IF(COUNT(L67:X67)=1,SUM(LARGE(L67:X67,{1})),0)))))</f>
        <v>440</v>
      </c>
      <c r="K67" s="147">
        <f t="shared" si="1"/>
        <v>1</v>
      </c>
      <c r="L67" s="71"/>
      <c r="M67" s="71"/>
      <c r="N67" s="71"/>
      <c r="O67" s="71"/>
      <c r="P67" s="71"/>
      <c r="Q67" s="71"/>
      <c r="R67" s="71"/>
      <c r="S67" s="71"/>
      <c r="T67" s="71">
        <v>440</v>
      </c>
      <c r="U67" s="71"/>
      <c r="V67" s="71"/>
      <c r="W67" s="71"/>
      <c r="X67" s="158"/>
    </row>
    <row r="68" spans="2:24" ht="12" x14ac:dyDescent="0.2">
      <c r="B68" s="69"/>
      <c r="C68" s="251"/>
      <c r="D68" s="70" t="s">
        <v>1558</v>
      </c>
      <c r="E68" s="70" t="s">
        <v>656</v>
      </c>
      <c r="F68" s="145" t="str">
        <f>IFERROR(VLOOKUP(D68,BD!$B:$D,2,FALSE),"")</f>
        <v>SMCC</v>
      </c>
      <c r="G68" s="145" t="str">
        <f>IFERROR(VLOOKUP(E68,BD!$B:$D,2,FALSE),"")</f>
        <v>SMCC</v>
      </c>
      <c r="H68" s="160">
        <f>IFERROR(VLOOKUP(D68,BD!$B:$D,3,FALSE),"")</f>
        <v>38879</v>
      </c>
      <c r="I68" s="160">
        <f>IFERROR(VLOOKUP(E68,BD!$B:$D,3,FALSE),"")</f>
        <v>38648</v>
      </c>
      <c r="J68" s="146">
        <f>IF(COUNT(L68:X68)&gt;=5,SUM(LARGE(L68:X68,{1,2,3,4,5})),IF(COUNT(L68:X68)=4,SUM(LARGE(L68:X68,{1,2,3,4})),IF(COUNT(L68:X68)=3,SUM(LARGE(L68:X68,{1,2,3})),IF(COUNT(L68:X68)=2,SUM(LARGE(L68:X68,{1,2})),IF(COUNT(L68:X68)=1,SUM(LARGE(L68:X68,{1})),0)))))</f>
        <v>440</v>
      </c>
      <c r="K68" s="147">
        <f t="shared" si="1"/>
        <v>1</v>
      </c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>
        <v>440</v>
      </c>
      <c r="W68" s="71"/>
      <c r="X68" s="158"/>
    </row>
    <row r="69" spans="2:24" ht="12" x14ac:dyDescent="0.2">
      <c r="B69" s="69"/>
      <c r="C69" s="251">
        <v>60</v>
      </c>
      <c r="D69" s="70" t="s">
        <v>1397</v>
      </c>
      <c r="E69" s="70" t="s">
        <v>1572</v>
      </c>
      <c r="F69" s="145" t="str">
        <f>IFERROR(VLOOKUP(D69,BD!$B:$D,2,FALSE),"")</f>
        <v>SMCC</v>
      </c>
      <c r="G69" s="145" t="str">
        <f>IFERROR(VLOOKUP(E69,BD!$B:$D,2,FALSE),"")</f>
        <v>SMCC</v>
      </c>
      <c r="H69" s="160">
        <f>IFERROR(VLOOKUP(D69,BD!$B:$D,3,FALSE),"")</f>
        <v>38779</v>
      </c>
      <c r="I69" s="160">
        <f>IFERROR(VLOOKUP(E69,BD!$B:$D,3,FALSE),"")</f>
        <v>38933</v>
      </c>
      <c r="J69" s="146">
        <f>IF(COUNT(L69:X69)&gt;=5,SUM(LARGE(L69:X69,{1,2,3,4,5})),IF(COUNT(L69:X69)=4,SUM(LARGE(L69:X69,{1,2,3,4})),IF(COUNT(L69:X69)=3,SUM(LARGE(L69:X69,{1,2,3})),IF(COUNT(L69:X69)=2,SUM(LARGE(L69:X69,{1,2})),IF(COUNT(L69:X69)=1,SUM(LARGE(L69:X69,{1})),0)))))</f>
        <v>400</v>
      </c>
      <c r="K69" s="147">
        <f t="shared" si="1"/>
        <v>1</v>
      </c>
      <c r="L69" s="71"/>
      <c r="M69" s="71"/>
      <c r="N69" s="71"/>
      <c r="O69" s="71"/>
      <c r="P69" s="71"/>
      <c r="Q69" s="71"/>
      <c r="R69" s="71"/>
      <c r="S69" s="71">
        <v>400</v>
      </c>
      <c r="T69" s="71"/>
      <c r="U69" s="71"/>
      <c r="V69" s="71"/>
      <c r="W69" s="71"/>
      <c r="X69" s="158"/>
    </row>
    <row r="70" spans="2:24" ht="12" x14ac:dyDescent="0.2">
      <c r="B70" s="69"/>
      <c r="C70" s="251"/>
      <c r="D70" s="70" t="s">
        <v>1550</v>
      </c>
      <c r="E70" s="124" t="s">
        <v>1571</v>
      </c>
      <c r="F70" s="145" t="str">
        <f>IFERROR(VLOOKUP(D70,BD!$B:$D,2,FALSE),"")</f>
        <v>ABCFI</v>
      </c>
      <c r="G70" s="145" t="str">
        <f>IFERROR(VLOOKUP(E70,BD!$B:$D,2,FALSE),"")</f>
        <v>ABCFI</v>
      </c>
      <c r="H70" s="160">
        <f>IFERROR(VLOOKUP(D70,BD!$B:$D,3,FALSE),"")</f>
        <v>38510</v>
      </c>
      <c r="I70" s="160">
        <f>IFERROR(VLOOKUP(E70,BD!$B:$D,3,FALSE),"")</f>
        <v>38917</v>
      </c>
      <c r="J70" s="146">
        <f>IF(COUNT(L70:X70)&gt;=5,SUM(LARGE(L70:X70,{1,2,3,4,5})),IF(COUNT(L70:X70)=4,SUM(LARGE(L70:X70,{1,2,3,4})),IF(COUNT(L70:X70)=3,SUM(LARGE(L70:X70,{1,2,3})),IF(COUNT(L70:X70)=2,SUM(LARGE(L70:X70,{1,2})),IF(COUNT(L70:X70)=1,SUM(LARGE(L70:X70,{1})),0)))))</f>
        <v>400</v>
      </c>
      <c r="K70" s="147">
        <f t="shared" si="1"/>
        <v>1</v>
      </c>
      <c r="L70" s="71"/>
      <c r="M70" s="71"/>
      <c r="N70" s="71"/>
      <c r="O70" s="71"/>
      <c r="P70" s="71"/>
      <c r="Q70" s="71"/>
      <c r="R70" s="71"/>
      <c r="S70" s="71">
        <v>400</v>
      </c>
      <c r="T70" s="71"/>
      <c r="U70" s="71"/>
      <c r="V70" s="71"/>
      <c r="W70" s="71"/>
      <c r="X70" s="158"/>
    </row>
    <row r="71" spans="2:24" ht="12" x14ac:dyDescent="0.2">
      <c r="B71" s="69"/>
      <c r="C71" s="251"/>
      <c r="D71" s="124" t="s">
        <v>1024</v>
      </c>
      <c r="E71" s="70" t="s">
        <v>1406</v>
      </c>
      <c r="F71" s="145" t="str">
        <f>IFERROR(VLOOKUP(D71,BD!$B:$D,2,FALSE),"")</f>
        <v>ASSVP</v>
      </c>
      <c r="G71" s="145" t="str">
        <f>IFERROR(VLOOKUP(E71,BD!$B:$D,2,FALSE),"")</f>
        <v>ASSVP</v>
      </c>
      <c r="H71" s="160">
        <f>IFERROR(VLOOKUP(D71,BD!$B:$D,3,FALSE),"")</f>
        <v>38980</v>
      </c>
      <c r="I71" s="160">
        <f>IFERROR(VLOOKUP(E71,BD!$B:$D,3,FALSE),"")</f>
        <v>38831</v>
      </c>
      <c r="J71" s="146">
        <f>IF(COUNT(L71:X71)&gt;=5,SUM(LARGE(L71:X71,{1,2,3,4,5})),IF(COUNT(L71:X71)=4,SUM(LARGE(L71:X71,{1,2,3,4})),IF(COUNT(L71:X71)=3,SUM(LARGE(L71:X71,{1,2,3})),IF(COUNT(L71:X71)=2,SUM(LARGE(L71:X71,{1,2})),IF(COUNT(L71:X71)=1,SUM(LARGE(L71:X71,{1})),0)))))</f>
        <v>400</v>
      </c>
      <c r="K71" s="147">
        <f t="shared" si="1"/>
        <v>1</v>
      </c>
      <c r="L71" s="71"/>
      <c r="M71" s="71"/>
      <c r="N71" s="71"/>
      <c r="O71" s="71">
        <v>400</v>
      </c>
      <c r="P71" s="71"/>
      <c r="Q71" s="71"/>
      <c r="R71" s="71"/>
      <c r="S71" s="71"/>
      <c r="T71" s="71"/>
      <c r="U71" s="71"/>
      <c r="V71" s="71"/>
      <c r="W71" s="71"/>
      <c r="X71" s="158"/>
    </row>
    <row r="72" spans="2:24" ht="12" x14ac:dyDescent="0.2">
      <c r="B72" s="69"/>
      <c r="C72" s="251"/>
      <c r="D72" s="124" t="s">
        <v>1024</v>
      </c>
      <c r="E72" s="70" t="s">
        <v>1441</v>
      </c>
      <c r="F72" s="145" t="str">
        <f>IFERROR(VLOOKUP(D72,BD!$B:$D,2,FALSE),"")</f>
        <v>ASSVP</v>
      </c>
      <c r="G72" s="145" t="str">
        <f>IFERROR(VLOOKUP(E72,BD!$B:$D,2,FALSE),"")</f>
        <v>ASSVP</v>
      </c>
      <c r="H72" s="160">
        <f>IFERROR(VLOOKUP(D72,BD!$B:$D,3,FALSE),"")</f>
        <v>38980</v>
      </c>
      <c r="I72" s="160">
        <f>IFERROR(VLOOKUP(E72,BD!$B:$D,3,FALSE),"")</f>
        <v>39150</v>
      </c>
      <c r="J72" s="146">
        <f>IF(COUNT(L72:X72)&gt;=5,SUM(LARGE(L72:X72,{1,2,3,4,5})),IF(COUNT(L72:X72)=4,SUM(LARGE(L72:X72,{1,2,3,4})),IF(COUNT(L72:X72)=3,SUM(LARGE(L72:X72,{1,2,3})),IF(COUNT(L72:X72)=2,SUM(LARGE(L72:X72,{1,2})),IF(COUNT(L72:X72)=1,SUM(LARGE(L72:X72,{1})),0)))))</f>
        <v>400</v>
      </c>
      <c r="K72" s="147">
        <f t="shared" si="1"/>
        <v>1</v>
      </c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>
        <v>400</v>
      </c>
      <c r="X72" s="158"/>
    </row>
    <row r="73" spans="2:24" ht="12" x14ac:dyDescent="0.2">
      <c r="B73" s="69"/>
      <c r="C73" s="251"/>
      <c r="D73" s="124" t="s">
        <v>600</v>
      </c>
      <c r="E73" s="70" t="s">
        <v>961</v>
      </c>
      <c r="F73" s="145" t="str">
        <f>IFERROR(VLOOKUP(D73,BD!$B:$D,2,FALSE),"")</f>
        <v>CSJ/NAMBA TRAINING</v>
      </c>
      <c r="G73" s="145" t="str">
        <f>IFERROR(VLOOKUP(E73,BD!$B:$D,2,FALSE),"")</f>
        <v>CSJ/NAMBA TRAINING</v>
      </c>
      <c r="H73" s="160">
        <f>IFERROR(VLOOKUP(D73,BD!$B:$D,3,FALSE),"")</f>
        <v>38982</v>
      </c>
      <c r="I73" s="160">
        <f>IFERROR(VLOOKUP(E73,BD!$B:$D,3,FALSE),"")</f>
        <v>38396</v>
      </c>
      <c r="J73" s="146">
        <f>IF(COUNT(L73:X73)&gt;=5,SUM(LARGE(L73:X73,{1,2,3,4,5})),IF(COUNT(L73:X73)=4,SUM(LARGE(L73:X73,{1,2,3,4})),IF(COUNT(L73:X73)=3,SUM(LARGE(L73:X73,{1,2,3})),IF(COUNT(L73:X73)=2,SUM(LARGE(L73:X73,{1,2})),IF(COUNT(L73:X73)=1,SUM(LARGE(L73:X73,{1})),0)))))</f>
        <v>400</v>
      </c>
      <c r="K73" s="147">
        <f t="shared" si="1"/>
        <v>1</v>
      </c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>
        <v>400</v>
      </c>
      <c r="X73" s="158"/>
    </row>
    <row r="74" spans="2:24" ht="12" x14ac:dyDescent="0.2">
      <c r="B74" s="69"/>
      <c r="C74" s="251"/>
      <c r="D74" s="124" t="s">
        <v>1413</v>
      </c>
      <c r="E74" s="70" t="s">
        <v>619</v>
      </c>
      <c r="F74" s="145" t="str">
        <f>IFERROR(VLOOKUP(D74,BD!$B:$D,2,FALSE),"")</f>
        <v>SMCC</v>
      </c>
      <c r="G74" s="145" t="str">
        <f>IFERROR(VLOOKUP(E74,BD!$B:$D,2,FALSE),"")</f>
        <v>SMCC</v>
      </c>
      <c r="H74" s="160">
        <f>IFERROR(VLOOKUP(D74,BD!$B:$D,3,FALSE),"")</f>
        <v>39001</v>
      </c>
      <c r="I74" s="160">
        <f>IFERROR(VLOOKUP(E74,BD!$B:$D,3,FALSE),"")</f>
        <v>38975</v>
      </c>
      <c r="J74" s="146">
        <f>IF(COUNT(L74:X74)&gt;=5,SUM(LARGE(L74:X74,{1,2,3,4,5})),IF(COUNT(L74:X74)=4,SUM(LARGE(L74:X74,{1,2,3,4})),IF(COUNT(L74:X74)=3,SUM(LARGE(L74:X74,{1,2,3})),IF(COUNT(L74:X74)=2,SUM(LARGE(L74:X74,{1,2})),IF(COUNT(L74:X74)=1,SUM(LARGE(L74:X74,{1})),0)))))</f>
        <v>400</v>
      </c>
      <c r="K74" s="147">
        <f t="shared" ref="K74:K104" si="2">COUNT(L74:X74)-COUNTIF(L74:X74,"=0")</f>
        <v>1</v>
      </c>
      <c r="L74" s="71"/>
      <c r="M74" s="71"/>
      <c r="N74" s="71"/>
      <c r="O74" s="71"/>
      <c r="P74" s="71"/>
      <c r="Q74" s="71"/>
      <c r="R74" s="71"/>
      <c r="S74" s="71">
        <v>400</v>
      </c>
      <c r="T74" s="71"/>
      <c r="U74" s="71"/>
      <c r="V74" s="71"/>
      <c r="W74" s="71"/>
      <c r="X74" s="158"/>
    </row>
    <row r="75" spans="2:24" ht="12" x14ac:dyDescent="0.2">
      <c r="B75" s="69"/>
      <c r="C75" s="251"/>
      <c r="D75" s="124" t="s">
        <v>557</v>
      </c>
      <c r="E75" s="70" t="s">
        <v>1442</v>
      </c>
      <c r="F75" s="145" t="str">
        <f>IFERROR(VLOOKUP(D75,BD!$B:$D,2,FALSE),"")</f>
        <v>ASSVP</v>
      </c>
      <c r="G75" s="145" t="str">
        <f>IFERROR(VLOOKUP(E75,BD!$B:$D,2,FALSE),"")</f>
        <v>ASSVP</v>
      </c>
      <c r="H75" s="160">
        <f>IFERROR(VLOOKUP(D75,BD!$B:$D,3,FALSE),"")</f>
        <v>39059</v>
      </c>
      <c r="I75" s="160">
        <f>IFERROR(VLOOKUP(E75,BD!$B:$D,3,FALSE),"")</f>
        <v>39405</v>
      </c>
      <c r="J75" s="146">
        <f>IF(COUNT(L75:X75)&gt;=5,SUM(LARGE(L75:X75,{1,2,3,4,5})),IF(COUNT(L75:X75)=4,SUM(LARGE(L75:X75,{1,2,3,4})),IF(COUNT(L75:X75)=3,SUM(LARGE(L75:X75,{1,2,3})),IF(COUNT(L75:X75)=2,SUM(LARGE(L75:X75,{1,2})),IF(COUNT(L75:X75)=1,SUM(LARGE(L75:X75,{1})),0)))))</f>
        <v>400</v>
      </c>
      <c r="K75" s="147">
        <f t="shared" si="2"/>
        <v>1</v>
      </c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>
        <v>400</v>
      </c>
      <c r="X75" s="158"/>
    </row>
    <row r="76" spans="2:24" ht="12" x14ac:dyDescent="0.2">
      <c r="B76" s="69"/>
      <c r="C76" s="251"/>
      <c r="D76" s="124" t="s">
        <v>1382</v>
      </c>
      <c r="E76" s="124" t="s">
        <v>1441</v>
      </c>
      <c r="F76" s="145" t="str">
        <f>IFERROR(VLOOKUP(D76,BD!$B:$D,2,FALSE),"")</f>
        <v>ASSVP</v>
      </c>
      <c r="G76" s="145" t="str">
        <f>IFERROR(VLOOKUP(E76,BD!$B:$D,2,FALSE),"")</f>
        <v>ASSVP</v>
      </c>
      <c r="H76" s="160">
        <f>IFERROR(VLOOKUP(D76,BD!$B:$D,3,FALSE),"")</f>
        <v>38741</v>
      </c>
      <c r="I76" s="160">
        <f>IFERROR(VLOOKUP(E76,BD!$B:$D,3,FALSE),"")</f>
        <v>39150</v>
      </c>
      <c r="J76" s="146">
        <f>IF(COUNT(L76:X76)&gt;=5,SUM(LARGE(L76:X76,{1,2,3,4,5})),IF(COUNT(L76:X76)=4,SUM(LARGE(L76:X76,{1,2,3,4})),IF(COUNT(L76:X76)=3,SUM(LARGE(L76:X76,{1,2,3})),IF(COUNT(L76:X76)=2,SUM(LARGE(L76:X76,{1,2})),IF(COUNT(L76:X76)=1,SUM(LARGE(L76:X76,{1})),0)))))</f>
        <v>400</v>
      </c>
      <c r="K76" s="147">
        <f t="shared" si="2"/>
        <v>1</v>
      </c>
      <c r="L76" s="71"/>
      <c r="M76" s="71"/>
      <c r="N76" s="71"/>
      <c r="O76" s="71"/>
      <c r="P76" s="71"/>
      <c r="Q76" s="71"/>
      <c r="R76" s="71"/>
      <c r="S76" s="71">
        <v>400</v>
      </c>
      <c r="T76" s="71"/>
      <c r="U76" s="71"/>
      <c r="V76" s="71"/>
      <c r="W76" s="71"/>
      <c r="X76" s="158"/>
    </row>
    <row r="77" spans="2:24" ht="12" x14ac:dyDescent="0.2">
      <c r="B77" s="69"/>
      <c r="C77" s="251"/>
      <c r="D77" s="124" t="s">
        <v>396</v>
      </c>
      <c r="E77" s="124" t="s">
        <v>1416</v>
      </c>
      <c r="F77" s="145" t="str">
        <f>IFERROR(VLOOKUP(D77,BD!$B:$D,2,FALSE),"")</f>
        <v>SMCC</v>
      </c>
      <c r="G77" s="145" t="str">
        <f>IFERROR(VLOOKUP(E77,BD!$B:$D,2,FALSE),"")</f>
        <v>ABCFI</v>
      </c>
      <c r="H77" s="160">
        <f>IFERROR(VLOOKUP(D77,BD!$B:$D,3,FALSE),"")</f>
        <v>38462</v>
      </c>
      <c r="I77" s="160">
        <f>IFERROR(VLOOKUP(E77,BD!$B:$D,3,FALSE),"")</f>
        <v>39382</v>
      </c>
      <c r="J77" s="146">
        <f>IF(COUNT(L77:X77)&gt;=5,SUM(LARGE(L77:X77,{1,2,3,4,5})),IF(COUNT(L77:X77)=4,SUM(LARGE(L77:X77,{1,2,3,4})),IF(COUNT(L77:X77)=3,SUM(LARGE(L77:X77,{1,2,3})),IF(COUNT(L77:X77)=2,SUM(LARGE(L77:X77,{1,2})),IF(COUNT(L77:X77)=1,SUM(LARGE(L77:X77,{1})),0)))))</f>
        <v>400</v>
      </c>
      <c r="K77" s="147">
        <f t="shared" si="2"/>
        <v>1</v>
      </c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>
        <v>400</v>
      </c>
      <c r="X77" s="158"/>
    </row>
    <row r="78" spans="2:24" ht="12" x14ac:dyDescent="0.2">
      <c r="B78" s="69"/>
      <c r="C78" s="251"/>
      <c r="D78" s="70" t="s">
        <v>708</v>
      </c>
      <c r="E78" s="124" t="s">
        <v>636</v>
      </c>
      <c r="F78" s="145" t="str">
        <f>IFERROR(VLOOKUP(D78,BD!$B:$D,2,FALSE),"")</f>
        <v>ZARDO</v>
      </c>
      <c r="G78" s="145" t="str">
        <f>IFERROR(VLOOKUP(E78,BD!$B:$D,2,FALSE),"")</f>
        <v>ZARDO</v>
      </c>
      <c r="H78" s="160">
        <f>IFERROR(VLOOKUP(D78,BD!$B:$D,3,FALSE),"")</f>
        <v>38642</v>
      </c>
      <c r="I78" s="160">
        <f>IFERROR(VLOOKUP(E78,BD!$B:$D,3,FALSE),"")</f>
        <v>39361</v>
      </c>
      <c r="J78" s="146">
        <f>IF(COUNT(L78:X78)&gt;=5,SUM(LARGE(L78:X78,{1,2,3,4,5})),IF(COUNT(L78:X78)=4,SUM(LARGE(L78:X78,{1,2,3,4})),IF(COUNT(L78:X78)=3,SUM(LARGE(L78:X78,{1,2,3})),IF(COUNT(L78:X78)=2,SUM(LARGE(L78:X78,{1,2})),IF(COUNT(L78:X78)=1,SUM(LARGE(L78:X78,{1})),0)))))</f>
        <v>400</v>
      </c>
      <c r="K78" s="147">
        <f t="shared" si="2"/>
        <v>1</v>
      </c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>
        <v>400</v>
      </c>
      <c r="X78" s="158"/>
    </row>
    <row r="79" spans="2:24" ht="12" x14ac:dyDescent="0.2">
      <c r="B79" s="69"/>
      <c r="C79" s="251"/>
      <c r="D79" s="70" t="s">
        <v>863</v>
      </c>
      <c r="E79" s="124" t="s">
        <v>1579</v>
      </c>
      <c r="F79" s="145" t="str">
        <f>IFERROR(VLOOKUP(D79,BD!$B:$D,2,FALSE),"")</f>
        <v>ZARDO</v>
      </c>
      <c r="G79" s="145" t="str">
        <f>IFERROR(VLOOKUP(E79,BD!$B:$D,2,FALSE),"")</f>
        <v>ZARDO</v>
      </c>
      <c r="H79" s="160">
        <f>IFERROR(VLOOKUP(D79,BD!$B:$D,3,FALSE),"")</f>
        <v>38833</v>
      </c>
      <c r="I79" s="160">
        <f>IFERROR(VLOOKUP(E79,BD!$B:$D,3,FALSE),"")</f>
        <v>38960</v>
      </c>
      <c r="J79" s="146">
        <f>IF(COUNT(L79:X79)&gt;=5,SUM(LARGE(L79:X79,{1,2,3,4,5})),IF(COUNT(L79:X79)=4,SUM(LARGE(L79:X79,{1,2,3,4})),IF(COUNT(L79:X79)=3,SUM(LARGE(L79:X79,{1,2,3})),IF(COUNT(L79:X79)=2,SUM(LARGE(L79:X79,{1,2})),IF(COUNT(L79:X79)=1,SUM(LARGE(L79:X79,{1})),0)))))</f>
        <v>400</v>
      </c>
      <c r="K79" s="147">
        <f t="shared" si="2"/>
        <v>1</v>
      </c>
      <c r="L79" s="71"/>
      <c r="M79" s="71"/>
      <c r="N79" s="71"/>
      <c r="O79" s="71">
        <v>400</v>
      </c>
      <c r="P79" s="71"/>
      <c r="Q79" s="71"/>
      <c r="R79" s="71"/>
      <c r="S79" s="71"/>
      <c r="T79" s="71"/>
      <c r="U79" s="71"/>
      <c r="V79" s="71"/>
      <c r="W79" s="71"/>
      <c r="X79" s="158"/>
    </row>
    <row r="80" spans="2:24" ht="12" x14ac:dyDescent="0.2">
      <c r="B80" s="69"/>
      <c r="C80" s="251"/>
      <c r="D80" s="70" t="s">
        <v>1398</v>
      </c>
      <c r="E80" s="70" t="s">
        <v>1590</v>
      </c>
      <c r="F80" s="145" t="str">
        <f>IFERROR(VLOOKUP(D80,BD!$B:$D,2,FALSE),"")</f>
        <v>CC</v>
      </c>
      <c r="G80" s="145" t="str">
        <f>IFERROR(VLOOKUP(E80,BD!$B:$D,2,FALSE),"")</f>
        <v>CC</v>
      </c>
      <c r="H80" s="160">
        <f>IFERROR(VLOOKUP(D80,BD!$B:$D,3,FALSE),"")</f>
        <v>0</v>
      </c>
      <c r="I80" s="160">
        <f>IFERROR(VLOOKUP(E80,BD!$B:$D,3,FALSE),"")</f>
        <v>39206</v>
      </c>
      <c r="J80" s="146">
        <f>IF(COUNT(L80:X80)&gt;=5,SUM(LARGE(L80:X80,{1,2,3,4,5})),IF(COUNT(L80:X80)=4,SUM(LARGE(L80:X80,{1,2,3,4})),IF(COUNT(L80:X80)=3,SUM(LARGE(L80:X80,{1,2,3})),IF(COUNT(L80:X80)=2,SUM(LARGE(L80:X80,{1,2})),IF(COUNT(L80:X80)=1,SUM(LARGE(L80:X80,{1})),0)))))</f>
        <v>400</v>
      </c>
      <c r="K80" s="147">
        <f t="shared" si="2"/>
        <v>1</v>
      </c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>
        <v>400</v>
      </c>
      <c r="X80" s="158"/>
    </row>
    <row r="81" spans="2:24" ht="12" x14ac:dyDescent="0.2">
      <c r="B81" s="69"/>
      <c r="C81" s="251"/>
      <c r="D81" s="124" t="s">
        <v>963</v>
      </c>
      <c r="E81" s="70" t="s">
        <v>965</v>
      </c>
      <c r="F81" s="145" t="str">
        <f>IFERROR(VLOOKUP(D81,BD!$B:$D,2,FALSE),"")</f>
        <v>PIAMARTA</v>
      </c>
      <c r="G81" s="145" t="str">
        <f>IFERROR(VLOOKUP(E81,BD!$B:$D,2,FALSE),"")</f>
        <v>PIAMARTA</v>
      </c>
      <c r="H81" s="160">
        <f>IFERROR(VLOOKUP(D81,BD!$B:$D,3,FALSE),"")</f>
        <v>38595</v>
      </c>
      <c r="I81" s="160">
        <f>IFERROR(VLOOKUP(E81,BD!$B:$D,3,FALSE),"")</f>
        <v>38416</v>
      </c>
      <c r="J81" s="146">
        <f>IF(COUNT(L81:X81)&gt;=5,SUM(LARGE(L81:X81,{1,2,3,4,5})),IF(COUNT(L81:X81)=4,SUM(LARGE(L81:X81,{1,2,3,4})),IF(COUNT(L81:X81)=3,SUM(LARGE(L81:X81,{1,2,3})),IF(COUNT(L81:X81)=2,SUM(LARGE(L81:X81,{1,2})),IF(COUNT(L81:X81)=1,SUM(LARGE(L81:X81,{1})),0)))))</f>
        <v>400</v>
      </c>
      <c r="K81" s="147">
        <f t="shared" si="2"/>
        <v>1</v>
      </c>
      <c r="L81" s="71"/>
      <c r="M81" s="71"/>
      <c r="N81" s="71"/>
      <c r="O81" s="71">
        <v>400</v>
      </c>
      <c r="P81" s="71"/>
      <c r="Q81" s="71"/>
      <c r="R81" s="71"/>
      <c r="S81" s="71"/>
      <c r="T81" s="71"/>
      <c r="U81" s="71"/>
      <c r="V81" s="71"/>
      <c r="W81" s="71"/>
      <c r="X81" s="158"/>
    </row>
    <row r="82" spans="2:24" ht="12" x14ac:dyDescent="0.2">
      <c r="B82" s="69"/>
      <c r="C82" s="251"/>
      <c r="D82" s="70" t="s">
        <v>1372</v>
      </c>
      <c r="E82" s="70" t="s">
        <v>1403</v>
      </c>
      <c r="F82" s="145" t="str">
        <f>IFERROR(VLOOKUP(D82,BD!$B:$D,2,FALSE),"")</f>
        <v>SMCC</v>
      </c>
      <c r="G82" s="145" t="str">
        <f>IFERROR(VLOOKUP(E82,BD!$B:$D,2,FALSE),"")</f>
        <v>SMCC</v>
      </c>
      <c r="H82" s="160">
        <f>IFERROR(VLOOKUP(D82,BD!$B:$D,3,FALSE),"")</f>
        <v>38555</v>
      </c>
      <c r="I82" s="160">
        <f>IFERROR(VLOOKUP(E82,BD!$B:$D,3,FALSE),"")</f>
        <v>38882</v>
      </c>
      <c r="J82" s="146">
        <f>IF(COUNT(L82:X82)&gt;=5,SUM(LARGE(L82:X82,{1,2,3,4,5})),IF(COUNT(L82:X82)=4,SUM(LARGE(L82:X82,{1,2,3,4})),IF(COUNT(L82:X82)=3,SUM(LARGE(L82:X82,{1,2,3})),IF(COUNT(L82:X82)=2,SUM(LARGE(L82:X82,{1,2})),IF(COUNT(L82:X82)=1,SUM(LARGE(L82:X82,{1})),0)))))</f>
        <v>400</v>
      </c>
      <c r="K82" s="147">
        <f t="shared" si="2"/>
        <v>1</v>
      </c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>
        <v>400</v>
      </c>
      <c r="X82" s="158"/>
    </row>
    <row r="83" spans="2:24" ht="12" x14ac:dyDescent="0.2">
      <c r="B83" s="69"/>
      <c r="C83" s="251">
        <v>74</v>
      </c>
      <c r="D83" s="70" t="s">
        <v>1385</v>
      </c>
      <c r="E83" s="124" t="s">
        <v>1416</v>
      </c>
      <c r="F83" s="145" t="str">
        <f>IFERROR(VLOOKUP(D83,BD!$B:$D,2,FALSE),"")</f>
        <v>ABCFI</v>
      </c>
      <c r="G83" s="145" t="str">
        <f>IFERROR(VLOOKUP(E83,BD!$B:$D,2,FALSE),"")</f>
        <v>ABCFI</v>
      </c>
      <c r="H83" s="160">
        <f>IFERROR(VLOOKUP(D83,BD!$B:$D,3,FALSE),"")</f>
        <v>38862</v>
      </c>
      <c r="I83" s="160">
        <f>IFERROR(VLOOKUP(E83,BD!$B:$D,3,FALSE),"")</f>
        <v>39382</v>
      </c>
      <c r="J83" s="146">
        <f>IF(COUNT(L83:X83)&gt;=5,SUM(LARGE(L83:X83,{1,2,3,4,5})),IF(COUNT(L83:X83)=4,SUM(LARGE(L83:X83,{1,2,3,4})),IF(COUNT(L83:X83)=3,SUM(LARGE(L83:X83,{1,2,3})),IF(COUNT(L83:X83)=2,SUM(LARGE(L83:X83,{1,2})),IF(COUNT(L83:X83)=1,SUM(LARGE(L83:X83,{1})),0)))))</f>
        <v>320</v>
      </c>
      <c r="K83" s="147">
        <f t="shared" si="2"/>
        <v>1</v>
      </c>
      <c r="L83" s="71"/>
      <c r="M83" s="71"/>
      <c r="N83" s="71"/>
      <c r="O83" s="71"/>
      <c r="P83" s="71"/>
      <c r="Q83" s="71">
        <v>320</v>
      </c>
      <c r="R83" s="71"/>
      <c r="S83" s="71"/>
      <c r="T83" s="71"/>
      <c r="U83" s="71"/>
      <c r="V83" s="71"/>
      <c r="W83" s="71"/>
      <c r="X83" s="158"/>
    </row>
    <row r="84" spans="2:24" ht="12" x14ac:dyDescent="0.2">
      <c r="B84" s="69"/>
      <c r="C84" s="251"/>
      <c r="D84" s="70" t="s">
        <v>398</v>
      </c>
      <c r="E84" s="211" t="s">
        <v>1399</v>
      </c>
      <c r="F84" s="145" t="str">
        <f>IFERROR(VLOOKUP(D84,BD!$B:$D,2,FALSE),"")</f>
        <v>SMCC</v>
      </c>
      <c r="G84" s="145" t="str">
        <f>IFERROR(VLOOKUP(E84,BD!$B:$D,2,FALSE),"")</f>
        <v>SMCC</v>
      </c>
      <c r="H84" s="160">
        <f>IFERROR(VLOOKUP(D84,BD!$B:$D,3,FALSE),"")</f>
        <v>38885</v>
      </c>
      <c r="I84" s="160">
        <f>IFERROR(VLOOKUP(E84,BD!$B:$D,3,FALSE),"")</f>
        <v>38978</v>
      </c>
      <c r="J84" s="146">
        <f>IF(COUNT(L84:X84)&gt;=5,SUM(LARGE(L84:X84,{1,2,3,4,5})),IF(COUNT(L84:X84)=4,SUM(LARGE(L84:X84,{1,2,3,4})),IF(COUNT(L84:X84)=3,SUM(LARGE(L84:X84,{1,2,3})),IF(COUNT(L84:X84)=2,SUM(LARGE(L84:X84,{1,2})),IF(COUNT(L84:X84)=1,SUM(LARGE(L84:X84,{1})),0)))))</f>
        <v>320</v>
      </c>
      <c r="K84" s="147">
        <f t="shared" si="2"/>
        <v>1</v>
      </c>
      <c r="L84" s="71"/>
      <c r="M84" s="71"/>
      <c r="N84" s="71">
        <v>320</v>
      </c>
      <c r="O84" s="71"/>
      <c r="P84" s="71"/>
      <c r="Q84" s="71"/>
      <c r="R84" s="71"/>
      <c r="S84" s="71"/>
      <c r="T84" s="71"/>
      <c r="U84" s="71"/>
      <c r="V84" s="71"/>
      <c r="W84" s="71"/>
      <c r="X84" s="158"/>
    </row>
    <row r="85" spans="2:24" ht="12" x14ac:dyDescent="0.2">
      <c r="B85" s="69"/>
      <c r="C85" s="251"/>
      <c r="D85" s="70" t="s">
        <v>1270</v>
      </c>
      <c r="E85" s="70" t="s">
        <v>675</v>
      </c>
      <c r="F85" s="145" t="str">
        <f>IFERROR(VLOOKUP(D85,BD!$B:$D,2,FALSE),"")</f>
        <v>PALOTINA</v>
      </c>
      <c r="G85" s="145" t="str">
        <f>IFERROR(VLOOKUP(E85,BD!$B:$D,2,FALSE),"")</f>
        <v>PALOTINA</v>
      </c>
      <c r="H85" s="160">
        <f>IFERROR(VLOOKUP(D85,BD!$B:$D,3,FALSE),"")</f>
        <v>38355</v>
      </c>
      <c r="I85" s="160">
        <f>IFERROR(VLOOKUP(E85,BD!$B:$D,3,FALSE),"")</f>
        <v>38670</v>
      </c>
      <c r="J85" s="146">
        <f>IF(COUNT(L85:X85)&gt;=5,SUM(LARGE(L85:X85,{1,2,3,4,5})),IF(COUNT(L85:X85)=4,SUM(LARGE(L85:X85,{1,2,3,4})),IF(COUNT(L85:X85)=3,SUM(LARGE(L85:X85,{1,2,3})),IF(COUNT(L85:X85)=2,SUM(LARGE(L85:X85,{1,2})),IF(COUNT(L85:X85)=1,SUM(LARGE(L85:X85,{1})),0)))))</f>
        <v>320</v>
      </c>
      <c r="K85" s="147">
        <f t="shared" si="2"/>
        <v>1</v>
      </c>
      <c r="L85" s="71"/>
      <c r="M85" s="71"/>
      <c r="N85" s="71"/>
      <c r="O85" s="71"/>
      <c r="P85" s="71"/>
      <c r="Q85" s="71">
        <v>320</v>
      </c>
      <c r="R85" s="71"/>
      <c r="S85" s="71"/>
      <c r="T85" s="71"/>
      <c r="U85" s="71"/>
      <c r="V85" s="71"/>
      <c r="W85" s="71"/>
      <c r="X85" s="158"/>
    </row>
    <row r="86" spans="2:24" ht="12" x14ac:dyDescent="0.2">
      <c r="B86" s="69"/>
      <c r="C86" s="251"/>
      <c r="D86" s="124" t="s">
        <v>1569</v>
      </c>
      <c r="E86" s="70" t="s">
        <v>1589</v>
      </c>
      <c r="F86" s="145" t="str">
        <f>IFERROR(VLOOKUP(D86,BD!$B:$D,2,FALSE),"")</f>
        <v>SMCC</v>
      </c>
      <c r="G86" s="145" t="str">
        <f>IFERROR(VLOOKUP(E86,BD!$B:$D,2,FALSE),"")</f>
        <v>SMCC</v>
      </c>
      <c r="H86" s="160">
        <f>IFERROR(VLOOKUP(D86,BD!$B:$D,3,FALSE),"")</f>
        <v>38743</v>
      </c>
      <c r="I86" s="160">
        <f>IFERROR(VLOOKUP(E86,BD!$B:$D,3,FALSE),"")</f>
        <v>39672</v>
      </c>
      <c r="J86" s="146">
        <f>IF(COUNT(L86:X86)&gt;=5,SUM(LARGE(L86:X86,{1,2,3,4,5})),IF(COUNT(L86:X86)=4,SUM(LARGE(L86:X86,{1,2,3,4})),IF(COUNT(L86:X86)=3,SUM(LARGE(L86:X86,{1,2,3})),IF(COUNT(L86:X86)=2,SUM(LARGE(L86:X86,{1,2})),IF(COUNT(L86:X86)=1,SUM(LARGE(L86:X86,{1})),0)))))</f>
        <v>320</v>
      </c>
      <c r="K86" s="147">
        <f t="shared" si="2"/>
        <v>1</v>
      </c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>
        <v>320</v>
      </c>
      <c r="W86" s="71"/>
      <c r="X86" s="158"/>
    </row>
    <row r="87" spans="2:24" ht="12" x14ac:dyDescent="0.2">
      <c r="B87" s="69"/>
      <c r="C87" s="251"/>
      <c r="D87" s="124" t="s">
        <v>501</v>
      </c>
      <c r="E87" s="124" t="s">
        <v>675</v>
      </c>
      <c r="F87" s="145" t="str">
        <f>IFERROR(VLOOKUP(D87,BD!$B:$D,2,FALSE),"")</f>
        <v>PALOTINA</v>
      </c>
      <c r="G87" s="145" t="str">
        <f>IFERROR(VLOOKUP(E87,BD!$B:$D,2,FALSE),"")</f>
        <v>PALOTINA</v>
      </c>
      <c r="H87" s="160">
        <f>IFERROR(VLOOKUP(D87,BD!$B:$D,3,FALSE),"")</f>
        <v>38511</v>
      </c>
      <c r="I87" s="160">
        <f>IFERROR(VLOOKUP(E87,BD!$B:$D,3,FALSE),"")</f>
        <v>38670</v>
      </c>
      <c r="J87" s="146">
        <f>IF(COUNT(L87:X87)&gt;=5,SUM(LARGE(L87:X87,{1,2,3,4,5})),IF(COUNT(L87:X87)=4,SUM(LARGE(L87:X87,{1,2,3,4})),IF(COUNT(L87:X87)=3,SUM(LARGE(L87:X87,{1,2,3})),IF(COUNT(L87:X87)=2,SUM(LARGE(L87:X87,{1,2})),IF(COUNT(L87:X87)=1,SUM(LARGE(L87:X87,{1})),0)))))</f>
        <v>320</v>
      </c>
      <c r="K87" s="147">
        <f t="shared" si="2"/>
        <v>1</v>
      </c>
      <c r="L87" s="71"/>
      <c r="M87" s="71"/>
      <c r="N87" s="71"/>
      <c r="O87" s="71"/>
      <c r="P87" s="71"/>
      <c r="Q87" s="71"/>
      <c r="R87" s="71"/>
      <c r="S87" s="71"/>
      <c r="T87" s="71"/>
      <c r="U87" s="71">
        <v>320</v>
      </c>
      <c r="V87" s="71"/>
      <c r="W87" s="71"/>
      <c r="X87" s="158"/>
    </row>
    <row r="88" spans="2:24" ht="12" x14ac:dyDescent="0.2">
      <c r="B88" s="69"/>
      <c r="C88" s="251"/>
      <c r="D88" s="124" t="s">
        <v>1568</v>
      </c>
      <c r="E88" s="124" t="s">
        <v>636</v>
      </c>
      <c r="F88" s="145" t="str">
        <f>IFERROR(VLOOKUP(D88,BD!$B:$D,2,FALSE),"")</f>
        <v>ZARDO</v>
      </c>
      <c r="G88" s="145" t="str">
        <f>IFERROR(VLOOKUP(E88,BD!$B:$D,2,FALSE),"")</f>
        <v>ZARDO</v>
      </c>
      <c r="H88" s="160">
        <f>IFERROR(VLOOKUP(D88,BD!$B:$D,3,FALSE),"")</f>
        <v>39051</v>
      </c>
      <c r="I88" s="160">
        <f>IFERROR(VLOOKUP(E88,BD!$B:$D,3,FALSE),"")</f>
        <v>39361</v>
      </c>
      <c r="J88" s="146">
        <f>IF(COUNT(L88:X88)&gt;=5,SUM(LARGE(L88:X88,{1,2,3,4,5})),IF(COUNT(L88:X88)=4,SUM(LARGE(L88:X88,{1,2,3,4})),IF(COUNT(L88:X88)=3,SUM(LARGE(L88:X88,{1,2,3})),IF(COUNT(L88:X88)=2,SUM(LARGE(L88:X88,{1,2})),IF(COUNT(L88:X88)=1,SUM(LARGE(L88:X88,{1})),0)))))</f>
        <v>320</v>
      </c>
      <c r="K88" s="147">
        <f t="shared" si="2"/>
        <v>1</v>
      </c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>
        <v>320</v>
      </c>
      <c r="W88" s="71"/>
      <c r="X88" s="158"/>
    </row>
    <row r="89" spans="2:24" ht="12" x14ac:dyDescent="0.2">
      <c r="B89" s="69"/>
      <c r="C89" s="251"/>
      <c r="D89" s="70" t="s">
        <v>1564</v>
      </c>
      <c r="E89" s="124" t="s">
        <v>1575</v>
      </c>
      <c r="F89" s="145" t="str">
        <f>IFERROR(VLOOKUP(D89,BD!$B:$D,2,FALSE),"")</f>
        <v>PIAMARTA</v>
      </c>
      <c r="G89" s="145" t="str">
        <f>IFERROR(VLOOKUP(E89,BD!$B:$D,2,FALSE),"")</f>
        <v>PIAMARTA</v>
      </c>
      <c r="H89" s="160">
        <f>IFERROR(VLOOKUP(D89,BD!$B:$D,3,FALSE),"")</f>
        <v>0</v>
      </c>
      <c r="I89" s="160">
        <f>IFERROR(VLOOKUP(E89,BD!$B:$D,3,FALSE),"")</f>
        <v>0</v>
      </c>
      <c r="J89" s="146">
        <f>IF(COUNT(L89:X89)&gt;=5,SUM(LARGE(L89:X89,{1,2,3,4,5})),IF(COUNT(L89:X89)=4,SUM(LARGE(L89:X89,{1,2,3,4})),IF(COUNT(L89:X89)=3,SUM(LARGE(L89:X89,{1,2,3})),IF(COUNT(L89:X89)=2,SUM(LARGE(L89:X89,{1,2})),IF(COUNT(L89:X89)=1,SUM(LARGE(L89:X89,{1})),0)))))</f>
        <v>320</v>
      </c>
      <c r="K89" s="147">
        <f t="shared" si="2"/>
        <v>1</v>
      </c>
      <c r="L89" s="71"/>
      <c r="M89" s="71"/>
      <c r="N89" s="71"/>
      <c r="O89" s="71"/>
      <c r="P89" s="71"/>
      <c r="Q89" s="71"/>
      <c r="R89" s="71"/>
      <c r="S89" s="71"/>
      <c r="T89" s="71"/>
      <c r="U89" s="71">
        <v>320</v>
      </c>
      <c r="V89" s="71"/>
      <c r="W89" s="71"/>
      <c r="X89" s="158"/>
    </row>
    <row r="90" spans="2:24" ht="12" x14ac:dyDescent="0.2">
      <c r="B90" s="69"/>
      <c r="C90" s="251"/>
      <c r="D90" s="124" t="s">
        <v>1417</v>
      </c>
      <c r="E90" s="70" t="s">
        <v>939</v>
      </c>
      <c r="F90" s="145" t="str">
        <f>IFERROR(VLOOKUP(D90,BD!$B:$D,2,FALSE),"")</f>
        <v>PALOTINA</v>
      </c>
      <c r="G90" s="145" t="str">
        <f>IFERROR(VLOOKUP(E90,BD!$B:$D,2,FALSE),"")</f>
        <v>PALOTINA</v>
      </c>
      <c r="H90" s="160">
        <f>IFERROR(VLOOKUP(D90,BD!$B:$D,3,FALSE),"")</f>
        <v>39428</v>
      </c>
      <c r="I90" s="160">
        <f>IFERROR(VLOOKUP(E90,BD!$B:$D,3,FALSE),"")</f>
        <v>38909</v>
      </c>
      <c r="J90" s="146">
        <f>IF(COUNT(L90:X90)&gt;=5,SUM(LARGE(L90:X90,{1,2,3,4,5})),IF(COUNT(L90:X90)=4,SUM(LARGE(L90:X90,{1,2,3,4})),IF(COUNT(L90:X90)=3,SUM(LARGE(L90:X90,{1,2,3})),IF(COUNT(L90:X90)=2,SUM(LARGE(L90:X90,{1,2})),IF(COUNT(L90:X90)=1,SUM(LARGE(L90:X90,{1})),0)))))</f>
        <v>320</v>
      </c>
      <c r="K90" s="147">
        <f t="shared" si="2"/>
        <v>1</v>
      </c>
      <c r="L90" s="71"/>
      <c r="M90" s="71"/>
      <c r="N90" s="71"/>
      <c r="O90" s="71"/>
      <c r="P90" s="71"/>
      <c r="Q90" s="71"/>
      <c r="R90" s="71"/>
      <c r="S90" s="71"/>
      <c r="T90" s="71"/>
      <c r="U90" s="71">
        <v>320</v>
      </c>
      <c r="V90" s="71"/>
      <c r="W90" s="71"/>
      <c r="X90" s="158"/>
    </row>
    <row r="91" spans="2:24" ht="12" x14ac:dyDescent="0.2">
      <c r="B91" s="69"/>
      <c r="C91" s="251"/>
      <c r="D91" s="124" t="s">
        <v>831</v>
      </c>
      <c r="E91" s="124" t="s">
        <v>881</v>
      </c>
      <c r="F91" s="145" t="str">
        <f>IFERROR(VLOOKUP(D91,BD!$B:$D,2,FALSE),"")</f>
        <v>SMEL/MCR</v>
      </c>
      <c r="G91" s="145" t="str">
        <f>IFERROR(VLOOKUP(E91,BD!$B:$D,2,FALSE),"")</f>
        <v>SMEL/MCR</v>
      </c>
      <c r="H91" s="160">
        <f>IFERROR(VLOOKUP(D91,BD!$B:$D,3,FALSE),"")</f>
        <v>38625</v>
      </c>
      <c r="I91" s="160">
        <f>IFERROR(VLOOKUP(E91,BD!$B:$D,3,FALSE),"")</f>
        <v>39026</v>
      </c>
      <c r="J91" s="146">
        <f>IF(COUNT(L91:X91)&gt;=5,SUM(LARGE(L91:X91,{1,2,3,4,5})),IF(COUNT(L91:X91)=4,SUM(LARGE(L91:X91,{1,2,3,4})),IF(COUNT(L91:X91)=3,SUM(LARGE(L91:X91,{1,2,3})),IF(COUNT(L91:X91)=2,SUM(LARGE(L91:X91,{1,2})),IF(COUNT(L91:X91)=1,SUM(LARGE(L91:X91,{1})),0)))))</f>
        <v>320</v>
      </c>
      <c r="K91" s="147">
        <f t="shared" si="2"/>
        <v>1</v>
      </c>
      <c r="L91" s="71"/>
      <c r="M91" s="71"/>
      <c r="N91" s="71"/>
      <c r="O91" s="71"/>
      <c r="P91" s="71"/>
      <c r="Q91" s="71"/>
      <c r="R91" s="71"/>
      <c r="S91" s="71"/>
      <c r="T91" s="71"/>
      <c r="U91" s="71">
        <v>320</v>
      </c>
      <c r="V91" s="71"/>
      <c r="W91" s="71"/>
      <c r="X91" s="158"/>
    </row>
    <row r="92" spans="2:24" ht="12" x14ac:dyDescent="0.2">
      <c r="B92" s="69"/>
      <c r="C92" s="251"/>
      <c r="D92" s="70" t="s">
        <v>1383</v>
      </c>
      <c r="E92" s="70" t="s">
        <v>920</v>
      </c>
      <c r="F92" s="145" t="str">
        <f>IFERROR(VLOOKUP(D92,BD!$B:$D,2,FALSE),"")</f>
        <v>ASSVP</v>
      </c>
      <c r="G92" s="145" t="str">
        <f>IFERROR(VLOOKUP(E92,BD!$B:$D,2,FALSE),"")</f>
        <v>ASSVP</v>
      </c>
      <c r="H92" s="160">
        <f>IFERROR(VLOOKUP(D92,BD!$B:$D,3,FALSE),"")</f>
        <v>38522</v>
      </c>
      <c r="I92" s="160">
        <f>IFERROR(VLOOKUP(E92,BD!$B:$D,3,FALSE),"")</f>
        <v>38582</v>
      </c>
      <c r="J92" s="146">
        <f>IF(COUNT(L92:X92)&gt;=5,SUM(LARGE(L92:X92,{1,2,3,4,5})),IF(COUNT(L92:X92)=4,SUM(LARGE(L92:X92,{1,2,3,4})),IF(COUNT(L92:X92)=3,SUM(LARGE(L92:X92,{1,2,3})),IF(COUNT(L92:X92)=2,SUM(LARGE(L92:X92,{1,2})),IF(COUNT(L92:X92)=1,SUM(LARGE(L92:X92,{1})),0)))))</f>
        <v>320</v>
      </c>
      <c r="K92" s="147">
        <f t="shared" si="2"/>
        <v>1</v>
      </c>
      <c r="L92" s="71"/>
      <c r="M92" s="71"/>
      <c r="N92" s="71"/>
      <c r="O92" s="71"/>
      <c r="P92" s="71"/>
      <c r="Q92" s="71"/>
      <c r="R92" s="71"/>
      <c r="S92" s="71"/>
      <c r="T92" s="71"/>
      <c r="U92" s="71">
        <v>320</v>
      </c>
      <c r="V92" s="71"/>
      <c r="W92" s="71"/>
      <c r="X92" s="158"/>
    </row>
    <row r="93" spans="2:24" ht="12" x14ac:dyDescent="0.2">
      <c r="B93" s="69"/>
      <c r="C93" s="251">
        <v>84</v>
      </c>
      <c r="D93" s="70" t="s">
        <v>1397</v>
      </c>
      <c r="E93" s="70" t="s">
        <v>660</v>
      </c>
      <c r="F93" s="145" t="str">
        <f>IFERROR(VLOOKUP(D93,BD!$B:$D,2,FALSE),"")</f>
        <v>SMCC</v>
      </c>
      <c r="G93" s="145" t="str">
        <f>IFERROR(VLOOKUP(E93,BD!$B:$D,2,FALSE),"")</f>
        <v>SMCC</v>
      </c>
      <c r="H93" s="160">
        <f>IFERROR(VLOOKUP(D93,BD!$B:$D,3,FALSE),"")</f>
        <v>38779</v>
      </c>
      <c r="I93" s="160">
        <f>IFERROR(VLOOKUP(E93,BD!$B:$D,3,FALSE),"")</f>
        <v>39232</v>
      </c>
      <c r="J93" s="146">
        <f>IF(COUNT(L93:X93)&gt;=5,SUM(LARGE(L93:X93,{1,2,3,4,5})),IF(COUNT(L93:X93)=4,SUM(LARGE(L93:X93,{1,2,3,4})),IF(COUNT(L93:X93)=3,SUM(LARGE(L93:X93,{1,2,3})),IF(COUNT(L93:X93)=2,SUM(LARGE(L93:X93,{1,2})),IF(COUNT(L93:X93)=1,SUM(LARGE(L93:X93,{1})),0)))))</f>
        <v>160</v>
      </c>
      <c r="K93" s="147">
        <f t="shared" si="2"/>
        <v>1</v>
      </c>
      <c r="L93" s="71"/>
      <c r="M93" s="71"/>
      <c r="N93" s="71"/>
      <c r="O93" s="71"/>
      <c r="P93" s="71"/>
      <c r="Q93" s="71"/>
      <c r="R93" s="71">
        <v>160</v>
      </c>
      <c r="S93" s="71"/>
      <c r="T93" s="71"/>
      <c r="U93" s="71"/>
      <c r="V93" s="71"/>
      <c r="W93" s="71"/>
      <c r="X93" s="158"/>
    </row>
    <row r="94" spans="2:24" ht="12" x14ac:dyDescent="0.2">
      <c r="B94" s="69"/>
      <c r="C94" s="251"/>
      <c r="D94" s="70" t="s">
        <v>1024</v>
      </c>
      <c r="E94" s="70" t="s">
        <v>1319</v>
      </c>
      <c r="F94" s="145" t="str">
        <f>IFERROR(VLOOKUP(D94,BD!$B:$D,2,FALSE),"")</f>
        <v>ASSVP</v>
      </c>
      <c r="G94" s="145" t="str">
        <f>IFERROR(VLOOKUP(E94,BD!$B:$D,2,FALSE),"")</f>
        <v>ASSVP</v>
      </c>
      <c r="H94" s="160">
        <f>IFERROR(VLOOKUP(D94,BD!$B:$D,3,FALSE),"")</f>
        <v>38980</v>
      </c>
      <c r="I94" s="160">
        <f>IFERROR(VLOOKUP(E94,BD!$B:$D,3,FALSE),"")</f>
        <v>38656</v>
      </c>
      <c r="J94" s="146">
        <f>IF(COUNT(L94:X94)&gt;=5,SUM(LARGE(L94:X94,{1,2,3,4,5})),IF(COUNT(L94:X94)=4,SUM(LARGE(L94:X94,{1,2,3,4})),IF(COUNT(L94:X94)=3,SUM(LARGE(L94:X94,{1,2,3})),IF(COUNT(L94:X94)=2,SUM(LARGE(L94:X94,{1,2})),IF(COUNT(L94:X94)=1,SUM(LARGE(L94:X94,{1})),0)))))</f>
        <v>160</v>
      </c>
      <c r="K94" s="147">
        <f t="shared" si="2"/>
        <v>1</v>
      </c>
      <c r="L94" s="71"/>
      <c r="M94" s="71"/>
      <c r="N94" s="71"/>
      <c r="O94" s="71"/>
      <c r="P94" s="71"/>
      <c r="Q94" s="71"/>
      <c r="R94" s="71">
        <v>160</v>
      </c>
      <c r="S94" s="71"/>
      <c r="T94" s="71"/>
      <c r="U94" s="71"/>
      <c r="V94" s="71"/>
      <c r="W94" s="71"/>
      <c r="X94" s="158"/>
    </row>
    <row r="95" spans="2:24" ht="12" x14ac:dyDescent="0.2">
      <c r="B95" s="69"/>
      <c r="C95" s="251"/>
      <c r="D95" s="70" t="s">
        <v>947</v>
      </c>
      <c r="E95" s="70" t="s">
        <v>1411</v>
      </c>
      <c r="F95" s="145" t="str">
        <f>IFERROR(VLOOKUP(D95,BD!$B:$D,2,FALSE),"")</f>
        <v>SMEL/MCR</v>
      </c>
      <c r="G95" s="145" t="str">
        <f>IFERROR(VLOOKUP(E95,BD!$B:$D,2,FALSE),"")</f>
        <v>SMEL/MCR</v>
      </c>
      <c r="H95" s="160">
        <f>IFERROR(VLOOKUP(D95,BD!$B:$D,3,FALSE),"")</f>
        <v>38838</v>
      </c>
      <c r="I95" s="160">
        <f>IFERROR(VLOOKUP(E95,BD!$B:$D,3,FALSE),"")</f>
        <v>38950</v>
      </c>
      <c r="J95" s="146">
        <f>IF(COUNT(L95:X95)&gt;=5,SUM(LARGE(L95:X95,{1,2,3,4,5})),IF(COUNT(L95:X95)=4,SUM(LARGE(L95:X95,{1,2,3,4})),IF(COUNT(L95:X95)=3,SUM(LARGE(L95:X95,{1,2,3})),IF(COUNT(L95:X95)=2,SUM(LARGE(L95:X95,{1,2})),IF(COUNT(L95:X95)=1,SUM(LARGE(L95:X95,{1})),0)))))</f>
        <v>160</v>
      </c>
      <c r="K95" s="147">
        <f t="shared" si="2"/>
        <v>1</v>
      </c>
      <c r="L95" s="71"/>
      <c r="M95" s="71"/>
      <c r="N95" s="71"/>
      <c r="O95" s="71"/>
      <c r="P95" s="71"/>
      <c r="Q95" s="71"/>
      <c r="R95" s="71">
        <v>160</v>
      </c>
      <c r="S95" s="71"/>
      <c r="T95" s="71"/>
      <c r="U95" s="71"/>
      <c r="V95" s="71"/>
      <c r="W95" s="71"/>
      <c r="X95" s="158"/>
    </row>
    <row r="96" spans="2:24" ht="12" x14ac:dyDescent="0.2">
      <c r="B96" s="69"/>
      <c r="C96" s="251"/>
      <c r="D96" s="70" t="s">
        <v>1395</v>
      </c>
      <c r="E96" s="70" t="s">
        <v>1409</v>
      </c>
      <c r="F96" s="145" t="str">
        <f>IFERROR(VLOOKUP(D96,BD!$B:$D,2,FALSE),"")</f>
        <v>SMEL/MCR</v>
      </c>
      <c r="G96" s="145" t="str">
        <f>IFERROR(VLOOKUP(E96,BD!$B:$D,2,FALSE),"")</f>
        <v>SMEL/MCR</v>
      </c>
      <c r="H96" s="160">
        <f>IFERROR(VLOOKUP(D96,BD!$B:$D,3,FALSE),"")</f>
        <v>38660</v>
      </c>
      <c r="I96" s="160">
        <f>IFERROR(VLOOKUP(E96,BD!$B:$D,3,FALSE),"")</f>
        <v>38481</v>
      </c>
      <c r="J96" s="146">
        <f>IF(COUNT(L96:X96)&gt;=5,SUM(LARGE(L96:X96,{1,2,3,4,5})),IF(COUNT(L96:X96)=4,SUM(LARGE(L96:X96,{1,2,3,4})),IF(COUNT(L96:X96)=3,SUM(LARGE(L96:X96,{1,2,3})),IF(COUNT(L96:X96)=2,SUM(LARGE(L96:X96,{1,2})),IF(COUNT(L96:X96)=1,SUM(LARGE(L96:X96,{1})),0)))))</f>
        <v>160</v>
      </c>
      <c r="K96" s="147">
        <f t="shared" si="2"/>
        <v>1</v>
      </c>
      <c r="L96" s="71"/>
      <c r="M96" s="71"/>
      <c r="N96" s="71"/>
      <c r="O96" s="71"/>
      <c r="P96" s="71"/>
      <c r="Q96" s="71"/>
      <c r="R96" s="71">
        <v>160</v>
      </c>
      <c r="S96" s="71"/>
      <c r="T96" s="71"/>
      <c r="U96" s="71"/>
      <c r="V96" s="71"/>
      <c r="W96" s="71"/>
      <c r="X96" s="158"/>
    </row>
    <row r="97" spans="2:24" ht="12" x14ac:dyDescent="0.2">
      <c r="B97" s="69"/>
      <c r="C97" s="251"/>
      <c r="D97" s="124" t="s">
        <v>1008</v>
      </c>
      <c r="E97" s="70" t="s">
        <v>1017</v>
      </c>
      <c r="F97" s="145" t="str">
        <f>IFERROR(VLOOKUP(D97,BD!$B:$D,2,FALSE),"")</f>
        <v>SMEL/MCR</v>
      </c>
      <c r="G97" s="145" t="str">
        <f>IFERROR(VLOOKUP(E97,BD!$B:$D,2,FALSE),"")</f>
        <v>SMEL/MCR</v>
      </c>
      <c r="H97" s="160">
        <f>IFERROR(VLOOKUP(D97,BD!$B:$D,3,FALSE),"")</f>
        <v>38528</v>
      </c>
      <c r="I97" s="160">
        <f>IFERROR(VLOOKUP(E97,BD!$B:$D,3,FALSE),"")</f>
        <v>38610</v>
      </c>
      <c r="J97" s="146">
        <f>IF(COUNT(L97:X97)&gt;=5,SUM(LARGE(L97:X97,{1,2,3,4,5})),IF(COUNT(L97:X97)=4,SUM(LARGE(L97:X97,{1,2,3,4})),IF(COUNT(L97:X97)=3,SUM(LARGE(L97:X97,{1,2,3})),IF(COUNT(L97:X97)=2,SUM(LARGE(L97:X97,{1,2})),IF(COUNT(L97:X97)=1,SUM(LARGE(L97:X97,{1})),0)))))</f>
        <v>160</v>
      </c>
      <c r="K97" s="147">
        <f t="shared" si="2"/>
        <v>1</v>
      </c>
      <c r="L97" s="71"/>
      <c r="M97" s="71"/>
      <c r="N97" s="71"/>
      <c r="O97" s="71"/>
      <c r="P97" s="71"/>
      <c r="Q97" s="71"/>
      <c r="R97" s="71">
        <v>160</v>
      </c>
      <c r="S97" s="71"/>
      <c r="T97" s="71"/>
      <c r="U97" s="71"/>
      <c r="V97" s="71"/>
      <c r="W97" s="71"/>
      <c r="X97" s="158"/>
    </row>
    <row r="98" spans="2:24" ht="12" x14ac:dyDescent="0.2">
      <c r="B98" s="69"/>
      <c r="C98" s="251"/>
      <c r="D98" s="70" t="s">
        <v>1074</v>
      </c>
      <c r="E98" s="70" t="s">
        <v>1072</v>
      </c>
      <c r="F98" s="145" t="str">
        <f>IFERROR(VLOOKUP(D98,BD!$B:$D,2,FALSE),"")</f>
        <v>SMEL/MCR</v>
      </c>
      <c r="G98" s="145" t="str">
        <f>IFERROR(VLOOKUP(E98,BD!$B:$D,2,FALSE),"")</f>
        <v>SMEL/MCR</v>
      </c>
      <c r="H98" s="160">
        <f>IFERROR(VLOOKUP(D98,BD!$B:$D,3,FALSE),"")</f>
        <v>38968</v>
      </c>
      <c r="I98" s="160">
        <f>IFERROR(VLOOKUP(E98,BD!$B:$D,3,FALSE),"")</f>
        <v>38708</v>
      </c>
      <c r="J98" s="146">
        <f>IF(COUNT(L98:X98)&gt;=5,SUM(LARGE(L98:X98,{1,2,3,4,5})),IF(COUNT(L98:X98)=4,SUM(LARGE(L98:X98,{1,2,3,4})),IF(COUNT(L98:X98)=3,SUM(LARGE(L98:X98,{1,2,3})),IF(COUNT(L98:X98)=2,SUM(LARGE(L98:X98,{1,2})),IF(COUNT(L98:X98)=1,SUM(LARGE(L98:X98,{1})),0)))))</f>
        <v>160</v>
      </c>
      <c r="K98" s="147">
        <f t="shared" si="2"/>
        <v>1</v>
      </c>
      <c r="L98" s="71"/>
      <c r="M98" s="71"/>
      <c r="N98" s="71"/>
      <c r="O98" s="71"/>
      <c r="P98" s="71"/>
      <c r="Q98" s="71"/>
      <c r="R98" s="71">
        <v>160</v>
      </c>
      <c r="S98" s="71"/>
      <c r="T98" s="71"/>
      <c r="U98" s="71"/>
      <c r="V98" s="71"/>
      <c r="W98" s="71"/>
      <c r="X98" s="158"/>
    </row>
    <row r="99" spans="2:24" ht="12" x14ac:dyDescent="0.2">
      <c r="B99" s="69"/>
      <c r="C99" s="251"/>
      <c r="D99" s="70" t="s">
        <v>880</v>
      </c>
      <c r="E99" s="124" t="s">
        <v>1412</v>
      </c>
      <c r="F99" s="145" t="str">
        <f>IFERROR(VLOOKUP(D99,BD!$B:$D,2,FALSE),"")</f>
        <v>SMEL/MCR</v>
      </c>
      <c r="G99" s="145" t="str">
        <f>IFERROR(VLOOKUP(E99,BD!$B:$D,2,FALSE),"")</f>
        <v>SMEL/MCR</v>
      </c>
      <c r="H99" s="160">
        <f>IFERROR(VLOOKUP(D99,BD!$B:$D,3,FALSE),"")</f>
        <v>38893</v>
      </c>
      <c r="I99" s="160">
        <f>IFERROR(VLOOKUP(E99,BD!$B:$D,3,FALSE),"")</f>
        <v>38917</v>
      </c>
      <c r="J99" s="146">
        <f>IF(COUNT(L99:X99)&gt;=5,SUM(LARGE(L99:X99,{1,2,3,4,5})),IF(COUNT(L99:X99)=4,SUM(LARGE(L99:X99,{1,2,3,4})),IF(COUNT(L99:X99)=3,SUM(LARGE(L99:X99,{1,2,3})),IF(COUNT(L99:X99)=2,SUM(LARGE(L99:X99,{1,2})),IF(COUNT(L99:X99)=1,SUM(LARGE(L99:X99,{1})),0)))))</f>
        <v>160</v>
      </c>
      <c r="K99" s="147">
        <f t="shared" si="2"/>
        <v>1</v>
      </c>
      <c r="L99" s="71"/>
      <c r="M99" s="71"/>
      <c r="N99" s="71"/>
      <c r="O99" s="71"/>
      <c r="P99" s="71"/>
      <c r="Q99" s="71"/>
      <c r="R99" s="71">
        <v>160</v>
      </c>
      <c r="S99" s="71"/>
      <c r="T99" s="71"/>
      <c r="U99" s="71"/>
      <c r="V99" s="71"/>
      <c r="W99" s="71"/>
      <c r="X99" s="158"/>
    </row>
    <row r="100" spans="2:24" ht="12" x14ac:dyDescent="0.2">
      <c r="B100" s="69"/>
      <c r="C100" s="251"/>
      <c r="D100" s="124" t="s">
        <v>831</v>
      </c>
      <c r="E100" s="124" t="s">
        <v>836</v>
      </c>
      <c r="F100" s="145" t="str">
        <f>IFERROR(VLOOKUP(D100,BD!$B:$D,2,FALSE),"")</f>
        <v>SMEL/MCR</v>
      </c>
      <c r="G100" s="145" t="str">
        <f>IFERROR(VLOOKUP(E100,BD!$B:$D,2,FALSE),"")</f>
        <v>SMEL/MCR</v>
      </c>
      <c r="H100" s="160">
        <f>IFERROR(VLOOKUP(D100,BD!$B:$D,3,FALSE),"")</f>
        <v>38625</v>
      </c>
      <c r="I100" s="160">
        <f>IFERROR(VLOOKUP(E100,BD!$B:$D,3,FALSE),"")</f>
        <v>38400</v>
      </c>
      <c r="J100" s="146">
        <f>IF(COUNT(L100:X100)&gt;=5,SUM(LARGE(L100:X100,{1,2,3,4,5})),IF(COUNT(L100:X100)=4,SUM(LARGE(L100:X100,{1,2,3,4})),IF(COUNT(L100:X100)=3,SUM(LARGE(L100:X100,{1,2,3})),IF(COUNT(L100:X100)=2,SUM(LARGE(L100:X100,{1,2})),IF(COUNT(L100:X100)=1,SUM(LARGE(L100:X100,{1})),0)))))</f>
        <v>160</v>
      </c>
      <c r="K100" s="147">
        <f t="shared" si="2"/>
        <v>1</v>
      </c>
      <c r="L100" s="71"/>
      <c r="M100" s="71"/>
      <c r="N100" s="71"/>
      <c r="O100" s="71"/>
      <c r="P100" s="71"/>
      <c r="Q100" s="71"/>
      <c r="R100" s="71">
        <v>160</v>
      </c>
      <c r="S100" s="71"/>
      <c r="T100" s="71"/>
      <c r="U100" s="71"/>
      <c r="V100" s="71"/>
      <c r="W100" s="71"/>
      <c r="X100" s="158"/>
    </row>
    <row r="101" spans="2:24" ht="12" x14ac:dyDescent="0.2">
      <c r="B101" s="69"/>
      <c r="C101" s="251"/>
      <c r="D101" s="70" t="s">
        <v>948</v>
      </c>
      <c r="E101" s="123" t="s">
        <v>489</v>
      </c>
      <c r="F101" s="145" t="str">
        <f>IFERROR(VLOOKUP(D101,BD!$B:$D,2,FALSE),"")</f>
        <v>SMEL/MCR</v>
      </c>
      <c r="G101" s="145" t="str">
        <f>IFERROR(VLOOKUP(E101,BD!$B:$D,2,FALSE),"")</f>
        <v>SMEL/MCR</v>
      </c>
      <c r="H101" s="160">
        <f>IFERROR(VLOOKUP(D101,BD!$B:$D,3,FALSE),"")</f>
        <v>38898</v>
      </c>
      <c r="I101" s="160">
        <f>IFERROR(VLOOKUP(E101,BD!$B:$D,3,FALSE),"")</f>
        <v>38353</v>
      </c>
      <c r="J101" s="146">
        <f>IF(COUNT(L101:X101)&gt;=5,SUM(LARGE(L101:X101,{1,2,3,4,5})),IF(COUNT(L101:X101)=4,SUM(LARGE(L101:X101,{1,2,3,4})),IF(COUNT(L101:X101)=3,SUM(LARGE(L101:X101,{1,2,3})),IF(COUNT(L101:X101)=2,SUM(LARGE(L101:X101,{1,2})),IF(COUNT(L101:X101)=1,SUM(LARGE(L101:X101,{1})),0)))))</f>
        <v>160</v>
      </c>
      <c r="K101" s="147">
        <f t="shared" si="2"/>
        <v>1</v>
      </c>
      <c r="L101" s="71"/>
      <c r="M101" s="71"/>
      <c r="N101" s="71"/>
      <c r="O101" s="71"/>
      <c r="P101" s="71"/>
      <c r="Q101" s="71"/>
      <c r="R101" s="71">
        <v>160</v>
      </c>
      <c r="S101" s="71"/>
      <c r="T101" s="71"/>
      <c r="U101" s="71"/>
      <c r="V101" s="71"/>
      <c r="W101" s="71"/>
      <c r="X101" s="158"/>
    </row>
    <row r="102" spans="2:24" ht="12" x14ac:dyDescent="0.2">
      <c r="B102" s="69"/>
      <c r="C102" s="251"/>
      <c r="D102" s="70" t="s">
        <v>1396</v>
      </c>
      <c r="E102" s="124" t="s">
        <v>1410</v>
      </c>
      <c r="F102" s="145" t="str">
        <f>IFERROR(VLOOKUP(D102,BD!$B:$D,2,FALSE),"")</f>
        <v>SMEL/MCR</v>
      </c>
      <c r="G102" s="145" t="str">
        <f>IFERROR(VLOOKUP(E102,BD!$B:$D,2,FALSE),"")</f>
        <v>SMEL/MCR</v>
      </c>
      <c r="H102" s="160">
        <f>IFERROR(VLOOKUP(D102,BD!$B:$D,3,FALSE),"")</f>
        <v>38492</v>
      </c>
      <c r="I102" s="160">
        <f>IFERROR(VLOOKUP(E102,BD!$B:$D,3,FALSE),"")</f>
        <v>38755</v>
      </c>
      <c r="J102" s="146">
        <f>IF(COUNT(L102:X102)&gt;=5,SUM(LARGE(L102:X102,{1,2,3,4,5})),IF(COUNT(L102:X102)=4,SUM(LARGE(L102:X102,{1,2,3,4})),IF(COUNT(L102:X102)=3,SUM(LARGE(L102:X102,{1,2,3})),IF(COUNT(L102:X102)=2,SUM(LARGE(L102:X102,{1,2})),IF(COUNT(L102:X102)=1,SUM(LARGE(L102:X102,{1})),0)))))</f>
        <v>160</v>
      </c>
      <c r="K102" s="147">
        <f t="shared" si="2"/>
        <v>1</v>
      </c>
      <c r="L102" s="71"/>
      <c r="M102" s="71"/>
      <c r="N102" s="71"/>
      <c r="O102" s="71"/>
      <c r="P102" s="71"/>
      <c r="Q102" s="71"/>
      <c r="R102" s="71">
        <v>160</v>
      </c>
      <c r="S102" s="71"/>
      <c r="T102" s="71"/>
      <c r="U102" s="71"/>
      <c r="V102" s="71"/>
      <c r="W102" s="71"/>
      <c r="X102" s="158"/>
    </row>
    <row r="103" spans="2:24" ht="12" x14ac:dyDescent="0.2">
      <c r="B103" s="69"/>
      <c r="C103" s="251"/>
      <c r="D103" s="70" t="s">
        <v>966</v>
      </c>
      <c r="E103" s="70" t="s">
        <v>939</v>
      </c>
      <c r="F103" s="145" t="str">
        <f>IFERROR(VLOOKUP(D103,BD!$B:$D,2,FALSE),"")</f>
        <v>PIAMARTA</v>
      </c>
      <c r="G103" s="145" t="str">
        <f>IFERROR(VLOOKUP(E103,BD!$B:$D,2,FALSE),"")</f>
        <v>PALOTINA</v>
      </c>
      <c r="H103" s="160">
        <f>IFERROR(VLOOKUP(D103,BD!$B:$D,3,FALSE),"")</f>
        <v>38432</v>
      </c>
      <c r="I103" s="160">
        <f>IFERROR(VLOOKUP(E103,BD!$B:$D,3,FALSE),"")</f>
        <v>38909</v>
      </c>
      <c r="J103" s="146">
        <f>IF(COUNT(L103:X103)&gt;=5,SUM(LARGE(L103:X103,{1,2,3,4,5})),IF(COUNT(L103:X103)=4,SUM(LARGE(L103:X103,{1,2,3,4})),IF(COUNT(L103:X103)=3,SUM(LARGE(L103:X103,{1,2,3})),IF(COUNT(L103:X103)=2,SUM(LARGE(L103:X103,{1,2})),IF(COUNT(L103:X103)=1,SUM(LARGE(L103:X103,{1})),0)))))</f>
        <v>160</v>
      </c>
      <c r="K103" s="147">
        <f t="shared" si="2"/>
        <v>1</v>
      </c>
      <c r="L103" s="71"/>
      <c r="M103" s="71"/>
      <c r="N103" s="71"/>
      <c r="O103" s="71"/>
      <c r="P103" s="71"/>
      <c r="Q103" s="71"/>
      <c r="R103" s="71">
        <v>160</v>
      </c>
      <c r="S103" s="71"/>
      <c r="T103" s="71"/>
      <c r="U103" s="71"/>
      <c r="V103" s="71"/>
      <c r="W103" s="71"/>
      <c r="X103" s="158"/>
    </row>
    <row r="104" spans="2:24" ht="12" x14ac:dyDescent="0.2">
      <c r="B104" s="69"/>
      <c r="C104" s="251"/>
      <c r="D104" s="70"/>
      <c r="E104" s="70"/>
      <c r="F104" s="145" t="str">
        <f>IFERROR(VLOOKUP(D104,BD!$B:$D,2,FALSE),"")</f>
        <v/>
      </c>
      <c r="G104" s="145" t="str">
        <f>IFERROR(VLOOKUP(E104,BD!$B:$D,2,FALSE),"")</f>
        <v/>
      </c>
      <c r="H104" s="160" t="str">
        <f>IFERROR(VLOOKUP(D104,BD!$B:$D,3,FALSE),"")</f>
        <v/>
      </c>
      <c r="I104" s="160" t="str">
        <f>IFERROR(VLOOKUP(E104,BD!$B:$D,3,FALSE),"")</f>
        <v/>
      </c>
      <c r="J104" s="146">
        <f>IF(COUNT(L104:X104)&gt;=5,SUM(LARGE(L104:X104,{1,2,3,4,5})),IF(COUNT(L104:X104)=4,SUM(LARGE(L104:X104,{1,2,3,4})),IF(COUNT(L104:X104)=3,SUM(LARGE(L104:X104,{1,2,3})),IF(COUNT(L104:X104)=2,SUM(LARGE(L104:X104,{1,2})),IF(COUNT(L104:X104)=1,SUM(LARGE(L104:X104,{1})),0)))))</f>
        <v>0</v>
      </c>
      <c r="K104" s="147">
        <f t="shared" si="2"/>
        <v>0</v>
      </c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158"/>
    </row>
    <row r="105" spans="2:24" x14ac:dyDescent="0.2">
      <c r="B105" s="72"/>
      <c r="C105" s="73"/>
      <c r="D105" s="73"/>
      <c r="E105" s="73"/>
      <c r="F105" s="75"/>
      <c r="G105" s="75"/>
      <c r="H105" s="83"/>
      <c r="I105" s="83"/>
      <c r="J105" s="74"/>
      <c r="K105" s="75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158"/>
    </row>
    <row r="106" spans="2:24" s="80" customFormat="1" x14ac:dyDescent="0.2">
      <c r="B106" s="76"/>
      <c r="C106" s="77"/>
      <c r="D106" s="78"/>
      <c r="E106" s="78" t="str">
        <f>SM_S19!$D$55</f>
        <v>CONTAGEM DE SEMANAS</v>
      </c>
      <c r="F106" s="82"/>
      <c r="G106" s="82"/>
      <c r="H106" s="83"/>
      <c r="I106" s="83"/>
      <c r="J106" s="79"/>
      <c r="K106" s="79"/>
      <c r="L106" s="102">
        <f>SM!H$38</f>
        <v>50</v>
      </c>
      <c r="M106" s="102">
        <f>SM!I$38</f>
        <v>49</v>
      </c>
      <c r="N106" s="102">
        <f>SM!J$38</f>
        <v>35</v>
      </c>
      <c r="O106" s="102">
        <f>SM!K$38</f>
        <v>30</v>
      </c>
      <c r="P106" s="102">
        <f>SM!L$38</f>
        <v>28</v>
      </c>
      <c r="Q106" s="102">
        <f>SM!M$38</f>
        <v>26</v>
      </c>
      <c r="R106" s="102">
        <f>SM!N$38</f>
        <v>22</v>
      </c>
      <c r="S106" s="102">
        <f>SM!O$38</f>
        <v>11</v>
      </c>
      <c r="T106" s="102">
        <f>SM!P$38</f>
        <v>4</v>
      </c>
      <c r="U106" s="102">
        <f>SM!Q$38</f>
        <v>4</v>
      </c>
      <c r="V106" s="102">
        <f>SM!R$38</f>
        <v>4</v>
      </c>
      <c r="W106" s="102">
        <f>SM!S$38</f>
        <v>1</v>
      </c>
      <c r="X106" s="159"/>
    </row>
  </sheetData>
  <sheetProtection selectLockedCells="1" selectUnlockedCells="1"/>
  <sortState ref="D10:W104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D10:E104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82"/>
  <sheetViews>
    <sheetView showGridLines="0" topLeftCell="A29" zoomScale="90" zoomScaleNormal="90" zoomScaleSheetLayoutView="100" workbookViewId="0">
      <selection activeCell="L56" sqref="L56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15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70" t="s">
        <v>301</v>
      </c>
      <c r="E10" s="145" t="str">
        <f>IFERROR(VLOOKUP(D10,BD!$B:$D,2,FALSE),"")</f>
        <v>ASSVP</v>
      </c>
      <c r="F10" s="160">
        <f>IFERROR(VLOOKUP(D10,BD!$B:$D,3,FALSE),"")</f>
        <v>39382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6960</v>
      </c>
      <c r="H10" s="147">
        <f t="shared" ref="H10:H41" si="0">COUNT(I10:U10)-COUNTIF(I10:U10,"=0")</f>
        <v>5</v>
      </c>
      <c r="I10" s="71"/>
      <c r="J10" s="71"/>
      <c r="K10" s="71"/>
      <c r="L10" s="71">
        <v>1360</v>
      </c>
      <c r="M10" s="71"/>
      <c r="N10" s="71"/>
      <c r="O10" s="71">
        <v>1600</v>
      </c>
      <c r="P10" s="71">
        <v>1600</v>
      </c>
      <c r="Q10" s="71"/>
      <c r="R10" s="71">
        <v>800</v>
      </c>
      <c r="S10" s="71"/>
      <c r="T10" s="71">
        <v>1600</v>
      </c>
      <c r="U10" s="158"/>
    </row>
    <row r="11" spans="2:21" ht="12" x14ac:dyDescent="0.2">
      <c r="B11" s="69"/>
      <c r="C11" s="63">
        <v>2</v>
      </c>
      <c r="D11" s="70" t="s">
        <v>162</v>
      </c>
      <c r="E11" s="145" t="str">
        <f>IFERROR(VLOOKUP(D11,BD!$B:$D,2,FALSE),"")</f>
        <v>ASSVP</v>
      </c>
      <c r="F11" s="160">
        <f>IFERROR(VLOOKUP(D11,BD!$B:$D,3,FALSE),"")</f>
        <v>39083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6120</v>
      </c>
      <c r="H11" s="147">
        <f t="shared" si="0"/>
        <v>5</v>
      </c>
      <c r="I11" s="71"/>
      <c r="J11" s="71"/>
      <c r="K11" s="71"/>
      <c r="L11" s="71">
        <v>1600</v>
      </c>
      <c r="M11" s="71"/>
      <c r="N11" s="71"/>
      <c r="O11" s="71">
        <v>1120</v>
      </c>
      <c r="P11" s="71">
        <v>1360</v>
      </c>
      <c r="Q11" s="71"/>
      <c r="R11" s="71">
        <v>680</v>
      </c>
      <c r="S11" s="71"/>
      <c r="T11" s="71">
        <v>1360</v>
      </c>
      <c r="U11" s="158"/>
    </row>
    <row r="12" spans="2:21" ht="12" x14ac:dyDescent="0.2">
      <c r="B12" s="69"/>
      <c r="C12" s="252">
        <v>3</v>
      </c>
      <c r="D12" s="70" t="s">
        <v>1479</v>
      </c>
      <c r="E12" s="145" t="str">
        <f>IFERROR(VLOOKUP(D12,BD!$B:$D,2,FALSE),"")</f>
        <v>CC</v>
      </c>
      <c r="F12" s="160">
        <f>IFERROR(VLOOKUP(D12,BD!$B:$D,3,FALSE),"")</f>
        <v>39364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5280</v>
      </c>
      <c r="H12" s="147">
        <f t="shared" si="0"/>
        <v>6</v>
      </c>
      <c r="I12" s="71"/>
      <c r="J12" s="71"/>
      <c r="K12" s="71">
        <v>560</v>
      </c>
      <c r="L12" s="71">
        <v>880</v>
      </c>
      <c r="M12" s="71"/>
      <c r="N12" s="71"/>
      <c r="O12" s="71">
        <v>1360</v>
      </c>
      <c r="P12" s="71">
        <v>1120</v>
      </c>
      <c r="Q12" s="71"/>
      <c r="R12" s="71"/>
      <c r="S12" s="71">
        <v>800</v>
      </c>
      <c r="T12" s="71">
        <v>1120</v>
      </c>
      <c r="U12" s="158"/>
    </row>
    <row r="13" spans="2:21" ht="12" x14ac:dyDescent="0.2">
      <c r="B13" s="69"/>
      <c r="C13" s="252">
        <v>4</v>
      </c>
      <c r="D13" s="70" t="s">
        <v>210</v>
      </c>
      <c r="E13" s="145" t="str">
        <f>IFERROR(VLOOKUP(D13,BD!$B:$D,2,FALSE),"")</f>
        <v>SMCC</v>
      </c>
      <c r="F13" s="160">
        <f>IFERROR(VLOOKUP(D13,BD!$B:$D,3,FALSE),"")</f>
        <v>39220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4720</v>
      </c>
      <c r="H13" s="147">
        <f t="shared" si="0"/>
        <v>7</v>
      </c>
      <c r="I13" s="71">
        <v>320</v>
      </c>
      <c r="J13" s="71"/>
      <c r="K13" s="71">
        <v>680</v>
      </c>
      <c r="L13" s="71">
        <v>1120</v>
      </c>
      <c r="M13" s="71"/>
      <c r="N13" s="71"/>
      <c r="O13" s="71">
        <v>1120</v>
      </c>
      <c r="P13" s="71">
        <v>400</v>
      </c>
      <c r="Q13" s="71"/>
      <c r="R13" s="71"/>
      <c r="S13" s="71">
        <v>680</v>
      </c>
      <c r="T13" s="71">
        <v>1120</v>
      </c>
      <c r="U13" s="158"/>
    </row>
    <row r="14" spans="2:21" ht="12" x14ac:dyDescent="0.2">
      <c r="B14" s="69"/>
      <c r="C14" s="252">
        <v>5</v>
      </c>
      <c r="D14" s="125" t="s">
        <v>853</v>
      </c>
      <c r="E14" s="145" t="str">
        <f>IFERROR(VLOOKUP(D14,BD!$B:$D,2,FALSE),"")</f>
        <v>PALOTINA</v>
      </c>
      <c r="F14" s="160">
        <f>IFERROR(VLOOKUP(D14,BD!$B:$D,3,FALSE),"")</f>
        <v>39499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3520</v>
      </c>
      <c r="H14" s="147">
        <f t="shared" si="0"/>
        <v>5</v>
      </c>
      <c r="I14" s="71"/>
      <c r="J14" s="71"/>
      <c r="K14" s="71"/>
      <c r="L14" s="71">
        <v>1120</v>
      </c>
      <c r="M14" s="71"/>
      <c r="N14" s="71">
        <v>800</v>
      </c>
      <c r="O14" s="71">
        <v>640</v>
      </c>
      <c r="P14" s="71">
        <v>400</v>
      </c>
      <c r="Q14" s="71"/>
      <c r="R14" s="71">
        <v>560</v>
      </c>
      <c r="S14" s="71"/>
      <c r="T14" s="71"/>
      <c r="U14" s="158"/>
    </row>
    <row r="15" spans="2:21" ht="12" x14ac:dyDescent="0.2">
      <c r="B15" s="69"/>
      <c r="C15" s="252">
        <v>6</v>
      </c>
      <c r="D15" s="70" t="s">
        <v>1038</v>
      </c>
      <c r="E15" s="145" t="str">
        <f>IFERROR(VLOOKUP(D15,BD!$B:$D,2,FALSE),"")</f>
        <v>ASERP</v>
      </c>
      <c r="F15" s="160">
        <f>IFERROR(VLOOKUP(D15,BD!$B:$D,3,FALSE),"")</f>
        <v>39621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3400</v>
      </c>
      <c r="H15" s="147">
        <f t="shared" si="0"/>
        <v>5</v>
      </c>
      <c r="I15" s="71"/>
      <c r="J15" s="71"/>
      <c r="K15" s="71"/>
      <c r="L15" s="71"/>
      <c r="M15" s="71">
        <v>800</v>
      </c>
      <c r="N15" s="71"/>
      <c r="O15" s="71">
        <v>880</v>
      </c>
      <c r="P15" s="71">
        <v>640</v>
      </c>
      <c r="Q15" s="71">
        <v>680</v>
      </c>
      <c r="R15" s="71"/>
      <c r="S15" s="71"/>
      <c r="T15" s="71">
        <v>400</v>
      </c>
      <c r="U15" s="158"/>
    </row>
    <row r="16" spans="2:21" ht="12" x14ac:dyDescent="0.2">
      <c r="B16" s="69"/>
      <c r="C16" s="252">
        <v>7</v>
      </c>
      <c r="D16" s="70" t="s">
        <v>664</v>
      </c>
      <c r="E16" s="145" t="str">
        <f>IFERROR(VLOOKUP(D16,BD!$B:$D,2,FALSE),"")</f>
        <v>SMCC</v>
      </c>
      <c r="F16" s="160">
        <f>IFERROR(VLOOKUP(D16,BD!$B:$D,3,FALSE),"")</f>
        <v>39137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3280</v>
      </c>
      <c r="H16" s="147">
        <f t="shared" si="0"/>
        <v>4</v>
      </c>
      <c r="I16" s="71"/>
      <c r="J16" s="71"/>
      <c r="K16" s="71"/>
      <c r="L16" s="71">
        <v>880</v>
      </c>
      <c r="M16" s="71"/>
      <c r="N16" s="71"/>
      <c r="O16" s="71">
        <v>880</v>
      </c>
      <c r="P16" s="71">
        <v>640</v>
      </c>
      <c r="Q16" s="71"/>
      <c r="R16" s="71"/>
      <c r="S16" s="71"/>
      <c r="T16" s="71">
        <v>880</v>
      </c>
      <c r="U16" s="158"/>
    </row>
    <row r="17" spans="2:21" ht="12" x14ac:dyDescent="0.2">
      <c r="B17" s="69"/>
      <c r="C17" s="252">
        <v>8</v>
      </c>
      <c r="D17" s="70" t="s">
        <v>766</v>
      </c>
      <c r="E17" s="145" t="str">
        <f>IFERROR(VLOOKUP(D17,BD!$B:$D,2,FALSE),"")</f>
        <v>PIAMARTA</v>
      </c>
      <c r="F17" s="160">
        <f>IFERROR(VLOOKUP(D17,BD!$B:$D,3,FALSE),"")</f>
        <v>39561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2880</v>
      </c>
      <c r="H17" s="147">
        <f t="shared" si="0"/>
        <v>4</v>
      </c>
      <c r="I17" s="71"/>
      <c r="J17" s="71"/>
      <c r="K17" s="71"/>
      <c r="L17" s="71">
        <v>880</v>
      </c>
      <c r="M17" s="71"/>
      <c r="N17" s="71">
        <v>680</v>
      </c>
      <c r="O17" s="71">
        <v>880</v>
      </c>
      <c r="P17" s="71"/>
      <c r="Q17" s="71"/>
      <c r="R17" s="71">
        <v>440</v>
      </c>
      <c r="S17" s="71"/>
      <c r="T17" s="71"/>
      <c r="U17" s="158"/>
    </row>
    <row r="18" spans="2:21" ht="12" x14ac:dyDescent="0.2">
      <c r="B18" s="69"/>
      <c r="C18" s="252">
        <v>9</v>
      </c>
      <c r="D18" s="70" t="s">
        <v>1433</v>
      </c>
      <c r="E18" s="145" t="str">
        <f>IFERROR(VLOOKUP(D18,BD!$B:$D,2,FALSE),"")</f>
        <v>SMEL/MCR</v>
      </c>
      <c r="F18" s="160">
        <f>IFERROR(VLOOKUP(D18,BD!$B:$D,3,FALSE),"")</f>
        <v>39353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2600</v>
      </c>
      <c r="H18" s="147">
        <f t="shared" si="0"/>
        <v>4</v>
      </c>
      <c r="I18" s="71"/>
      <c r="J18" s="71"/>
      <c r="K18" s="71"/>
      <c r="L18" s="71"/>
      <c r="M18" s="71"/>
      <c r="N18" s="71"/>
      <c r="O18" s="71">
        <v>640</v>
      </c>
      <c r="P18" s="71">
        <v>880</v>
      </c>
      <c r="Q18" s="71"/>
      <c r="R18" s="71">
        <v>200</v>
      </c>
      <c r="S18" s="71"/>
      <c r="T18" s="71">
        <v>880</v>
      </c>
      <c r="U18" s="158"/>
    </row>
    <row r="19" spans="2:21" ht="12" x14ac:dyDescent="0.2">
      <c r="B19" s="69"/>
      <c r="C19" s="252">
        <v>10</v>
      </c>
      <c r="D19" s="124" t="s">
        <v>1593</v>
      </c>
      <c r="E19" s="145" t="str">
        <f>IFERROR(VLOOKUP(D19,BD!$B:$D,2,FALSE),"")</f>
        <v>BME</v>
      </c>
      <c r="F19" s="160">
        <f>IFERROR(VLOOKUP(D19,BD!$B:$D,3,FALSE),"")</f>
        <v>39587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2560</v>
      </c>
      <c r="H19" s="147">
        <f t="shared" si="0"/>
        <v>5</v>
      </c>
      <c r="I19" s="71"/>
      <c r="J19" s="71"/>
      <c r="K19" s="71">
        <v>560</v>
      </c>
      <c r="L19" s="71">
        <v>400</v>
      </c>
      <c r="M19" s="71"/>
      <c r="N19" s="71"/>
      <c r="O19" s="71"/>
      <c r="P19" s="71">
        <v>400</v>
      </c>
      <c r="Q19" s="71"/>
      <c r="R19" s="71"/>
      <c r="S19" s="71">
        <v>320</v>
      </c>
      <c r="T19" s="71">
        <v>880</v>
      </c>
      <c r="U19" s="158"/>
    </row>
    <row r="20" spans="2:21" ht="12" x14ac:dyDescent="0.2">
      <c r="B20" s="69"/>
      <c r="C20" s="252"/>
      <c r="D20" s="125" t="s">
        <v>665</v>
      </c>
      <c r="E20" s="145" t="str">
        <f>IFERROR(VLOOKUP(D20,BD!$B:$D,2,FALSE),"")</f>
        <v>SMCC</v>
      </c>
      <c r="F20" s="160">
        <f>IFERROR(VLOOKUP(D20,BD!$B:$D,3,FALSE),"")</f>
        <v>39343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2560</v>
      </c>
      <c r="H20" s="147">
        <f t="shared" si="0"/>
        <v>3</v>
      </c>
      <c r="I20" s="71"/>
      <c r="J20" s="71"/>
      <c r="K20" s="71">
        <v>800</v>
      </c>
      <c r="L20" s="71">
        <v>880</v>
      </c>
      <c r="M20" s="71"/>
      <c r="N20" s="71"/>
      <c r="O20" s="71"/>
      <c r="P20" s="71">
        <v>880</v>
      </c>
      <c r="Q20" s="71"/>
      <c r="R20" s="71"/>
      <c r="S20" s="71"/>
      <c r="T20" s="71"/>
      <c r="U20" s="158"/>
    </row>
    <row r="21" spans="2:21" ht="12" x14ac:dyDescent="0.2">
      <c r="B21" s="69"/>
      <c r="C21" s="252">
        <v>12</v>
      </c>
      <c r="D21" s="121" t="s">
        <v>1432</v>
      </c>
      <c r="E21" s="145" t="str">
        <f>IFERROR(VLOOKUP(D21,BD!$B:$D,2,FALSE),"")</f>
        <v>SMEL/MCR</v>
      </c>
      <c r="F21" s="160">
        <f>IFERROR(VLOOKUP(D21,BD!$B:$D,3,FALSE),"")</f>
        <v>39556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2480</v>
      </c>
      <c r="H21" s="147">
        <f t="shared" si="0"/>
        <v>4</v>
      </c>
      <c r="I21" s="71"/>
      <c r="J21" s="71"/>
      <c r="K21" s="71"/>
      <c r="L21" s="71"/>
      <c r="M21" s="71"/>
      <c r="N21" s="71"/>
      <c r="O21" s="71">
        <v>640</v>
      </c>
      <c r="P21" s="71">
        <v>880</v>
      </c>
      <c r="Q21" s="71"/>
      <c r="R21" s="71">
        <v>560</v>
      </c>
      <c r="S21" s="71"/>
      <c r="T21" s="71">
        <v>400</v>
      </c>
      <c r="U21" s="158"/>
    </row>
    <row r="22" spans="2:21" ht="12" x14ac:dyDescent="0.2">
      <c r="B22" s="69"/>
      <c r="C22" s="252">
        <v>13</v>
      </c>
      <c r="D22" s="123" t="s">
        <v>1402</v>
      </c>
      <c r="E22" s="145" t="str">
        <f>IFERROR(VLOOKUP(D22,BD!$B:$D,2,FALSE),"")</f>
        <v>SMCC</v>
      </c>
      <c r="F22" s="160">
        <f>IFERROR(VLOOKUP(D22,BD!$B:$D,3,FALSE),"")</f>
        <v>39154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2440</v>
      </c>
      <c r="H22" s="147">
        <f t="shared" si="0"/>
        <v>7</v>
      </c>
      <c r="I22" s="71">
        <v>320</v>
      </c>
      <c r="J22" s="71"/>
      <c r="K22" s="71">
        <v>320</v>
      </c>
      <c r="L22" s="71">
        <v>400</v>
      </c>
      <c r="M22" s="71"/>
      <c r="N22" s="71"/>
      <c r="O22" s="71">
        <v>160</v>
      </c>
      <c r="P22" s="71">
        <v>400</v>
      </c>
      <c r="Q22" s="71"/>
      <c r="R22" s="71"/>
      <c r="S22" s="71">
        <v>440</v>
      </c>
      <c r="T22" s="71">
        <v>880</v>
      </c>
      <c r="U22" s="158"/>
    </row>
    <row r="23" spans="2:21" ht="12" x14ac:dyDescent="0.2">
      <c r="B23" s="69"/>
      <c r="C23" s="252">
        <v>14</v>
      </c>
      <c r="D23" s="125" t="s">
        <v>1317</v>
      </c>
      <c r="E23" s="145" t="str">
        <f>IFERROR(VLOOKUP(D23,BD!$B:$D,2,FALSE),"")</f>
        <v>ASSVP</v>
      </c>
      <c r="F23" s="160">
        <f>IFERROR(VLOOKUP(D23,BD!$B:$D,3,FALSE),"")</f>
        <v>39113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2360</v>
      </c>
      <c r="H23" s="147">
        <f t="shared" si="0"/>
        <v>4</v>
      </c>
      <c r="I23" s="71"/>
      <c r="J23" s="71"/>
      <c r="K23" s="71"/>
      <c r="L23" s="71">
        <v>640</v>
      </c>
      <c r="M23" s="71"/>
      <c r="N23" s="71"/>
      <c r="O23" s="71">
        <v>160</v>
      </c>
      <c r="P23" s="71">
        <v>1120</v>
      </c>
      <c r="Q23" s="71"/>
      <c r="R23" s="71">
        <v>440</v>
      </c>
      <c r="S23" s="71"/>
      <c r="T23" s="71"/>
      <c r="U23" s="158"/>
    </row>
    <row r="24" spans="2:21" ht="12" x14ac:dyDescent="0.2">
      <c r="B24" s="69"/>
      <c r="C24" s="252">
        <v>15</v>
      </c>
      <c r="D24" s="125" t="s">
        <v>1414</v>
      </c>
      <c r="E24" s="145" t="str">
        <f>IFERROR(VLOOKUP(D24,BD!$B:$D,2,FALSE),"")</f>
        <v>CC</v>
      </c>
      <c r="F24" s="160">
        <f>IFERROR(VLOOKUP(D24,BD!$B:$D,3,FALSE),"")</f>
        <v>39395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2320</v>
      </c>
      <c r="H24" s="147">
        <f t="shared" si="0"/>
        <v>6</v>
      </c>
      <c r="I24" s="71"/>
      <c r="J24" s="71"/>
      <c r="K24" s="71">
        <v>320</v>
      </c>
      <c r="L24" s="71">
        <v>400</v>
      </c>
      <c r="M24" s="71"/>
      <c r="N24" s="71"/>
      <c r="O24" s="71">
        <v>160</v>
      </c>
      <c r="P24" s="71">
        <v>640</v>
      </c>
      <c r="Q24" s="71"/>
      <c r="R24" s="71"/>
      <c r="S24" s="71">
        <v>560</v>
      </c>
      <c r="T24" s="71">
        <v>400</v>
      </c>
      <c r="U24" s="158"/>
    </row>
    <row r="25" spans="2:21" ht="12" x14ac:dyDescent="0.2">
      <c r="B25" s="69"/>
      <c r="C25" s="252"/>
      <c r="D25" s="124" t="s">
        <v>1417</v>
      </c>
      <c r="E25" s="145" t="str">
        <f>IFERROR(VLOOKUP(D25,BD!$B:$D,2,FALSE),"")</f>
        <v>PALOTINA</v>
      </c>
      <c r="F25" s="160">
        <f>IFERROR(VLOOKUP(D25,BD!$B:$D,3,FALSE),"")</f>
        <v>39428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2320</v>
      </c>
      <c r="H25" s="147">
        <f t="shared" si="0"/>
        <v>5</v>
      </c>
      <c r="I25" s="71"/>
      <c r="J25" s="71"/>
      <c r="K25" s="71"/>
      <c r="L25" s="71">
        <v>640</v>
      </c>
      <c r="M25" s="71"/>
      <c r="N25" s="71">
        <v>440</v>
      </c>
      <c r="O25" s="71">
        <v>160</v>
      </c>
      <c r="P25" s="71">
        <v>880</v>
      </c>
      <c r="Q25" s="71"/>
      <c r="R25" s="71">
        <v>200</v>
      </c>
      <c r="S25" s="71"/>
      <c r="T25" s="71"/>
      <c r="U25" s="158"/>
    </row>
    <row r="26" spans="2:21" ht="12" x14ac:dyDescent="0.2">
      <c r="B26" s="69"/>
      <c r="C26" s="252">
        <v>17</v>
      </c>
      <c r="D26" s="125" t="s">
        <v>1089</v>
      </c>
      <c r="E26" s="145" t="str">
        <f>IFERROR(VLOOKUP(D26,BD!$B:$D,2,FALSE),"")</f>
        <v>ASERP</v>
      </c>
      <c r="F26" s="160">
        <f>IFERROR(VLOOKUP(D26,BD!$B:$D,3,FALSE),"")</f>
        <v>39351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2080</v>
      </c>
      <c r="H26" s="147">
        <f t="shared" si="0"/>
        <v>5</v>
      </c>
      <c r="I26" s="71"/>
      <c r="J26" s="71">
        <v>320</v>
      </c>
      <c r="K26" s="71"/>
      <c r="L26" s="71"/>
      <c r="M26" s="71"/>
      <c r="N26" s="71"/>
      <c r="O26" s="71">
        <v>160</v>
      </c>
      <c r="P26" s="71">
        <v>640</v>
      </c>
      <c r="Q26" s="71">
        <v>560</v>
      </c>
      <c r="R26" s="71"/>
      <c r="S26" s="71"/>
      <c r="T26" s="71">
        <v>400</v>
      </c>
      <c r="U26" s="158"/>
    </row>
    <row r="27" spans="2:21" ht="12" x14ac:dyDescent="0.2">
      <c r="B27" s="69"/>
      <c r="C27" s="252">
        <v>18</v>
      </c>
      <c r="D27" s="124" t="s">
        <v>1104</v>
      </c>
      <c r="E27" s="145" t="str">
        <f>IFERROR(VLOOKUP(D27,BD!$B:$D,2,FALSE),"")</f>
        <v>ASERP</v>
      </c>
      <c r="F27" s="160">
        <f>IFERROR(VLOOKUP(D27,BD!$B:$D,3,FALSE),"")</f>
        <v>39612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2040</v>
      </c>
      <c r="H27" s="147">
        <f t="shared" si="0"/>
        <v>4</v>
      </c>
      <c r="I27" s="71"/>
      <c r="J27" s="71"/>
      <c r="K27" s="71"/>
      <c r="L27" s="71"/>
      <c r="M27" s="71">
        <v>680</v>
      </c>
      <c r="N27" s="71"/>
      <c r="O27" s="71">
        <v>400</v>
      </c>
      <c r="P27" s="71">
        <v>640</v>
      </c>
      <c r="Q27" s="71">
        <v>320</v>
      </c>
      <c r="R27" s="71"/>
      <c r="S27" s="71"/>
      <c r="T27" s="71"/>
      <c r="U27" s="158"/>
    </row>
    <row r="28" spans="2:21" ht="12" x14ac:dyDescent="0.2">
      <c r="B28" s="69"/>
      <c r="C28" s="252">
        <v>19</v>
      </c>
      <c r="D28" s="124" t="s">
        <v>1429</v>
      </c>
      <c r="E28" s="145" t="str">
        <f>IFERROR(VLOOKUP(D28,BD!$B:$D,2,FALSE),"")</f>
        <v>AMBP</v>
      </c>
      <c r="F28" s="160">
        <f>IFERROR(VLOOKUP(D28,BD!$B:$D,3,FALSE),"")</f>
        <v>39417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1960</v>
      </c>
      <c r="H28" s="147">
        <f t="shared" si="0"/>
        <v>6</v>
      </c>
      <c r="I28" s="71"/>
      <c r="J28" s="71">
        <v>320</v>
      </c>
      <c r="K28" s="71"/>
      <c r="L28" s="71"/>
      <c r="M28" s="71">
        <v>320</v>
      </c>
      <c r="N28" s="71"/>
      <c r="O28" s="71">
        <v>400</v>
      </c>
      <c r="P28" s="71">
        <v>400</v>
      </c>
      <c r="Q28" s="71">
        <v>440</v>
      </c>
      <c r="R28" s="71"/>
      <c r="S28" s="71"/>
      <c r="T28" s="71">
        <v>400</v>
      </c>
      <c r="U28" s="158"/>
    </row>
    <row r="29" spans="2:21" ht="12" x14ac:dyDescent="0.2">
      <c r="B29" s="69"/>
      <c r="C29" s="252">
        <v>20</v>
      </c>
      <c r="D29" s="70" t="s">
        <v>1149</v>
      </c>
      <c r="E29" s="145" t="str">
        <f>IFERROR(VLOOKUP(D29,BD!$B:$D,2,FALSE),"")</f>
        <v>ZARDO</v>
      </c>
      <c r="F29" s="160">
        <f>IFERROR(VLOOKUP(D29,BD!$B:$D,3,FALSE),"")</f>
        <v>39731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1840</v>
      </c>
      <c r="H29" s="147">
        <f t="shared" si="0"/>
        <v>4</v>
      </c>
      <c r="I29" s="71"/>
      <c r="J29" s="71"/>
      <c r="K29" s="71"/>
      <c r="L29" s="71">
        <v>400</v>
      </c>
      <c r="M29" s="71"/>
      <c r="N29" s="71"/>
      <c r="O29" s="71">
        <v>640</v>
      </c>
      <c r="P29" s="71">
        <v>400</v>
      </c>
      <c r="Q29" s="71"/>
      <c r="R29" s="71"/>
      <c r="S29" s="71"/>
      <c r="T29" s="71">
        <v>400</v>
      </c>
      <c r="U29" s="158"/>
    </row>
    <row r="30" spans="2:21" ht="12" x14ac:dyDescent="0.2">
      <c r="B30" s="69"/>
      <c r="C30" s="252">
        <v>21</v>
      </c>
      <c r="D30" s="124" t="s">
        <v>970</v>
      </c>
      <c r="E30" s="145" t="str">
        <f>IFERROR(VLOOKUP(D30,BD!$B:$D,2,FALSE),"")</f>
        <v>SMCC</v>
      </c>
      <c r="F30" s="160">
        <f>IFERROR(VLOOKUP(D30,BD!$B:$D,3,FALSE),"")</f>
        <v>39459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1800</v>
      </c>
      <c r="H30" s="147">
        <f t="shared" si="0"/>
        <v>4</v>
      </c>
      <c r="I30" s="71"/>
      <c r="J30" s="71"/>
      <c r="K30" s="71">
        <v>320</v>
      </c>
      <c r="L30" s="71"/>
      <c r="M30" s="71"/>
      <c r="N30" s="71"/>
      <c r="O30" s="71"/>
      <c r="P30" s="71">
        <v>640</v>
      </c>
      <c r="Q30" s="71"/>
      <c r="R30" s="71"/>
      <c r="S30" s="71">
        <v>200</v>
      </c>
      <c r="T30" s="71">
        <v>640</v>
      </c>
      <c r="U30" s="158"/>
    </row>
    <row r="31" spans="2:21" ht="12" x14ac:dyDescent="0.2">
      <c r="B31" s="69"/>
      <c r="C31" s="252"/>
      <c r="D31" s="70" t="s">
        <v>1422</v>
      </c>
      <c r="E31" s="145" t="str">
        <f>IFERROR(VLOOKUP(D31,BD!$B:$D,2,FALSE),"")</f>
        <v>SMEL/MCR</v>
      </c>
      <c r="F31" s="160">
        <f>IFERROR(VLOOKUP(D31,BD!$B:$D,3,FALSE),"")</f>
        <v>39120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1800</v>
      </c>
      <c r="H31" s="147">
        <f t="shared" si="0"/>
        <v>4</v>
      </c>
      <c r="I31" s="71"/>
      <c r="J31" s="71"/>
      <c r="K31" s="71"/>
      <c r="L31" s="71">
        <v>640</v>
      </c>
      <c r="M31" s="71"/>
      <c r="N31" s="71">
        <v>320</v>
      </c>
      <c r="O31" s="71">
        <v>640</v>
      </c>
      <c r="P31" s="71"/>
      <c r="Q31" s="71"/>
      <c r="R31" s="71">
        <v>200</v>
      </c>
      <c r="S31" s="71"/>
      <c r="T31" s="71"/>
      <c r="U31" s="158"/>
    </row>
    <row r="32" spans="2:21" ht="12" x14ac:dyDescent="0.2">
      <c r="B32" s="69"/>
      <c r="C32" s="252">
        <v>23</v>
      </c>
      <c r="D32" s="124" t="s">
        <v>1032</v>
      </c>
      <c r="E32" s="145" t="str">
        <f>IFERROR(VLOOKUP(D32,BD!$B:$D,2,FALSE),"")</f>
        <v>ASERP</v>
      </c>
      <c r="F32" s="160">
        <f>IFERROR(VLOOKUP(D32,BD!$B:$D,3,FALSE),"")</f>
        <v>39418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1760</v>
      </c>
      <c r="H32" s="147">
        <f t="shared" si="0"/>
        <v>5</v>
      </c>
      <c r="I32" s="71"/>
      <c r="J32" s="71">
        <v>320</v>
      </c>
      <c r="K32" s="71"/>
      <c r="L32" s="71"/>
      <c r="M32" s="71">
        <v>560</v>
      </c>
      <c r="N32" s="71"/>
      <c r="O32" s="71">
        <v>160</v>
      </c>
      <c r="P32" s="71">
        <v>400</v>
      </c>
      <c r="Q32" s="71">
        <v>320</v>
      </c>
      <c r="R32" s="71"/>
      <c r="S32" s="71"/>
      <c r="T32" s="71"/>
      <c r="U32" s="158"/>
    </row>
    <row r="33" spans="2:21" ht="12" x14ac:dyDescent="0.2">
      <c r="B33" s="69"/>
      <c r="C33" s="252"/>
      <c r="D33" s="124" t="s">
        <v>1428</v>
      </c>
      <c r="E33" s="145" t="str">
        <f>IFERROR(VLOOKUP(D33,BD!$B:$D,2,FALSE),"")</f>
        <v>ASERP</v>
      </c>
      <c r="F33" s="160">
        <f>IFERROR(VLOOKUP(D33,BD!$B:$D,3,FALSE),"")</f>
        <v>39408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1760</v>
      </c>
      <c r="H33" s="147">
        <f t="shared" si="0"/>
        <v>3</v>
      </c>
      <c r="I33" s="71"/>
      <c r="J33" s="71"/>
      <c r="K33" s="71"/>
      <c r="L33" s="71"/>
      <c r="M33" s="71">
        <v>560</v>
      </c>
      <c r="N33" s="71"/>
      <c r="O33" s="71"/>
      <c r="P33" s="71">
        <v>400</v>
      </c>
      <c r="Q33" s="71">
        <v>800</v>
      </c>
      <c r="R33" s="71"/>
      <c r="S33" s="71"/>
      <c r="T33" s="71"/>
      <c r="U33" s="158"/>
    </row>
    <row r="34" spans="2:21" ht="12" x14ac:dyDescent="0.2">
      <c r="B34" s="69"/>
      <c r="C34" s="252">
        <v>25</v>
      </c>
      <c r="D34" s="124" t="s">
        <v>527</v>
      </c>
      <c r="E34" s="145" t="str">
        <f>IFERROR(VLOOKUP(D34,BD!$B:$D,2,FALSE),"")</f>
        <v>SMCC</v>
      </c>
      <c r="F34" s="160">
        <f>IFERROR(VLOOKUP(D34,BD!$B:$D,3,FALSE),"")</f>
        <v>39289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1680</v>
      </c>
      <c r="H34" s="147">
        <f t="shared" si="0"/>
        <v>3</v>
      </c>
      <c r="I34" s="71"/>
      <c r="J34" s="71"/>
      <c r="K34" s="71"/>
      <c r="L34" s="71"/>
      <c r="M34" s="71"/>
      <c r="N34" s="71"/>
      <c r="O34" s="71">
        <v>640</v>
      </c>
      <c r="P34" s="71">
        <v>640</v>
      </c>
      <c r="Q34" s="71"/>
      <c r="R34" s="71"/>
      <c r="S34" s="71"/>
      <c r="T34" s="71">
        <v>400</v>
      </c>
      <c r="U34" s="158"/>
    </row>
    <row r="35" spans="2:21" ht="12" x14ac:dyDescent="0.2">
      <c r="B35" s="69"/>
      <c r="C35" s="252">
        <v>26</v>
      </c>
      <c r="D35" s="124" t="s">
        <v>1091</v>
      </c>
      <c r="E35" s="145" t="str">
        <f>IFERROR(VLOOKUP(D35,BD!$B:$D,2,FALSE),"")</f>
        <v>AMBP</v>
      </c>
      <c r="F35" s="160">
        <f>IFERROR(VLOOKUP(D35,BD!$B:$D,3,FALSE),"")</f>
        <v>39356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1560</v>
      </c>
      <c r="H35" s="147">
        <f t="shared" si="0"/>
        <v>4</v>
      </c>
      <c r="I35" s="71"/>
      <c r="J35" s="71">
        <v>560</v>
      </c>
      <c r="K35" s="71"/>
      <c r="L35" s="71"/>
      <c r="M35" s="71">
        <v>440</v>
      </c>
      <c r="N35" s="71"/>
      <c r="O35" s="71">
        <v>160</v>
      </c>
      <c r="P35" s="71">
        <v>400</v>
      </c>
      <c r="Q35" s="71"/>
      <c r="R35" s="71"/>
      <c r="S35" s="71"/>
      <c r="T35" s="71"/>
      <c r="U35" s="158"/>
    </row>
    <row r="36" spans="2:21" ht="12" x14ac:dyDescent="0.2">
      <c r="B36" s="69"/>
      <c r="C36" s="252">
        <v>27</v>
      </c>
      <c r="D36" s="124" t="s">
        <v>514</v>
      </c>
      <c r="E36" s="145" t="str">
        <f>IFERROR(VLOOKUP(D36,BD!$B:$D,2,FALSE),"")</f>
        <v>PIAMARTA</v>
      </c>
      <c r="F36" s="160">
        <f>IFERROR(VLOOKUP(D36,BD!$B:$D,3,FALSE),"")</f>
        <v>39762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1400</v>
      </c>
      <c r="H36" s="147">
        <f t="shared" si="0"/>
        <v>3</v>
      </c>
      <c r="I36" s="71"/>
      <c r="J36" s="71"/>
      <c r="K36" s="71"/>
      <c r="L36" s="71"/>
      <c r="M36" s="71"/>
      <c r="N36" s="71">
        <v>320</v>
      </c>
      <c r="O36" s="71">
        <v>640</v>
      </c>
      <c r="P36" s="71"/>
      <c r="Q36" s="71"/>
      <c r="R36" s="71">
        <v>440</v>
      </c>
      <c r="S36" s="71"/>
      <c r="T36" s="71"/>
      <c r="U36" s="158"/>
    </row>
    <row r="37" spans="2:21" ht="12" x14ac:dyDescent="0.2">
      <c r="B37" s="69"/>
      <c r="C37" s="252">
        <v>28</v>
      </c>
      <c r="D37" s="124" t="s">
        <v>1062</v>
      </c>
      <c r="E37" s="145" t="str">
        <f>IFERROR(VLOOKUP(D37,BD!$B:$D,2,FALSE),"")</f>
        <v>SMEL/MCR</v>
      </c>
      <c r="F37" s="160">
        <f>IFERROR(VLOOKUP(D37,BD!$B:$D,3,FALSE),"")</f>
        <v>39584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1360</v>
      </c>
      <c r="H37" s="147">
        <f t="shared" si="0"/>
        <v>3</v>
      </c>
      <c r="I37" s="71"/>
      <c r="J37" s="71"/>
      <c r="K37" s="71"/>
      <c r="L37" s="71">
        <v>640</v>
      </c>
      <c r="M37" s="71"/>
      <c r="N37" s="71">
        <v>560</v>
      </c>
      <c r="O37" s="71">
        <v>160</v>
      </c>
      <c r="P37" s="71"/>
      <c r="Q37" s="71"/>
      <c r="R37" s="71"/>
      <c r="S37" s="71"/>
      <c r="T37" s="71"/>
      <c r="U37" s="158"/>
    </row>
    <row r="38" spans="2:21" ht="12" x14ac:dyDescent="0.2">
      <c r="B38" s="69"/>
      <c r="C38" s="252">
        <v>29</v>
      </c>
      <c r="D38" s="124" t="s">
        <v>1440</v>
      </c>
      <c r="E38" s="145" t="str">
        <f>IFERROR(VLOOKUP(D38,BD!$B:$D,2,FALSE),"")</f>
        <v>ABCFI</v>
      </c>
      <c r="F38" s="160">
        <f>IFERROR(VLOOKUP(D38,BD!$B:$D,3,FALSE),"")</f>
        <v>39603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1280</v>
      </c>
      <c r="H38" s="147">
        <f t="shared" si="0"/>
        <v>4</v>
      </c>
      <c r="I38" s="71"/>
      <c r="J38" s="71"/>
      <c r="K38" s="71"/>
      <c r="L38" s="71"/>
      <c r="M38" s="71"/>
      <c r="N38" s="71">
        <v>320</v>
      </c>
      <c r="O38" s="71">
        <v>160</v>
      </c>
      <c r="P38" s="71">
        <v>400</v>
      </c>
      <c r="Q38" s="71"/>
      <c r="R38" s="71"/>
      <c r="S38" s="71"/>
      <c r="T38" s="71">
        <v>400</v>
      </c>
      <c r="U38" s="158"/>
    </row>
    <row r="39" spans="2:21" ht="12" x14ac:dyDescent="0.2">
      <c r="B39" s="69"/>
      <c r="C39" s="252"/>
      <c r="D39" s="126" t="s">
        <v>1064</v>
      </c>
      <c r="E39" s="145" t="str">
        <f>IFERROR(VLOOKUP(D39,BD!$B:$D,2,FALSE),"")</f>
        <v>ABB</v>
      </c>
      <c r="F39" s="160">
        <f>IFERROR(VLOOKUP(D39,BD!$B:$D,3,FALSE),"")</f>
        <v>39504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1280</v>
      </c>
      <c r="H39" s="147">
        <f t="shared" si="0"/>
        <v>2</v>
      </c>
      <c r="I39" s="71"/>
      <c r="J39" s="71"/>
      <c r="K39" s="71"/>
      <c r="L39" s="71">
        <v>400</v>
      </c>
      <c r="M39" s="71"/>
      <c r="N39" s="71"/>
      <c r="O39" s="71">
        <v>880</v>
      </c>
      <c r="P39" s="71"/>
      <c r="Q39" s="71"/>
      <c r="R39" s="71"/>
      <c r="S39" s="71"/>
      <c r="T39" s="71"/>
      <c r="U39" s="158"/>
    </row>
    <row r="40" spans="2:21" ht="12" x14ac:dyDescent="0.2">
      <c r="B40" s="69"/>
      <c r="C40" s="252">
        <v>31</v>
      </c>
      <c r="D40" s="124" t="s">
        <v>1584</v>
      </c>
      <c r="E40" s="145" t="str">
        <f>IFERROR(VLOOKUP(D40,BD!$B:$D,2,FALSE),"")</f>
        <v>CSJ/NAMBA TRAINING</v>
      </c>
      <c r="F40" s="160">
        <f>IFERROR(VLOOKUP(D40,BD!$B:$D,3,FALSE),"")</f>
        <v>39248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1240</v>
      </c>
      <c r="H40" s="147">
        <f t="shared" si="0"/>
        <v>3</v>
      </c>
      <c r="I40" s="71"/>
      <c r="J40" s="71"/>
      <c r="K40" s="71"/>
      <c r="L40" s="71"/>
      <c r="M40" s="71"/>
      <c r="N40" s="71"/>
      <c r="O40" s="71"/>
      <c r="P40" s="71">
        <v>400</v>
      </c>
      <c r="Q40" s="71">
        <v>440</v>
      </c>
      <c r="R40" s="71"/>
      <c r="S40" s="71"/>
      <c r="T40" s="71">
        <v>400</v>
      </c>
      <c r="U40" s="158"/>
    </row>
    <row r="41" spans="2:21" ht="12" x14ac:dyDescent="0.2">
      <c r="B41" s="69"/>
      <c r="C41" s="252">
        <v>32</v>
      </c>
      <c r="D41" s="124" t="s">
        <v>1029</v>
      </c>
      <c r="E41" s="145" t="str">
        <f>IFERROR(VLOOKUP(D41,BD!$B:$D,2,FALSE),"")</f>
        <v>ABCFI</v>
      </c>
      <c r="F41" s="160">
        <f>IFERROR(VLOOKUP(D41,BD!$B:$D,3,FALSE),"")</f>
        <v>39407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1120</v>
      </c>
      <c r="H41" s="147">
        <f t="shared" si="0"/>
        <v>3</v>
      </c>
      <c r="I41" s="71"/>
      <c r="J41" s="71"/>
      <c r="K41" s="71"/>
      <c r="L41" s="71">
        <v>400</v>
      </c>
      <c r="M41" s="71"/>
      <c r="N41" s="71">
        <v>560</v>
      </c>
      <c r="O41" s="71">
        <v>160</v>
      </c>
      <c r="P41" s="71"/>
      <c r="Q41" s="71"/>
      <c r="R41" s="71"/>
      <c r="S41" s="71"/>
      <c r="T41" s="71"/>
      <c r="U41" s="158"/>
    </row>
    <row r="42" spans="2:21" ht="12" x14ac:dyDescent="0.2">
      <c r="B42" s="69"/>
      <c r="C42" s="252">
        <v>33</v>
      </c>
      <c r="D42" s="124" t="s">
        <v>1424</v>
      </c>
      <c r="E42" s="145" t="str">
        <f>IFERROR(VLOOKUP(D42,BD!$B:$D,2,FALSE),"")</f>
        <v>SMEL/MCR</v>
      </c>
      <c r="F42" s="160">
        <f>IFERROR(VLOOKUP(D42,BD!$B:$D,3,FALSE),"")</f>
        <v>39127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1080</v>
      </c>
      <c r="H42" s="147">
        <f t="shared" ref="H42:H73" si="1">COUNT(I42:U42)-COUNTIF(I42:U42,"=0")</f>
        <v>4</v>
      </c>
      <c r="I42" s="71"/>
      <c r="J42" s="71"/>
      <c r="K42" s="71"/>
      <c r="L42" s="71">
        <v>400</v>
      </c>
      <c r="M42" s="71"/>
      <c r="N42" s="71">
        <v>320</v>
      </c>
      <c r="O42" s="71">
        <v>160</v>
      </c>
      <c r="P42" s="71"/>
      <c r="Q42" s="71"/>
      <c r="R42" s="71">
        <v>200</v>
      </c>
      <c r="S42" s="71"/>
      <c r="T42" s="71"/>
      <c r="U42" s="158"/>
    </row>
    <row r="43" spans="2:21" ht="12" x14ac:dyDescent="0.2">
      <c r="B43" s="69"/>
      <c r="C43" s="252">
        <v>34</v>
      </c>
      <c r="D43" s="124" t="s">
        <v>1093</v>
      </c>
      <c r="E43" s="145" t="str">
        <f>IFERROR(VLOOKUP(D43,BD!$B:$D,2,FALSE),"")</f>
        <v>AMBP</v>
      </c>
      <c r="F43" s="160">
        <f>IFERROR(VLOOKUP(D43,BD!$B:$D,3,FALSE),"")</f>
        <v>39553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1040</v>
      </c>
      <c r="H43" s="147">
        <f t="shared" si="1"/>
        <v>3</v>
      </c>
      <c r="I43" s="71"/>
      <c r="J43" s="71"/>
      <c r="K43" s="71"/>
      <c r="L43" s="71"/>
      <c r="M43" s="71">
        <v>320</v>
      </c>
      <c r="N43" s="71"/>
      <c r="O43" s="71"/>
      <c r="P43" s="71">
        <v>400</v>
      </c>
      <c r="Q43" s="71">
        <v>320</v>
      </c>
      <c r="R43" s="71"/>
      <c r="S43" s="71"/>
      <c r="T43" s="71"/>
      <c r="U43" s="158"/>
    </row>
    <row r="44" spans="2:21" ht="12" x14ac:dyDescent="0.2">
      <c r="B44" s="69"/>
      <c r="C44" s="252"/>
      <c r="D44" s="124" t="s">
        <v>845</v>
      </c>
      <c r="E44" s="145" t="str">
        <f>IFERROR(VLOOKUP(D44,BD!$B:$D,2,FALSE),"")</f>
        <v>ABB</v>
      </c>
      <c r="F44" s="160">
        <f>IFERROR(VLOOKUP(D44,BD!$B:$D,3,FALSE),"")</f>
        <v>39729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1040</v>
      </c>
      <c r="H44" s="147">
        <f t="shared" si="1"/>
        <v>2</v>
      </c>
      <c r="I44" s="71"/>
      <c r="J44" s="71"/>
      <c r="K44" s="71"/>
      <c r="L44" s="71">
        <v>400</v>
      </c>
      <c r="M44" s="71"/>
      <c r="N44" s="71"/>
      <c r="O44" s="71">
        <v>640</v>
      </c>
      <c r="P44" s="71"/>
      <c r="Q44" s="71"/>
      <c r="R44" s="71"/>
      <c r="S44" s="71"/>
      <c r="T44" s="71"/>
      <c r="U44" s="158"/>
    </row>
    <row r="45" spans="2:21" ht="12" x14ac:dyDescent="0.2">
      <c r="B45" s="69"/>
      <c r="C45" s="252"/>
      <c r="D45" s="124" t="s">
        <v>1431</v>
      </c>
      <c r="E45" s="145" t="str">
        <f>IFERROR(VLOOKUP(D45,BD!$B:$D,2,FALSE),"")</f>
        <v>AMBP</v>
      </c>
      <c r="F45" s="160">
        <f>IFERROR(VLOOKUP(D45,BD!$B:$D,3,FALSE),"")</f>
        <v>39322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1040</v>
      </c>
      <c r="H45" s="147">
        <f t="shared" si="1"/>
        <v>3</v>
      </c>
      <c r="I45" s="71"/>
      <c r="J45" s="71"/>
      <c r="K45" s="71"/>
      <c r="L45" s="71"/>
      <c r="M45" s="71">
        <v>320</v>
      </c>
      <c r="N45" s="71"/>
      <c r="O45" s="71"/>
      <c r="P45" s="71">
        <v>400</v>
      </c>
      <c r="Q45" s="71">
        <v>320</v>
      </c>
      <c r="R45" s="71"/>
      <c r="S45" s="71"/>
      <c r="T45" s="71"/>
      <c r="U45" s="158"/>
    </row>
    <row r="46" spans="2:21" ht="12" x14ac:dyDescent="0.2">
      <c r="B46" s="69"/>
      <c r="C46" s="252">
        <v>37</v>
      </c>
      <c r="D46" s="124" t="s">
        <v>1430</v>
      </c>
      <c r="E46" s="145" t="str">
        <f>IFERROR(VLOOKUP(D46,BD!$B:$D,2,FALSE),"")</f>
        <v>ASERP</v>
      </c>
      <c r="F46" s="160">
        <f>IFERROR(VLOOKUP(D46,BD!$B:$D,3,FALSE),"")</f>
        <v>39186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960</v>
      </c>
      <c r="H46" s="147">
        <f t="shared" si="1"/>
        <v>2</v>
      </c>
      <c r="I46" s="71"/>
      <c r="J46" s="71"/>
      <c r="K46" s="71"/>
      <c r="L46" s="71"/>
      <c r="M46" s="71">
        <v>320</v>
      </c>
      <c r="N46" s="71"/>
      <c r="O46" s="71"/>
      <c r="P46" s="71">
        <v>640</v>
      </c>
      <c r="Q46" s="71"/>
      <c r="R46" s="71"/>
      <c r="S46" s="71"/>
      <c r="T46" s="71"/>
      <c r="U46" s="158"/>
    </row>
    <row r="47" spans="2:21" ht="12" x14ac:dyDescent="0.2">
      <c r="B47" s="69"/>
      <c r="C47" s="252"/>
      <c r="D47" s="124" t="s">
        <v>1168</v>
      </c>
      <c r="E47" s="145" t="str">
        <f>IFERROR(VLOOKUP(D47,BD!$B:$D,2,FALSE),"")</f>
        <v>ZARDO</v>
      </c>
      <c r="F47" s="160">
        <f>IFERROR(VLOOKUP(D47,BD!$B:$D,3,FALSE),"")</f>
        <v>39560</v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960</v>
      </c>
      <c r="H47" s="147">
        <f t="shared" si="1"/>
        <v>3</v>
      </c>
      <c r="I47" s="71"/>
      <c r="J47" s="71"/>
      <c r="K47" s="71"/>
      <c r="L47" s="71">
        <v>400</v>
      </c>
      <c r="M47" s="71"/>
      <c r="N47" s="71"/>
      <c r="O47" s="71">
        <v>160</v>
      </c>
      <c r="P47" s="71"/>
      <c r="Q47" s="71"/>
      <c r="R47" s="71"/>
      <c r="S47" s="71"/>
      <c r="T47" s="71">
        <v>400</v>
      </c>
      <c r="U47" s="158"/>
    </row>
    <row r="48" spans="2:21" ht="12" x14ac:dyDescent="0.2">
      <c r="B48" s="69"/>
      <c r="C48" s="252">
        <v>39</v>
      </c>
      <c r="D48" s="124" t="s">
        <v>730</v>
      </c>
      <c r="E48" s="145" t="str">
        <f>IFERROR(VLOOKUP(D48,BD!$B:$D,2,FALSE),"")</f>
        <v>ASSVP</v>
      </c>
      <c r="F48" s="160">
        <f>IFERROR(VLOOKUP(D48,BD!$B:$D,3,FALSE),"")</f>
        <v>39417</v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640</v>
      </c>
      <c r="H48" s="147">
        <f t="shared" si="1"/>
        <v>1</v>
      </c>
      <c r="I48" s="71"/>
      <c r="J48" s="71"/>
      <c r="K48" s="71"/>
      <c r="L48" s="71">
        <v>640</v>
      </c>
      <c r="M48" s="71"/>
      <c r="N48" s="71"/>
      <c r="O48" s="71"/>
      <c r="P48" s="71"/>
      <c r="Q48" s="71"/>
      <c r="R48" s="71"/>
      <c r="S48" s="71"/>
      <c r="T48" s="71"/>
      <c r="U48" s="158"/>
    </row>
    <row r="49" spans="2:21" ht="12" x14ac:dyDescent="0.2">
      <c r="B49" s="69"/>
      <c r="C49" s="252">
        <v>40</v>
      </c>
      <c r="D49" s="124" t="s">
        <v>1239</v>
      </c>
      <c r="E49" s="145" t="str">
        <f>IFERROR(VLOOKUP(D49,BD!$B:$D,2,FALSE),"")</f>
        <v>ABCFI</v>
      </c>
      <c r="F49" s="160">
        <f>IFERROR(VLOOKUP(D49,BD!$B:$D,3,FALSE),"")</f>
        <v>39570</v>
      </c>
      <c r="G49" s="146">
        <f>IF(COUNT(I49:U49)&gt;=5,SUM(LARGE(I49:U49,{1,2,3,4,5})),IF(COUNT(I49:U49)=4,SUM(LARGE(I49:U49,{1,2,3,4})),IF(COUNT(I49:U49)=3,SUM(LARGE(I49:U49,{1,2,3})),IF(COUNT(I49:U49)=2,SUM(LARGE(I49:U49,{1,2})),IF(COUNT(I49:U49)=1,SUM(LARGE(I49:U49,{1})),0)))))</f>
        <v>600</v>
      </c>
      <c r="H49" s="147">
        <f t="shared" si="1"/>
        <v>2</v>
      </c>
      <c r="I49" s="71"/>
      <c r="J49" s="71"/>
      <c r="K49" s="71"/>
      <c r="L49" s="71"/>
      <c r="M49" s="71"/>
      <c r="N49" s="71">
        <v>440</v>
      </c>
      <c r="O49" s="71">
        <v>160</v>
      </c>
      <c r="P49" s="71"/>
      <c r="Q49" s="71"/>
      <c r="R49" s="71"/>
      <c r="S49" s="71"/>
      <c r="T49" s="71"/>
      <c r="U49" s="158"/>
    </row>
    <row r="50" spans="2:21" ht="12" x14ac:dyDescent="0.2">
      <c r="B50" s="69"/>
      <c r="C50" s="252">
        <v>41</v>
      </c>
      <c r="D50" s="124" t="s">
        <v>1594</v>
      </c>
      <c r="E50" s="145" t="str">
        <f>IFERROR(VLOOKUP(D50,BD!$B:$D,2,FALSE),"")</f>
        <v>ASERP</v>
      </c>
      <c r="F50" s="160">
        <f>IFERROR(VLOOKUP(D50,BD!$B:$D,3,FALSE),"")</f>
        <v>39736</v>
      </c>
      <c r="G50" s="146">
        <f>IF(COUNT(I50:U50)&gt;=5,SUM(LARGE(I50:U50,{1,2,3,4,5})),IF(COUNT(I50:U50)=4,SUM(LARGE(I50:U50,{1,2,3,4})),IF(COUNT(I50:U50)=3,SUM(LARGE(I50:U50,{1,2,3})),IF(COUNT(I50:U50)=2,SUM(LARGE(I50:U50,{1,2})),IF(COUNT(I50:U50)=1,SUM(LARGE(I50:U50,{1})),0)))))</f>
        <v>560</v>
      </c>
      <c r="H50" s="147">
        <f t="shared" si="1"/>
        <v>1</v>
      </c>
      <c r="I50" s="71"/>
      <c r="J50" s="71"/>
      <c r="K50" s="71"/>
      <c r="L50" s="71"/>
      <c r="M50" s="71"/>
      <c r="N50" s="71"/>
      <c r="O50" s="71"/>
      <c r="P50" s="71"/>
      <c r="Q50" s="71">
        <v>560</v>
      </c>
      <c r="R50" s="71"/>
      <c r="S50" s="71"/>
      <c r="T50" s="71"/>
      <c r="U50" s="158"/>
    </row>
    <row r="51" spans="2:21" ht="12" x14ac:dyDescent="0.2">
      <c r="B51" s="69"/>
      <c r="C51" s="252"/>
      <c r="D51" s="124" t="s">
        <v>303</v>
      </c>
      <c r="E51" s="145" t="str">
        <f>IFERROR(VLOOKUP(D51,BD!$B:$D,2,FALSE),"")</f>
        <v>ZARDO</v>
      </c>
      <c r="F51" s="160">
        <f>IFERROR(VLOOKUP(D51,BD!$B:$D,3,FALSE),"")</f>
        <v>39327</v>
      </c>
      <c r="G51" s="146">
        <f>IF(COUNT(I51:U51)&gt;=5,SUM(LARGE(I51:U51,{1,2,3,4,5})),IF(COUNT(I51:U51)=4,SUM(LARGE(I51:U51,{1,2,3,4})),IF(COUNT(I51:U51)=3,SUM(LARGE(I51:U51,{1,2,3})),IF(COUNT(I51:U51)=2,SUM(LARGE(I51:U51,{1,2})),IF(COUNT(I51:U51)=1,SUM(LARGE(I51:U51,{1})),0)))))</f>
        <v>560</v>
      </c>
      <c r="H51" s="147">
        <f t="shared" si="1"/>
        <v>1</v>
      </c>
      <c r="I51" s="71">
        <v>560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158"/>
    </row>
    <row r="52" spans="2:21" ht="12" x14ac:dyDescent="0.2">
      <c r="B52" s="69"/>
      <c r="C52" s="252"/>
      <c r="D52" s="126" t="s">
        <v>1211</v>
      </c>
      <c r="E52" s="145" t="str">
        <f>IFERROR(VLOOKUP(D52,BD!$B:$D,2,FALSE),"")</f>
        <v>ABB</v>
      </c>
      <c r="F52" s="160">
        <f>IFERROR(VLOOKUP(D52,BD!$B:$D,3,FALSE),"")</f>
        <v>39629</v>
      </c>
      <c r="G52" s="146">
        <f>IF(COUNT(I52:U52)&gt;=5,SUM(LARGE(I52:U52,{1,2,3,4,5})),IF(COUNT(I52:U52)=4,SUM(LARGE(I52:U52,{1,2,3,4})),IF(COUNT(I52:U52)=3,SUM(LARGE(I52:U52,{1,2,3})),IF(COUNT(I52:U52)=2,SUM(LARGE(I52:U52,{1,2})),IF(COUNT(I52:U52)=1,SUM(LARGE(I52:U52,{1})),0)))))</f>
        <v>560</v>
      </c>
      <c r="H52" s="147">
        <f t="shared" si="1"/>
        <v>2</v>
      </c>
      <c r="I52" s="71"/>
      <c r="J52" s="71"/>
      <c r="K52" s="71"/>
      <c r="L52" s="71">
        <v>400</v>
      </c>
      <c r="M52" s="71"/>
      <c r="N52" s="71"/>
      <c r="O52" s="71">
        <v>160</v>
      </c>
      <c r="P52" s="71"/>
      <c r="Q52" s="71"/>
      <c r="R52" s="71"/>
      <c r="S52" s="71"/>
      <c r="T52" s="71"/>
      <c r="U52" s="158"/>
    </row>
    <row r="53" spans="2:21" ht="12" x14ac:dyDescent="0.2">
      <c r="B53" s="69"/>
      <c r="C53" s="252">
        <v>44</v>
      </c>
      <c r="D53" s="124" t="s">
        <v>1586</v>
      </c>
      <c r="E53" s="145" t="str">
        <f>IFERROR(VLOOKUP(D53,BD!$B:$D,2,FALSE),"")</f>
        <v>ZARDO</v>
      </c>
      <c r="F53" s="160">
        <f>IFERROR(VLOOKUP(D53,BD!$B:$D,3,FALSE),"")</f>
        <v>39536</v>
      </c>
      <c r="G53" s="146">
        <f>IF(COUNT(I53:U53)&gt;=5,SUM(LARGE(I53:U53,{1,2,3,4,5})),IF(COUNT(I53:U53)=4,SUM(LARGE(I53:U53,{1,2,3,4})),IF(COUNT(I53:U53)=3,SUM(LARGE(I53:U53,{1,2,3})),IF(COUNT(I53:U53)=2,SUM(LARGE(I53:U53,{1,2})),IF(COUNT(I53:U53)=1,SUM(LARGE(I53:U53,{1})),0)))))</f>
        <v>440</v>
      </c>
      <c r="H53" s="147">
        <f t="shared" si="1"/>
        <v>1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>
        <v>440</v>
      </c>
      <c r="T53" s="71"/>
      <c r="U53" s="158"/>
    </row>
    <row r="54" spans="2:21" ht="12" x14ac:dyDescent="0.2">
      <c r="B54" s="69"/>
      <c r="C54" s="252">
        <v>45</v>
      </c>
      <c r="D54" s="124" t="s">
        <v>1427</v>
      </c>
      <c r="E54" s="145" t="str">
        <f>IFERROR(VLOOKUP(D54,BD!$B:$D,2,FALSE),"")</f>
        <v>ASSVP</v>
      </c>
      <c r="F54" s="160">
        <f>IFERROR(VLOOKUP(D54,BD!$B:$D,3,FALSE),"")</f>
        <v>39174</v>
      </c>
      <c r="G54" s="146">
        <f>IF(COUNT(I54:U54)&gt;=5,SUM(LARGE(I54:U54,{1,2,3,4,5})),IF(COUNT(I54:U54)=4,SUM(LARGE(I54:U54,{1,2,3,4})),IF(COUNT(I54:U54)=3,SUM(LARGE(I54:U54,{1,2,3})),IF(COUNT(I54:U54)=2,SUM(LARGE(I54:U54,{1,2})),IF(COUNT(I54:U54)=1,SUM(LARGE(I54:U54,{1})),0)))))</f>
        <v>400</v>
      </c>
      <c r="H54" s="147">
        <f t="shared" si="1"/>
        <v>1</v>
      </c>
      <c r="I54" s="71"/>
      <c r="J54" s="71"/>
      <c r="K54" s="71"/>
      <c r="L54" s="71">
        <v>400</v>
      </c>
      <c r="M54" s="71"/>
      <c r="N54" s="71"/>
      <c r="O54" s="71"/>
      <c r="P54" s="71"/>
      <c r="Q54" s="71"/>
      <c r="R54" s="71"/>
      <c r="S54" s="71"/>
      <c r="T54" s="71"/>
      <c r="U54" s="158"/>
    </row>
    <row r="55" spans="2:21" ht="12" x14ac:dyDescent="0.2">
      <c r="B55" s="69"/>
      <c r="C55" s="252"/>
      <c r="D55" s="124" t="s">
        <v>1251</v>
      </c>
      <c r="E55" s="145" t="str">
        <f>IFERROR(VLOOKUP(D55,BD!$B:$D,2,FALSE),"")</f>
        <v>ABCFI</v>
      </c>
      <c r="F55" s="160">
        <f>IFERROR(VLOOKUP(D55,BD!$B:$D,3,FALSE),"")</f>
        <v>39283</v>
      </c>
      <c r="G55" s="146">
        <f>IF(COUNT(I55:U55)&gt;=5,SUM(LARGE(I55:U55,{1,2,3,4,5})),IF(COUNT(I55:U55)=4,SUM(LARGE(I55:U55,{1,2,3,4})),IF(COUNT(I55:U55)=3,SUM(LARGE(I55:U55,{1,2,3})),IF(COUNT(I55:U55)=2,SUM(LARGE(I55:U55,{1,2})),IF(COUNT(I55:U55)=1,SUM(LARGE(I55:U55,{1})),0)))))</f>
        <v>400</v>
      </c>
      <c r="H55" s="147">
        <f t="shared" si="1"/>
        <v>1</v>
      </c>
      <c r="I55" s="71"/>
      <c r="J55" s="71"/>
      <c r="K55" s="71"/>
      <c r="L55" s="71"/>
      <c r="M55" s="71"/>
      <c r="N55" s="71"/>
      <c r="O55" s="71">
        <v>400</v>
      </c>
      <c r="P55" s="71"/>
      <c r="Q55" s="71"/>
      <c r="R55" s="71"/>
      <c r="S55" s="71"/>
      <c r="T55" s="71"/>
      <c r="U55" s="158"/>
    </row>
    <row r="56" spans="2:21" ht="12" x14ac:dyDescent="0.2">
      <c r="B56" s="69"/>
      <c r="C56" s="252"/>
      <c r="D56" s="124" t="s">
        <v>822</v>
      </c>
      <c r="E56" s="145" t="str">
        <f>IFERROR(VLOOKUP(D56,BD!$B:$D,2,FALSE),"")</f>
        <v>PIAMARTA</v>
      </c>
      <c r="F56" s="160">
        <f>IFERROR(VLOOKUP(D56,BD!$B:$D,3,FALSE),"")</f>
        <v>40030</v>
      </c>
      <c r="G56" s="146">
        <f>IF(COUNT(I56:U56)&gt;=5,SUM(LARGE(I56:U56,{1,2,3,4,5})),IF(COUNT(I56:U56)=4,SUM(LARGE(I56:U56,{1,2,3,4})),IF(COUNT(I56:U56)=3,SUM(LARGE(I56:U56,{1,2,3})),IF(COUNT(I56:U56)=2,SUM(LARGE(I56:U56,{1,2})),IF(COUNT(I56:U56)=1,SUM(LARGE(I56:U56,{1})),0)))))</f>
        <v>400</v>
      </c>
      <c r="H56" s="147">
        <f t="shared" si="1"/>
        <v>1</v>
      </c>
      <c r="I56" s="71"/>
      <c r="J56" s="71"/>
      <c r="K56" s="71"/>
      <c r="L56" s="71">
        <v>400</v>
      </c>
      <c r="M56" s="71"/>
      <c r="N56" s="71"/>
      <c r="O56" s="71"/>
      <c r="P56" s="71"/>
      <c r="Q56" s="71"/>
      <c r="R56" s="71"/>
      <c r="S56" s="71"/>
      <c r="T56" s="71"/>
      <c r="U56" s="158"/>
    </row>
    <row r="57" spans="2:21" ht="12" x14ac:dyDescent="0.2">
      <c r="B57" s="69"/>
      <c r="C57" s="252"/>
      <c r="D57" s="124" t="s">
        <v>1591</v>
      </c>
      <c r="E57" s="145" t="str">
        <f>IFERROR(VLOOKUP(D57,BD!$B:$D,2,FALSE),"")</f>
        <v>SMCC</v>
      </c>
      <c r="F57" s="160">
        <f>IFERROR(VLOOKUP(D57,BD!$B:$D,3,FALSE),"")</f>
        <v>39084</v>
      </c>
      <c r="G57" s="146">
        <f>IF(COUNT(I57:U57)&gt;=5,SUM(LARGE(I57:U57,{1,2,3,4,5})),IF(COUNT(I57:U57)=4,SUM(LARGE(I57:U57,{1,2,3,4})),IF(COUNT(I57:U57)=3,SUM(LARGE(I57:U57,{1,2,3})),IF(COUNT(I57:U57)=2,SUM(LARGE(I57:U57,{1,2})),IF(COUNT(I57:U57)=1,SUM(LARGE(I57:U57,{1})),0)))))</f>
        <v>400</v>
      </c>
      <c r="H57" s="147">
        <f t="shared" si="1"/>
        <v>1</v>
      </c>
      <c r="I57" s="71"/>
      <c r="J57" s="71"/>
      <c r="K57" s="71"/>
      <c r="L57" s="71"/>
      <c r="M57" s="71"/>
      <c r="N57" s="71"/>
      <c r="O57" s="71"/>
      <c r="P57" s="71">
        <v>400</v>
      </c>
      <c r="Q57" s="71"/>
      <c r="R57" s="71"/>
      <c r="S57" s="71"/>
      <c r="T57" s="71"/>
      <c r="U57" s="158"/>
    </row>
    <row r="58" spans="2:21" ht="12" x14ac:dyDescent="0.2">
      <c r="B58" s="69"/>
      <c r="C58" s="252"/>
      <c r="D58" s="124" t="s">
        <v>1437</v>
      </c>
      <c r="E58" s="145" t="str">
        <f>IFERROR(VLOOKUP(D58,BD!$B:$D,2,FALSE),"")</f>
        <v>SMEL/MCR</v>
      </c>
      <c r="F58" s="160">
        <f>IFERROR(VLOOKUP(D58,BD!$B:$D,3,FALSE),"")</f>
        <v>39700</v>
      </c>
      <c r="G58" s="146">
        <f>IF(COUNT(I58:U58)&gt;=5,SUM(LARGE(I58:U58,{1,2,3,4,5})),IF(COUNT(I58:U58)=4,SUM(LARGE(I58:U58,{1,2,3,4})),IF(COUNT(I58:U58)=3,SUM(LARGE(I58:U58,{1,2,3})),IF(COUNT(I58:U58)=2,SUM(LARGE(I58:U58,{1,2})),IF(COUNT(I58:U58)=1,SUM(LARGE(I58:U58,{1})),0)))))</f>
        <v>400</v>
      </c>
      <c r="H58" s="147">
        <f t="shared" si="1"/>
        <v>1</v>
      </c>
      <c r="I58" s="71"/>
      <c r="J58" s="71"/>
      <c r="K58" s="71"/>
      <c r="L58" s="71"/>
      <c r="M58" s="71"/>
      <c r="N58" s="71"/>
      <c r="O58" s="71">
        <v>400</v>
      </c>
      <c r="P58" s="71"/>
      <c r="Q58" s="71"/>
      <c r="R58" s="71"/>
      <c r="S58" s="71"/>
      <c r="T58" s="71"/>
      <c r="U58" s="158"/>
    </row>
    <row r="59" spans="2:21" ht="12" x14ac:dyDescent="0.2">
      <c r="B59" s="69"/>
      <c r="C59" s="252"/>
      <c r="D59" s="126" t="s">
        <v>1436</v>
      </c>
      <c r="E59" s="217" t="s">
        <v>868</v>
      </c>
      <c r="F59" s="160">
        <f>IFERROR(VLOOKUP(D59,BD!$B:$D,3,FALSE),"")</f>
        <v>39489</v>
      </c>
      <c r="G59" s="146">
        <f>IF(COUNT(I59:U59)&gt;=5,SUM(LARGE(I59:U59,{1,2,3,4,5})),IF(COUNT(I59:U59)=4,SUM(LARGE(I59:U59,{1,2,3,4})),IF(COUNT(I59:U59)=3,SUM(LARGE(I59:U59,{1,2,3})),IF(COUNT(I59:U59)=2,SUM(LARGE(I59:U59,{1,2})),IF(COUNT(I59:U59)=1,SUM(LARGE(I59:U59,{1})),0)))))</f>
        <v>400</v>
      </c>
      <c r="H59" s="147">
        <f t="shared" si="1"/>
        <v>1</v>
      </c>
      <c r="I59" s="71"/>
      <c r="J59" s="71"/>
      <c r="K59" s="71"/>
      <c r="L59" s="71"/>
      <c r="M59" s="71"/>
      <c r="N59" s="71"/>
      <c r="O59" s="71">
        <v>400</v>
      </c>
      <c r="P59" s="71"/>
      <c r="Q59" s="71"/>
      <c r="R59" s="71"/>
      <c r="S59" s="71"/>
      <c r="T59" s="71"/>
      <c r="U59" s="158"/>
    </row>
    <row r="60" spans="2:21" ht="12" x14ac:dyDescent="0.2">
      <c r="B60" s="69"/>
      <c r="C60" s="252"/>
      <c r="D60" s="124" t="s">
        <v>1425</v>
      </c>
      <c r="E60" s="145" t="str">
        <f>IFERROR(VLOOKUP(D60,BD!$B:$D,2,FALSE),"")</f>
        <v>ASSVP</v>
      </c>
      <c r="F60" s="160">
        <f>IFERROR(VLOOKUP(D60,BD!$B:$D,3,FALSE),"")</f>
        <v>39675</v>
      </c>
      <c r="G60" s="146">
        <f>IF(COUNT(I60:U60)&gt;=5,SUM(LARGE(I60:U60,{1,2,3,4,5})),IF(COUNT(I60:U60)=4,SUM(LARGE(I60:U60,{1,2,3,4})),IF(COUNT(I60:U60)=3,SUM(LARGE(I60:U60,{1,2,3})),IF(COUNT(I60:U60)=2,SUM(LARGE(I60:U60,{1,2})),IF(COUNT(I60:U60)=1,SUM(LARGE(I60:U60,{1})),0)))))</f>
        <v>400</v>
      </c>
      <c r="H60" s="147">
        <f t="shared" si="1"/>
        <v>1</v>
      </c>
      <c r="I60" s="71"/>
      <c r="J60" s="71"/>
      <c r="K60" s="71"/>
      <c r="L60" s="71">
        <v>400</v>
      </c>
      <c r="M60" s="71"/>
      <c r="N60" s="71"/>
      <c r="O60" s="71"/>
      <c r="P60" s="71"/>
      <c r="Q60" s="71"/>
      <c r="R60" s="71"/>
      <c r="S60" s="71"/>
      <c r="T60" s="71"/>
      <c r="U60" s="158"/>
    </row>
    <row r="61" spans="2:21" ht="12" x14ac:dyDescent="0.2">
      <c r="B61" s="69"/>
      <c r="C61" s="252"/>
      <c r="D61" s="124" t="s">
        <v>611</v>
      </c>
      <c r="E61" s="145" t="str">
        <f>IFERROR(VLOOKUP(D61,BD!$B:$D,2,FALSE),"")</f>
        <v>SMCC</v>
      </c>
      <c r="F61" s="160">
        <f>IFERROR(VLOOKUP(D61,BD!$B:$D,3,FALSE),"")</f>
        <v>39219</v>
      </c>
      <c r="G61" s="146">
        <f>IF(COUNT(I61:U61)&gt;=5,SUM(LARGE(I61:U61,{1,2,3,4,5})),IF(COUNT(I61:U61)=4,SUM(LARGE(I61:U61,{1,2,3,4})),IF(COUNT(I61:U61)=3,SUM(LARGE(I61:U61,{1,2,3})),IF(COUNT(I61:U61)=2,SUM(LARGE(I61:U61,{1,2})),IF(COUNT(I61:U61)=1,SUM(LARGE(I61:U61,{1})),0)))))</f>
        <v>400</v>
      </c>
      <c r="H61" s="147">
        <f t="shared" si="1"/>
        <v>1</v>
      </c>
      <c r="I61" s="71"/>
      <c r="J61" s="71"/>
      <c r="K61" s="71"/>
      <c r="L61" s="71"/>
      <c r="M61" s="71"/>
      <c r="N61" s="71"/>
      <c r="O61" s="71"/>
      <c r="P61" s="71">
        <v>400</v>
      </c>
      <c r="Q61" s="71"/>
      <c r="R61" s="71"/>
      <c r="S61" s="71"/>
      <c r="T61" s="71"/>
      <c r="U61" s="158"/>
    </row>
    <row r="62" spans="2:21" ht="12" x14ac:dyDescent="0.2">
      <c r="B62" s="69"/>
      <c r="C62" s="252"/>
      <c r="D62" s="124" t="s">
        <v>1426</v>
      </c>
      <c r="E62" s="145" t="str">
        <f>IFERROR(VLOOKUP(D62,BD!$B:$D,2,FALSE),"")</f>
        <v>ASSVP</v>
      </c>
      <c r="F62" s="160">
        <f>IFERROR(VLOOKUP(D62,BD!$B:$D,3,FALSE),"")</f>
        <v>39198</v>
      </c>
      <c r="G62" s="146">
        <f>IF(COUNT(I62:U62)&gt;=5,SUM(LARGE(I62:U62,{1,2,3,4,5})),IF(COUNT(I62:U62)=4,SUM(LARGE(I62:U62,{1,2,3,4})),IF(COUNT(I62:U62)=3,SUM(LARGE(I62:U62,{1,2,3})),IF(COUNT(I62:U62)=2,SUM(LARGE(I62:U62,{1,2})),IF(COUNT(I62:U62)=1,SUM(LARGE(I62:U62,{1})),0)))))</f>
        <v>400</v>
      </c>
      <c r="H62" s="147">
        <f t="shared" si="1"/>
        <v>1</v>
      </c>
      <c r="I62" s="71"/>
      <c r="J62" s="71"/>
      <c r="K62" s="71"/>
      <c r="L62" s="71">
        <v>400</v>
      </c>
      <c r="M62" s="71"/>
      <c r="N62" s="71"/>
      <c r="O62" s="71"/>
      <c r="P62" s="71"/>
      <c r="Q62" s="71"/>
      <c r="R62" s="71"/>
      <c r="S62" s="71"/>
      <c r="T62" s="71"/>
      <c r="U62" s="158"/>
    </row>
    <row r="63" spans="2:21" ht="12" x14ac:dyDescent="0.2">
      <c r="B63" s="69"/>
      <c r="C63" s="252"/>
      <c r="D63" s="124" t="s">
        <v>1423</v>
      </c>
      <c r="E63" s="145" t="str">
        <f>IFERROR(VLOOKUP(D63,BD!$B:$D,2,FALSE),"")</f>
        <v>ASSVP</v>
      </c>
      <c r="F63" s="160">
        <f>IFERROR(VLOOKUP(D63,BD!$B:$D,3,FALSE),"")</f>
        <v>39179</v>
      </c>
      <c r="G63" s="146">
        <f>IF(COUNT(I63:U63)&gt;=5,SUM(LARGE(I63:U63,{1,2,3,4,5})),IF(COUNT(I63:U63)=4,SUM(LARGE(I63:U63,{1,2,3,4})),IF(COUNT(I63:U63)=3,SUM(LARGE(I63:U63,{1,2,3})),IF(COUNT(I63:U63)=2,SUM(LARGE(I63:U63,{1,2})),IF(COUNT(I63:U63)=1,SUM(LARGE(I63:U63,{1})),0)))))</f>
        <v>400</v>
      </c>
      <c r="H63" s="147">
        <f t="shared" si="1"/>
        <v>1</v>
      </c>
      <c r="I63" s="71"/>
      <c r="J63" s="71"/>
      <c r="K63" s="71"/>
      <c r="L63" s="71">
        <v>400</v>
      </c>
      <c r="M63" s="71"/>
      <c r="N63" s="71"/>
      <c r="O63" s="71"/>
      <c r="P63" s="71"/>
      <c r="Q63" s="71"/>
      <c r="R63" s="71"/>
      <c r="S63" s="71"/>
      <c r="T63" s="71"/>
      <c r="U63" s="158"/>
    </row>
    <row r="64" spans="2:21" ht="12" x14ac:dyDescent="0.2">
      <c r="B64" s="69"/>
      <c r="C64" s="252"/>
      <c r="D64" s="124" t="s">
        <v>1592</v>
      </c>
      <c r="E64" s="145" t="str">
        <f>IFERROR(VLOOKUP(D64,BD!$B:$D,2,FALSE),"")</f>
        <v>SMCC</v>
      </c>
      <c r="F64" s="160">
        <f>IFERROR(VLOOKUP(D64,BD!$B:$D,3,FALSE),"")</f>
        <v>39626</v>
      </c>
      <c r="G64" s="146">
        <f>IF(COUNT(I64:U64)&gt;=5,SUM(LARGE(I64:U64,{1,2,3,4,5})),IF(COUNT(I64:U64)=4,SUM(LARGE(I64:U64,{1,2,3,4})),IF(COUNT(I64:U64)=3,SUM(LARGE(I64:U64,{1,2,3})),IF(COUNT(I64:U64)=2,SUM(LARGE(I64:U64,{1,2})),IF(COUNT(I64:U64)=1,SUM(LARGE(I64:U64,{1})),0)))))</f>
        <v>400</v>
      </c>
      <c r="H64" s="147">
        <f t="shared" si="1"/>
        <v>1</v>
      </c>
      <c r="I64" s="71"/>
      <c r="J64" s="71"/>
      <c r="K64" s="71"/>
      <c r="L64" s="71"/>
      <c r="M64" s="71"/>
      <c r="N64" s="71"/>
      <c r="O64" s="71"/>
      <c r="P64" s="71">
        <v>400</v>
      </c>
      <c r="Q64" s="71"/>
      <c r="R64" s="71"/>
      <c r="S64" s="71"/>
      <c r="T64" s="71"/>
      <c r="U64" s="158"/>
    </row>
    <row r="65" spans="2:21" ht="12" x14ac:dyDescent="0.2">
      <c r="B65" s="69"/>
      <c r="C65" s="252">
        <v>56</v>
      </c>
      <c r="D65" s="124" t="s">
        <v>1094</v>
      </c>
      <c r="E65" s="145" t="str">
        <f>IFERROR(VLOOKUP(D65,BD!$B:$D,2,FALSE),"")</f>
        <v>ZARDO</v>
      </c>
      <c r="F65" s="160">
        <f>IFERROR(VLOOKUP(D65,BD!$B:$D,3,FALSE),"")</f>
        <v>0</v>
      </c>
      <c r="G65" s="146">
        <f>IF(COUNT(I65:U65)&gt;=5,SUM(LARGE(I65:U65,{1,2,3,4,5})),IF(COUNT(I65:U65)=4,SUM(LARGE(I65:U65,{1,2,3,4})),IF(COUNT(I65:U65)=3,SUM(LARGE(I65:U65,{1,2,3})),IF(COUNT(I65:U65)=2,SUM(LARGE(I65:U65,{1,2})),IF(COUNT(I65:U65)=1,SUM(LARGE(I65:U65,{1})),0)))))</f>
        <v>320</v>
      </c>
      <c r="H65" s="147">
        <f t="shared" si="1"/>
        <v>1</v>
      </c>
      <c r="I65" s="71">
        <v>320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158"/>
    </row>
    <row r="66" spans="2:21" ht="12" x14ac:dyDescent="0.2">
      <c r="B66" s="69"/>
      <c r="C66" s="252"/>
      <c r="D66" s="124" t="s">
        <v>1596</v>
      </c>
      <c r="E66" s="145" t="str">
        <f>IFERROR(VLOOKUP(D66,BD!$B:$D,2,FALSE),"")</f>
        <v>CSJ/NAMBA TRAINING</v>
      </c>
      <c r="F66" s="160">
        <f>IFERROR(VLOOKUP(D66,BD!$B:$D,3,FALSE),"")</f>
        <v>39695</v>
      </c>
      <c r="G66" s="146">
        <f>IF(COUNT(I66:U66)&gt;=5,SUM(LARGE(I66:U66,{1,2,3,4,5})),IF(COUNT(I66:U66)=4,SUM(LARGE(I66:U66,{1,2,3,4})),IF(COUNT(I66:U66)=3,SUM(LARGE(I66:U66,{1,2,3})),IF(COUNT(I66:U66)=2,SUM(LARGE(I66:U66,{1,2})),IF(COUNT(I66:U66)=1,SUM(LARGE(I66:U66,{1})),0)))))</f>
        <v>320</v>
      </c>
      <c r="H66" s="147">
        <f t="shared" si="1"/>
        <v>1</v>
      </c>
      <c r="I66" s="71"/>
      <c r="J66" s="71"/>
      <c r="K66" s="71"/>
      <c r="L66" s="71"/>
      <c r="M66" s="71"/>
      <c r="N66" s="71"/>
      <c r="O66" s="71"/>
      <c r="P66" s="71"/>
      <c r="Q66" s="71">
        <v>320</v>
      </c>
      <c r="R66" s="71"/>
      <c r="S66" s="71"/>
      <c r="T66" s="71"/>
      <c r="U66" s="158"/>
    </row>
    <row r="67" spans="2:21" ht="12" x14ac:dyDescent="0.2">
      <c r="B67" s="69"/>
      <c r="C67" s="252"/>
      <c r="D67" s="126" t="s">
        <v>1095</v>
      </c>
      <c r="E67" s="145" t="str">
        <f>IFERROR(VLOOKUP(D67,BD!$B:$D,2,FALSE),"")</f>
        <v>AMBP</v>
      </c>
      <c r="F67" s="160">
        <f>IFERROR(VLOOKUP(D67,BD!$B:$D,3,FALSE),"")</f>
        <v>0</v>
      </c>
      <c r="G67" s="146">
        <f>IF(COUNT(I67:U67)&gt;=5,SUM(LARGE(I67:U67,{1,2,3,4,5})),IF(COUNT(I67:U67)=4,SUM(LARGE(I67:U67,{1,2,3,4})),IF(COUNT(I67:U67)=3,SUM(LARGE(I67:U67,{1,2,3})),IF(COUNT(I67:U67)=2,SUM(LARGE(I67:U67,{1,2})),IF(COUNT(I67:U67)=1,SUM(LARGE(I67:U67,{1})),0)))))</f>
        <v>320</v>
      </c>
      <c r="H67" s="147">
        <f t="shared" si="1"/>
        <v>1</v>
      </c>
      <c r="I67" s="71"/>
      <c r="J67" s="71">
        <v>320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158"/>
    </row>
    <row r="68" spans="2:21" ht="12" x14ac:dyDescent="0.2">
      <c r="B68" s="69"/>
      <c r="C68" s="252"/>
      <c r="D68" s="124" t="s">
        <v>1090</v>
      </c>
      <c r="E68" s="145" t="str">
        <f>IFERROR(VLOOKUP(D68,BD!$B:$D,2,FALSE),"")</f>
        <v>ZARDO</v>
      </c>
      <c r="F68" s="160">
        <f>IFERROR(VLOOKUP(D68,BD!$B:$D,3,FALSE),"")</f>
        <v>0</v>
      </c>
      <c r="G68" s="146">
        <f>IF(COUNT(I68:U68)&gt;=5,SUM(LARGE(I68:U68,{1,2,3,4,5})),IF(COUNT(I68:U68)=4,SUM(LARGE(I68:U68,{1,2,3,4})),IF(COUNT(I68:U68)=3,SUM(LARGE(I68:U68,{1,2,3})),IF(COUNT(I68:U68)=2,SUM(LARGE(I68:U68,{1,2})),IF(COUNT(I68:U68)=1,SUM(LARGE(I68:U68,{1})),0)))))</f>
        <v>320</v>
      </c>
      <c r="H68" s="147">
        <f t="shared" si="1"/>
        <v>1</v>
      </c>
      <c r="I68" s="71">
        <v>320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158"/>
    </row>
    <row r="69" spans="2:21" ht="12" x14ac:dyDescent="0.2">
      <c r="B69" s="69"/>
      <c r="C69" s="252"/>
      <c r="D69" s="126" t="s">
        <v>1595</v>
      </c>
      <c r="E69" s="145" t="str">
        <f>IFERROR(VLOOKUP(D69,BD!$B:$D,2,FALSE),"")</f>
        <v>CSJ/NAMBA TRAINING</v>
      </c>
      <c r="F69" s="160">
        <f>IFERROR(VLOOKUP(D69,BD!$B:$D,3,FALSE),"")</f>
        <v>39204</v>
      </c>
      <c r="G69" s="146">
        <f>IF(COUNT(I69:U69)&gt;=5,SUM(LARGE(I69:U69,{1,2,3,4,5})),IF(COUNT(I69:U69)=4,SUM(LARGE(I69:U69,{1,2,3,4})),IF(COUNT(I69:U69)=3,SUM(LARGE(I69:U69,{1,2,3})),IF(COUNT(I69:U69)=2,SUM(LARGE(I69:U69,{1,2})),IF(COUNT(I69:U69)=1,SUM(LARGE(I69:U69,{1})),0)))))</f>
        <v>320</v>
      </c>
      <c r="H69" s="147">
        <f t="shared" si="1"/>
        <v>1</v>
      </c>
      <c r="I69" s="71"/>
      <c r="J69" s="71"/>
      <c r="K69" s="71"/>
      <c r="L69" s="71"/>
      <c r="M69" s="71"/>
      <c r="N69" s="71"/>
      <c r="O69" s="71"/>
      <c r="P69" s="71"/>
      <c r="Q69" s="71">
        <v>320</v>
      </c>
      <c r="R69" s="71"/>
      <c r="S69" s="71"/>
      <c r="T69" s="71"/>
      <c r="U69" s="158"/>
    </row>
    <row r="70" spans="2:21" ht="12" x14ac:dyDescent="0.2">
      <c r="B70" s="69"/>
      <c r="C70" s="252"/>
      <c r="D70" s="124" t="s">
        <v>1419</v>
      </c>
      <c r="E70" s="145" t="str">
        <f>IFERROR(VLOOKUP(D70,BD!$B:$D,2,FALSE),"")</f>
        <v>SMCC</v>
      </c>
      <c r="F70" s="160">
        <f>IFERROR(VLOOKUP(D70,BD!$B:$D,3,FALSE),"")</f>
        <v>39382</v>
      </c>
      <c r="G70" s="146">
        <f>IF(COUNT(I70:U70)&gt;=5,SUM(LARGE(I70:U70,{1,2,3,4,5})),IF(COUNT(I70:U70)=4,SUM(LARGE(I70:U70,{1,2,3,4})),IF(COUNT(I70:U70)=3,SUM(LARGE(I70:U70,{1,2,3})),IF(COUNT(I70:U70)=2,SUM(LARGE(I70:U70,{1,2})),IF(COUNT(I70:U70)=1,SUM(LARGE(I70:U70,{1})),0)))))</f>
        <v>320</v>
      </c>
      <c r="H70" s="147">
        <f t="shared" si="1"/>
        <v>1</v>
      </c>
      <c r="I70" s="71"/>
      <c r="J70" s="71"/>
      <c r="K70" s="71">
        <v>320</v>
      </c>
      <c r="L70" s="71"/>
      <c r="M70" s="71"/>
      <c r="N70" s="71"/>
      <c r="O70" s="71"/>
      <c r="P70" s="71"/>
      <c r="Q70" s="71"/>
      <c r="R70" s="71"/>
      <c r="S70" s="71"/>
      <c r="T70" s="71"/>
      <c r="U70" s="158"/>
    </row>
    <row r="71" spans="2:21" ht="12" x14ac:dyDescent="0.2">
      <c r="B71" s="69"/>
      <c r="C71" s="252">
        <v>62</v>
      </c>
      <c r="D71" s="124" t="s">
        <v>1601</v>
      </c>
      <c r="E71" s="145" t="str">
        <f>IFERROR(VLOOKUP(D71,BD!$B:$D,2,FALSE),"")</f>
        <v>ZARDO</v>
      </c>
      <c r="F71" s="160">
        <f>IFERROR(VLOOKUP(D71,BD!$B:$D,3,FALSE),"")</f>
        <v>39598</v>
      </c>
      <c r="G71" s="146">
        <f>IF(COUNT(I71:U71)&gt;=5,SUM(LARGE(I71:U71,{1,2,3,4,5})),IF(COUNT(I71:U71)=4,SUM(LARGE(I71:U71,{1,2,3,4})),IF(COUNT(I71:U71)=3,SUM(LARGE(I71:U71,{1,2,3})),IF(COUNT(I71:U71)=2,SUM(LARGE(I71:U71,{1,2})),IF(COUNT(I71:U71)=1,SUM(LARGE(I71:U71,{1})),0)))))</f>
        <v>200</v>
      </c>
      <c r="H71" s="147">
        <f t="shared" si="1"/>
        <v>1</v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>
        <v>200</v>
      </c>
      <c r="T71" s="71"/>
      <c r="U71" s="158"/>
    </row>
    <row r="72" spans="2:21" ht="12" x14ac:dyDescent="0.2">
      <c r="B72" s="69"/>
      <c r="C72" s="252"/>
      <c r="D72" s="124" t="s">
        <v>1599</v>
      </c>
      <c r="E72" s="145" t="str">
        <f>IFERROR(VLOOKUP(D72,BD!$B:$D,2,FALSE),"")</f>
        <v>ASSVP</v>
      </c>
      <c r="F72" s="160">
        <f>IFERROR(VLOOKUP(D72,BD!$B:$D,3,FALSE),"")</f>
        <v>39541</v>
      </c>
      <c r="G72" s="146">
        <f>IF(COUNT(I72:U72)&gt;=5,SUM(LARGE(I72:U72,{1,2,3,4,5})),IF(COUNT(I72:U72)=4,SUM(LARGE(I72:U72,{1,2,3,4})),IF(COUNT(I72:U72)=3,SUM(LARGE(I72:U72,{1,2,3})),IF(COUNT(I72:U72)=2,SUM(LARGE(I72:U72,{1,2})),IF(COUNT(I72:U72)=1,SUM(LARGE(I72:U72,{1})),0)))))</f>
        <v>200</v>
      </c>
      <c r="H72" s="147">
        <f t="shared" si="1"/>
        <v>1</v>
      </c>
      <c r="I72" s="71"/>
      <c r="J72" s="71"/>
      <c r="K72" s="71"/>
      <c r="L72" s="71"/>
      <c r="M72" s="71"/>
      <c r="N72" s="71"/>
      <c r="O72" s="71"/>
      <c r="P72" s="71"/>
      <c r="Q72" s="71"/>
      <c r="R72" s="71">
        <v>200</v>
      </c>
      <c r="S72" s="71"/>
      <c r="T72" s="71"/>
      <c r="U72" s="158"/>
    </row>
    <row r="73" spans="2:21" ht="12" x14ac:dyDescent="0.2">
      <c r="B73" s="69"/>
      <c r="C73" s="252"/>
      <c r="D73" s="124" t="s">
        <v>1597</v>
      </c>
      <c r="E73" s="145" t="str">
        <f>IFERROR(VLOOKUP(D73,BD!$B:$D,2,FALSE),"")</f>
        <v>ASSVP</v>
      </c>
      <c r="F73" s="160">
        <f>IFERROR(VLOOKUP(D73,BD!$B:$D,3,FALSE),"")</f>
        <v>0</v>
      </c>
      <c r="G73" s="146">
        <f>IF(COUNT(I73:U73)&gt;=5,SUM(LARGE(I73:U73,{1,2,3,4,5})),IF(COUNT(I73:U73)=4,SUM(LARGE(I73:U73,{1,2,3,4})),IF(COUNT(I73:U73)=3,SUM(LARGE(I73:U73,{1,2,3})),IF(COUNT(I73:U73)=2,SUM(LARGE(I73:U73,{1,2})),IF(COUNT(I73:U73)=1,SUM(LARGE(I73:U73,{1})),0)))))</f>
        <v>200</v>
      </c>
      <c r="H73" s="147">
        <f t="shared" si="1"/>
        <v>1</v>
      </c>
      <c r="I73" s="71"/>
      <c r="J73" s="71"/>
      <c r="K73" s="71"/>
      <c r="L73" s="71"/>
      <c r="M73" s="71"/>
      <c r="N73" s="71"/>
      <c r="O73" s="71"/>
      <c r="P73" s="71"/>
      <c r="Q73" s="71"/>
      <c r="R73" s="71">
        <v>200</v>
      </c>
      <c r="S73" s="71"/>
      <c r="T73" s="71"/>
      <c r="U73" s="158"/>
    </row>
    <row r="74" spans="2:21" ht="12" x14ac:dyDescent="0.2">
      <c r="B74" s="69"/>
      <c r="C74" s="252"/>
      <c r="D74" s="124" t="s">
        <v>1585</v>
      </c>
      <c r="E74" s="145" t="str">
        <f>IFERROR(VLOOKUP(D74,BD!$B:$D,2,FALSE),"")</f>
        <v>SMEL/MCR</v>
      </c>
      <c r="F74" s="160">
        <f>IFERROR(VLOOKUP(D74,BD!$B:$D,3,FALSE),"")</f>
        <v>39573</v>
      </c>
      <c r="G74" s="146">
        <f>IF(COUNT(I74:U74)&gt;=5,SUM(LARGE(I74:U74,{1,2,3,4,5})),IF(COUNT(I74:U74)=4,SUM(LARGE(I74:U74,{1,2,3,4})),IF(COUNT(I74:U74)=3,SUM(LARGE(I74:U74,{1,2,3})),IF(COUNT(I74:U74)=2,SUM(LARGE(I74:U74,{1,2})),IF(COUNT(I74:U74)=1,SUM(LARGE(I74:U74,{1})),0)))))</f>
        <v>200</v>
      </c>
      <c r="H74" s="147">
        <f t="shared" ref="H74:H80" si="2">COUNT(I74:U74)-COUNTIF(I74:U74,"=0")</f>
        <v>1</v>
      </c>
      <c r="I74" s="71"/>
      <c r="J74" s="71"/>
      <c r="K74" s="71"/>
      <c r="L74" s="71"/>
      <c r="M74" s="71"/>
      <c r="N74" s="71"/>
      <c r="O74" s="71"/>
      <c r="P74" s="71"/>
      <c r="Q74" s="71"/>
      <c r="R74" s="71">
        <v>200</v>
      </c>
      <c r="S74" s="71"/>
      <c r="T74" s="71"/>
      <c r="U74" s="158"/>
    </row>
    <row r="75" spans="2:21" ht="12" x14ac:dyDescent="0.2">
      <c r="B75" s="69"/>
      <c r="C75" s="252"/>
      <c r="D75" s="124" t="s">
        <v>1600</v>
      </c>
      <c r="E75" s="145" t="str">
        <f>IFERROR(VLOOKUP(D75,BD!$B:$D,2,FALSE),"")</f>
        <v>ASSVP</v>
      </c>
      <c r="F75" s="160">
        <f>IFERROR(VLOOKUP(D75,BD!$B:$D,3,FALSE),"")</f>
        <v>39083</v>
      </c>
      <c r="G75" s="146">
        <f>IF(COUNT(I75:U75)&gt;=5,SUM(LARGE(I75:U75,{1,2,3,4,5})),IF(COUNT(I75:U75)=4,SUM(LARGE(I75:U75,{1,2,3,4})),IF(COUNT(I75:U75)=3,SUM(LARGE(I75:U75,{1,2,3})),IF(COUNT(I75:U75)=2,SUM(LARGE(I75:U75,{1,2})),IF(COUNT(I75:U75)=1,SUM(LARGE(I75:U75,{1})),0)))))</f>
        <v>200</v>
      </c>
      <c r="H75" s="147">
        <f t="shared" si="2"/>
        <v>1</v>
      </c>
      <c r="I75" s="71"/>
      <c r="J75" s="71"/>
      <c r="K75" s="71"/>
      <c r="L75" s="71"/>
      <c r="M75" s="71"/>
      <c r="N75" s="71"/>
      <c r="O75" s="71"/>
      <c r="P75" s="71"/>
      <c r="Q75" s="71"/>
      <c r="R75" s="71">
        <v>200</v>
      </c>
      <c r="S75" s="71"/>
      <c r="T75" s="71"/>
      <c r="U75" s="158"/>
    </row>
    <row r="76" spans="2:21" ht="12" x14ac:dyDescent="0.2">
      <c r="B76" s="69"/>
      <c r="C76" s="252">
        <v>67</v>
      </c>
      <c r="D76" s="124" t="s">
        <v>1434</v>
      </c>
      <c r="E76" s="145" t="str">
        <f>IFERROR(VLOOKUP(D76,BD!$B:$D,2,FALSE),"")</f>
        <v>SMEL/MCR</v>
      </c>
      <c r="F76" s="160">
        <f>IFERROR(VLOOKUP(D76,BD!$B:$D,3,FALSE),"")</f>
        <v>39548</v>
      </c>
      <c r="G76" s="146">
        <f>IF(COUNT(I76:U76)&gt;=5,SUM(LARGE(I76:U76,{1,2,3,4,5})),IF(COUNT(I76:U76)=4,SUM(LARGE(I76:U76,{1,2,3,4})),IF(COUNT(I76:U76)=3,SUM(LARGE(I76:U76,{1,2,3})),IF(COUNT(I76:U76)=2,SUM(LARGE(I76:U76,{1,2})),IF(COUNT(I76:U76)=1,SUM(LARGE(I76:U76,{1})),0)))))</f>
        <v>160</v>
      </c>
      <c r="H76" s="147">
        <f t="shared" si="2"/>
        <v>1</v>
      </c>
      <c r="I76" s="71"/>
      <c r="J76" s="71"/>
      <c r="K76" s="71"/>
      <c r="L76" s="71"/>
      <c r="M76" s="71"/>
      <c r="N76" s="71"/>
      <c r="O76" s="71">
        <v>160</v>
      </c>
      <c r="P76" s="71"/>
      <c r="Q76" s="71"/>
      <c r="R76" s="71"/>
      <c r="S76" s="71"/>
      <c r="T76" s="71"/>
      <c r="U76" s="158"/>
    </row>
    <row r="77" spans="2:21" ht="12" x14ac:dyDescent="0.2">
      <c r="B77" s="69"/>
      <c r="C77" s="252"/>
      <c r="D77" s="124" t="s">
        <v>1439</v>
      </c>
      <c r="E77" s="145" t="str">
        <f>IFERROR(VLOOKUP(D77,BD!$B:$D,2,FALSE),"")</f>
        <v>SMEL/MCR</v>
      </c>
      <c r="F77" s="160">
        <f>IFERROR(VLOOKUP(D77,BD!$B:$D,3,FALSE),"")</f>
        <v>39468</v>
      </c>
      <c r="G77" s="146">
        <f>IF(COUNT(I77:U77)&gt;=5,SUM(LARGE(I77:U77,{1,2,3,4,5})),IF(COUNT(I77:U77)=4,SUM(LARGE(I77:U77,{1,2,3,4})),IF(COUNT(I77:U77)=3,SUM(LARGE(I77:U77,{1,2,3})),IF(COUNT(I77:U77)=2,SUM(LARGE(I77:U77,{1,2})),IF(COUNT(I77:U77)=1,SUM(LARGE(I77:U77,{1})),0)))))</f>
        <v>160</v>
      </c>
      <c r="H77" s="147">
        <f t="shared" si="2"/>
        <v>1</v>
      </c>
      <c r="I77" s="71"/>
      <c r="J77" s="71"/>
      <c r="K77" s="71"/>
      <c r="L77" s="71"/>
      <c r="M77" s="71"/>
      <c r="N77" s="71"/>
      <c r="O77" s="71">
        <v>160</v>
      </c>
      <c r="P77" s="71"/>
      <c r="Q77" s="71"/>
      <c r="R77" s="71"/>
      <c r="S77" s="71"/>
      <c r="T77" s="71"/>
      <c r="U77" s="158"/>
    </row>
    <row r="78" spans="2:21" ht="12" x14ac:dyDescent="0.2">
      <c r="B78" s="69"/>
      <c r="C78" s="252"/>
      <c r="D78" s="124" t="s">
        <v>1438</v>
      </c>
      <c r="E78" s="145" t="str">
        <f>IFERROR(VLOOKUP(D78,BD!$B:$D,2,FALSE),"")</f>
        <v>SMEL/MCR</v>
      </c>
      <c r="F78" s="160">
        <f>IFERROR(VLOOKUP(D78,BD!$B:$D,3,FALSE),"")</f>
        <v>39570</v>
      </c>
      <c r="G78" s="146">
        <f>IF(COUNT(I78:U78)&gt;=5,SUM(LARGE(I78:U78,{1,2,3,4,5})),IF(COUNT(I78:U78)=4,SUM(LARGE(I78:U78,{1,2,3,4})),IF(COUNT(I78:U78)=3,SUM(LARGE(I78:U78,{1,2,3})),IF(COUNT(I78:U78)=2,SUM(LARGE(I78:U78,{1,2})),IF(COUNT(I78:U78)=1,SUM(LARGE(I78:U78,{1})),0)))))</f>
        <v>160</v>
      </c>
      <c r="H78" s="147">
        <f t="shared" si="2"/>
        <v>1</v>
      </c>
      <c r="I78" s="71"/>
      <c r="J78" s="71"/>
      <c r="K78" s="71"/>
      <c r="L78" s="71"/>
      <c r="M78" s="71"/>
      <c r="N78" s="71"/>
      <c r="O78" s="71">
        <v>160</v>
      </c>
      <c r="P78" s="71"/>
      <c r="Q78" s="71"/>
      <c r="R78" s="71"/>
      <c r="S78" s="71"/>
      <c r="T78" s="71"/>
      <c r="U78" s="158"/>
    </row>
    <row r="79" spans="2:21" ht="12" x14ac:dyDescent="0.2">
      <c r="B79" s="69"/>
      <c r="C79" s="252"/>
      <c r="D79" s="124" t="s">
        <v>1435</v>
      </c>
      <c r="E79" s="145" t="str">
        <f>IFERROR(VLOOKUP(D79,BD!$B:$D,2,FALSE),"")</f>
        <v>PIAMARTA</v>
      </c>
      <c r="F79" s="160">
        <f>IFERROR(VLOOKUP(D79,BD!$B:$D,3,FALSE),"")</f>
        <v>39726</v>
      </c>
      <c r="G79" s="146">
        <f>IF(COUNT(I79:U79)&gt;=5,SUM(LARGE(I79:U79,{1,2,3,4,5})),IF(COUNT(I79:U79)=4,SUM(LARGE(I79:U79,{1,2,3,4})),IF(COUNT(I79:U79)=3,SUM(LARGE(I79:U79,{1,2,3})),IF(COUNT(I79:U79)=2,SUM(LARGE(I79:U79,{1,2})),IF(COUNT(I79:U79)=1,SUM(LARGE(I79:U79,{1})),0)))))</f>
        <v>160</v>
      </c>
      <c r="H79" s="147">
        <f t="shared" si="2"/>
        <v>1</v>
      </c>
      <c r="I79" s="71"/>
      <c r="J79" s="71"/>
      <c r="K79" s="71"/>
      <c r="L79" s="71"/>
      <c r="M79" s="71"/>
      <c r="N79" s="71"/>
      <c r="O79" s="71">
        <v>160</v>
      </c>
      <c r="P79" s="71"/>
      <c r="Q79" s="71"/>
      <c r="R79" s="71"/>
      <c r="S79" s="71"/>
      <c r="T79" s="71"/>
      <c r="U79" s="158"/>
    </row>
    <row r="80" spans="2:21" ht="12" x14ac:dyDescent="0.2">
      <c r="B80" s="69"/>
      <c r="C80" s="252"/>
      <c r="D80" s="124" t="s">
        <v>1221</v>
      </c>
      <c r="E80" s="145" t="str">
        <f>IFERROR(VLOOKUP(D80,BD!$B:$D,2,FALSE),"")</f>
        <v>ABB</v>
      </c>
      <c r="F80" s="160">
        <f>IFERROR(VLOOKUP(D80,BD!$B:$D,3,FALSE),"")</f>
        <v>39484</v>
      </c>
      <c r="G80" s="146">
        <f>IF(COUNT(I80:U80)&gt;=5,SUM(LARGE(I80:U80,{1,2,3,4,5})),IF(COUNT(I80:U80)=4,SUM(LARGE(I80:U80,{1,2,3,4})),IF(COUNT(I80:U80)=3,SUM(LARGE(I80:U80,{1,2,3})),IF(COUNT(I80:U80)=2,SUM(LARGE(I80:U80,{1,2})),IF(COUNT(I80:U80)=1,SUM(LARGE(I80:U80,{1})),0)))))</f>
        <v>160</v>
      </c>
      <c r="H80" s="147">
        <f t="shared" si="2"/>
        <v>1</v>
      </c>
      <c r="I80" s="71"/>
      <c r="J80" s="71"/>
      <c r="K80" s="71"/>
      <c r="L80" s="71"/>
      <c r="M80" s="71"/>
      <c r="N80" s="71"/>
      <c r="O80" s="71">
        <v>160</v>
      </c>
      <c r="P80" s="71"/>
      <c r="Q80" s="71"/>
      <c r="R80" s="71"/>
      <c r="S80" s="71"/>
      <c r="T80" s="71"/>
      <c r="U80" s="158"/>
    </row>
    <row r="81" spans="2:21" x14ac:dyDescent="0.2">
      <c r="B81" s="72"/>
      <c r="C81" s="73"/>
      <c r="D81" s="73"/>
      <c r="E81" s="75"/>
      <c r="F81" s="83"/>
      <c r="G81" s="74"/>
      <c r="H81" s="75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158"/>
    </row>
    <row r="82" spans="2:21" s="80" customFormat="1" x14ac:dyDescent="0.2">
      <c r="B82" s="76"/>
      <c r="C82" s="77"/>
      <c r="D82" s="78" t="str">
        <f>SM_S19!$D$55</f>
        <v>CONTAGEM DE SEMANAS</v>
      </c>
      <c r="E82" s="82"/>
      <c r="F82" s="83"/>
      <c r="G82" s="79"/>
      <c r="H82" s="79"/>
      <c r="I82" s="102">
        <f>SM!H$38</f>
        <v>50</v>
      </c>
      <c r="J82" s="102">
        <f>SM!I$38</f>
        <v>49</v>
      </c>
      <c r="K82" s="102">
        <f>SM!J$38</f>
        <v>35</v>
      </c>
      <c r="L82" s="102">
        <f>SM!K$38</f>
        <v>30</v>
      </c>
      <c r="M82" s="102">
        <f>SM!L$38</f>
        <v>28</v>
      </c>
      <c r="N82" s="102">
        <f>SM!M$38</f>
        <v>26</v>
      </c>
      <c r="O82" s="102">
        <f>SM!N$38</f>
        <v>22</v>
      </c>
      <c r="P82" s="102">
        <f>SM!O$38</f>
        <v>11</v>
      </c>
      <c r="Q82" s="102">
        <f>SM!P$38</f>
        <v>4</v>
      </c>
      <c r="R82" s="102">
        <f>SM!Q$38</f>
        <v>4</v>
      </c>
      <c r="S82" s="102">
        <f>SM!R$38</f>
        <v>4</v>
      </c>
      <c r="T82" s="102">
        <f>SM!S$38</f>
        <v>1</v>
      </c>
      <c r="U82" s="159"/>
    </row>
  </sheetData>
  <sheetProtection selectLockedCells="1" selectUnlockedCells="1"/>
  <sortState ref="D10:T80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fitToHeight="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D10:D80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4"/>
  <sheetViews>
    <sheetView showGridLines="0" topLeftCell="A7" zoomScale="90" zoomScaleNormal="90" zoomScaleSheetLayoutView="100" workbookViewId="0">
      <selection activeCell="D31" sqref="D31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16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123" t="s">
        <v>532</v>
      </c>
      <c r="E10" s="145" t="str">
        <f>IFERROR(VLOOKUP(D10,BD!$B:$D,2,FALSE),"")</f>
        <v>SMCC</v>
      </c>
      <c r="F10" s="160">
        <f>IFERROR(VLOOKUP(D10,BD!$B:$D,3,FALSE),"")</f>
        <v>39276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7200</v>
      </c>
      <c r="H10" s="147">
        <f t="shared" ref="H10:H41" si="0">COUNT(I10:U10)-COUNTIF(I10:U10,"=0")</f>
        <v>7</v>
      </c>
      <c r="I10" s="71">
        <v>800</v>
      </c>
      <c r="J10" s="71"/>
      <c r="K10" s="71">
        <v>680</v>
      </c>
      <c r="L10" s="71">
        <v>1600</v>
      </c>
      <c r="M10" s="71"/>
      <c r="N10" s="71"/>
      <c r="O10" s="71">
        <v>1600</v>
      </c>
      <c r="P10" s="71">
        <v>1600</v>
      </c>
      <c r="Q10" s="71"/>
      <c r="R10" s="71"/>
      <c r="S10" s="71">
        <v>560</v>
      </c>
      <c r="T10" s="71">
        <v>1600</v>
      </c>
      <c r="U10" s="158"/>
    </row>
    <row r="11" spans="2:21" ht="12" x14ac:dyDescent="0.2">
      <c r="B11" s="69"/>
      <c r="C11" s="63">
        <v>2</v>
      </c>
      <c r="D11" s="123" t="s">
        <v>660</v>
      </c>
      <c r="E11" s="145" t="str">
        <f>IFERROR(VLOOKUP(D11,BD!$B:$D,2,FALSE),"")</f>
        <v>SMCC</v>
      </c>
      <c r="F11" s="160">
        <f>IFERROR(VLOOKUP(D11,BD!$B:$D,3,FALSE),"")</f>
        <v>39232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5200</v>
      </c>
      <c r="H11" s="147">
        <f t="shared" si="0"/>
        <v>5</v>
      </c>
      <c r="I11" s="71"/>
      <c r="J11" s="71"/>
      <c r="K11" s="71">
        <v>800</v>
      </c>
      <c r="L11" s="71">
        <v>1360</v>
      </c>
      <c r="M11" s="71"/>
      <c r="N11" s="71"/>
      <c r="O11" s="71">
        <v>880</v>
      </c>
      <c r="P11" s="71"/>
      <c r="Q11" s="71"/>
      <c r="R11" s="71"/>
      <c r="S11" s="71">
        <v>800</v>
      </c>
      <c r="T11" s="71">
        <v>1360</v>
      </c>
      <c r="U11" s="158"/>
    </row>
    <row r="12" spans="2:21" ht="12" x14ac:dyDescent="0.2">
      <c r="B12" s="69"/>
      <c r="C12" s="253">
        <v>3</v>
      </c>
      <c r="D12" s="123" t="s">
        <v>306</v>
      </c>
      <c r="E12" s="145" t="str">
        <f>IFERROR(VLOOKUP(D12,BD!$B:$D,2,FALSE),"")</f>
        <v>BME</v>
      </c>
      <c r="F12" s="160">
        <f>IFERROR(VLOOKUP(D12,BD!$B:$D,3,FALSE),"")</f>
        <v>39454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4800</v>
      </c>
      <c r="H12" s="147">
        <f t="shared" si="0"/>
        <v>6</v>
      </c>
      <c r="I12" s="71"/>
      <c r="J12" s="71"/>
      <c r="K12" s="71">
        <v>560</v>
      </c>
      <c r="L12" s="71">
        <v>880</v>
      </c>
      <c r="M12" s="71"/>
      <c r="N12" s="71"/>
      <c r="O12" s="71">
        <v>1360</v>
      </c>
      <c r="P12" s="71">
        <v>1120</v>
      </c>
      <c r="Q12" s="71"/>
      <c r="R12" s="71"/>
      <c r="S12" s="71">
        <v>320</v>
      </c>
      <c r="T12" s="71">
        <v>880</v>
      </c>
      <c r="U12" s="158"/>
    </row>
    <row r="13" spans="2:21" ht="12" x14ac:dyDescent="0.2">
      <c r="B13" s="69"/>
      <c r="C13" s="253">
        <v>4</v>
      </c>
      <c r="D13" s="70" t="s">
        <v>519</v>
      </c>
      <c r="E13" s="145" t="str">
        <f>IFERROR(VLOOKUP(D13,BD!$B:$D,2,FALSE),"")</f>
        <v>PIAMARTA</v>
      </c>
      <c r="F13" s="160">
        <f>IFERROR(VLOOKUP(D13,BD!$B:$D,3,FALSE),"")</f>
        <v>39369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4280</v>
      </c>
      <c r="H13" s="147">
        <f t="shared" si="0"/>
        <v>4</v>
      </c>
      <c r="I13" s="71"/>
      <c r="J13" s="71"/>
      <c r="K13" s="71"/>
      <c r="L13" s="71">
        <v>1120</v>
      </c>
      <c r="M13" s="71"/>
      <c r="N13" s="71">
        <v>680</v>
      </c>
      <c r="O13" s="71">
        <v>1120</v>
      </c>
      <c r="P13" s="71">
        <v>1360</v>
      </c>
      <c r="Q13" s="71"/>
      <c r="R13" s="71"/>
      <c r="S13" s="71"/>
      <c r="T13" s="71"/>
      <c r="U13" s="158"/>
    </row>
    <row r="14" spans="2:21" ht="12" x14ac:dyDescent="0.2">
      <c r="B14" s="69"/>
      <c r="C14" s="253">
        <v>5</v>
      </c>
      <c r="D14" s="123" t="s">
        <v>1443</v>
      </c>
      <c r="E14" s="145" t="str">
        <f>IFERROR(VLOOKUP(D14,BD!$B:$D,2,FALSE),"")</f>
        <v>SMEL/MCR</v>
      </c>
      <c r="F14" s="160">
        <f>IFERROR(VLOOKUP(D14,BD!$B:$D,3,FALSE),"")</f>
        <v>39266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4000</v>
      </c>
      <c r="H14" s="147">
        <f t="shared" si="0"/>
        <v>6</v>
      </c>
      <c r="I14" s="71"/>
      <c r="J14" s="71"/>
      <c r="K14" s="71"/>
      <c r="L14" s="71">
        <v>400</v>
      </c>
      <c r="M14" s="71"/>
      <c r="N14" s="71">
        <v>560</v>
      </c>
      <c r="O14" s="71">
        <v>160</v>
      </c>
      <c r="P14" s="71">
        <v>1120</v>
      </c>
      <c r="Q14" s="71"/>
      <c r="R14" s="71">
        <v>800</v>
      </c>
      <c r="S14" s="71"/>
      <c r="T14" s="71">
        <v>1120</v>
      </c>
      <c r="U14" s="158"/>
    </row>
    <row r="15" spans="2:21" ht="12" x14ac:dyDescent="0.2">
      <c r="B15" s="69"/>
      <c r="C15" s="253">
        <v>6</v>
      </c>
      <c r="D15" s="126" t="s">
        <v>1077</v>
      </c>
      <c r="E15" s="145" t="str">
        <f>IFERROR(VLOOKUP(D15,BD!$B:$D,2,FALSE),"")</f>
        <v>SMEL/MCR</v>
      </c>
      <c r="F15" s="160">
        <f>IFERROR(VLOOKUP(D15,BD!$B:$D,3,FALSE),"")</f>
        <v>39372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3640</v>
      </c>
      <c r="H15" s="147">
        <f t="shared" si="0"/>
        <v>6</v>
      </c>
      <c r="I15" s="71"/>
      <c r="J15" s="71"/>
      <c r="K15" s="71"/>
      <c r="L15" s="71">
        <v>880</v>
      </c>
      <c r="M15" s="71"/>
      <c r="N15" s="71">
        <v>560</v>
      </c>
      <c r="O15" s="71">
        <v>640</v>
      </c>
      <c r="P15" s="71">
        <v>880</v>
      </c>
      <c r="Q15" s="71"/>
      <c r="R15" s="71">
        <v>680</v>
      </c>
      <c r="S15" s="71"/>
      <c r="T15" s="71">
        <v>400</v>
      </c>
      <c r="U15" s="158"/>
    </row>
    <row r="16" spans="2:21" ht="12" x14ac:dyDescent="0.2">
      <c r="B16" s="69"/>
      <c r="C16" s="253">
        <v>7</v>
      </c>
      <c r="D16" s="126" t="s">
        <v>1442</v>
      </c>
      <c r="E16" s="145" t="str">
        <f>IFERROR(VLOOKUP(D16,BD!$B:$D,2,FALSE),"")</f>
        <v>ASSVP</v>
      </c>
      <c r="F16" s="160">
        <f>IFERROR(VLOOKUP(D16,BD!$B:$D,3,FALSE),"")</f>
        <v>39405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3480</v>
      </c>
      <c r="H16" s="147">
        <f t="shared" si="0"/>
        <v>5</v>
      </c>
      <c r="I16" s="71"/>
      <c r="J16" s="71"/>
      <c r="K16" s="71"/>
      <c r="L16" s="71">
        <v>880</v>
      </c>
      <c r="M16" s="71"/>
      <c r="N16" s="71"/>
      <c r="O16" s="71">
        <v>880</v>
      </c>
      <c r="P16" s="71">
        <v>880</v>
      </c>
      <c r="Q16" s="71"/>
      <c r="R16" s="71">
        <v>440</v>
      </c>
      <c r="S16" s="71"/>
      <c r="T16" s="71">
        <v>400</v>
      </c>
      <c r="U16" s="158"/>
    </row>
    <row r="17" spans="2:21" ht="12" x14ac:dyDescent="0.2">
      <c r="B17" s="69"/>
      <c r="C17" s="253">
        <v>8</v>
      </c>
      <c r="D17" s="126" t="s">
        <v>536</v>
      </c>
      <c r="E17" s="145" t="str">
        <f>IFERROR(VLOOKUP(D17,BD!$B:$D,2,FALSE),"")</f>
        <v>SMCC</v>
      </c>
      <c r="F17" s="160">
        <f>IFERROR(VLOOKUP(D17,BD!$B:$D,3,FALSE),"")</f>
        <v>39349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3160</v>
      </c>
      <c r="H17" s="147">
        <f t="shared" si="0"/>
        <v>6</v>
      </c>
      <c r="I17" s="71">
        <v>560</v>
      </c>
      <c r="J17" s="71"/>
      <c r="K17" s="71">
        <v>440</v>
      </c>
      <c r="L17" s="71">
        <v>400</v>
      </c>
      <c r="M17" s="71"/>
      <c r="N17" s="71"/>
      <c r="O17" s="71">
        <v>880</v>
      </c>
      <c r="P17" s="71">
        <v>880</v>
      </c>
      <c r="Q17" s="71"/>
      <c r="R17" s="71"/>
      <c r="S17" s="71"/>
      <c r="T17" s="71">
        <v>400</v>
      </c>
      <c r="U17" s="158"/>
    </row>
    <row r="18" spans="2:21" ht="12" x14ac:dyDescent="0.2">
      <c r="B18" s="69"/>
      <c r="C18" s="253"/>
      <c r="D18" s="124" t="s">
        <v>539</v>
      </c>
      <c r="E18" s="145" t="str">
        <f>IFERROR(VLOOKUP(D18,BD!$B:$D,2,FALSE),"")</f>
        <v>SMCC</v>
      </c>
      <c r="F18" s="160">
        <f>IFERROR(VLOOKUP(D18,BD!$B:$D,3,FALSE),"")</f>
        <v>39135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3160</v>
      </c>
      <c r="H18" s="147">
        <f t="shared" si="0"/>
        <v>6</v>
      </c>
      <c r="I18" s="71"/>
      <c r="J18" s="71"/>
      <c r="K18" s="71">
        <v>440</v>
      </c>
      <c r="L18" s="71">
        <v>1120</v>
      </c>
      <c r="M18" s="71"/>
      <c r="N18" s="71"/>
      <c r="O18" s="71">
        <v>160</v>
      </c>
      <c r="P18" s="71">
        <v>400</v>
      </c>
      <c r="Q18" s="71"/>
      <c r="R18" s="71"/>
      <c r="S18" s="71">
        <v>320</v>
      </c>
      <c r="T18" s="71">
        <v>880</v>
      </c>
      <c r="U18" s="158"/>
    </row>
    <row r="19" spans="2:21" ht="12" x14ac:dyDescent="0.2">
      <c r="B19" s="69"/>
      <c r="C19" s="253">
        <v>10</v>
      </c>
      <c r="D19" s="126" t="s">
        <v>677</v>
      </c>
      <c r="E19" s="145" t="str">
        <f>IFERROR(VLOOKUP(D19,BD!$B:$D,2,FALSE),"")</f>
        <v>PIAMARTA</v>
      </c>
      <c r="F19" s="160">
        <f>IFERROR(VLOOKUP(D19,BD!$B:$D,3,FALSE),"")</f>
        <v>39460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2800</v>
      </c>
      <c r="H19" s="147">
        <f t="shared" si="0"/>
        <v>5</v>
      </c>
      <c r="I19" s="71"/>
      <c r="J19" s="71"/>
      <c r="K19" s="71"/>
      <c r="L19" s="71">
        <v>400</v>
      </c>
      <c r="M19" s="71"/>
      <c r="N19" s="71">
        <v>800</v>
      </c>
      <c r="O19" s="71">
        <v>640</v>
      </c>
      <c r="P19" s="71">
        <v>640</v>
      </c>
      <c r="Q19" s="71"/>
      <c r="R19" s="71">
        <v>320</v>
      </c>
      <c r="S19" s="71"/>
      <c r="T19" s="71"/>
      <c r="U19" s="158"/>
    </row>
    <row r="20" spans="2:21" ht="12" x14ac:dyDescent="0.2">
      <c r="B20" s="69"/>
      <c r="C20" s="253">
        <v>11</v>
      </c>
      <c r="D20" s="126" t="s">
        <v>1103</v>
      </c>
      <c r="E20" s="145" t="str">
        <f>IFERROR(VLOOKUP(D20,BD!$B:$D,2,FALSE),"")</f>
        <v>ASERP</v>
      </c>
      <c r="F20" s="160">
        <f>IFERROR(VLOOKUP(D20,BD!$B:$D,3,FALSE),"")</f>
        <v>39612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2640</v>
      </c>
      <c r="H20" s="147">
        <f t="shared" si="0"/>
        <v>4</v>
      </c>
      <c r="I20" s="71"/>
      <c r="J20" s="71"/>
      <c r="K20" s="71"/>
      <c r="L20" s="71"/>
      <c r="M20" s="71">
        <v>800</v>
      </c>
      <c r="N20" s="71"/>
      <c r="O20" s="71">
        <v>640</v>
      </c>
      <c r="P20" s="71">
        <v>400</v>
      </c>
      <c r="Q20" s="71">
        <v>800</v>
      </c>
      <c r="R20" s="71"/>
      <c r="S20" s="71"/>
      <c r="T20" s="71"/>
      <c r="U20" s="158"/>
    </row>
    <row r="21" spans="2:21" ht="12" x14ac:dyDescent="0.2">
      <c r="B21" s="69"/>
      <c r="C21" s="253">
        <v>12</v>
      </c>
      <c r="D21" s="124" t="s">
        <v>636</v>
      </c>
      <c r="E21" s="145" t="str">
        <f>IFERROR(VLOOKUP(D21,BD!$B:$D,2,FALSE),"")</f>
        <v>ZARDO</v>
      </c>
      <c r="F21" s="160">
        <f>IFERROR(VLOOKUP(D21,BD!$B:$D,3,FALSE),"")</f>
        <v>39361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2360</v>
      </c>
      <c r="H21" s="147">
        <f t="shared" si="0"/>
        <v>3</v>
      </c>
      <c r="I21" s="71">
        <v>560</v>
      </c>
      <c r="J21" s="71"/>
      <c r="K21" s="71"/>
      <c r="L21" s="71"/>
      <c r="M21" s="71"/>
      <c r="N21" s="71"/>
      <c r="O21" s="71"/>
      <c r="P21" s="71"/>
      <c r="Q21" s="71"/>
      <c r="R21" s="71"/>
      <c r="S21" s="71">
        <v>680</v>
      </c>
      <c r="T21" s="71">
        <v>1120</v>
      </c>
      <c r="U21" s="158"/>
    </row>
    <row r="22" spans="2:21" ht="12" x14ac:dyDescent="0.2">
      <c r="B22" s="69"/>
      <c r="C22" s="253">
        <v>13</v>
      </c>
      <c r="D22" s="126" t="s">
        <v>1416</v>
      </c>
      <c r="E22" s="145" t="str">
        <f>IFERROR(VLOOKUP(D22,BD!$B:$D,2,FALSE),"")</f>
        <v>ABCFI</v>
      </c>
      <c r="F22" s="160">
        <f>IFERROR(VLOOKUP(D22,BD!$B:$D,3,FALSE),"")</f>
        <v>39382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2280</v>
      </c>
      <c r="H22" s="147">
        <f t="shared" si="0"/>
        <v>5</v>
      </c>
      <c r="I22" s="71"/>
      <c r="J22" s="71"/>
      <c r="K22" s="71"/>
      <c r="L22" s="71">
        <v>400</v>
      </c>
      <c r="M22" s="71"/>
      <c r="N22" s="71">
        <v>440</v>
      </c>
      <c r="O22" s="71">
        <v>640</v>
      </c>
      <c r="P22" s="71">
        <v>400</v>
      </c>
      <c r="Q22" s="71"/>
      <c r="R22" s="71"/>
      <c r="S22" s="71"/>
      <c r="T22" s="71">
        <v>400</v>
      </c>
      <c r="U22" s="158"/>
    </row>
    <row r="23" spans="2:21" ht="12" x14ac:dyDescent="0.2">
      <c r="B23" s="69"/>
      <c r="C23" s="253">
        <v>14</v>
      </c>
      <c r="D23" s="125" t="s">
        <v>1327</v>
      </c>
      <c r="E23" s="145" t="str">
        <f>IFERROR(VLOOKUP(D23,BD!$B:$D,2,FALSE),"")</f>
        <v>ASSVP</v>
      </c>
      <c r="F23" s="160">
        <f>IFERROR(VLOOKUP(D23,BD!$B:$D,3,FALSE),"")</f>
        <v>39511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2240</v>
      </c>
      <c r="H23" s="147">
        <f t="shared" si="0"/>
        <v>4</v>
      </c>
      <c r="I23" s="71"/>
      <c r="J23" s="71"/>
      <c r="K23" s="71"/>
      <c r="L23" s="71">
        <v>400</v>
      </c>
      <c r="M23" s="71"/>
      <c r="N23" s="71"/>
      <c r="O23" s="71">
        <v>880</v>
      </c>
      <c r="P23" s="71">
        <v>400</v>
      </c>
      <c r="Q23" s="71"/>
      <c r="R23" s="71">
        <v>560</v>
      </c>
      <c r="S23" s="71"/>
      <c r="T23" s="71"/>
      <c r="U23" s="158"/>
    </row>
    <row r="24" spans="2:21" ht="12" x14ac:dyDescent="0.2">
      <c r="B24" s="69"/>
      <c r="C24" s="253">
        <v>15</v>
      </c>
      <c r="D24" s="125" t="s">
        <v>1418</v>
      </c>
      <c r="E24" s="145" t="str">
        <f>IFERROR(VLOOKUP(D24,BD!$B:$D,2,FALSE),"")</f>
        <v>ABCFI</v>
      </c>
      <c r="F24" s="160">
        <f>IFERROR(VLOOKUP(D24,BD!$B:$D,3,FALSE),"")</f>
        <v>39181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2040</v>
      </c>
      <c r="H24" s="147">
        <f t="shared" si="0"/>
        <v>5</v>
      </c>
      <c r="I24" s="71"/>
      <c r="J24" s="71"/>
      <c r="K24" s="71"/>
      <c r="L24" s="71">
        <v>400</v>
      </c>
      <c r="M24" s="71"/>
      <c r="N24" s="71">
        <v>440</v>
      </c>
      <c r="O24" s="71">
        <v>160</v>
      </c>
      <c r="P24" s="71">
        <v>640</v>
      </c>
      <c r="Q24" s="71"/>
      <c r="R24" s="71"/>
      <c r="S24" s="71"/>
      <c r="T24" s="71">
        <v>400</v>
      </c>
      <c r="U24" s="158"/>
    </row>
    <row r="25" spans="2:21" ht="12" x14ac:dyDescent="0.2">
      <c r="B25" s="69"/>
      <c r="C25" s="253">
        <v>16</v>
      </c>
      <c r="D25" s="70" t="s">
        <v>1444</v>
      </c>
      <c r="E25" s="145" t="str">
        <f>IFERROR(VLOOKUP(D25,BD!$B:$D,2,FALSE),"")</f>
        <v>ABCFI</v>
      </c>
      <c r="F25" s="160">
        <f>IFERROR(VLOOKUP(D25,BD!$B:$D,3,FALSE),"")</f>
        <v>39344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1800</v>
      </c>
      <c r="H25" s="147">
        <f t="shared" si="0"/>
        <v>5</v>
      </c>
      <c r="I25" s="71"/>
      <c r="J25" s="71"/>
      <c r="K25" s="71"/>
      <c r="L25" s="71">
        <v>400</v>
      </c>
      <c r="M25" s="71"/>
      <c r="N25" s="71">
        <v>440</v>
      </c>
      <c r="O25" s="71">
        <v>160</v>
      </c>
      <c r="P25" s="71">
        <v>400</v>
      </c>
      <c r="Q25" s="71"/>
      <c r="R25" s="71"/>
      <c r="S25" s="71"/>
      <c r="T25" s="71">
        <v>400</v>
      </c>
      <c r="U25" s="158"/>
    </row>
    <row r="26" spans="2:21" ht="12" x14ac:dyDescent="0.2">
      <c r="B26" s="69"/>
      <c r="C26" s="253">
        <v>17</v>
      </c>
      <c r="D26" s="70" t="s">
        <v>1043</v>
      </c>
      <c r="E26" s="145" t="str">
        <f>IFERROR(VLOOKUP(D26,BD!$B:$D,2,FALSE),"")</f>
        <v>ASERP</v>
      </c>
      <c r="F26" s="160">
        <f>IFERROR(VLOOKUP(D26,BD!$B:$D,3,FALSE),"")</f>
        <v>39634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1760</v>
      </c>
      <c r="H26" s="147">
        <f t="shared" si="0"/>
        <v>3</v>
      </c>
      <c r="I26" s="71"/>
      <c r="J26" s="71"/>
      <c r="K26" s="71"/>
      <c r="L26" s="71"/>
      <c r="M26" s="71">
        <v>680</v>
      </c>
      <c r="N26" s="71"/>
      <c r="O26" s="71"/>
      <c r="P26" s="71">
        <v>400</v>
      </c>
      <c r="Q26" s="71">
        <v>680</v>
      </c>
      <c r="R26" s="71"/>
      <c r="S26" s="71"/>
      <c r="T26" s="71"/>
      <c r="U26" s="158"/>
    </row>
    <row r="27" spans="2:21" ht="12" x14ac:dyDescent="0.2">
      <c r="B27" s="69"/>
      <c r="C27" s="253"/>
      <c r="D27" s="123" t="s">
        <v>1588</v>
      </c>
      <c r="E27" s="145" t="str">
        <f>IFERROR(VLOOKUP(D27,BD!$B:$D,2,FALSE),"")</f>
        <v>ABCFI</v>
      </c>
      <c r="F27" s="160">
        <f>IFERROR(VLOOKUP(D27,BD!$B:$D,3,FALSE),"")</f>
        <v>39251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1760</v>
      </c>
      <c r="H27" s="147">
        <f t="shared" si="0"/>
        <v>2</v>
      </c>
      <c r="I27" s="71"/>
      <c r="J27" s="71"/>
      <c r="K27" s="71"/>
      <c r="L27" s="71"/>
      <c r="M27" s="71"/>
      <c r="N27" s="71"/>
      <c r="O27" s="71"/>
      <c r="P27" s="71">
        <v>880</v>
      </c>
      <c r="Q27" s="71"/>
      <c r="R27" s="71"/>
      <c r="S27" s="71"/>
      <c r="T27" s="71">
        <v>880</v>
      </c>
      <c r="U27" s="158"/>
    </row>
    <row r="28" spans="2:21" ht="12" x14ac:dyDescent="0.2">
      <c r="B28" s="69"/>
      <c r="C28" s="253">
        <v>19</v>
      </c>
      <c r="D28" s="126" t="s">
        <v>1441</v>
      </c>
      <c r="E28" s="145" t="str">
        <f>IFERROR(VLOOKUP(D28,BD!$B:$D,2,FALSE),"")</f>
        <v>ASSVP</v>
      </c>
      <c r="F28" s="160">
        <f>IFERROR(VLOOKUP(D28,BD!$B:$D,3,FALSE),"")</f>
        <v>39150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1680</v>
      </c>
      <c r="H28" s="147">
        <f t="shared" si="0"/>
        <v>3</v>
      </c>
      <c r="I28" s="71"/>
      <c r="J28" s="71"/>
      <c r="K28" s="71"/>
      <c r="L28" s="71">
        <v>880</v>
      </c>
      <c r="M28" s="71"/>
      <c r="N28" s="71"/>
      <c r="O28" s="71"/>
      <c r="P28" s="71">
        <v>400</v>
      </c>
      <c r="Q28" s="71"/>
      <c r="R28" s="71"/>
      <c r="S28" s="71"/>
      <c r="T28" s="71">
        <v>400</v>
      </c>
      <c r="U28" s="158"/>
    </row>
    <row r="29" spans="2:21" ht="12" x14ac:dyDescent="0.2">
      <c r="B29" s="69"/>
      <c r="C29" s="253">
        <v>20</v>
      </c>
      <c r="D29" s="70" t="s">
        <v>591</v>
      </c>
      <c r="E29" s="145" t="str">
        <f>IFERROR(VLOOKUP(D29,BD!$B:$D,2,FALSE),"")</f>
        <v>ABB</v>
      </c>
      <c r="F29" s="160">
        <f>IFERROR(VLOOKUP(D29,BD!$B:$D,3,FALSE),"")</f>
        <v>39308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1520</v>
      </c>
      <c r="H29" s="147">
        <f t="shared" si="0"/>
        <v>2</v>
      </c>
      <c r="I29" s="71"/>
      <c r="J29" s="71"/>
      <c r="K29" s="71"/>
      <c r="L29" s="71">
        <v>400</v>
      </c>
      <c r="M29" s="71"/>
      <c r="N29" s="71"/>
      <c r="O29" s="71">
        <v>1120</v>
      </c>
      <c r="P29" s="71"/>
      <c r="Q29" s="71"/>
      <c r="R29" s="71"/>
      <c r="S29" s="71"/>
      <c r="T29" s="71"/>
      <c r="U29" s="158"/>
    </row>
    <row r="30" spans="2:21" ht="12" x14ac:dyDescent="0.2">
      <c r="B30" s="69"/>
      <c r="C30" s="253">
        <v>21</v>
      </c>
      <c r="D30" s="123" t="s">
        <v>1446</v>
      </c>
      <c r="E30" s="145" t="str">
        <f>IFERROR(VLOOKUP(D30,BD!$B:$D,2,FALSE),"")</f>
        <v>AMBP</v>
      </c>
      <c r="F30" s="160">
        <f>IFERROR(VLOOKUP(D30,BD!$B:$D,3,FALSE),"")</f>
        <v>39478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1400</v>
      </c>
      <c r="H30" s="147">
        <f t="shared" si="0"/>
        <v>3</v>
      </c>
      <c r="I30" s="71"/>
      <c r="J30" s="71"/>
      <c r="K30" s="71"/>
      <c r="L30" s="71"/>
      <c r="M30" s="71">
        <v>560</v>
      </c>
      <c r="N30" s="71"/>
      <c r="O30" s="71"/>
      <c r="P30" s="71">
        <v>400</v>
      </c>
      <c r="Q30" s="71">
        <v>440</v>
      </c>
      <c r="R30" s="71"/>
      <c r="S30" s="71"/>
      <c r="T30" s="71"/>
      <c r="U30" s="158"/>
    </row>
    <row r="31" spans="2:21" ht="12" x14ac:dyDescent="0.2">
      <c r="B31" s="69"/>
      <c r="C31" s="253">
        <v>22</v>
      </c>
      <c r="D31" s="123" t="s">
        <v>1590</v>
      </c>
      <c r="E31" s="145" t="str">
        <f>IFERROR(VLOOKUP(D31,BD!$B:$D,2,FALSE),"")</f>
        <v>CC</v>
      </c>
      <c r="F31" s="160">
        <f>IFERROR(VLOOKUP(D31,BD!$B:$D,3,FALSE),"")</f>
        <v>39206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1360</v>
      </c>
      <c r="H31" s="147">
        <f t="shared" si="0"/>
        <v>3</v>
      </c>
      <c r="I31" s="71"/>
      <c r="J31" s="71"/>
      <c r="K31" s="71"/>
      <c r="L31" s="71"/>
      <c r="M31" s="71"/>
      <c r="N31" s="71"/>
      <c r="O31" s="71"/>
      <c r="P31" s="71">
        <v>400</v>
      </c>
      <c r="Q31" s="71"/>
      <c r="R31" s="71"/>
      <c r="S31" s="71">
        <v>560</v>
      </c>
      <c r="T31" s="71">
        <v>400</v>
      </c>
      <c r="U31" s="158"/>
    </row>
    <row r="32" spans="2:21" ht="12" x14ac:dyDescent="0.2">
      <c r="B32" s="69"/>
      <c r="C32" s="253">
        <v>23</v>
      </c>
      <c r="D32" s="70" t="s">
        <v>1445</v>
      </c>
      <c r="E32" s="145" t="str">
        <f>IFERROR(VLOOKUP(D32,BD!$B:$D,2,FALSE),"")</f>
        <v>ASERP</v>
      </c>
      <c r="F32" s="160">
        <f>IFERROR(VLOOKUP(D32,BD!$B:$D,3,FALSE),"")</f>
        <v>39792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1280</v>
      </c>
      <c r="H32" s="147">
        <f t="shared" si="0"/>
        <v>3</v>
      </c>
      <c r="I32" s="71"/>
      <c r="J32" s="71"/>
      <c r="K32" s="71"/>
      <c r="L32" s="71"/>
      <c r="M32" s="71">
        <v>560</v>
      </c>
      <c r="N32" s="71"/>
      <c r="O32" s="71"/>
      <c r="P32" s="71">
        <v>400</v>
      </c>
      <c r="Q32" s="71">
        <v>320</v>
      </c>
      <c r="R32" s="71"/>
      <c r="S32" s="71"/>
      <c r="T32" s="71"/>
      <c r="U32" s="158"/>
    </row>
    <row r="33" spans="2:21" ht="12" x14ac:dyDescent="0.2">
      <c r="B33" s="69"/>
      <c r="C33" s="253">
        <v>24</v>
      </c>
      <c r="D33" s="123" t="s">
        <v>1482</v>
      </c>
      <c r="E33" s="145" t="str">
        <f>IFERROR(VLOOKUP(D33,BD!$B:$D,2,FALSE),"")</f>
        <v>ZARDO</v>
      </c>
      <c r="F33" s="160">
        <f>IFERROR(VLOOKUP(D33,BD!$B:$D,3,FALSE),"")</f>
        <v>39167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1240</v>
      </c>
      <c r="H33" s="147">
        <f t="shared" si="0"/>
        <v>3</v>
      </c>
      <c r="I33" s="71"/>
      <c r="J33" s="71"/>
      <c r="K33" s="71"/>
      <c r="L33" s="71"/>
      <c r="M33" s="71"/>
      <c r="N33" s="71"/>
      <c r="O33" s="71"/>
      <c r="P33" s="71">
        <v>400</v>
      </c>
      <c r="Q33" s="71"/>
      <c r="R33" s="71"/>
      <c r="S33" s="71">
        <v>440</v>
      </c>
      <c r="T33" s="71">
        <v>400</v>
      </c>
      <c r="U33" s="158"/>
    </row>
    <row r="34" spans="2:21" ht="12" x14ac:dyDescent="0.2">
      <c r="B34" s="69"/>
      <c r="C34" s="253">
        <v>25</v>
      </c>
      <c r="D34" s="123" t="s">
        <v>1610</v>
      </c>
      <c r="E34" s="145" t="str">
        <f>IFERROR(VLOOKUP(D34,BD!$B:$D,2,FALSE),"")</f>
        <v>BME</v>
      </c>
      <c r="F34" s="160">
        <f>IFERROR(VLOOKUP(D34,BD!$B:$D,3,FALSE),"")</f>
        <v>39443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1200</v>
      </c>
      <c r="H34" s="147">
        <f t="shared" si="0"/>
        <v>2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>
        <v>320</v>
      </c>
      <c r="T34" s="71">
        <v>880</v>
      </c>
      <c r="U34" s="158"/>
    </row>
    <row r="35" spans="2:21" ht="12" x14ac:dyDescent="0.2">
      <c r="B35" s="69"/>
      <c r="C35" s="253">
        <v>26</v>
      </c>
      <c r="D35" s="123" t="s">
        <v>1455</v>
      </c>
      <c r="E35" s="145" t="str">
        <f>IFERROR(VLOOKUP(D35,BD!$B:$D,2,FALSE),"")</f>
        <v>ASERP</v>
      </c>
      <c r="F35" s="160">
        <f>IFERROR(VLOOKUP(D35,BD!$B:$D,3,FALSE),"")</f>
        <v>39605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1120</v>
      </c>
      <c r="H35" s="147">
        <f t="shared" si="0"/>
        <v>3</v>
      </c>
      <c r="I35" s="71"/>
      <c r="J35" s="71"/>
      <c r="K35" s="71"/>
      <c r="L35" s="71"/>
      <c r="M35" s="71"/>
      <c r="N35" s="71"/>
      <c r="O35" s="71">
        <v>160</v>
      </c>
      <c r="P35" s="71">
        <v>400</v>
      </c>
      <c r="Q35" s="71">
        <v>560</v>
      </c>
      <c r="R35" s="71"/>
      <c r="S35" s="71"/>
      <c r="T35" s="71"/>
      <c r="U35" s="158"/>
    </row>
    <row r="36" spans="2:21" ht="12" x14ac:dyDescent="0.2">
      <c r="B36" s="69"/>
      <c r="C36" s="253">
        <v>27</v>
      </c>
      <c r="D36" s="123" t="s">
        <v>1447</v>
      </c>
      <c r="E36" s="145" t="str">
        <f>IFERROR(VLOOKUP(D36,BD!$B:$D,2,FALSE),"")</f>
        <v>SMEL/MCR</v>
      </c>
      <c r="F36" s="160">
        <f>IFERROR(VLOOKUP(D36,BD!$B:$D,3,FALSE),"")</f>
        <v>39135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1080</v>
      </c>
      <c r="H36" s="147">
        <f t="shared" si="0"/>
        <v>2</v>
      </c>
      <c r="I36" s="71"/>
      <c r="J36" s="71"/>
      <c r="K36" s="71"/>
      <c r="L36" s="71"/>
      <c r="M36" s="71"/>
      <c r="N36" s="71">
        <v>440</v>
      </c>
      <c r="O36" s="71">
        <v>640</v>
      </c>
      <c r="P36" s="71"/>
      <c r="Q36" s="71"/>
      <c r="R36" s="71"/>
      <c r="S36" s="71"/>
      <c r="T36" s="71"/>
      <c r="U36" s="158"/>
    </row>
    <row r="37" spans="2:21" ht="12" x14ac:dyDescent="0.2">
      <c r="B37" s="69"/>
      <c r="C37" s="253"/>
      <c r="D37" s="123" t="s">
        <v>1581</v>
      </c>
      <c r="E37" s="145" t="str">
        <f>IFERROR(VLOOKUP(D37,BD!$B:$D,2,FALSE),"")</f>
        <v>ZARDO</v>
      </c>
      <c r="F37" s="160">
        <f>IFERROR(VLOOKUP(D37,BD!$B:$D,3,FALSE),"")</f>
        <v>39268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1080</v>
      </c>
      <c r="H37" s="147">
        <f t="shared" si="0"/>
        <v>2</v>
      </c>
      <c r="I37" s="71">
        <v>440</v>
      </c>
      <c r="J37" s="71"/>
      <c r="K37" s="71"/>
      <c r="L37" s="71"/>
      <c r="M37" s="71"/>
      <c r="N37" s="71"/>
      <c r="O37" s="71">
        <v>640</v>
      </c>
      <c r="P37" s="71"/>
      <c r="Q37" s="71"/>
      <c r="R37" s="71"/>
      <c r="S37" s="71"/>
      <c r="T37" s="71"/>
      <c r="U37" s="158"/>
    </row>
    <row r="38" spans="2:21" ht="12" x14ac:dyDescent="0.2">
      <c r="B38" s="69"/>
      <c r="C38" s="253">
        <v>29</v>
      </c>
      <c r="D38" s="123" t="s">
        <v>1456</v>
      </c>
      <c r="E38" s="145" t="str">
        <f>IFERROR(VLOOKUP(D38,BD!$B:$D,2,FALSE),"")</f>
        <v>SMEL/MCR</v>
      </c>
      <c r="F38" s="160">
        <f>IFERROR(VLOOKUP(D38,BD!$B:$D,3,FALSE),"")</f>
        <v>39145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720</v>
      </c>
      <c r="H38" s="147">
        <f t="shared" si="0"/>
        <v>2</v>
      </c>
      <c r="I38" s="71"/>
      <c r="J38" s="71"/>
      <c r="K38" s="71"/>
      <c r="L38" s="71"/>
      <c r="M38" s="71"/>
      <c r="N38" s="71"/>
      <c r="O38" s="71">
        <v>160</v>
      </c>
      <c r="P38" s="71"/>
      <c r="Q38" s="71"/>
      <c r="R38" s="71">
        <v>560</v>
      </c>
      <c r="S38" s="71"/>
      <c r="T38" s="71"/>
      <c r="U38" s="158"/>
    </row>
    <row r="39" spans="2:21" ht="12" x14ac:dyDescent="0.2">
      <c r="B39" s="69"/>
      <c r="C39" s="253"/>
      <c r="D39" s="70" t="s">
        <v>1609</v>
      </c>
      <c r="E39" s="145" t="str">
        <f>IFERROR(VLOOKUP(D39,BD!$B:$D,2,FALSE),"")</f>
        <v>SMCC</v>
      </c>
      <c r="F39" s="160">
        <f>IFERROR(VLOOKUP(D39,BD!$B:$D,3,FALSE),"")</f>
        <v>39459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720</v>
      </c>
      <c r="H39" s="147">
        <f t="shared" si="0"/>
        <v>2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>
        <v>320</v>
      </c>
      <c r="T39" s="71">
        <v>400</v>
      </c>
      <c r="U39" s="158"/>
    </row>
    <row r="40" spans="2:21" ht="12" x14ac:dyDescent="0.2">
      <c r="B40" s="69"/>
      <c r="C40" s="253">
        <v>31</v>
      </c>
      <c r="D40" s="123" t="s">
        <v>801</v>
      </c>
      <c r="E40" s="145" t="str">
        <f>IFERROR(VLOOKUP(D40,BD!$B:$D,2,FALSE),"")</f>
        <v>ABB</v>
      </c>
      <c r="F40" s="160">
        <f>IFERROR(VLOOKUP(D40,BD!$B:$D,3,FALSE),"")</f>
        <v>39727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640</v>
      </c>
      <c r="H40" s="147">
        <f t="shared" si="0"/>
        <v>1</v>
      </c>
      <c r="I40" s="71"/>
      <c r="J40" s="71"/>
      <c r="K40" s="71"/>
      <c r="L40" s="71"/>
      <c r="M40" s="71"/>
      <c r="N40" s="71"/>
      <c r="O40" s="71">
        <v>640</v>
      </c>
      <c r="P40" s="71"/>
      <c r="Q40" s="71"/>
      <c r="R40" s="71"/>
      <c r="S40" s="71"/>
      <c r="T40" s="71"/>
      <c r="U40" s="158"/>
    </row>
    <row r="41" spans="2:21" ht="12" x14ac:dyDescent="0.2">
      <c r="B41" s="69"/>
      <c r="C41" s="253"/>
      <c r="D41" s="123" t="s">
        <v>1448</v>
      </c>
      <c r="E41" s="145" t="str">
        <f>IFERROR(VLOOKUP(D41,BD!$B:$D,2,FALSE),"")</f>
        <v>SMEL/MCR</v>
      </c>
      <c r="F41" s="160">
        <f>IFERROR(VLOOKUP(D41,BD!$B:$D,3,FALSE),"")</f>
        <v>39761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640</v>
      </c>
      <c r="H41" s="147">
        <f t="shared" si="0"/>
        <v>1</v>
      </c>
      <c r="I41" s="71"/>
      <c r="J41" s="71"/>
      <c r="K41" s="71"/>
      <c r="L41" s="71"/>
      <c r="M41" s="71"/>
      <c r="N41" s="71"/>
      <c r="O41" s="71">
        <v>640</v>
      </c>
      <c r="P41" s="71"/>
      <c r="Q41" s="71"/>
      <c r="R41" s="71"/>
      <c r="S41" s="71"/>
      <c r="T41" s="71"/>
      <c r="U41" s="158"/>
    </row>
    <row r="42" spans="2:21" ht="12" x14ac:dyDescent="0.2">
      <c r="B42" s="69"/>
      <c r="C42" s="253">
        <v>33</v>
      </c>
      <c r="D42" s="123" t="s">
        <v>1608</v>
      </c>
      <c r="E42" s="145" t="str">
        <f>IFERROR(VLOOKUP(D42,BD!$B:$D,2,FALSE),"")</f>
        <v>SMCC</v>
      </c>
      <c r="F42" s="160">
        <f>IFERROR(VLOOKUP(D42,BD!$B:$D,3,FALSE),"")</f>
        <v>39123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440</v>
      </c>
      <c r="H42" s="147">
        <f t="shared" ref="H42:H62" si="1">COUNT(I42:U42)-COUNTIF(I42:U42,"=0")</f>
        <v>1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>
        <v>440</v>
      </c>
      <c r="T42" s="71"/>
      <c r="U42" s="158"/>
    </row>
    <row r="43" spans="2:21" ht="12" x14ac:dyDescent="0.2">
      <c r="B43" s="69"/>
      <c r="C43" s="253">
        <v>34</v>
      </c>
      <c r="D43" s="70" t="s">
        <v>598</v>
      </c>
      <c r="E43" s="145" t="str">
        <f>IFERROR(VLOOKUP(D43,BD!$B:$D,2,FALSE),"")</f>
        <v>CC</v>
      </c>
      <c r="F43" s="160">
        <f>IFERROR(VLOOKUP(D43,BD!$B:$D,3,FALSE),"")</f>
        <v>0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400</v>
      </c>
      <c r="H43" s="147">
        <f t="shared" si="1"/>
        <v>1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>
        <v>400</v>
      </c>
      <c r="U43" s="158"/>
    </row>
    <row r="44" spans="2:21" ht="12" x14ac:dyDescent="0.2">
      <c r="B44" s="69"/>
      <c r="C44" s="253">
        <v>35</v>
      </c>
      <c r="D44" s="123" t="s">
        <v>1607</v>
      </c>
      <c r="E44" s="145" t="str">
        <f>IFERROR(VLOOKUP(D44,BD!$B:$D,2,FALSE),"")</f>
        <v>PIAMARTA</v>
      </c>
      <c r="F44" s="160">
        <f>IFERROR(VLOOKUP(D44,BD!$B:$D,3,FALSE),"")</f>
        <v>39762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320</v>
      </c>
      <c r="H44" s="147">
        <f t="shared" si="1"/>
        <v>1</v>
      </c>
      <c r="I44" s="71"/>
      <c r="J44" s="71"/>
      <c r="K44" s="71"/>
      <c r="L44" s="71"/>
      <c r="M44" s="71"/>
      <c r="N44" s="71"/>
      <c r="O44" s="71"/>
      <c r="P44" s="71"/>
      <c r="Q44" s="71"/>
      <c r="R44" s="71">
        <v>320</v>
      </c>
      <c r="S44" s="71"/>
      <c r="T44" s="71"/>
      <c r="U44" s="158"/>
    </row>
    <row r="45" spans="2:21" ht="12" x14ac:dyDescent="0.2">
      <c r="B45" s="69"/>
      <c r="C45" s="253"/>
      <c r="D45" s="123" t="s">
        <v>1587</v>
      </c>
      <c r="E45" s="145" t="str">
        <f>IFERROR(VLOOKUP(D45,BD!$B:$D,2,FALSE),"")</f>
        <v>CSJ/NAMBA TRAINING</v>
      </c>
      <c r="F45" s="160">
        <f>IFERROR(VLOOKUP(D45,BD!$B:$D,3,FALSE),"")</f>
        <v>39621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320</v>
      </c>
      <c r="H45" s="147">
        <f t="shared" si="1"/>
        <v>1</v>
      </c>
      <c r="I45" s="71"/>
      <c r="J45" s="71"/>
      <c r="K45" s="71"/>
      <c r="L45" s="71"/>
      <c r="M45" s="71"/>
      <c r="N45" s="71"/>
      <c r="O45" s="71"/>
      <c r="P45" s="71"/>
      <c r="Q45" s="71">
        <v>320</v>
      </c>
      <c r="R45" s="71"/>
      <c r="S45" s="71"/>
      <c r="T45" s="71"/>
      <c r="U45" s="158"/>
    </row>
    <row r="46" spans="2:21" ht="12" x14ac:dyDescent="0.2">
      <c r="B46" s="69"/>
      <c r="C46" s="253"/>
      <c r="D46" s="123" t="s">
        <v>1604</v>
      </c>
      <c r="E46" s="145" t="str">
        <f>IFERROR(VLOOKUP(D46,BD!$B:$D,2,FALSE),"")</f>
        <v>ASSVP</v>
      </c>
      <c r="F46" s="160">
        <f>IFERROR(VLOOKUP(D46,BD!$B:$D,3,FALSE),"")</f>
        <v>39449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320</v>
      </c>
      <c r="H46" s="147">
        <f t="shared" si="1"/>
        <v>1</v>
      </c>
      <c r="I46" s="71"/>
      <c r="J46" s="71"/>
      <c r="K46" s="71"/>
      <c r="L46" s="71"/>
      <c r="M46" s="71"/>
      <c r="N46" s="71"/>
      <c r="O46" s="71"/>
      <c r="P46" s="71"/>
      <c r="Q46" s="71"/>
      <c r="R46" s="71">
        <v>320</v>
      </c>
      <c r="S46" s="71"/>
      <c r="T46" s="71"/>
      <c r="U46" s="158"/>
    </row>
    <row r="47" spans="2:21" ht="12" x14ac:dyDescent="0.2">
      <c r="B47" s="69"/>
      <c r="C47" s="253"/>
      <c r="D47" s="123" t="s">
        <v>1589</v>
      </c>
      <c r="E47" s="145" t="str">
        <f>IFERROR(VLOOKUP(D47,BD!$B:$D,2,FALSE),"")</f>
        <v>SMCC</v>
      </c>
      <c r="F47" s="160">
        <f>IFERROR(VLOOKUP(D47,BD!$B:$D,3,FALSE),"")</f>
        <v>39672</v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320</v>
      </c>
      <c r="H47" s="147">
        <f t="shared" si="1"/>
        <v>1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>
        <v>320</v>
      </c>
      <c r="T47" s="71"/>
      <c r="U47" s="158"/>
    </row>
    <row r="48" spans="2:21" ht="12" x14ac:dyDescent="0.2">
      <c r="B48" s="69"/>
      <c r="C48" s="253"/>
      <c r="D48" s="123" t="s">
        <v>1605</v>
      </c>
      <c r="E48" s="145" t="str">
        <f>IFERROR(VLOOKUP(D48,BD!$B:$D,2,FALSE),"")</f>
        <v>PIAMARTA</v>
      </c>
      <c r="F48" s="160">
        <f>IFERROR(VLOOKUP(D48,BD!$B:$D,3,FALSE),"")</f>
        <v>0</v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320</v>
      </c>
      <c r="H48" s="147">
        <f t="shared" si="1"/>
        <v>1</v>
      </c>
      <c r="I48" s="71"/>
      <c r="J48" s="71"/>
      <c r="K48" s="71"/>
      <c r="L48" s="71"/>
      <c r="M48" s="71"/>
      <c r="N48" s="71"/>
      <c r="O48" s="71"/>
      <c r="P48" s="71"/>
      <c r="Q48" s="71"/>
      <c r="R48" s="71">
        <v>320</v>
      </c>
      <c r="S48" s="71"/>
      <c r="T48" s="71"/>
      <c r="U48" s="158"/>
    </row>
    <row r="49" spans="2:21" ht="12" x14ac:dyDescent="0.2">
      <c r="B49" s="69"/>
      <c r="C49" s="253"/>
      <c r="D49" s="70" t="s">
        <v>1602</v>
      </c>
      <c r="E49" s="145" t="str">
        <f>IFERROR(VLOOKUP(D49,BD!$B:$D,2,FALSE),"")</f>
        <v>ASERP</v>
      </c>
      <c r="F49" s="160">
        <f>IFERROR(VLOOKUP(D49,BD!$B:$D,3,FALSE),"")</f>
        <v>39479</v>
      </c>
      <c r="G49" s="146">
        <f>IF(COUNT(I49:U49)&gt;=5,SUM(LARGE(I49:U49,{1,2,3,4,5})),IF(COUNT(I49:U49)=4,SUM(LARGE(I49:U49,{1,2,3,4})),IF(COUNT(I49:U49)=3,SUM(LARGE(I49:U49,{1,2,3})),IF(COUNT(I49:U49)=2,SUM(LARGE(I49:U49,{1,2})),IF(COUNT(I49:U49)=1,SUM(LARGE(I49:U49,{1})),0)))))</f>
        <v>320</v>
      </c>
      <c r="H49" s="147">
        <f t="shared" si="1"/>
        <v>1</v>
      </c>
      <c r="I49" s="71"/>
      <c r="J49" s="71"/>
      <c r="K49" s="71"/>
      <c r="L49" s="71"/>
      <c r="M49" s="71"/>
      <c r="N49" s="71"/>
      <c r="O49" s="71"/>
      <c r="P49" s="71"/>
      <c r="Q49" s="71">
        <v>320</v>
      </c>
      <c r="R49" s="71"/>
      <c r="S49" s="71"/>
      <c r="T49" s="71"/>
      <c r="U49" s="158"/>
    </row>
    <row r="50" spans="2:21" ht="12" x14ac:dyDescent="0.2">
      <c r="B50" s="69"/>
      <c r="C50" s="253"/>
      <c r="D50" s="70" t="s">
        <v>1606</v>
      </c>
      <c r="E50" s="145" t="str">
        <f>IFERROR(VLOOKUP(D50,BD!$B:$D,2,FALSE),"")</f>
        <v>PIAMARTA</v>
      </c>
      <c r="F50" s="160">
        <f>IFERROR(VLOOKUP(D50,BD!$B:$D,3,FALSE),"")</f>
        <v>0</v>
      </c>
      <c r="G50" s="146">
        <f>IF(COUNT(I50:U50)&gt;=5,SUM(LARGE(I50:U50,{1,2,3,4,5})),IF(COUNT(I50:U50)=4,SUM(LARGE(I50:U50,{1,2,3,4})),IF(COUNT(I50:U50)=3,SUM(LARGE(I50:U50,{1,2,3})),IF(COUNT(I50:U50)=2,SUM(LARGE(I50:U50,{1,2})),IF(COUNT(I50:U50)=1,SUM(LARGE(I50:U50,{1})),0)))))</f>
        <v>320</v>
      </c>
      <c r="H50" s="147">
        <f t="shared" si="1"/>
        <v>1</v>
      </c>
      <c r="I50" s="71"/>
      <c r="J50" s="71"/>
      <c r="K50" s="71"/>
      <c r="L50" s="71"/>
      <c r="M50" s="71"/>
      <c r="N50" s="71"/>
      <c r="O50" s="71"/>
      <c r="P50" s="71"/>
      <c r="Q50" s="71"/>
      <c r="R50" s="71">
        <v>320</v>
      </c>
      <c r="S50" s="71"/>
      <c r="T50" s="71"/>
      <c r="U50" s="158"/>
    </row>
    <row r="51" spans="2:21" ht="12" x14ac:dyDescent="0.2">
      <c r="B51" s="69"/>
      <c r="C51" s="253"/>
      <c r="D51" s="70" t="s">
        <v>670</v>
      </c>
      <c r="E51" s="145" t="str">
        <f>IFERROR(VLOOKUP(D51,BD!$B:$D,2,FALSE),"")</f>
        <v>SMCC</v>
      </c>
      <c r="F51" s="160">
        <f>IFERROR(VLOOKUP(D51,BD!$B:$D,3,FALSE),"")</f>
        <v>39653</v>
      </c>
      <c r="G51" s="146">
        <f>IF(COUNT(I51:U51)&gt;=5,SUM(LARGE(I51:U51,{1,2,3,4,5})),IF(COUNT(I51:U51)=4,SUM(LARGE(I51:U51,{1,2,3,4})),IF(COUNT(I51:U51)=3,SUM(LARGE(I51:U51,{1,2,3})),IF(COUNT(I51:U51)=2,SUM(LARGE(I51:U51,{1,2})),IF(COUNT(I51:U51)=1,SUM(LARGE(I51:U51,{1})),0)))))</f>
        <v>320</v>
      </c>
      <c r="H51" s="147">
        <f t="shared" si="1"/>
        <v>1</v>
      </c>
      <c r="I51" s="71">
        <v>320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158"/>
    </row>
    <row r="52" spans="2:21" ht="12" x14ac:dyDescent="0.2">
      <c r="B52" s="69"/>
      <c r="C52" s="253"/>
      <c r="D52" s="70" t="s">
        <v>1603</v>
      </c>
      <c r="E52" s="145" t="str">
        <f>IFERROR(VLOOKUP(D52,BD!$B:$D,2,FALSE),"")</f>
        <v>SMEL/MCR</v>
      </c>
      <c r="F52" s="160">
        <f>IFERROR(VLOOKUP(D52,BD!$B:$D,3,FALSE),"")</f>
        <v>0</v>
      </c>
      <c r="G52" s="146">
        <f>IF(COUNT(I52:U52)&gt;=5,SUM(LARGE(I52:U52,{1,2,3,4,5})),IF(COUNT(I52:U52)=4,SUM(LARGE(I52:U52,{1,2,3,4})),IF(COUNT(I52:U52)=3,SUM(LARGE(I52:U52,{1,2,3})),IF(COUNT(I52:U52)=2,SUM(LARGE(I52:U52,{1,2})),IF(COUNT(I52:U52)=1,SUM(LARGE(I52:U52,{1})),0)))))</f>
        <v>320</v>
      </c>
      <c r="H52" s="147">
        <f t="shared" si="1"/>
        <v>1</v>
      </c>
      <c r="I52" s="71"/>
      <c r="J52" s="71"/>
      <c r="K52" s="71"/>
      <c r="L52" s="71"/>
      <c r="M52" s="71"/>
      <c r="N52" s="71"/>
      <c r="O52" s="71"/>
      <c r="P52" s="71"/>
      <c r="Q52" s="71"/>
      <c r="R52" s="71">
        <v>320</v>
      </c>
      <c r="S52" s="71"/>
      <c r="T52" s="71"/>
      <c r="U52" s="158"/>
    </row>
    <row r="53" spans="2:21" ht="12" x14ac:dyDescent="0.2">
      <c r="B53" s="69"/>
      <c r="C53" s="253">
        <v>44</v>
      </c>
      <c r="D53" s="70" t="s">
        <v>1451</v>
      </c>
      <c r="E53" s="145" t="str">
        <f>IFERROR(VLOOKUP(D53,BD!$B:$D,2,FALSE),"")</f>
        <v>SMEL/MCR</v>
      </c>
      <c r="F53" s="160">
        <f>IFERROR(VLOOKUP(D53,BD!$B:$D,3,FALSE),"")</f>
        <v>39125</v>
      </c>
      <c r="G53" s="146">
        <f>IF(COUNT(I53:U53)&gt;=5,SUM(LARGE(I53:U53,{1,2,3,4,5})),IF(COUNT(I53:U53)=4,SUM(LARGE(I53:U53,{1,2,3,4})),IF(COUNT(I53:U53)=3,SUM(LARGE(I53:U53,{1,2,3})),IF(COUNT(I53:U53)=2,SUM(LARGE(I53:U53,{1,2})),IF(COUNT(I53:U53)=1,SUM(LARGE(I53:U53,{1})),0)))))</f>
        <v>160</v>
      </c>
      <c r="H53" s="147">
        <f t="shared" si="1"/>
        <v>1</v>
      </c>
      <c r="I53" s="71"/>
      <c r="J53" s="71"/>
      <c r="K53" s="71"/>
      <c r="L53" s="71"/>
      <c r="M53" s="71"/>
      <c r="N53" s="71"/>
      <c r="O53" s="71">
        <v>160</v>
      </c>
      <c r="P53" s="71"/>
      <c r="Q53" s="71"/>
      <c r="R53" s="71"/>
      <c r="S53" s="71"/>
      <c r="T53" s="71"/>
      <c r="U53" s="158"/>
    </row>
    <row r="54" spans="2:21" ht="12" x14ac:dyDescent="0.2">
      <c r="B54" s="69"/>
      <c r="C54" s="253"/>
      <c r="D54" s="123" t="s">
        <v>1218</v>
      </c>
      <c r="E54" s="145" t="str">
        <f>IFERROR(VLOOKUP(D54,BD!$B:$D,2,FALSE),"")</f>
        <v>ABB</v>
      </c>
      <c r="F54" s="160">
        <f>IFERROR(VLOOKUP(D54,BD!$B:$D,3,FALSE),"")</f>
        <v>39672</v>
      </c>
      <c r="G54" s="146">
        <f>IF(COUNT(I54:U54)&gt;=5,SUM(LARGE(I54:U54,{1,2,3,4,5})),IF(COUNT(I54:U54)=4,SUM(LARGE(I54:U54,{1,2,3,4})),IF(COUNT(I54:U54)=3,SUM(LARGE(I54:U54,{1,2,3})),IF(COUNT(I54:U54)=2,SUM(LARGE(I54:U54,{1,2})),IF(COUNT(I54:U54)=1,SUM(LARGE(I54:U54,{1})),0)))))</f>
        <v>160</v>
      </c>
      <c r="H54" s="147">
        <f t="shared" si="1"/>
        <v>1</v>
      </c>
      <c r="I54" s="71"/>
      <c r="J54" s="71"/>
      <c r="K54" s="71"/>
      <c r="L54" s="71"/>
      <c r="M54" s="71"/>
      <c r="N54" s="71"/>
      <c r="O54" s="71">
        <v>160</v>
      </c>
      <c r="P54" s="71"/>
      <c r="Q54" s="71"/>
      <c r="R54" s="71"/>
      <c r="S54" s="71"/>
      <c r="T54" s="71"/>
      <c r="U54" s="158"/>
    </row>
    <row r="55" spans="2:21" ht="12" x14ac:dyDescent="0.2">
      <c r="B55" s="69"/>
      <c r="C55" s="253"/>
      <c r="D55" s="123" t="s">
        <v>1215</v>
      </c>
      <c r="E55" s="145" t="str">
        <f>IFERROR(VLOOKUP(D55,BD!$B:$D,2,FALSE),"")</f>
        <v>ABB</v>
      </c>
      <c r="F55" s="160">
        <f>IFERROR(VLOOKUP(D55,BD!$B:$D,3,FALSE),"")</f>
        <v>39702</v>
      </c>
      <c r="G55" s="146">
        <f>IF(COUNT(I55:U55)&gt;=5,SUM(LARGE(I55:U55,{1,2,3,4,5})),IF(COUNT(I55:U55)=4,SUM(LARGE(I55:U55,{1,2,3,4})),IF(COUNT(I55:U55)=3,SUM(LARGE(I55:U55,{1,2,3})),IF(COUNT(I55:U55)=2,SUM(LARGE(I55:U55,{1,2})),IF(COUNT(I55:U55)=1,SUM(LARGE(I55:U55,{1})),0)))))</f>
        <v>160</v>
      </c>
      <c r="H55" s="147">
        <f t="shared" si="1"/>
        <v>1</v>
      </c>
      <c r="I55" s="71"/>
      <c r="J55" s="71"/>
      <c r="K55" s="71"/>
      <c r="L55" s="71"/>
      <c r="M55" s="71"/>
      <c r="N55" s="71"/>
      <c r="O55" s="71">
        <v>160</v>
      </c>
      <c r="P55" s="71"/>
      <c r="Q55" s="71"/>
      <c r="R55" s="71"/>
      <c r="S55" s="71"/>
      <c r="T55" s="71"/>
      <c r="U55" s="158"/>
    </row>
    <row r="56" spans="2:21" ht="12" x14ac:dyDescent="0.2">
      <c r="B56" s="69"/>
      <c r="C56" s="253"/>
      <c r="D56" s="123" t="s">
        <v>1453</v>
      </c>
      <c r="E56" s="145" t="str">
        <f>IFERROR(VLOOKUP(D56,BD!$B:$D,2,FALSE),"")</f>
        <v>SMEL/MCR</v>
      </c>
      <c r="F56" s="160">
        <f>IFERROR(VLOOKUP(D56,BD!$B:$D,3,FALSE),"")</f>
        <v>39176</v>
      </c>
      <c r="G56" s="146">
        <f>IF(COUNT(I56:U56)&gt;=5,SUM(LARGE(I56:U56,{1,2,3,4,5})),IF(COUNT(I56:U56)=4,SUM(LARGE(I56:U56,{1,2,3,4})),IF(COUNT(I56:U56)=3,SUM(LARGE(I56:U56,{1,2,3})),IF(COUNT(I56:U56)=2,SUM(LARGE(I56:U56,{1,2})),IF(COUNT(I56:U56)=1,SUM(LARGE(I56:U56,{1})),0)))))</f>
        <v>160</v>
      </c>
      <c r="H56" s="147">
        <f t="shared" si="1"/>
        <v>1</v>
      </c>
      <c r="I56" s="71"/>
      <c r="J56" s="71"/>
      <c r="K56" s="71"/>
      <c r="L56" s="71"/>
      <c r="M56" s="71"/>
      <c r="N56" s="71"/>
      <c r="O56" s="71">
        <v>160</v>
      </c>
      <c r="P56" s="71"/>
      <c r="Q56" s="71"/>
      <c r="R56" s="71"/>
      <c r="S56" s="71"/>
      <c r="T56" s="71"/>
      <c r="U56" s="158"/>
    </row>
    <row r="57" spans="2:21" ht="12" x14ac:dyDescent="0.2">
      <c r="B57" s="69"/>
      <c r="C57" s="253"/>
      <c r="D57" s="123" t="s">
        <v>1449</v>
      </c>
      <c r="E57" s="145" t="str">
        <f>IFERROR(VLOOKUP(D57,BD!$B:$D,2,FALSE),"")</f>
        <v>SMEL/MCR</v>
      </c>
      <c r="F57" s="160">
        <f>IFERROR(VLOOKUP(D57,BD!$B:$D,3,FALSE),"")</f>
        <v>39790</v>
      </c>
      <c r="G57" s="146">
        <f>IF(COUNT(I57:U57)&gt;=5,SUM(LARGE(I57:U57,{1,2,3,4,5})),IF(COUNT(I57:U57)=4,SUM(LARGE(I57:U57,{1,2,3,4})),IF(COUNT(I57:U57)=3,SUM(LARGE(I57:U57,{1,2,3})),IF(COUNT(I57:U57)=2,SUM(LARGE(I57:U57,{1,2})),IF(COUNT(I57:U57)=1,SUM(LARGE(I57:U57,{1})),0)))))</f>
        <v>160</v>
      </c>
      <c r="H57" s="147">
        <f t="shared" si="1"/>
        <v>1</v>
      </c>
      <c r="I57" s="71"/>
      <c r="J57" s="71"/>
      <c r="K57" s="71"/>
      <c r="L57" s="71"/>
      <c r="M57" s="71"/>
      <c r="N57" s="71"/>
      <c r="O57" s="71">
        <v>160</v>
      </c>
      <c r="P57" s="71"/>
      <c r="Q57" s="71"/>
      <c r="R57" s="71"/>
      <c r="S57" s="71"/>
      <c r="T57" s="71"/>
      <c r="U57" s="158"/>
    </row>
    <row r="58" spans="2:21" ht="12" x14ac:dyDescent="0.2">
      <c r="B58" s="69"/>
      <c r="C58" s="253"/>
      <c r="D58" s="123" t="s">
        <v>1450</v>
      </c>
      <c r="E58" s="145" t="str">
        <f>IFERROR(VLOOKUP(D58,BD!$B:$D,2,FALSE),"")</f>
        <v>PIAMARTA</v>
      </c>
      <c r="F58" s="160">
        <f>IFERROR(VLOOKUP(D58,BD!$B:$D,3,FALSE),"")</f>
        <v>39442</v>
      </c>
      <c r="G58" s="146">
        <f>IF(COUNT(I58:U58)&gt;=5,SUM(LARGE(I58:U58,{1,2,3,4,5})),IF(COUNT(I58:U58)=4,SUM(LARGE(I58:U58,{1,2,3,4})),IF(COUNT(I58:U58)=3,SUM(LARGE(I58:U58,{1,2,3})),IF(COUNT(I58:U58)=2,SUM(LARGE(I58:U58,{1,2})),IF(COUNT(I58:U58)=1,SUM(LARGE(I58:U58,{1})),0)))))</f>
        <v>160</v>
      </c>
      <c r="H58" s="147">
        <f t="shared" si="1"/>
        <v>1</v>
      </c>
      <c r="I58" s="71"/>
      <c r="J58" s="71"/>
      <c r="K58" s="71"/>
      <c r="L58" s="71"/>
      <c r="M58" s="71"/>
      <c r="N58" s="71"/>
      <c r="O58" s="71">
        <v>160</v>
      </c>
      <c r="P58" s="71"/>
      <c r="Q58" s="71"/>
      <c r="R58" s="71"/>
      <c r="S58" s="71"/>
      <c r="T58" s="71"/>
      <c r="U58" s="158"/>
    </row>
    <row r="59" spans="2:21" ht="12" x14ac:dyDescent="0.2">
      <c r="B59" s="69"/>
      <c r="C59" s="253"/>
      <c r="D59" s="123" t="s">
        <v>1452</v>
      </c>
      <c r="E59" s="145" t="str">
        <f>IFERROR(VLOOKUP(D59,BD!$B:$D,2,FALSE),"")</f>
        <v>SMEL/MCR</v>
      </c>
      <c r="F59" s="160">
        <f>IFERROR(VLOOKUP(D59,BD!$B:$D,3,FALSE),"")</f>
        <v>39582</v>
      </c>
      <c r="G59" s="146">
        <f>IF(COUNT(I59:U59)&gt;=5,SUM(LARGE(I59:U59,{1,2,3,4,5})),IF(COUNT(I59:U59)=4,SUM(LARGE(I59:U59,{1,2,3,4})),IF(COUNT(I59:U59)=3,SUM(LARGE(I59:U59,{1,2,3})),IF(COUNT(I59:U59)=2,SUM(LARGE(I59:U59,{1,2})),IF(COUNT(I59:U59)=1,SUM(LARGE(I59:U59,{1})),0)))))</f>
        <v>160</v>
      </c>
      <c r="H59" s="147">
        <f t="shared" si="1"/>
        <v>1</v>
      </c>
      <c r="I59" s="71"/>
      <c r="J59" s="71"/>
      <c r="K59" s="71"/>
      <c r="L59" s="71"/>
      <c r="M59" s="71"/>
      <c r="N59" s="71"/>
      <c r="O59" s="71">
        <v>160</v>
      </c>
      <c r="P59" s="71"/>
      <c r="Q59" s="71"/>
      <c r="R59" s="71"/>
      <c r="S59" s="71"/>
      <c r="T59" s="71"/>
      <c r="U59" s="158"/>
    </row>
    <row r="60" spans="2:21" ht="12" x14ac:dyDescent="0.2">
      <c r="B60" s="69"/>
      <c r="C60" s="253"/>
      <c r="D60" s="123" t="s">
        <v>1213</v>
      </c>
      <c r="E60" s="145" t="str">
        <f>IFERROR(VLOOKUP(D60,BD!$B:$D,2,FALSE),"")</f>
        <v>ABB</v>
      </c>
      <c r="F60" s="160">
        <f>IFERROR(VLOOKUP(D60,BD!$B:$D,3,FALSE),"")</f>
        <v>39477</v>
      </c>
      <c r="G60" s="146">
        <f>IF(COUNT(I60:U60)&gt;=5,SUM(LARGE(I60:U60,{1,2,3,4,5})),IF(COUNT(I60:U60)=4,SUM(LARGE(I60:U60,{1,2,3,4})),IF(COUNT(I60:U60)=3,SUM(LARGE(I60:U60,{1,2,3})),IF(COUNT(I60:U60)=2,SUM(LARGE(I60:U60,{1,2})),IF(COUNT(I60:U60)=1,SUM(LARGE(I60:U60,{1})),0)))))</f>
        <v>160</v>
      </c>
      <c r="H60" s="147">
        <f t="shared" si="1"/>
        <v>1</v>
      </c>
      <c r="I60" s="71"/>
      <c r="J60" s="71"/>
      <c r="K60" s="71"/>
      <c r="L60" s="71"/>
      <c r="M60" s="71"/>
      <c r="N60" s="71"/>
      <c r="O60" s="71">
        <v>160</v>
      </c>
      <c r="P60" s="71"/>
      <c r="Q60" s="71"/>
      <c r="R60" s="71"/>
      <c r="S60" s="71"/>
      <c r="T60" s="71"/>
      <c r="U60" s="158"/>
    </row>
    <row r="61" spans="2:21" ht="12" x14ac:dyDescent="0.2">
      <c r="B61" s="69"/>
      <c r="C61" s="253"/>
      <c r="D61" s="70" t="s">
        <v>1457</v>
      </c>
      <c r="E61" s="145" t="str">
        <f>IFERROR(VLOOKUP(D61,BD!$B:$D,2,FALSE),"")</f>
        <v>SMEL/MCR</v>
      </c>
      <c r="F61" s="160">
        <f>IFERROR(VLOOKUP(D61,BD!$B:$D,3,FALSE),"")</f>
        <v>39433</v>
      </c>
      <c r="G61" s="146">
        <f>IF(COUNT(I61:U61)&gt;=5,SUM(LARGE(I61:U61,{1,2,3,4,5})),IF(COUNT(I61:U61)=4,SUM(LARGE(I61:U61,{1,2,3,4})),IF(COUNT(I61:U61)=3,SUM(LARGE(I61:U61,{1,2,3})),IF(COUNT(I61:U61)=2,SUM(LARGE(I61:U61,{1,2})),IF(COUNT(I61:U61)=1,SUM(LARGE(I61:U61,{1})),0)))))</f>
        <v>160</v>
      </c>
      <c r="H61" s="147">
        <f t="shared" si="1"/>
        <v>1</v>
      </c>
      <c r="I61" s="71"/>
      <c r="J61" s="71"/>
      <c r="K61" s="71"/>
      <c r="L61" s="71"/>
      <c r="M61" s="71"/>
      <c r="N61" s="71"/>
      <c r="O61" s="71">
        <v>160</v>
      </c>
      <c r="P61" s="71"/>
      <c r="Q61" s="71"/>
      <c r="R61" s="71"/>
      <c r="S61" s="71"/>
      <c r="T61" s="71"/>
      <c r="U61" s="158"/>
    </row>
    <row r="62" spans="2:21" ht="12" x14ac:dyDescent="0.2">
      <c r="B62" s="69"/>
      <c r="C62" s="253"/>
      <c r="D62" s="123" t="s">
        <v>1454</v>
      </c>
      <c r="E62" s="145" t="str">
        <f>IFERROR(VLOOKUP(D62,BD!$B:$D,2,FALSE),"")</f>
        <v>SMEL/MCR</v>
      </c>
      <c r="F62" s="160">
        <f>IFERROR(VLOOKUP(D62,BD!$B:$D,3,FALSE),"")</f>
        <v>39494</v>
      </c>
      <c r="G62" s="146">
        <f>IF(COUNT(I62:U62)&gt;=5,SUM(LARGE(I62:U62,{1,2,3,4,5})),IF(COUNT(I62:U62)=4,SUM(LARGE(I62:U62,{1,2,3,4})),IF(COUNT(I62:U62)=3,SUM(LARGE(I62:U62,{1,2,3})),IF(COUNT(I62:U62)=2,SUM(LARGE(I62:U62,{1,2})),IF(COUNT(I62:U62)=1,SUM(LARGE(I62:U62,{1})),0)))))</f>
        <v>160</v>
      </c>
      <c r="H62" s="147">
        <f t="shared" si="1"/>
        <v>1</v>
      </c>
      <c r="I62" s="71"/>
      <c r="J62" s="71"/>
      <c r="K62" s="71"/>
      <c r="L62" s="71"/>
      <c r="M62" s="71"/>
      <c r="N62" s="71"/>
      <c r="O62" s="71">
        <v>160</v>
      </c>
      <c r="P62" s="71"/>
      <c r="Q62" s="71"/>
      <c r="R62" s="71"/>
      <c r="S62" s="71"/>
      <c r="T62" s="71"/>
      <c r="U62" s="158"/>
    </row>
    <row r="63" spans="2:21" x14ac:dyDescent="0.2">
      <c r="B63" s="72"/>
      <c r="C63" s="73"/>
      <c r="D63" s="73"/>
      <c r="E63" s="75"/>
      <c r="F63" s="83"/>
      <c r="G63" s="74"/>
      <c r="H63" s="75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158"/>
    </row>
    <row r="64" spans="2:21" s="80" customFormat="1" x14ac:dyDescent="0.2">
      <c r="B64" s="76"/>
      <c r="C64" s="77"/>
      <c r="D64" s="78" t="str">
        <f>SM_S19!$D$55</f>
        <v>CONTAGEM DE SEMANAS</v>
      </c>
      <c r="E64" s="82"/>
      <c r="F64" s="83"/>
      <c r="G64" s="79"/>
      <c r="H64" s="79"/>
      <c r="I64" s="102">
        <f>SM!H$38</f>
        <v>50</v>
      </c>
      <c r="J64" s="102">
        <f>SM!I$38</f>
        <v>49</v>
      </c>
      <c r="K64" s="102">
        <f>SM!J$38</f>
        <v>35</v>
      </c>
      <c r="L64" s="102">
        <f>SM!K$38</f>
        <v>30</v>
      </c>
      <c r="M64" s="102">
        <f>SM!L$38</f>
        <v>28</v>
      </c>
      <c r="N64" s="102">
        <f>SM!M$38</f>
        <v>26</v>
      </c>
      <c r="O64" s="102">
        <f>SM!N$38</f>
        <v>22</v>
      </c>
      <c r="P64" s="102">
        <f>SM!O$38</f>
        <v>11</v>
      </c>
      <c r="Q64" s="102">
        <f>SM!P$38</f>
        <v>4</v>
      </c>
      <c r="R64" s="102">
        <f>SM!Q$38</f>
        <v>4</v>
      </c>
      <c r="S64" s="102">
        <f>SM!R$38</f>
        <v>4</v>
      </c>
      <c r="T64" s="102">
        <f>SM!S$38</f>
        <v>1</v>
      </c>
      <c r="U64" s="159"/>
    </row>
  </sheetData>
  <sheetProtection selectLockedCells="1" selectUnlockedCells="1"/>
  <sortState ref="D10:T62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3"/>
  <sheetViews>
    <sheetView showGridLines="0" zoomScale="90" zoomScaleNormal="90" zoomScaleSheetLayoutView="100" workbookViewId="0">
      <selection activeCell="D27" sqref="D27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40.28515625" style="49" bestFit="1" customWidth="1"/>
    <col min="5" max="5" width="37.7109375" style="49" bestFit="1" customWidth="1"/>
    <col min="6" max="7" width="10.85546875" style="81" customWidth="1"/>
    <col min="8" max="9" width="10.85546875" style="84" customWidth="1"/>
    <col min="10" max="10" width="13" style="49" bestFit="1" customWidth="1"/>
    <col min="11" max="11" width="9.42578125" style="81" bestFit="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23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63">
        <v>1</v>
      </c>
      <c r="D10" s="124" t="s">
        <v>162</v>
      </c>
      <c r="E10" s="125" t="s">
        <v>301</v>
      </c>
      <c r="F10" s="145" t="str">
        <f>IFERROR(VLOOKUP(D10,BD!$B:$D,2,FALSE),"")</f>
        <v>ASSVP</v>
      </c>
      <c r="G10" s="145" t="str">
        <f>IFERROR(VLOOKUP(E10,BD!$B:$D,2,FALSE),"")</f>
        <v>ASSVP</v>
      </c>
      <c r="H10" s="160">
        <f>IFERROR(VLOOKUP(D10,BD!$B:$D,3,FALSE),"")</f>
        <v>39083</v>
      </c>
      <c r="I10" s="160">
        <f>IFERROR(VLOOKUP(E10,BD!$B:$D,3,FALSE),"")</f>
        <v>39382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5360</v>
      </c>
      <c r="K10" s="147">
        <f t="shared" ref="K10:K41" si="0">COUNT(L10:X10)-COUNTIF(L10:X10,"=0")</f>
        <v>4</v>
      </c>
      <c r="L10" s="71"/>
      <c r="M10" s="71"/>
      <c r="N10" s="71"/>
      <c r="O10" s="71">
        <v>1360</v>
      </c>
      <c r="P10" s="71"/>
      <c r="Q10" s="71"/>
      <c r="R10" s="71">
        <v>1600</v>
      </c>
      <c r="S10" s="71">
        <v>1600</v>
      </c>
      <c r="T10" s="71"/>
      <c r="U10" s="71">
        <v>800</v>
      </c>
      <c r="V10" s="71"/>
      <c r="W10" s="71"/>
      <c r="X10" s="158"/>
    </row>
    <row r="11" spans="2:24" ht="12" x14ac:dyDescent="0.2">
      <c r="B11" s="69"/>
      <c r="C11" s="193">
        <v>2</v>
      </c>
      <c r="D11" s="126" t="s">
        <v>1417</v>
      </c>
      <c r="E11" s="70" t="s">
        <v>853</v>
      </c>
      <c r="F11" s="145" t="str">
        <f>IFERROR(VLOOKUP(D11,BD!$B:$D,2,FALSE),"")</f>
        <v>PALOTINA</v>
      </c>
      <c r="G11" s="145" t="str">
        <f>IFERROR(VLOOKUP(E11,BD!$B:$D,2,FALSE),"")</f>
        <v>PALOTINA</v>
      </c>
      <c r="H11" s="160">
        <f>IFERROR(VLOOKUP(D11,BD!$B:$D,3,FALSE),"")</f>
        <v>39428</v>
      </c>
      <c r="I11" s="160">
        <f>IFERROR(VLOOKUP(E11,BD!$B:$D,3,FALSE),"")</f>
        <v>39499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4120</v>
      </c>
      <c r="K11" s="147">
        <f t="shared" si="0"/>
        <v>5</v>
      </c>
      <c r="L11" s="71"/>
      <c r="M11" s="71"/>
      <c r="N11" s="71"/>
      <c r="O11" s="71">
        <v>880</v>
      </c>
      <c r="P11" s="71"/>
      <c r="Q11" s="71">
        <v>800</v>
      </c>
      <c r="R11" s="71">
        <v>1120</v>
      </c>
      <c r="S11" s="71">
        <v>640</v>
      </c>
      <c r="T11" s="71"/>
      <c r="U11" s="71">
        <v>680</v>
      </c>
      <c r="V11" s="71"/>
      <c r="W11" s="71"/>
      <c r="X11" s="158"/>
    </row>
    <row r="12" spans="2:24" ht="12" x14ac:dyDescent="0.2">
      <c r="B12" s="69"/>
      <c r="C12" s="253">
        <v>3</v>
      </c>
      <c r="D12" s="124" t="s">
        <v>1433</v>
      </c>
      <c r="E12" s="70" t="s">
        <v>1432</v>
      </c>
      <c r="F12" s="145" t="str">
        <f>IFERROR(VLOOKUP(D12,BD!$B:$D,2,FALSE),"")</f>
        <v>SMEL/MCR</v>
      </c>
      <c r="G12" s="145" t="str">
        <f>IFERROR(VLOOKUP(E12,BD!$B:$D,2,FALSE),"")</f>
        <v>SMEL/MCR</v>
      </c>
      <c r="H12" s="160">
        <f>IFERROR(VLOOKUP(D12,BD!$B:$D,3,FALSE),"")</f>
        <v>39353</v>
      </c>
      <c r="I12" s="160">
        <f>IFERROR(VLOOKUP(E12,BD!$B:$D,3,FALSE),"")</f>
        <v>39556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3280</v>
      </c>
      <c r="K12" s="147">
        <f t="shared" si="0"/>
        <v>3</v>
      </c>
      <c r="L12" s="71"/>
      <c r="M12" s="71"/>
      <c r="N12" s="71"/>
      <c r="O12" s="71"/>
      <c r="P12" s="71"/>
      <c r="Q12" s="71"/>
      <c r="R12" s="71"/>
      <c r="S12" s="71">
        <v>1120</v>
      </c>
      <c r="T12" s="71"/>
      <c r="U12" s="71">
        <v>560</v>
      </c>
      <c r="V12" s="71"/>
      <c r="W12" s="71">
        <v>1600</v>
      </c>
      <c r="X12" s="158"/>
    </row>
    <row r="13" spans="2:24" ht="12" x14ac:dyDescent="0.2">
      <c r="B13" s="69"/>
      <c r="C13" s="253"/>
      <c r="D13" s="124" t="s">
        <v>1479</v>
      </c>
      <c r="E13" s="70" t="s">
        <v>210</v>
      </c>
      <c r="F13" s="145" t="str">
        <f>IFERROR(VLOOKUP(D13,BD!$B:$D,2,FALSE),"")</f>
        <v>CC</v>
      </c>
      <c r="G13" s="145" t="str">
        <f>IFERROR(VLOOKUP(E13,BD!$B:$D,2,FALSE),"")</f>
        <v>SMCC</v>
      </c>
      <c r="H13" s="160">
        <f>IFERROR(VLOOKUP(D13,BD!$B:$D,3,FALSE),"")</f>
        <v>39364</v>
      </c>
      <c r="I13" s="160">
        <f>IFERROR(VLOOKUP(E13,BD!$B:$D,3,FALSE),"")</f>
        <v>39220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3280</v>
      </c>
      <c r="K13" s="147">
        <f t="shared" si="0"/>
        <v>3</v>
      </c>
      <c r="L13" s="71"/>
      <c r="M13" s="71"/>
      <c r="N13" s="71"/>
      <c r="O13" s="71"/>
      <c r="P13" s="71"/>
      <c r="Q13" s="71"/>
      <c r="R13" s="71"/>
      <c r="S13" s="71">
        <v>1360</v>
      </c>
      <c r="T13" s="71"/>
      <c r="U13" s="71"/>
      <c r="V13" s="71">
        <v>800</v>
      </c>
      <c r="W13" s="71">
        <v>1120</v>
      </c>
      <c r="X13" s="158"/>
    </row>
    <row r="14" spans="2:24" ht="12" x14ac:dyDescent="0.2">
      <c r="B14" s="69"/>
      <c r="C14" s="253">
        <v>5</v>
      </c>
      <c r="D14" s="126" t="s">
        <v>1402</v>
      </c>
      <c r="E14" s="70" t="s">
        <v>664</v>
      </c>
      <c r="F14" s="145" t="str">
        <f>IFERROR(VLOOKUP(D14,BD!$B:$D,2,FALSE),"")</f>
        <v>SMCC</v>
      </c>
      <c r="G14" s="145" t="str">
        <f>IFERROR(VLOOKUP(E14,BD!$B:$D,2,FALSE),"")</f>
        <v>SMCC</v>
      </c>
      <c r="H14" s="160">
        <f>IFERROR(VLOOKUP(D14,BD!$B:$D,3,FALSE),"")</f>
        <v>39154</v>
      </c>
      <c r="I14" s="160">
        <f>IFERROR(VLOOKUP(E14,BD!$B:$D,3,FALSE),"")</f>
        <v>39137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3040</v>
      </c>
      <c r="K14" s="147">
        <f t="shared" si="0"/>
        <v>4</v>
      </c>
      <c r="L14" s="71"/>
      <c r="M14" s="71"/>
      <c r="N14" s="71"/>
      <c r="O14" s="71">
        <v>640</v>
      </c>
      <c r="P14" s="71"/>
      <c r="Q14" s="71"/>
      <c r="R14" s="71">
        <v>400</v>
      </c>
      <c r="S14" s="71">
        <v>640</v>
      </c>
      <c r="T14" s="71"/>
      <c r="U14" s="71"/>
      <c r="V14" s="71"/>
      <c r="W14" s="71">
        <v>1360</v>
      </c>
      <c r="X14" s="158"/>
    </row>
    <row r="15" spans="2:24" ht="12" x14ac:dyDescent="0.2">
      <c r="B15" s="69"/>
      <c r="C15" s="253"/>
      <c r="D15" s="124" t="s">
        <v>885</v>
      </c>
      <c r="E15" s="70" t="s">
        <v>1029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60">
        <f>IFERROR(VLOOKUP(D15,BD!$B:$D,3,FALSE),"")</f>
        <v>40022</v>
      </c>
      <c r="I15" s="160">
        <f>IFERROR(VLOOKUP(E15,BD!$B:$D,3,FALSE),"")</f>
        <v>39407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3040</v>
      </c>
      <c r="K15" s="147">
        <f t="shared" si="0"/>
        <v>3</v>
      </c>
      <c r="L15" s="71"/>
      <c r="M15" s="71"/>
      <c r="N15" s="71"/>
      <c r="O15" s="71">
        <v>1120</v>
      </c>
      <c r="P15" s="71"/>
      <c r="Q15" s="71">
        <v>560</v>
      </c>
      <c r="R15" s="71">
        <v>1360</v>
      </c>
      <c r="S15" s="71"/>
      <c r="T15" s="71"/>
      <c r="U15" s="71"/>
      <c r="V15" s="71"/>
      <c r="W15" s="71"/>
      <c r="X15" s="158"/>
    </row>
    <row r="16" spans="2:24" ht="12" x14ac:dyDescent="0.2">
      <c r="B16" s="69"/>
      <c r="C16" s="253">
        <v>7</v>
      </c>
      <c r="D16" s="124" t="s">
        <v>970</v>
      </c>
      <c r="E16" s="70" t="s">
        <v>1593</v>
      </c>
      <c r="F16" s="145" t="str">
        <f>IFERROR(VLOOKUP(D16,BD!$B:$D,2,FALSE),"")</f>
        <v>SMCC</v>
      </c>
      <c r="G16" s="145" t="str">
        <f>IFERROR(VLOOKUP(E16,BD!$B:$D,2,FALSE),"")</f>
        <v>BME</v>
      </c>
      <c r="H16" s="160">
        <f>IFERROR(VLOOKUP(D16,BD!$B:$D,3,FALSE),"")</f>
        <v>39459</v>
      </c>
      <c r="I16" s="160">
        <f>IFERROR(VLOOKUP(E16,BD!$B:$D,3,FALSE),"")</f>
        <v>39587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2880</v>
      </c>
      <c r="K16" s="147">
        <f t="shared" si="0"/>
        <v>4</v>
      </c>
      <c r="L16" s="71"/>
      <c r="M16" s="71"/>
      <c r="N16" s="71">
        <v>680</v>
      </c>
      <c r="O16" s="71"/>
      <c r="P16" s="71"/>
      <c r="Q16" s="71"/>
      <c r="R16" s="71"/>
      <c r="S16" s="71">
        <v>640</v>
      </c>
      <c r="T16" s="71"/>
      <c r="U16" s="71"/>
      <c r="V16" s="71">
        <v>680</v>
      </c>
      <c r="W16" s="71">
        <v>880</v>
      </c>
      <c r="X16" s="158"/>
    </row>
    <row r="17" spans="2:24" ht="12" x14ac:dyDescent="0.2">
      <c r="B17" s="69"/>
      <c r="C17" s="253">
        <v>8</v>
      </c>
      <c r="D17" s="124" t="s">
        <v>665</v>
      </c>
      <c r="E17" s="70" t="s">
        <v>210</v>
      </c>
      <c r="F17" s="145" t="str">
        <f>IFERROR(VLOOKUP(D17,BD!$B:$D,2,FALSE),"")</f>
        <v>SMCC</v>
      </c>
      <c r="G17" s="145" t="str">
        <f>IFERROR(VLOOKUP(E17,BD!$B:$D,2,FALSE),"")</f>
        <v>SMCC</v>
      </c>
      <c r="H17" s="160">
        <f>IFERROR(VLOOKUP(D17,BD!$B:$D,3,FALSE),"")</f>
        <v>39343</v>
      </c>
      <c r="I17" s="160">
        <f>IFERROR(VLOOKUP(E17,BD!$B:$D,3,FALSE),"")</f>
        <v>39220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2400</v>
      </c>
      <c r="K17" s="147">
        <f t="shared" si="0"/>
        <v>2</v>
      </c>
      <c r="L17" s="71"/>
      <c r="M17" s="71"/>
      <c r="N17" s="71">
        <v>800</v>
      </c>
      <c r="O17" s="71">
        <v>1600</v>
      </c>
      <c r="P17" s="71"/>
      <c r="Q17" s="71"/>
      <c r="R17" s="71"/>
      <c r="S17" s="71"/>
      <c r="T17" s="71"/>
      <c r="U17" s="71"/>
      <c r="V17" s="71"/>
      <c r="W17" s="71"/>
      <c r="X17" s="158"/>
    </row>
    <row r="18" spans="2:24" ht="12" x14ac:dyDescent="0.2">
      <c r="B18" s="69"/>
      <c r="C18" s="253">
        <v>9</v>
      </c>
      <c r="D18" s="124" t="s">
        <v>1422</v>
      </c>
      <c r="E18" s="70" t="s">
        <v>1424</v>
      </c>
      <c r="F18" s="145" t="str">
        <f>IFERROR(VLOOKUP(D18,BD!$B:$D,2,FALSE),"")</f>
        <v>SMEL/MCR</v>
      </c>
      <c r="G18" s="145" t="str">
        <f>IFERROR(VLOOKUP(E18,BD!$B:$D,2,FALSE),"")</f>
        <v>SMEL/MCR</v>
      </c>
      <c r="H18" s="160">
        <f>IFERROR(VLOOKUP(D18,BD!$B:$D,3,FALSE),"")</f>
        <v>39120</v>
      </c>
      <c r="I18" s="160">
        <f>IFERROR(VLOOKUP(E18,BD!$B:$D,3,FALSE),"")</f>
        <v>39127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2160</v>
      </c>
      <c r="K18" s="147">
        <f t="shared" si="0"/>
        <v>4</v>
      </c>
      <c r="L18" s="71"/>
      <c r="M18" s="71"/>
      <c r="N18" s="71"/>
      <c r="O18" s="71">
        <v>640</v>
      </c>
      <c r="P18" s="71"/>
      <c r="Q18" s="71">
        <v>680</v>
      </c>
      <c r="R18" s="71">
        <v>400</v>
      </c>
      <c r="S18" s="71"/>
      <c r="T18" s="71"/>
      <c r="U18" s="71">
        <v>440</v>
      </c>
      <c r="V18" s="71"/>
      <c r="W18" s="71"/>
      <c r="X18" s="158"/>
    </row>
    <row r="19" spans="2:24" ht="12" x14ac:dyDescent="0.2">
      <c r="B19" s="69"/>
      <c r="C19" s="253">
        <v>10</v>
      </c>
      <c r="D19" s="70" t="s">
        <v>845</v>
      </c>
      <c r="E19" s="70" t="s">
        <v>1064</v>
      </c>
      <c r="F19" s="145" t="str">
        <f>IFERROR(VLOOKUP(D19,BD!$B:$D,2,FALSE),"")</f>
        <v>ABB</v>
      </c>
      <c r="G19" s="145" t="str">
        <f>IFERROR(VLOOKUP(E19,BD!$B:$D,2,FALSE),"")</f>
        <v>ABB</v>
      </c>
      <c r="H19" s="160">
        <f>IFERROR(VLOOKUP(D19,BD!$B:$D,3,FALSE),"")</f>
        <v>39729</v>
      </c>
      <c r="I19" s="160">
        <f>IFERROR(VLOOKUP(E19,BD!$B:$D,3,FALSE),"")</f>
        <v>39504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2000</v>
      </c>
      <c r="K19" s="147">
        <f t="shared" si="0"/>
        <v>2</v>
      </c>
      <c r="L19" s="71"/>
      <c r="M19" s="71"/>
      <c r="N19" s="71"/>
      <c r="O19" s="71">
        <v>880</v>
      </c>
      <c r="P19" s="71"/>
      <c r="Q19" s="71"/>
      <c r="R19" s="71">
        <v>1120</v>
      </c>
      <c r="S19" s="71"/>
      <c r="T19" s="71"/>
      <c r="U19" s="71"/>
      <c r="V19" s="71"/>
      <c r="W19" s="71"/>
      <c r="X19" s="158"/>
    </row>
    <row r="20" spans="2:24" ht="12" x14ac:dyDescent="0.2">
      <c r="B20" s="69"/>
      <c r="C20" s="253">
        <v>11</v>
      </c>
      <c r="D20" s="124" t="s">
        <v>1038</v>
      </c>
      <c r="E20" s="70" t="s">
        <v>1104</v>
      </c>
      <c r="F20" s="145" t="str">
        <f>IFERROR(VLOOKUP(D20,BD!$B:$D,2,FALSE),"")</f>
        <v>ASERP</v>
      </c>
      <c r="G20" s="145" t="str">
        <f>IFERROR(VLOOKUP(E20,BD!$B:$D,2,FALSE),"")</f>
        <v>ASERP</v>
      </c>
      <c r="H20" s="160">
        <f>IFERROR(VLOOKUP(D20,BD!$B:$D,3,FALSE),"")</f>
        <v>39621</v>
      </c>
      <c r="I20" s="160">
        <f>IFERROR(VLOOKUP(E20,BD!$B:$D,3,FALSE),"")</f>
        <v>39612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1840</v>
      </c>
      <c r="K20" s="147">
        <f t="shared" si="0"/>
        <v>3</v>
      </c>
      <c r="L20" s="71"/>
      <c r="M20" s="71"/>
      <c r="N20" s="71"/>
      <c r="O20" s="71"/>
      <c r="P20" s="71"/>
      <c r="Q20" s="71"/>
      <c r="R20" s="71">
        <v>400</v>
      </c>
      <c r="S20" s="71">
        <v>640</v>
      </c>
      <c r="T20" s="71">
        <v>800</v>
      </c>
      <c r="U20" s="71"/>
      <c r="V20" s="71"/>
      <c r="W20" s="71"/>
      <c r="X20" s="158"/>
    </row>
    <row r="21" spans="2:24" ht="12" x14ac:dyDescent="0.2">
      <c r="B21" s="69"/>
      <c r="C21" s="253"/>
      <c r="D21" s="124" t="s">
        <v>1091</v>
      </c>
      <c r="E21" s="70" t="s">
        <v>1429</v>
      </c>
      <c r="F21" s="145" t="str">
        <f>IFERROR(VLOOKUP(D21,BD!$B:$D,2,FALSE),"")</f>
        <v>AMBP</v>
      </c>
      <c r="G21" s="145" t="str">
        <f>IFERROR(VLOOKUP(E21,BD!$B:$D,2,FALSE),"")</f>
        <v>AMBP</v>
      </c>
      <c r="H21" s="160">
        <f>IFERROR(VLOOKUP(D21,BD!$B:$D,3,FALSE),"")</f>
        <v>39356</v>
      </c>
      <c r="I21" s="160">
        <f>IFERROR(VLOOKUP(E21,BD!$B:$D,3,FALSE),"")</f>
        <v>39417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1840</v>
      </c>
      <c r="K21" s="147">
        <f t="shared" si="0"/>
        <v>3</v>
      </c>
      <c r="L21" s="71"/>
      <c r="M21" s="71"/>
      <c r="N21" s="71"/>
      <c r="O21" s="71"/>
      <c r="P21" s="71">
        <v>560</v>
      </c>
      <c r="Q21" s="71"/>
      <c r="R21" s="71">
        <v>400</v>
      </c>
      <c r="S21" s="71">
        <v>880</v>
      </c>
      <c r="T21" s="71"/>
      <c r="U21" s="71"/>
      <c r="V21" s="71"/>
      <c r="W21" s="71"/>
      <c r="X21" s="158"/>
    </row>
    <row r="22" spans="2:24" ht="12" x14ac:dyDescent="0.2">
      <c r="B22" s="69"/>
      <c r="C22" s="253">
        <v>13</v>
      </c>
      <c r="D22" s="124" t="s">
        <v>514</v>
      </c>
      <c r="E22" s="70" t="s">
        <v>766</v>
      </c>
      <c r="F22" s="145" t="str">
        <f>IFERROR(VLOOKUP(D22,BD!$B:$D,2,FALSE),"")</f>
        <v>PIAMARTA</v>
      </c>
      <c r="G22" s="145" t="str">
        <f>IFERROR(VLOOKUP(E22,BD!$B:$D,2,FALSE),"")</f>
        <v>PIAMARTA</v>
      </c>
      <c r="H22" s="160">
        <f>IFERROR(VLOOKUP(D22,BD!$B:$D,3,FALSE),"")</f>
        <v>39762</v>
      </c>
      <c r="I22" s="160">
        <f>IFERROR(VLOOKUP(E22,BD!$B:$D,3,FALSE),"")</f>
        <v>39561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1320</v>
      </c>
      <c r="K22" s="147">
        <f t="shared" si="0"/>
        <v>2</v>
      </c>
      <c r="L22" s="71"/>
      <c r="M22" s="71"/>
      <c r="N22" s="71"/>
      <c r="O22" s="71"/>
      <c r="P22" s="71"/>
      <c r="Q22" s="71"/>
      <c r="R22" s="71">
        <v>880</v>
      </c>
      <c r="S22" s="71"/>
      <c r="T22" s="71"/>
      <c r="U22" s="71">
        <v>440</v>
      </c>
      <c r="V22" s="71"/>
      <c r="W22" s="71"/>
      <c r="X22" s="158"/>
    </row>
    <row r="23" spans="2:24" ht="12" x14ac:dyDescent="0.2">
      <c r="B23" s="69"/>
      <c r="C23" s="253"/>
      <c r="D23" s="124" t="s">
        <v>1428</v>
      </c>
      <c r="E23" s="70" t="s">
        <v>1089</v>
      </c>
      <c r="F23" s="145" t="str">
        <f>IFERROR(VLOOKUP(D23,BD!$B:$D,2,FALSE),"")</f>
        <v>ASERP</v>
      </c>
      <c r="G23" s="145" t="str">
        <f>IFERROR(VLOOKUP(E23,BD!$B:$D,2,FALSE),"")</f>
        <v>ASERP</v>
      </c>
      <c r="H23" s="160">
        <f>IFERROR(VLOOKUP(D23,BD!$B:$D,3,FALSE),"")</f>
        <v>39408</v>
      </c>
      <c r="I23" s="160">
        <f>IFERROR(VLOOKUP(E23,BD!$B:$D,3,FALSE),"")</f>
        <v>39351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1320</v>
      </c>
      <c r="K23" s="147">
        <f t="shared" si="0"/>
        <v>2</v>
      </c>
      <c r="L23" s="71"/>
      <c r="M23" s="71"/>
      <c r="N23" s="71"/>
      <c r="O23" s="71"/>
      <c r="P23" s="71"/>
      <c r="Q23" s="71"/>
      <c r="R23" s="71"/>
      <c r="S23" s="71">
        <v>640</v>
      </c>
      <c r="T23" s="71">
        <v>680</v>
      </c>
      <c r="U23" s="71"/>
      <c r="V23" s="71"/>
      <c r="W23" s="71"/>
      <c r="X23" s="158"/>
    </row>
    <row r="24" spans="2:24" ht="12" x14ac:dyDescent="0.2">
      <c r="B24" s="69"/>
      <c r="C24" s="253">
        <v>15</v>
      </c>
      <c r="D24" s="124" t="s">
        <v>1317</v>
      </c>
      <c r="E24" s="124" t="s">
        <v>730</v>
      </c>
      <c r="F24" s="145" t="str">
        <f>IFERROR(VLOOKUP(D24,BD!$B:$D,2,FALSE),"")</f>
        <v>ASSVP</v>
      </c>
      <c r="G24" s="145" t="str">
        <f>IFERROR(VLOOKUP(E24,BD!$B:$D,2,FALSE),"")</f>
        <v>ASSVP</v>
      </c>
      <c r="H24" s="160">
        <f>IFERROR(VLOOKUP(D24,BD!$B:$D,3,FALSE),"")</f>
        <v>39113</v>
      </c>
      <c r="I24" s="160">
        <f>IFERROR(VLOOKUP(E24,BD!$B:$D,3,FALSE),"")</f>
        <v>39417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1120</v>
      </c>
      <c r="K24" s="147">
        <f t="shared" si="0"/>
        <v>1</v>
      </c>
      <c r="L24" s="71"/>
      <c r="M24" s="71"/>
      <c r="N24" s="71"/>
      <c r="O24" s="71">
        <v>1120</v>
      </c>
      <c r="P24" s="71"/>
      <c r="Q24" s="71"/>
      <c r="R24" s="71"/>
      <c r="S24" s="71"/>
      <c r="T24" s="71"/>
      <c r="U24" s="71"/>
      <c r="V24" s="71"/>
      <c r="W24" s="71"/>
      <c r="X24" s="158"/>
    </row>
    <row r="25" spans="2:24" ht="12" x14ac:dyDescent="0.2">
      <c r="B25" s="69"/>
      <c r="C25" s="253"/>
      <c r="D25" s="124" t="s">
        <v>1440</v>
      </c>
      <c r="E25" s="70" t="s">
        <v>885</v>
      </c>
      <c r="F25" s="145" t="str">
        <f>IFERROR(VLOOKUP(D25,BD!$B:$D,2,FALSE),"")</f>
        <v>ABCFI</v>
      </c>
      <c r="G25" s="145" t="str">
        <f>IFERROR(VLOOKUP(E25,BD!$B:$D,2,FALSE),"")</f>
        <v>ABCFI</v>
      </c>
      <c r="H25" s="160">
        <f>IFERROR(VLOOKUP(D25,BD!$B:$D,3,FALSE),"")</f>
        <v>39603</v>
      </c>
      <c r="I25" s="160">
        <f>IFERROR(VLOOKUP(E25,BD!$B:$D,3,FALSE),"")</f>
        <v>40022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1120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>
        <v>1120</v>
      </c>
      <c r="X25" s="158"/>
    </row>
    <row r="26" spans="2:24" ht="12" x14ac:dyDescent="0.2">
      <c r="B26" s="69"/>
      <c r="C26" s="253"/>
      <c r="D26" s="124" t="s">
        <v>665</v>
      </c>
      <c r="E26" s="123" t="s">
        <v>527</v>
      </c>
      <c r="F26" s="145" t="str">
        <f>IFERROR(VLOOKUP(D26,BD!$B:$D,2,FALSE),"")</f>
        <v>SMCC</v>
      </c>
      <c r="G26" s="145" t="str">
        <f>IFERROR(VLOOKUP(E26,BD!$B:$D,2,FALSE),"")</f>
        <v>SMCC</v>
      </c>
      <c r="H26" s="160">
        <f>IFERROR(VLOOKUP(D26,BD!$B:$D,3,FALSE),"")</f>
        <v>39343</v>
      </c>
      <c r="I26" s="160">
        <f>IFERROR(VLOOKUP(E26,BD!$B:$D,3,FALSE),"")</f>
        <v>39289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1120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/>
      <c r="S26" s="71">
        <v>1120</v>
      </c>
      <c r="T26" s="71"/>
      <c r="U26" s="71"/>
      <c r="V26" s="71"/>
      <c r="W26" s="71"/>
      <c r="X26" s="158"/>
    </row>
    <row r="27" spans="2:24" ht="12" x14ac:dyDescent="0.2">
      <c r="B27" s="69"/>
      <c r="C27" s="253">
        <v>18</v>
      </c>
      <c r="D27" s="124" t="s">
        <v>1149</v>
      </c>
      <c r="E27" s="70" t="s">
        <v>1168</v>
      </c>
      <c r="F27" s="145" t="str">
        <f>IFERROR(VLOOKUP(D27,BD!$B:$D,2,FALSE),"")</f>
        <v>ZARDO</v>
      </c>
      <c r="G27" s="145" t="str">
        <f>IFERROR(VLOOKUP(E27,BD!$B:$D,2,FALSE),"")</f>
        <v>ZARDO</v>
      </c>
      <c r="H27" s="160">
        <f>IFERROR(VLOOKUP(D27,BD!$B:$D,3,FALSE),"")</f>
        <v>39731</v>
      </c>
      <c r="I27" s="160">
        <f>IFERROR(VLOOKUP(E27,BD!$B:$D,3,FALSE),"")</f>
        <v>39560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1040</v>
      </c>
      <c r="K27" s="147">
        <f t="shared" si="0"/>
        <v>2</v>
      </c>
      <c r="L27" s="71"/>
      <c r="M27" s="71"/>
      <c r="N27" s="71"/>
      <c r="O27" s="71">
        <v>640</v>
      </c>
      <c r="P27" s="71"/>
      <c r="Q27" s="71"/>
      <c r="R27" s="71">
        <v>400</v>
      </c>
      <c r="S27" s="71"/>
      <c r="T27" s="71"/>
      <c r="U27" s="71"/>
      <c r="V27" s="71"/>
      <c r="W27" s="71"/>
      <c r="X27" s="158"/>
    </row>
    <row r="28" spans="2:24" ht="12" x14ac:dyDescent="0.2">
      <c r="B28" s="69"/>
      <c r="C28" s="253">
        <v>19</v>
      </c>
      <c r="D28" s="227" t="s">
        <v>1433</v>
      </c>
      <c r="E28" s="124" t="s">
        <v>1439</v>
      </c>
      <c r="F28" s="145" t="str">
        <f>IFERROR(VLOOKUP(D28,BD!$B:$D,2,FALSE),"")</f>
        <v>SMEL/MCR</v>
      </c>
      <c r="G28" s="145" t="str">
        <f>IFERROR(VLOOKUP(E28,BD!$B:$D,2,FALSE),"")</f>
        <v>SMEL/MCR</v>
      </c>
      <c r="H28" s="160">
        <f>IFERROR(VLOOKUP(D28,BD!$B:$D,3,FALSE),"")</f>
        <v>39353</v>
      </c>
      <c r="I28" s="160">
        <f>IFERROR(VLOOKUP(E28,BD!$B:$D,3,FALSE),"")</f>
        <v>39468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880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>
        <v>880</v>
      </c>
      <c r="S28" s="71"/>
      <c r="T28" s="71"/>
      <c r="U28" s="71"/>
      <c r="V28" s="71"/>
      <c r="W28" s="71"/>
      <c r="X28" s="158"/>
    </row>
    <row r="29" spans="2:24" ht="12" x14ac:dyDescent="0.2">
      <c r="B29" s="69"/>
      <c r="C29" s="253"/>
      <c r="D29" s="124" t="s">
        <v>1414</v>
      </c>
      <c r="E29" s="124" t="s">
        <v>1592</v>
      </c>
      <c r="F29" s="145" t="str">
        <f>IFERROR(VLOOKUP(D29,BD!$B:$D,2,FALSE),"")</f>
        <v>CC</v>
      </c>
      <c r="G29" s="145" t="str">
        <f>IFERROR(VLOOKUP(E29,BD!$B:$D,2,FALSE),"")</f>
        <v>SMCC</v>
      </c>
      <c r="H29" s="160">
        <f>IFERROR(VLOOKUP(D29,BD!$B:$D,3,FALSE),"")</f>
        <v>39395</v>
      </c>
      <c r="I29" s="160">
        <f>IFERROR(VLOOKUP(E29,BD!$B:$D,3,FALSE),"")</f>
        <v>39626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880</v>
      </c>
      <c r="K29" s="147">
        <f t="shared" si="0"/>
        <v>1</v>
      </c>
      <c r="L29" s="71"/>
      <c r="M29" s="71"/>
      <c r="N29" s="71"/>
      <c r="O29" s="71"/>
      <c r="P29" s="71"/>
      <c r="Q29" s="71"/>
      <c r="R29" s="71"/>
      <c r="S29" s="71">
        <v>880</v>
      </c>
      <c r="T29" s="71"/>
      <c r="U29" s="71"/>
      <c r="V29" s="71"/>
      <c r="W29" s="71"/>
      <c r="X29" s="158"/>
    </row>
    <row r="30" spans="2:24" ht="12" x14ac:dyDescent="0.2">
      <c r="B30" s="69"/>
      <c r="C30" s="253"/>
      <c r="D30" s="70" t="s">
        <v>1239</v>
      </c>
      <c r="E30" s="124" t="s">
        <v>1479</v>
      </c>
      <c r="F30" s="145" t="str">
        <f>IFERROR(VLOOKUP(D30,BD!$B:$D,2,FALSE),"")</f>
        <v>ABCFI</v>
      </c>
      <c r="G30" s="145" t="str">
        <f>IFERROR(VLOOKUP(E30,BD!$B:$D,2,FALSE),"")</f>
        <v>CC</v>
      </c>
      <c r="H30" s="160">
        <f>IFERROR(VLOOKUP(D30,BD!$B:$D,3,FALSE),"")</f>
        <v>39570</v>
      </c>
      <c r="I30" s="160">
        <f>IFERROR(VLOOKUP(E30,BD!$B:$D,3,FALSE),"")</f>
        <v>39364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880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>
        <v>880</v>
      </c>
      <c r="S30" s="71"/>
      <c r="T30" s="71"/>
      <c r="U30" s="71"/>
      <c r="V30" s="71"/>
      <c r="W30" s="71"/>
      <c r="X30" s="158"/>
    </row>
    <row r="31" spans="2:24" ht="12" x14ac:dyDescent="0.2">
      <c r="B31" s="69"/>
      <c r="C31" s="253"/>
      <c r="D31" s="124" t="s">
        <v>1038</v>
      </c>
      <c r="E31" s="70" t="s">
        <v>1089</v>
      </c>
      <c r="F31" s="145" t="str">
        <f>IFERROR(VLOOKUP(D31,BD!$B:$D,2,FALSE),"")</f>
        <v>ASERP</v>
      </c>
      <c r="G31" s="145" t="str">
        <f>IFERROR(VLOOKUP(E31,BD!$B:$D,2,FALSE),"")</f>
        <v>ASERP</v>
      </c>
      <c r="H31" s="160">
        <f>IFERROR(VLOOKUP(D31,BD!$B:$D,3,FALSE),"")</f>
        <v>39621</v>
      </c>
      <c r="I31" s="160">
        <f>IFERROR(VLOOKUP(E31,BD!$B:$D,3,FALSE),"")</f>
        <v>39351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880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>
        <v>880</v>
      </c>
      <c r="X31" s="158"/>
    </row>
    <row r="32" spans="2:24" ht="12" x14ac:dyDescent="0.2">
      <c r="B32" s="69"/>
      <c r="C32" s="253"/>
      <c r="D32" s="70" t="s">
        <v>1221</v>
      </c>
      <c r="E32" s="126" t="s">
        <v>1211</v>
      </c>
      <c r="F32" s="145" t="str">
        <f>IFERROR(VLOOKUP(D32,BD!$B:$D,2,FALSE),"")</f>
        <v>ABB</v>
      </c>
      <c r="G32" s="145" t="str">
        <f>IFERROR(VLOOKUP(E32,BD!$B:$D,2,FALSE),"")</f>
        <v>ABB</v>
      </c>
      <c r="H32" s="160">
        <f>IFERROR(VLOOKUP(D32,BD!$B:$D,3,FALSE),"")</f>
        <v>39484</v>
      </c>
      <c r="I32" s="160">
        <f>IFERROR(VLOOKUP(E32,BD!$B:$D,3,FALSE),"")</f>
        <v>39629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880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>
        <v>880</v>
      </c>
      <c r="S32" s="71"/>
      <c r="T32" s="71"/>
      <c r="U32" s="71"/>
      <c r="V32" s="71"/>
      <c r="W32" s="71"/>
      <c r="X32" s="158"/>
    </row>
    <row r="33" spans="2:24" ht="12" x14ac:dyDescent="0.2">
      <c r="B33" s="69"/>
      <c r="C33" s="253"/>
      <c r="D33" s="124" t="s">
        <v>1168</v>
      </c>
      <c r="E33" s="70" t="s">
        <v>527</v>
      </c>
      <c r="F33" s="145" t="str">
        <f>IFERROR(VLOOKUP(D33,BD!$B:$D,2,FALSE),"")</f>
        <v>ZARDO</v>
      </c>
      <c r="G33" s="145" t="str">
        <f>IFERROR(VLOOKUP(E33,BD!$B:$D,2,FALSE),"")</f>
        <v>SMCC</v>
      </c>
      <c r="H33" s="160">
        <f>IFERROR(VLOOKUP(D33,BD!$B:$D,3,FALSE),"")</f>
        <v>39560</v>
      </c>
      <c r="I33" s="160">
        <f>IFERROR(VLOOKUP(E33,BD!$B:$D,3,FALSE),"")</f>
        <v>39289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880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>
        <v>880</v>
      </c>
      <c r="X33" s="158"/>
    </row>
    <row r="34" spans="2:24" ht="12" x14ac:dyDescent="0.2">
      <c r="B34" s="69"/>
      <c r="C34" s="253">
        <v>25</v>
      </c>
      <c r="D34" s="70" t="s">
        <v>1430</v>
      </c>
      <c r="E34" s="70" t="s">
        <v>1104</v>
      </c>
      <c r="F34" s="145" t="str">
        <f>IFERROR(VLOOKUP(D34,BD!$B:$D,2,FALSE),"")</f>
        <v>ASERP</v>
      </c>
      <c r="G34" s="145" t="str">
        <f>IFERROR(VLOOKUP(E34,BD!$B:$D,2,FALSE),"")</f>
        <v>ASERP</v>
      </c>
      <c r="H34" s="160">
        <f>IFERROR(VLOOKUP(D34,BD!$B:$D,3,FALSE),"")</f>
        <v>39186</v>
      </c>
      <c r="I34" s="160">
        <f>IFERROR(VLOOKUP(E34,BD!$B:$D,3,FALSE),"")</f>
        <v>39612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800</v>
      </c>
      <c r="K34" s="147">
        <f t="shared" si="0"/>
        <v>1</v>
      </c>
      <c r="L34" s="71"/>
      <c r="M34" s="71"/>
      <c r="N34" s="71"/>
      <c r="O34" s="71"/>
      <c r="P34" s="71">
        <v>800</v>
      </c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53">
        <v>26</v>
      </c>
      <c r="D35" s="124" t="s">
        <v>1032</v>
      </c>
      <c r="E35" s="124" t="s">
        <v>1428</v>
      </c>
      <c r="F35" s="145" t="str">
        <f>IFERROR(VLOOKUP(D35,BD!$B:$D,2,FALSE),"")</f>
        <v>ASERP</v>
      </c>
      <c r="G35" s="145" t="str">
        <f>IFERROR(VLOOKUP(E35,BD!$B:$D,2,FALSE),"")</f>
        <v>ASERP</v>
      </c>
      <c r="H35" s="160">
        <f>IFERROR(VLOOKUP(D35,BD!$B:$D,3,FALSE),"")</f>
        <v>39418</v>
      </c>
      <c r="I35" s="160">
        <f>IFERROR(VLOOKUP(E35,BD!$B:$D,3,FALSE),"")</f>
        <v>39408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680</v>
      </c>
      <c r="K35" s="147">
        <f t="shared" si="0"/>
        <v>1</v>
      </c>
      <c r="L35" s="71"/>
      <c r="M35" s="71"/>
      <c r="N35" s="71"/>
      <c r="O35" s="71"/>
      <c r="P35" s="71">
        <v>680</v>
      </c>
      <c r="Q35" s="71"/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253">
        <v>27</v>
      </c>
      <c r="D36" s="70" t="s">
        <v>1427</v>
      </c>
      <c r="E36" s="124" t="s">
        <v>1425</v>
      </c>
      <c r="F36" s="145" t="str">
        <f>IFERROR(VLOOKUP(D36,BD!$B:$D,2,FALSE),"")</f>
        <v>ASSVP</v>
      </c>
      <c r="G36" s="145" t="str">
        <f>IFERROR(VLOOKUP(E36,BD!$B:$D,2,FALSE),"")</f>
        <v>ASSVP</v>
      </c>
      <c r="H36" s="160">
        <f>IFERROR(VLOOKUP(D36,BD!$B:$D,3,FALSE),"")</f>
        <v>39174</v>
      </c>
      <c r="I36" s="160">
        <f>IFERROR(VLOOKUP(E36,BD!$B:$D,3,FALSE),"")</f>
        <v>39675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640</v>
      </c>
      <c r="K36" s="147">
        <f t="shared" si="0"/>
        <v>1</v>
      </c>
      <c r="L36" s="71"/>
      <c r="M36" s="71"/>
      <c r="N36" s="71"/>
      <c r="O36" s="71">
        <v>640</v>
      </c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53"/>
      <c r="D37" s="124" t="s">
        <v>1430</v>
      </c>
      <c r="E37" s="70" t="s">
        <v>1032</v>
      </c>
      <c r="F37" s="145" t="str">
        <f>IFERROR(VLOOKUP(D37,BD!$B:$D,2,FALSE),"")</f>
        <v>ASERP</v>
      </c>
      <c r="G37" s="145" t="str">
        <f>IFERROR(VLOOKUP(E37,BD!$B:$D,2,FALSE),"")</f>
        <v>ASERP</v>
      </c>
      <c r="H37" s="160">
        <f>IFERROR(VLOOKUP(D37,BD!$B:$D,3,FALSE),"")</f>
        <v>39186</v>
      </c>
      <c r="I37" s="160">
        <f>IFERROR(VLOOKUP(E37,BD!$B:$D,3,FALSE),"")</f>
        <v>39418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640</v>
      </c>
      <c r="K37" s="147">
        <f t="shared" si="0"/>
        <v>1</v>
      </c>
      <c r="L37" s="71"/>
      <c r="M37" s="71"/>
      <c r="N37" s="71"/>
      <c r="O37" s="71"/>
      <c r="P37" s="71"/>
      <c r="Q37" s="71"/>
      <c r="R37" s="71"/>
      <c r="S37" s="71">
        <v>640</v>
      </c>
      <c r="T37" s="71"/>
      <c r="U37" s="71"/>
      <c r="V37" s="71"/>
      <c r="W37" s="71"/>
      <c r="X37" s="158"/>
    </row>
    <row r="38" spans="2:24" ht="12" x14ac:dyDescent="0.2">
      <c r="B38" s="69"/>
      <c r="C38" s="253"/>
      <c r="D38" s="124" t="s">
        <v>1414</v>
      </c>
      <c r="E38" s="125" t="s">
        <v>1479</v>
      </c>
      <c r="F38" s="145" t="str">
        <f>IFERROR(VLOOKUP(D38,BD!$B:$D,2,FALSE),"")</f>
        <v>CC</v>
      </c>
      <c r="G38" s="145" t="str">
        <f>IFERROR(VLOOKUP(E38,BD!$B:$D,2,FALSE),"")</f>
        <v>CC</v>
      </c>
      <c r="H38" s="160">
        <f>IFERROR(VLOOKUP(D38,BD!$B:$D,3,FALSE),"")</f>
        <v>39395</v>
      </c>
      <c r="I38" s="160">
        <f>IFERROR(VLOOKUP(E38,BD!$B:$D,3,FALSE),"")</f>
        <v>39364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640</v>
      </c>
      <c r="K38" s="147">
        <f t="shared" si="0"/>
        <v>1</v>
      </c>
      <c r="L38" s="71"/>
      <c r="M38" s="71"/>
      <c r="N38" s="71"/>
      <c r="O38" s="71">
        <v>640</v>
      </c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53"/>
      <c r="D39" s="124" t="s">
        <v>1591</v>
      </c>
      <c r="E39" s="124" t="s">
        <v>611</v>
      </c>
      <c r="F39" s="145" t="str">
        <f>IFERROR(VLOOKUP(D39,BD!$B:$D,2,FALSE),"")</f>
        <v>SMCC</v>
      </c>
      <c r="G39" s="145" t="str">
        <f>IFERROR(VLOOKUP(E39,BD!$B:$D,2,FALSE),"")</f>
        <v>SMCC</v>
      </c>
      <c r="H39" s="160">
        <f>IFERROR(VLOOKUP(D39,BD!$B:$D,3,FALSE),"")</f>
        <v>39084</v>
      </c>
      <c r="I39" s="160">
        <f>IFERROR(VLOOKUP(E39,BD!$B:$D,3,FALSE),"")</f>
        <v>39219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640</v>
      </c>
      <c r="K39" s="147">
        <f t="shared" si="0"/>
        <v>1</v>
      </c>
      <c r="L39" s="71"/>
      <c r="M39" s="71"/>
      <c r="N39" s="71"/>
      <c r="O39" s="71"/>
      <c r="P39" s="71"/>
      <c r="Q39" s="71"/>
      <c r="R39" s="71"/>
      <c r="S39" s="71">
        <v>640</v>
      </c>
      <c r="T39" s="71"/>
      <c r="U39" s="71"/>
      <c r="V39" s="71"/>
      <c r="W39" s="71"/>
      <c r="X39" s="158"/>
    </row>
    <row r="40" spans="2:24" ht="12" x14ac:dyDescent="0.2">
      <c r="B40" s="69"/>
      <c r="C40" s="253"/>
      <c r="D40" s="124" t="s">
        <v>1066</v>
      </c>
      <c r="E40" s="70" t="s">
        <v>1211</v>
      </c>
      <c r="F40" s="145" t="str">
        <f>IFERROR(VLOOKUP(D40,BD!$B:$D,2,FALSE),"")</f>
        <v>ABB</v>
      </c>
      <c r="G40" s="145" t="str">
        <f>IFERROR(VLOOKUP(E40,BD!$B:$D,2,FALSE),"")</f>
        <v>ABB</v>
      </c>
      <c r="H40" s="160">
        <f>IFERROR(VLOOKUP(D40,BD!$B:$D,3,FALSE),"")</f>
        <v>40194</v>
      </c>
      <c r="I40" s="160">
        <f>IFERROR(VLOOKUP(E40,BD!$B:$D,3,FALSE),"")</f>
        <v>39629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640</v>
      </c>
      <c r="K40" s="147">
        <f t="shared" si="0"/>
        <v>1</v>
      </c>
      <c r="L40" s="71"/>
      <c r="M40" s="71"/>
      <c r="N40" s="71"/>
      <c r="O40" s="71">
        <v>640</v>
      </c>
      <c r="P40" s="71"/>
      <c r="Q40" s="71"/>
      <c r="R40" s="71"/>
      <c r="S40" s="71"/>
      <c r="T40" s="71"/>
      <c r="U40" s="71"/>
      <c r="V40" s="71"/>
      <c r="W40" s="71"/>
      <c r="X40" s="158"/>
    </row>
    <row r="41" spans="2:24" ht="12" x14ac:dyDescent="0.2">
      <c r="B41" s="69"/>
      <c r="C41" s="253"/>
      <c r="D41" s="124" t="s">
        <v>1426</v>
      </c>
      <c r="E41" s="124" t="s">
        <v>1423</v>
      </c>
      <c r="F41" s="145" t="str">
        <f>IFERROR(VLOOKUP(D41,BD!$B:$D,2,FALSE),"")</f>
        <v>ASSVP</v>
      </c>
      <c r="G41" s="145" t="str">
        <f>IFERROR(VLOOKUP(E41,BD!$B:$D,2,FALSE),"")</f>
        <v>ASSVP</v>
      </c>
      <c r="H41" s="160">
        <f>IFERROR(VLOOKUP(D41,BD!$B:$D,3,FALSE),"")</f>
        <v>39198</v>
      </c>
      <c r="I41" s="160">
        <f>IFERROR(VLOOKUP(E41,BD!$B:$D,3,FALSE),"")</f>
        <v>39179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640</v>
      </c>
      <c r="K41" s="147">
        <f t="shared" si="0"/>
        <v>1</v>
      </c>
      <c r="L41" s="71"/>
      <c r="M41" s="71"/>
      <c r="N41" s="71"/>
      <c r="O41" s="71">
        <v>640</v>
      </c>
      <c r="P41" s="71"/>
      <c r="Q41" s="71"/>
      <c r="R41" s="71"/>
      <c r="S41" s="71"/>
      <c r="T41" s="71"/>
      <c r="U41" s="71"/>
      <c r="V41" s="71"/>
      <c r="W41" s="71"/>
      <c r="X41" s="158"/>
    </row>
    <row r="42" spans="2:24" ht="12" x14ac:dyDescent="0.2">
      <c r="B42" s="69"/>
      <c r="C42" s="253">
        <v>33</v>
      </c>
      <c r="D42" s="124" t="s">
        <v>1402</v>
      </c>
      <c r="E42" s="70" t="s">
        <v>848</v>
      </c>
      <c r="F42" s="145" t="str">
        <f>IFERROR(VLOOKUP(D42,BD!$B:$D,2,FALSE),"")</f>
        <v>SMCC</v>
      </c>
      <c r="G42" s="145" t="str">
        <f>IFERROR(VLOOKUP(E42,BD!$B:$D,2,FALSE),"")</f>
        <v>SMCC</v>
      </c>
      <c r="H42" s="160">
        <f>IFERROR(VLOOKUP(D42,BD!$B:$D,3,FALSE),"")</f>
        <v>39154</v>
      </c>
      <c r="I42" s="160">
        <f>IFERROR(VLOOKUP(E42,BD!$B:$D,3,FALSE),"")</f>
        <v>40328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560</v>
      </c>
      <c r="K42" s="147">
        <f t="shared" ref="K42:K61" si="1">COUNT(L42:X42)-COUNTIF(L42:X42,"=0")</f>
        <v>1</v>
      </c>
      <c r="L42" s="71"/>
      <c r="M42" s="71"/>
      <c r="N42" s="71">
        <v>560</v>
      </c>
      <c r="O42" s="71"/>
      <c r="P42" s="71"/>
      <c r="Q42" s="71"/>
      <c r="R42" s="71"/>
      <c r="S42" s="71"/>
      <c r="T42" s="71"/>
      <c r="U42" s="71"/>
      <c r="V42" s="71"/>
      <c r="W42" s="71"/>
      <c r="X42" s="158"/>
    </row>
    <row r="43" spans="2:24" ht="12" x14ac:dyDescent="0.2">
      <c r="B43" s="69"/>
      <c r="C43" s="253"/>
      <c r="D43" s="124" t="s">
        <v>1248</v>
      </c>
      <c r="E43" s="124" t="s">
        <v>1440</v>
      </c>
      <c r="F43" s="145" t="str">
        <f>IFERROR(VLOOKUP(D43,BD!$B:$D,2,FALSE),"")</f>
        <v>ABCFI</v>
      </c>
      <c r="G43" s="145" t="str">
        <f>IFERROR(VLOOKUP(E43,BD!$B:$D,2,FALSE),"")</f>
        <v>ABCFI</v>
      </c>
      <c r="H43" s="160">
        <f>IFERROR(VLOOKUP(D43,BD!$B:$D,3,FALSE),"")</f>
        <v>40968</v>
      </c>
      <c r="I43" s="160">
        <f>IFERROR(VLOOKUP(E43,BD!$B:$D,3,FALSE),"")</f>
        <v>39603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560</v>
      </c>
      <c r="K43" s="147">
        <f t="shared" si="1"/>
        <v>1</v>
      </c>
      <c r="L43" s="71"/>
      <c r="M43" s="71"/>
      <c r="N43" s="71"/>
      <c r="O43" s="71"/>
      <c r="P43" s="71"/>
      <c r="Q43" s="71">
        <v>560</v>
      </c>
      <c r="R43" s="71"/>
      <c r="S43" s="71"/>
      <c r="T43" s="71"/>
      <c r="U43" s="71"/>
      <c r="V43" s="71"/>
      <c r="W43" s="71"/>
      <c r="X43" s="158"/>
    </row>
    <row r="44" spans="2:24" ht="12" x14ac:dyDescent="0.2">
      <c r="B44" s="69"/>
      <c r="C44" s="253"/>
      <c r="D44" s="125" t="s">
        <v>1093</v>
      </c>
      <c r="E44" s="70" t="s">
        <v>1431</v>
      </c>
      <c r="F44" s="145" t="str">
        <f>IFERROR(VLOOKUP(D44,BD!$B:$D,2,FALSE),"")</f>
        <v>AMBP</v>
      </c>
      <c r="G44" s="145" t="str">
        <f>IFERROR(VLOOKUP(E44,BD!$B:$D,2,FALSE),"")</f>
        <v>AMBP</v>
      </c>
      <c r="H44" s="160">
        <f>IFERROR(VLOOKUP(D44,BD!$B:$D,3,FALSE),"")</f>
        <v>39553</v>
      </c>
      <c r="I44" s="160">
        <f>IFERROR(VLOOKUP(E44,BD!$B:$D,3,FALSE),"")</f>
        <v>39322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560</v>
      </c>
      <c r="K44" s="147">
        <f t="shared" si="1"/>
        <v>1</v>
      </c>
      <c r="L44" s="71"/>
      <c r="M44" s="71"/>
      <c r="N44" s="71"/>
      <c r="O44" s="71"/>
      <c r="P44" s="71">
        <v>560</v>
      </c>
      <c r="Q44" s="71"/>
      <c r="R44" s="71"/>
      <c r="S44" s="71"/>
      <c r="T44" s="71"/>
      <c r="U44" s="71"/>
      <c r="V44" s="71"/>
      <c r="W44" s="71"/>
      <c r="X44" s="158"/>
    </row>
    <row r="45" spans="2:24" ht="12" x14ac:dyDescent="0.2">
      <c r="B45" s="69"/>
      <c r="C45" s="253"/>
      <c r="D45" s="124" t="s">
        <v>1584</v>
      </c>
      <c r="E45" s="124" t="s">
        <v>1595</v>
      </c>
      <c r="F45" s="145" t="str">
        <f>IFERROR(VLOOKUP(D45,BD!$B:$D,2,FALSE),"")</f>
        <v>CSJ/NAMBA TRAINING</v>
      </c>
      <c r="G45" s="145" t="str">
        <f>IFERROR(VLOOKUP(E45,BD!$B:$D,2,FALSE),"")</f>
        <v>CSJ/NAMBA TRAINING</v>
      </c>
      <c r="H45" s="160">
        <f>IFERROR(VLOOKUP(D45,BD!$B:$D,3,FALSE),"")</f>
        <v>39248</v>
      </c>
      <c r="I45" s="160">
        <f>IFERROR(VLOOKUP(E45,BD!$B:$D,3,FALSE),"")</f>
        <v>39204</v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560</v>
      </c>
      <c r="K45" s="147">
        <f t="shared" si="1"/>
        <v>1</v>
      </c>
      <c r="L45" s="71"/>
      <c r="M45" s="71"/>
      <c r="N45" s="71"/>
      <c r="O45" s="71"/>
      <c r="P45" s="71"/>
      <c r="Q45" s="71"/>
      <c r="R45" s="71"/>
      <c r="S45" s="71"/>
      <c r="T45" s="71">
        <v>560</v>
      </c>
      <c r="U45" s="71"/>
      <c r="V45" s="71"/>
      <c r="W45" s="71"/>
      <c r="X45" s="158"/>
    </row>
    <row r="46" spans="2:24" ht="12" x14ac:dyDescent="0.2">
      <c r="B46" s="69"/>
      <c r="C46" s="253"/>
      <c r="D46" s="124" t="s">
        <v>1429</v>
      </c>
      <c r="E46" s="124" t="s">
        <v>1431</v>
      </c>
      <c r="F46" s="145" t="str">
        <f>IFERROR(VLOOKUP(D46,BD!$B:$D,2,FALSE),"")</f>
        <v>AMBP</v>
      </c>
      <c r="G46" s="145" t="str">
        <f>IFERROR(VLOOKUP(E46,BD!$B:$D,2,FALSE),"")</f>
        <v>AMBP</v>
      </c>
      <c r="H46" s="160">
        <f>IFERROR(VLOOKUP(D46,BD!$B:$D,3,FALSE),"")</f>
        <v>39417</v>
      </c>
      <c r="I46" s="160">
        <f>IFERROR(VLOOKUP(E46,BD!$B:$D,3,FALSE),"")</f>
        <v>39322</v>
      </c>
      <c r="J46" s="146">
        <f>IF(COUNT(L46:X46)&gt;=5,SUM(LARGE(L46:X46,{1,2,3,4,5})),IF(COUNT(L46:X46)=4,SUM(LARGE(L46:X46,{1,2,3,4})),IF(COUNT(L46:X46)=3,SUM(LARGE(L46:X46,{1,2,3})),IF(COUNT(L46:X46)=2,SUM(LARGE(L46:X46,{1,2})),IF(COUNT(L46:X46)=1,SUM(LARGE(L46:X46,{1})),0)))))</f>
        <v>560</v>
      </c>
      <c r="K46" s="147">
        <f t="shared" si="1"/>
        <v>1</v>
      </c>
      <c r="L46" s="71"/>
      <c r="M46" s="71"/>
      <c r="N46" s="71"/>
      <c r="O46" s="71"/>
      <c r="P46" s="71"/>
      <c r="Q46" s="71"/>
      <c r="R46" s="71"/>
      <c r="S46" s="71"/>
      <c r="T46" s="71">
        <v>560</v>
      </c>
      <c r="U46" s="71"/>
      <c r="V46" s="71"/>
      <c r="W46" s="71"/>
      <c r="X46" s="158"/>
    </row>
    <row r="47" spans="2:24" ht="12" x14ac:dyDescent="0.2">
      <c r="B47" s="69"/>
      <c r="C47" s="253">
        <v>38</v>
      </c>
      <c r="D47" s="124" t="s">
        <v>1611</v>
      </c>
      <c r="E47" s="70" t="s">
        <v>1596</v>
      </c>
      <c r="F47" s="145" t="str">
        <f>IFERROR(VLOOKUP(D47,BD!$B:$D,2,FALSE),"")</f>
        <v>CSJ/NAMBA TRAINING</v>
      </c>
      <c r="G47" s="145" t="str">
        <f>IFERROR(VLOOKUP(E47,BD!$B:$D,2,FALSE),"")</f>
        <v>CSJ/NAMBA TRAINING</v>
      </c>
      <c r="H47" s="160">
        <f>IFERROR(VLOOKUP(D47,BD!$B:$D,3,FALSE),"")</f>
        <v>40334</v>
      </c>
      <c r="I47" s="160">
        <f>IFERROR(VLOOKUP(E47,BD!$B:$D,3,FALSE),"")</f>
        <v>39695</v>
      </c>
      <c r="J47" s="146">
        <f>IF(COUNT(L47:X47)&gt;=5,SUM(LARGE(L47:X47,{1,2,3,4,5})),IF(COUNT(L47:X47)=4,SUM(LARGE(L47:X47,{1,2,3,4})),IF(COUNT(L47:X47)=3,SUM(LARGE(L47:X47,{1,2,3})),IF(COUNT(L47:X47)=2,SUM(LARGE(L47:X47,{1,2})),IF(COUNT(L47:X47)=1,SUM(LARGE(L47:X47,{1})),0)))))</f>
        <v>440</v>
      </c>
      <c r="K47" s="147">
        <f t="shared" si="1"/>
        <v>1</v>
      </c>
      <c r="L47" s="71"/>
      <c r="M47" s="71"/>
      <c r="N47" s="71"/>
      <c r="O47" s="71"/>
      <c r="P47" s="71"/>
      <c r="Q47" s="71"/>
      <c r="R47" s="71"/>
      <c r="S47" s="71"/>
      <c r="T47" s="71">
        <v>440</v>
      </c>
      <c r="U47" s="71"/>
      <c r="V47" s="71"/>
      <c r="W47" s="71"/>
      <c r="X47" s="158"/>
    </row>
    <row r="48" spans="2:24" ht="12" x14ac:dyDescent="0.2">
      <c r="B48" s="69"/>
      <c r="C48" s="253"/>
      <c r="D48" s="227" t="s">
        <v>1093</v>
      </c>
      <c r="E48" s="124" t="s">
        <v>1091</v>
      </c>
      <c r="F48" s="145" t="str">
        <f>IFERROR(VLOOKUP(D48,BD!$B:$D,2,FALSE),"")</f>
        <v>AMBP</v>
      </c>
      <c r="G48" s="145" t="str">
        <f>IFERROR(VLOOKUP(E48,BD!$B:$D,2,FALSE),"")</f>
        <v>AMBP</v>
      </c>
      <c r="H48" s="160">
        <f>IFERROR(VLOOKUP(D48,BD!$B:$D,3,FALSE),"")</f>
        <v>39553</v>
      </c>
      <c r="I48" s="160">
        <f>IFERROR(VLOOKUP(E48,BD!$B:$D,3,FALSE),"")</f>
        <v>39356</v>
      </c>
      <c r="J48" s="146">
        <f>IF(COUNT(L48:X48)&gt;=5,SUM(LARGE(L48:X48,{1,2,3,4,5})),IF(COUNT(L48:X48)=4,SUM(LARGE(L48:X48,{1,2,3,4})),IF(COUNT(L48:X48)=3,SUM(LARGE(L48:X48,{1,2,3})),IF(COUNT(L48:X48)=2,SUM(LARGE(L48:X48,{1,2})),IF(COUNT(L48:X48)=1,SUM(LARGE(L48:X48,{1})),0)))))</f>
        <v>440</v>
      </c>
      <c r="K48" s="147">
        <f t="shared" si="1"/>
        <v>1</v>
      </c>
      <c r="L48" s="71"/>
      <c r="M48" s="71">
        <v>440</v>
      </c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158"/>
    </row>
    <row r="49" spans="2:24" ht="12" x14ac:dyDescent="0.2">
      <c r="B49" s="69"/>
      <c r="C49" s="253"/>
      <c r="D49" s="70" t="s">
        <v>1594</v>
      </c>
      <c r="E49" s="124" t="s">
        <v>1032</v>
      </c>
      <c r="F49" s="145" t="str">
        <f>IFERROR(VLOOKUP(D49,BD!$B:$D,2,FALSE),"")</f>
        <v>ASERP</v>
      </c>
      <c r="G49" s="145" t="str">
        <f>IFERROR(VLOOKUP(E49,BD!$B:$D,2,FALSE),"")</f>
        <v>ASERP</v>
      </c>
      <c r="H49" s="160">
        <f>IFERROR(VLOOKUP(D49,BD!$B:$D,3,FALSE),"")</f>
        <v>39736</v>
      </c>
      <c r="I49" s="160">
        <f>IFERROR(VLOOKUP(E49,BD!$B:$D,3,FALSE),"")</f>
        <v>39418</v>
      </c>
      <c r="J49" s="146">
        <f>IF(COUNT(L49:X49)&gt;=5,SUM(LARGE(L49:X49,{1,2,3,4,5})),IF(COUNT(L49:X49)=4,SUM(LARGE(L49:X49,{1,2,3,4})),IF(COUNT(L49:X49)=3,SUM(LARGE(L49:X49,{1,2,3})),IF(COUNT(L49:X49)=2,SUM(LARGE(L49:X49,{1,2})),IF(COUNT(L49:X49)=1,SUM(LARGE(L49:X49,{1})),0)))))</f>
        <v>440</v>
      </c>
      <c r="K49" s="147">
        <f t="shared" si="1"/>
        <v>1</v>
      </c>
      <c r="L49" s="71"/>
      <c r="M49" s="71"/>
      <c r="N49" s="71"/>
      <c r="O49" s="71"/>
      <c r="P49" s="71"/>
      <c r="Q49" s="71"/>
      <c r="R49" s="71"/>
      <c r="S49" s="71"/>
      <c r="T49" s="71">
        <v>440</v>
      </c>
      <c r="U49" s="71"/>
      <c r="V49" s="71"/>
      <c r="W49" s="71"/>
      <c r="X49" s="158"/>
    </row>
    <row r="50" spans="2:24" ht="12" x14ac:dyDescent="0.2">
      <c r="B50" s="69"/>
      <c r="C50" s="253"/>
      <c r="D50" s="124" t="s">
        <v>1612</v>
      </c>
      <c r="E50" s="70" t="s">
        <v>1613</v>
      </c>
      <c r="F50" s="145" t="str">
        <f>IFERROR(VLOOKUP(D50,BD!$B:$D,2,FALSE),"")</f>
        <v>CSJ/NAMBA TRAINING</v>
      </c>
      <c r="G50" s="145" t="str">
        <f>IFERROR(VLOOKUP(E50,BD!$B:$D,2,FALSE),"")</f>
        <v>CSJ/NAMBA TRAINING</v>
      </c>
      <c r="H50" s="160">
        <f>IFERROR(VLOOKUP(D50,BD!$B:$D,3,FALSE),"")</f>
        <v>40345</v>
      </c>
      <c r="I50" s="160">
        <f>IFERROR(VLOOKUP(E50,BD!$B:$D,3,FALSE),"")</f>
        <v>40559</v>
      </c>
      <c r="J50" s="146">
        <f>IF(COUNT(L50:X50)&gt;=5,SUM(LARGE(L50:X50,{1,2,3,4,5})),IF(COUNT(L50:X50)=4,SUM(LARGE(L50:X50,{1,2,3,4})),IF(COUNT(L50:X50)=3,SUM(LARGE(L50:X50,{1,2,3})),IF(COUNT(L50:X50)=2,SUM(LARGE(L50:X50,{1,2})),IF(COUNT(L50:X50)=1,SUM(LARGE(L50:X50,{1})),0)))))</f>
        <v>440</v>
      </c>
      <c r="K50" s="147">
        <f t="shared" si="1"/>
        <v>1</v>
      </c>
      <c r="L50" s="71"/>
      <c r="M50" s="71"/>
      <c r="N50" s="71"/>
      <c r="O50" s="71"/>
      <c r="P50" s="71"/>
      <c r="Q50" s="71"/>
      <c r="R50" s="71"/>
      <c r="S50" s="71"/>
      <c r="T50" s="71">
        <v>440</v>
      </c>
      <c r="U50" s="71"/>
      <c r="V50" s="71"/>
      <c r="W50" s="71"/>
      <c r="X50" s="158"/>
    </row>
    <row r="51" spans="2:24" ht="12" x14ac:dyDescent="0.2">
      <c r="B51" s="69"/>
      <c r="C51" s="253">
        <v>42</v>
      </c>
      <c r="D51" s="124" t="s">
        <v>1251</v>
      </c>
      <c r="E51" s="70" t="s">
        <v>1440</v>
      </c>
      <c r="F51" s="145" t="str">
        <f>IFERROR(VLOOKUP(D51,BD!$B:$D,2,FALSE),"")</f>
        <v>ABCFI</v>
      </c>
      <c r="G51" s="145" t="str">
        <f>IFERROR(VLOOKUP(E51,BD!$B:$D,2,FALSE),"")</f>
        <v>ABCFI</v>
      </c>
      <c r="H51" s="160">
        <f>IFERROR(VLOOKUP(D51,BD!$B:$D,3,FALSE),"")</f>
        <v>39283</v>
      </c>
      <c r="I51" s="160">
        <f>IFERROR(VLOOKUP(E51,BD!$B:$D,3,FALSE),"")</f>
        <v>39603</v>
      </c>
      <c r="J51" s="146">
        <f>IF(COUNT(L51:X51)&gt;=5,SUM(LARGE(L51:X51,{1,2,3,4,5})),IF(COUNT(L51:X51)=4,SUM(LARGE(L51:X51,{1,2,3,4})),IF(COUNT(L51:X51)=3,SUM(LARGE(L51:X51,{1,2,3})),IF(COUNT(L51:X51)=2,SUM(LARGE(L51:X51,{1,2})),IF(COUNT(L51:X51)=1,SUM(LARGE(L51:X51,{1})),0)))))</f>
        <v>400</v>
      </c>
      <c r="K51" s="147">
        <f t="shared" si="1"/>
        <v>1</v>
      </c>
      <c r="L51" s="71"/>
      <c r="M51" s="71"/>
      <c r="N51" s="71"/>
      <c r="O51" s="71"/>
      <c r="P51" s="71"/>
      <c r="Q51" s="71"/>
      <c r="R51" s="71">
        <v>400</v>
      </c>
      <c r="S51" s="71"/>
      <c r="T51" s="71"/>
      <c r="U51" s="71"/>
      <c r="V51" s="71"/>
      <c r="W51" s="71"/>
      <c r="X51" s="158"/>
    </row>
    <row r="52" spans="2:24" ht="12" x14ac:dyDescent="0.2">
      <c r="B52" s="69"/>
      <c r="C52" s="253"/>
      <c r="D52" s="124" t="s">
        <v>1062</v>
      </c>
      <c r="E52" s="70" t="s">
        <v>1437</v>
      </c>
      <c r="F52" s="145" t="str">
        <f>IFERROR(VLOOKUP(D52,BD!$B:$D,2,FALSE),"")</f>
        <v>SMEL/MCR</v>
      </c>
      <c r="G52" s="145" t="str">
        <f>IFERROR(VLOOKUP(E52,BD!$B:$D,2,FALSE),"")</f>
        <v>SMEL/MCR</v>
      </c>
      <c r="H52" s="160">
        <f>IFERROR(VLOOKUP(D52,BD!$B:$D,3,FALSE),"")</f>
        <v>39584</v>
      </c>
      <c r="I52" s="160">
        <f>IFERROR(VLOOKUP(E52,BD!$B:$D,3,FALSE),"")</f>
        <v>39700</v>
      </c>
      <c r="J52" s="146">
        <f>IF(COUNT(L52:X52)&gt;=5,SUM(LARGE(L52:X52,{1,2,3,4,5})),IF(COUNT(L52:X52)=4,SUM(LARGE(L52:X52,{1,2,3,4})),IF(COUNT(L52:X52)=3,SUM(LARGE(L52:X52,{1,2,3})),IF(COUNT(L52:X52)=2,SUM(LARGE(L52:X52,{1,2})),IF(COUNT(L52:X52)=1,SUM(LARGE(L52:X52,{1})),0)))))</f>
        <v>400</v>
      </c>
      <c r="K52" s="147">
        <f t="shared" si="1"/>
        <v>1</v>
      </c>
      <c r="L52" s="71"/>
      <c r="M52" s="71"/>
      <c r="N52" s="71"/>
      <c r="O52" s="71"/>
      <c r="P52" s="71"/>
      <c r="Q52" s="71"/>
      <c r="R52" s="71">
        <v>400</v>
      </c>
      <c r="S52" s="71"/>
      <c r="T52" s="71"/>
      <c r="U52" s="71"/>
      <c r="V52" s="71"/>
      <c r="W52" s="71"/>
      <c r="X52" s="158"/>
    </row>
    <row r="53" spans="2:24" ht="12" x14ac:dyDescent="0.2">
      <c r="B53" s="69"/>
      <c r="C53" s="253"/>
      <c r="D53" s="124" t="s">
        <v>1434</v>
      </c>
      <c r="E53" s="123" t="s">
        <v>1432</v>
      </c>
      <c r="F53" s="145" t="str">
        <f>IFERROR(VLOOKUP(D53,BD!$B:$D,2,FALSE),"")</f>
        <v>SMEL/MCR</v>
      </c>
      <c r="G53" s="145" t="str">
        <f>IFERROR(VLOOKUP(E53,BD!$B:$D,2,FALSE),"")</f>
        <v>SMEL/MCR</v>
      </c>
      <c r="H53" s="160">
        <f>IFERROR(VLOOKUP(D53,BD!$B:$D,3,FALSE),"")</f>
        <v>39548</v>
      </c>
      <c r="I53" s="160">
        <f>IFERROR(VLOOKUP(E53,BD!$B:$D,3,FALSE),"")</f>
        <v>39556</v>
      </c>
      <c r="J53" s="146">
        <f>IF(COUNT(L53:X53)&gt;=5,SUM(LARGE(L53:X53,{1,2,3,4,5})),IF(COUNT(L53:X53)=4,SUM(LARGE(L53:X53,{1,2,3,4})),IF(COUNT(L53:X53)=3,SUM(LARGE(L53:X53,{1,2,3})),IF(COUNT(L53:X53)=2,SUM(LARGE(L53:X53,{1,2})),IF(COUNT(L53:X53)=1,SUM(LARGE(L53:X53,{1})),0)))))</f>
        <v>400</v>
      </c>
      <c r="K53" s="147">
        <f t="shared" si="1"/>
        <v>1</v>
      </c>
      <c r="L53" s="71"/>
      <c r="M53" s="71"/>
      <c r="N53" s="71"/>
      <c r="O53" s="71"/>
      <c r="P53" s="71"/>
      <c r="Q53" s="71"/>
      <c r="R53" s="71">
        <v>400</v>
      </c>
      <c r="S53" s="71"/>
      <c r="T53" s="71"/>
      <c r="U53" s="71"/>
      <c r="V53" s="71"/>
      <c r="W53" s="71"/>
      <c r="X53" s="158"/>
    </row>
    <row r="54" spans="2:24" ht="12" x14ac:dyDescent="0.2">
      <c r="B54" s="69"/>
      <c r="C54" s="253"/>
      <c r="D54" s="124" t="s">
        <v>1032</v>
      </c>
      <c r="E54" s="70" t="s">
        <v>1089</v>
      </c>
      <c r="F54" s="145" t="str">
        <f>IFERROR(VLOOKUP(D54,BD!$B:$D,2,FALSE),"")</f>
        <v>ASERP</v>
      </c>
      <c r="G54" s="145" t="str">
        <f>IFERROR(VLOOKUP(E54,BD!$B:$D,2,FALSE),"")</f>
        <v>ASERP</v>
      </c>
      <c r="H54" s="160">
        <f>IFERROR(VLOOKUP(D54,BD!$B:$D,3,FALSE),"")</f>
        <v>39418</v>
      </c>
      <c r="I54" s="160">
        <f>IFERROR(VLOOKUP(E54,BD!$B:$D,3,FALSE),"")</f>
        <v>39351</v>
      </c>
      <c r="J54" s="146">
        <f>IF(COUNT(L54:X54)&gt;=5,SUM(LARGE(L54:X54,{1,2,3,4,5})),IF(COUNT(L54:X54)=4,SUM(LARGE(L54:X54,{1,2,3,4})),IF(COUNT(L54:X54)=3,SUM(LARGE(L54:X54,{1,2,3})),IF(COUNT(L54:X54)=2,SUM(LARGE(L54:X54,{1,2})),IF(COUNT(L54:X54)=1,SUM(LARGE(L54:X54,{1})),0)))))</f>
        <v>400</v>
      </c>
      <c r="K54" s="147">
        <f t="shared" si="1"/>
        <v>1</v>
      </c>
      <c r="L54" s="71"/>
      <c r="M54" s="71"/>
      <c r="N54" s="71"/>
      <c r="O54" s="71"/>
      <c r="P54" s="71"/>
      <c r="Q54" s="71"/>
      <c r="R54" s="71">
        <v>400</v>
      </c>
      <c r="S54" s="71"/>
      <c r="T54" s="71"/>
      <c r="U54" s="71"/>
      <c r="V54" s="71"/>
      <c r="W54" s="71"/>
      <c r="X54" s="158"/>
    </row>
    <row r="55" spans="2:24" ht="12" x14ac:dyDescent="0.2">
      <c r="B55" s="69"/>
      <c r="C55" s="253"/>
      <c r="D55" s="124" t="s">
        <v>1435</v>
      </c>
      <c r="E55" s="70" t="s">
        <v>1458</v>
      </c>
      <c r="F55" s="145" t="str">
        <f>IFERROR(VLOOKUP(D55,BD!$B:$D,2,FALSE),"")</f>
        <v>PIAMARTA</v>
      </c>
      <c r="G55" s="145" t="str">
        <f>IFERROR(VLOOKUP(E55,BD!$B:$D,2,FALSE),"")</f>
        <v>PIAMARTA</v>
      </c>
      <c r="H55" s="160">
        <f>IFERROR(VLOOKUP(D55,BD!$B:$D,3,FALSE),"")</f>
        <v>39726</v>
      </c>
      <c r="I55" s="160">
        <f>IFERROR(VLOOKUP(E55,BD!$B:$D,3,FALSE),"")</f>
        <v>40605</v>
      </c>
      <c r="J55" s="146">
        <f>IF(COUNT(L55:X55)&gt;=5,SUM(LARGE(L55:X55,{1,2,3,4,5})),IF(COUNT(L55:X55)=4,SUM(LARGE(L55:X55,{1,2,3,4})),IF(COUNT(L55:X55)=3,SUM(LARGE(L55:X55,{1,2,3})),IF(COUNT(L55:X55)=2,SUM(LARGE(L55:X55,{1,2})),IF(COUNT(L55:X55)=1,SUM(LARGE(L55:X55,{1})),0)))))</f>
        <v>400</v>
      </c>
      <c r="K55" s="147">
        <f t="shared" si="1"/>
        <v>1</v>
      </c>
      <c r="L55" s="71"/>
      <c r="M55" s="71"/>
      <c r="N55" s="71"/>
      <c r="O55" s="71"/>
      <c r="P55" s="71"/>
      <c r="Q55" s="71"/>
      <c r="R55" s="71">
        <v>400</v>
      </c>
      <c r="S55" s="71"/>
      <c r="T55" s="71"/>
      <c r="U55" s="71"/>
      <c r="V55" s="71"/>
      <c r="W55" s="71"/>
      <c r="X55" s="158"/>
    </row>
    <row r="56" spans="2:24" ht="12" x14ac:dyDescent="0.2">
      <c r="B56" s="69"/>
      <c r="C56" s="210"/>
      <c r="D56" s="124"/>
      <c r="E56" s="124"/>
      <c r="F56" s="145" t="str">
        <f>IFERROR(VLOOKUP(D56,BD!$B:$D,2,FALSE),"")</f>
        <v/>
      </c>
      <c r="G56" s="145" t="str">
        <f>IFERROR(VLOOKUP(E56,BD!$B:$D,2,FALSE),"")</f>
        <v/>
      </c>
      <c r="H56" s="160" t="str">
        <f>IFERROR(VLOOKUP(D56,BD!$B:$D,3,FALSE),"")</f>
        <v/>
      </c>
      <c r="I56" s="160" t="str">
        <f>IFERROR(VLOOKUP(E56,BD!$B:$D,3,FALSE),"")</f>
        <v/>
      </c>
      <c r="J56" s="146">
        <f>IF(COUNT(L56:X56)&gt;=5,SUM(LARGE(L56:X56,{1,2,3,4,5})),IF(COUNT(L56:X56)=4,SUM(LARGE(L56:X56,{1,2,3,4})),IF(COUNT(L56:X56)=3,SUM(LARGE(L56:X56,{1,2,3})),IF(COUNT(L56:X56)=2,SUM(LARGE(L56:X56,{1,2})),IF(COUNT(L56:X56)=1,SUM(LARGE(L56:X56,{1})),0)))))</f>
        <v>0</v>
      </c>
      <c r="K56" s="147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58"/>
    </row>
    <row r="57" spans="2:24" ht="12" x14ac:dyDescent="0.2">
      <c r="B57" s="69"/>
      <c r="C57" s="210"/>
      <c r="D57" s="124"/>
      <c r="E57" s="70"/>
      <c r="F57" s="145" t="str">
        <f>IFERROR(VLOOKUP(D57,BD!$B:$D,2,FALSE),"")</f>
        <v/>
      </c>
      <c r="G57" s="145" t="str">
        <f>IFERROR(VLOOKUP(E57,BD!$B:$D,2,FALSE),"")</f>
        <v/>
      </c>
      <c r="H57" s="160" t="str">
        <f>IFERROR(VLOOKUP(D57,BD!$B:$D,3,FALSE),"")</f>
        <v/>
      </c>
      <c r="I57" s="160" t="str">
        <f>IFERROR(VLOOKUP(E57,BD!$B:$D,3,FALSE),"")</f>
        <v/>
      </c>
      <c r="J57" s="146">
        <f>IF(COUNT(L57:X57)&gt;=5,SUM(LARGE(L57:X57,{1,2,3,4,5})),IF(COUNT(L57:X57)=4,SUM(LARGE(L57:X57,{1,2,3,4})),IF(COUNT(L57:X57)=3,SUM(LARGE(L57:X57,{1,2,3})),IF(COUNT(L57:X57)=2,SUM(LARGE(L57:X57,{1,2})),IF(COUNT(L57:X57)=1,SUM(LARGE(L57:X57,{1})),0)))))</f>
        <v>0</v>
      </c>
      <c r="K57" s="147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58"/>
    </row>
    <row r="58" spans="2:24" ht="12" x14ac:dyDescent="0.2">
      <c r="B58" s="69"/>
      <c r="C58" s="210"/>
      <c r="D58" s="125"/>
      <c r="E58" s="123"/>
      <c r="F58" s="145" t="str">
        <f>IFERROR(VLOOKUP(D58,BD!$B:$D,2,FALSE),"")</f>
        <v/>
      </c>
      <c r="G58" s="145" t="str">
        <f>IFERROR(VLOOKUP(E58,BD!$B:$D,2,FALSE),"")</f>
        <v/>
      </c>
      <c r="H58" s="160" t="str">
        <f>IFERROR(VLOOKUP(D58,BD!$B:$D,3,FALSE),"")</f>
        <v/>
      </c>
      <c r="I58" s="160" t="str">
        <f>IFERROR(VLOOKUP(E58,BD!$B:$D,3,FALSE),"")</f>
        <v/>
      </c>
      <c r="J58" s="146">
        <f>IF(COUNT(L58:X58)&gt;=5,SUM(LARGE(L58:X58,{1,2,3,4,5})),IF(COUNT(L58:X58)=4,SUM(LARGE(L58:X58,{1,2,3,4})),IF(COUNT(L58:X58)=3,SUM(LARGE(L58:X58,{1,2,3})),IF(COUNT(L58:X58)=2,SUM(LARGE(L58:X58,{1,2})),IF(COUNT(L58:X58)=1,SUM(LARGE(L58:X58,{1})),0)))))</f>
        <v>0</v>
      </c>
      <c r="K58" s="147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58"/>
    </row>
    <row r="59" spans="2:24" ht="12" x14ac:dyDescent="0.2">
      <c r="B59" s="69"/>
      <c r="C59" s="210"/>
      <c r="D59" s="124"/>
      <c r="E59" s="124"/>
      <c r="F59" s="145" t="str">
        <f>IFERROR(VLOOKUP(D59,BD!$B:$D,2,FALSE),"")</f>
        <v/>
      </c>
      <c r="G59" s="145" t="str">
        <f>IFERROR(VLOOKUP(E59,BD!$B:$D,2,FALSE),"")</f>
        <v/>
      </c>
      <c r="H59" s="160" t="str">
        <f>IFERROR(VLOOKUP(D59,BD!$B:$D,3,FALSE),"")</f>
        <v/>
      </c>
      <c r="I59" s="160" t="str">
        <f>IFERROR(VLOOKUP(E59,BD!$B:$D,3,FALSE),"")</f>
        <v/>
      </c>
      <c r="J59" s="146">
        <f>IF(COUNT(L59:X59)&gt;=5,SUM(LARGE(L59:X59,{1,2,3,4,5})),IF(COUNT(L59:X59)=4,SUM(LARGE(L59:X59,{1,2,3,4})),IF(COUNT(L59:X59)=3,SUM(LARGE(L59:X59,{1,2,3})),IF(COUNT(L59:X59)=2,SUM(LARGE(L59:X59,{1,2})),IF(COUNT(L59:X59)=1,SUM(LARGE(L59:X59,{1})),0)))))</f>
        <v>0</v>
      </c>
      <c r="K59" s="147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158"/>
    </row>
    <row r="60" spans="2:24" ht="12" x14ac:dyDescent="0.2">
      <c r="B60" s="69"/>
      <c r="C60" s="210"/>
      <c r="D60" s="124"/>
      <c r="E60" s="70"/>
      <c r="F60" s="145" t="str">
        <f>IFERROR(VLOOKUP(D60,BD!$B:$D,2,FALSE),"")</f>
        <v/>
      </c>
      <c r="G60" s="145" t="str">
        <f>IFERROR(VLOOKUP(E60,BD!$B:$D,2,FALSE),"")</f>
        <v/>
      </c>
      <c r="H60" s="160" t="str">
        <f>IFERROR(VLOOKUP(D60,BD!$B:$D,3,FALSE),"")</f>
        <v/>
      </c>
      <c r="I60" s="160" t="str">
        <f>IFERROR(VLOOKUP(E60,BD!$B:$D,3,FALSE),"")</f>
        <v/>
      </c>
      <c r="J60" s="146">
        <f>IF(COUNT(L60:X60)&gt;=5,SUM(LARGE(L60:X60,{1,2,3,4,5})),IF(COUNT(L60:X60)=4,SUM(LARGE(L60:X60,{1,2,3,4})),IF(COUNT(L60:X60)=3,SUM(LARGE(L60:X60,{1,2,3})),IF(COUNT(L60:X60)=2,SUM(LARGE(L60:X60,{1,2})),IF(COUNT(L60:X60)=1,SUM(LARGE(L60:X60,{1})),0)))))</f>
        <v>0</v>
      </c>
      <c r="K60" s="147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158"/>
    </row>
    <row r="61" spans="2:24" ht="12" x14ac:dyDescent="0.2">
      <c r="B61" s="69"/>
      <c r="C61" s="210"/>
      <c r="D61" s="124"/>
      <c r="E61" s="70"/>
      <c r="F61" s="145" t="str">
        <f>IFERROR(VLOOKUP(D61,BD!$B:$D,2,FALSE),"")</f>
        <v/>
      </c>
      <c r="G61" s="145" t="str">
        <f>IFERROR(VLOOKUP(E61,BD!$B:$D,2,FALSE),"")</f>
        <v/>
      </c>
      <c r="H61" s="160" t="str">
        <f>IFERROR(VLOOKUP(D61,BD!$B:$D,3,FALSE),"")</f>
        <v/>
      </c>
      <c r="I61" s="160" t="str">
        <f>IFERROR(VLOOKUP(E61,BD!$B:$D,3,FALSE),"")</f>
        <v/>
      </c>
      <c r="J61" s="146">
        <f>IF(COUNT(L61:X61)&gt;=5,SUM(LARGE(L61:X61,{1,2,3,4,5})),IF(COUNT(L61:X61)=4,SUM(LARGE(L61:X61,{1,2,3,4})),IF(COUNT(L61:X61)=3,SUM(LARGE(L61:X61,{1,2,3})),IF(COUNT(L61:X61)=2,SUM(LARGE(L61:X61,{1,2})),IF(COUNT(L61:X61)=1,SUM(LARGE(L61:X61,{1})),0)))))</f>
        <v>0</v>
      </c>
      <c r="K61" s="147">
        <f t="shared" si="1"/>
        <v>0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158"/>
    </row>
    <row r="62" spans="2:24" x14ac:dyDescent="0.2">
      <c r="B62" s="72"/>
      <c r="C62" s="73"/>
      <c r="D62" s="73"/>
      <c r="E62" s="73"/>
      <c r="F62" s="75"/>
      <c r="G62" s="75"/>
      <c r="H62" s="83"/>
      <c r="I62" s="83"/>
      <c r="J62" s="74"/>
      <c r="K62" s="75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158"/>
    </row>
    <row r="63" spans="2:24" s="80" customFormat="1" x14ac:dyDescent="0.2">
      <c r="B63" s="76"/>
      <c r="C63" s="77"/>
      <c r="D63" s="78"/>
      <c r="E63" s="78" t="str">
        <f>SM_S19!$D$55</f>
        <v>CONTAGEM DE SEMANAS</v>
      </c>
      <c r="F63" s="82"/>
      <c r="G63" s="82"/>
      <c r="H63" s="83"/>
      <c r="I63" s="83"/>
      <c r="J63" s="79"/>
      <c r="K63" s="79"/>
      <c r="L63" s="102">
        <f>SM!H$38</f>
        <v>50</v>
      </c>
      <c r="M63" s="102">
        <f>SM!I$38</f>
        <v>49</v>
      </c>
      <c r="N63" s="102">
        <f>SM!J$38</f>
        <v>35</v>
      </c>
      <c r="O63" s="102">
        <f>SM!K$38</f>
        <v>30</v>
      </c>
      <c r="P63" s="102">
        <f>SM!L$38</f>
        <v>28</v>
      </c>
      <c r="Q63" s="102">
        <f>SM!M$38</f>
        <v>26</v>
      </c>
      <c r="R63" s="102">
        <f>SM!N$38</f>
        <v>22</v>
      </c>
      <c r="S63" s="102">
        <f>SM!O$38</f>
        <v>11</v>
      </c>
      <c r="T63" s="102">
        <f>SM!P$38</f>
        <v>4</v>
      </c>
      <c r="U63" s="102">
        <f>SM!Q$38</f>
        <v>4</v>
      </c>
      <c r="V63" s="102">
        <f>SM!R$38</f>
        <v>4</v>
      </c>
      <c r="W63" s="102">
        <f>SM!S$38</f>
        <v>1</v>
      </c>
      <c r="X63" s="159"/>
    </row>
  </sheetData>
  <sheetProtection selectLockedCells="1" selectUnlockedCells="1"/>
  <sortState ref="D10:W61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8"/>
  <sheetViews>
    <sheetView showGridLines="0" topLeftCell="A3" zoomScale="91" zoomScaleNormal="91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35.85546875" style="4" customWidth="1"/>
    <col min="5" max="5" width="42.42578125" style="4" bestFit="1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6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15"/>
      <c r="I5" s="4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7" t="str">
        <f>SM!F6</f>
        <v>TOTAL RK52</v>
      </c>
      <c r="I6" s="288" t="str">
        <f>SM!G6</f>
        <v>Torneios</v>
      </c>
      <c r="J6" s="11" t="str">
        <f>SM!H6</f>
        <v>2o</v>
      </c>
      <c r="K6" s="11" t="str">
        <f>SM!I6</f>
        <v>3o</v>
      </c>
      <c r="L6" s="11" t="str">
        <f>SM!J6</f>
        <v>1o</v>
      </c>
      <c r="M6" s="11" t="str">
        <f>SM!K6</f>
        <v>1o</v>
      </c>
      <c r="N6" s="11" t="str">
        <f>SM!L6</f>
        <v>1o</v>
      </c>
      <c r="O6" s="11" t="str">
        <f>SM!M6</f>
        <v>1o</v>
      </c>
      <c r="P6" s="11" t="str">
        <f>SM!N6</f>
        <v>2o</v>
      </c>
      <c r="Q6" s="11" t="str">
        <f>SM!O6</f>
        <v>3o</v>
      </c>
      <c r="R6" s="11" t="str">
        <f>SM!P6</f>
        <v>2o</v>
      </c>
      <c r="S6" s="11" t="str">
        <f>SM!Q6</f>
        <v>2o</v>
      </c>
      <c r="T6" s="11" t="str">
        <f>SM!R6</f>
        <v>2o</v>
      </c>
      <c r="U6" s="11" t="str">
        <f>SM!S6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7">
        <f>SM!F7</f>
        <v>0</v>
      </c>
      <c r="I7" s="288">
        <f>SM!G7</f>
        <v>0</v>
      </c>
      <c r="J7" s="12" t="str">
        <f>SM!H7</f>
        <v>M-CWB</v>
      </c>
      <c r="K7" s="12" t="str">
        <f>SM!I7</f>
        <v>M-NOR</v>
      </c>
      <c r="L7" s="12" t="str">
        <f>SM!J7</f>
        <v>M-CWB</v>
      </c>
      <c r="M7" s="12" t="str">
        <f>SM!K7</f>
        <v>EST</v>
      </c>
      <c r="N7" s="12" t="str">
        <f>SM!L7</f>
        <v>M-NOR</v>
      </c>
      <c r="O7" s="12" t="str">
        <f>SM!M7</f>
        <v>M-OES</v>
      </c>
      <c r="P7" s="12" t="str">
        <f>SM!N7</f>
        <v>EST</v>
      </c>
      <c r="Q7" s="12" t="str">
        <f>SM!O7</f>
        <v>EST</v>
      </c>
      <c r="R7" s="12" t="str">
        <f>SM!P7</f>
        <v>M-NOR</v>
      </c>
      <c r="S7" s="12" t="str">
        <f>SM!Q7</f>
        <v>M-OES</v>
      </c>
      <c r="T7" s="12" t="str">
        <f>SM!R7</f>
        <v>M-CWB</v>
      </c>
      <c r="U7" s="12" t="str">
        <f>SM!S7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7">
        <f>SM!F8</f>
        <v>0</v>
      </c>
      <c r="I8" s="288">
        <f>SM!G8</f>
        <v>0</v>
      </c>
      <c r="J8" s="13">
        <f>SM!H8</f>
        <v>43444</v>
      </c>
      <c r="K8" s="13">
        <f>SM!I8</f>
        <v>43451</v>
      </c>
      <c r="L8" s="13">
        <f>SM!J8</f>
        <v>43549</v>
      </c>
      <c r="M8" s="13">
        <f>SM!K8</f>
        <v>43583</v>
      </c>
      <c r="N8" s="13">
        <f>SM!L8</f>
        <v>43598</v>
      </c>
      <c r="O8" s="13">
        <f>SM!M8</f>
        <v>43612</v>
      </c>
      <c r="P8" s="13">
        <f>SM!N8</f>
        <v>43640</v>
      </c>
      <c r="Q8" s="13">
        <f>SM!O8</f>
        <v>43717</v>
      </c>
      <c r="R8" s="13">
        <f>SM!P8</f>
        <v>43766</v>
      </c>
      <c r="S8" s="13">
        <f>SM!Q8</f>
        <v>43766</v>
      </c>
      <c r="T8" s="13">
        <f>SM!R8</f>
        <v>43766</v>
      </c>
      <c r="U8" s="13">
        <f>SM!S8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15"/>
      <c r="I9" s="4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1110</v>
      </c>
      <c r="E10" s="105" t="s">
        <v>100</v>
      </c>
      <c r="F10" s="145" t="str">
        <f>IFERROR(VLOOKUP(D10,BD!$B:$D,2,FALSE),"")</f>
        <v>BME</v>
      </c>
      <c r="G10" s="145" t="str">
        <f>IFERROR(VLOOKUP(E10,BD!$B:$D,2,FALSE),"")</f>
        <v>BME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3760</v>
      </c>
      <c r="I10" s="147">
        <f t="shared" ref="I10:I36" si="0">COUNT(J10:V10)-COUNTIF(J10:V10,"=0")</f>
        <v>3</v>
      </c>
      <c r="J10" s="33"/>
      <c r="K10" s="33"/>
      <c r="L10" s="33"/>
      <c r="M10" s="33"/>
      <c r="N10" s="33"/>
      <c r="O10" s="33"/>
      <c r="P10" s="33"/>
      <c r="Q10" s="33">
        <v>1360</v>
      </c>
      <c r="R10" s="33"/>
      <c r="S10" s="33"/>
      <c r="T10" s="33">
        <v>800</v>
      </c>
      <c r="U10" s="33">
        <v>1600</v>
      </c>
      <c r="V10" s="141"/>
    </row>
    <row r="11" spans="2:22" ht="12" x14ac:dyDescent="0.2">
      <c r="B11" s="27"/>
      <c r="C11" s="1">
        <v>2</v>
      </c>
      <c r="D11" s="70" t="s">
        <v>125</v>
      </c>
      <c r="E11" s="70" t="s">
        <v>222</v>
      </c>
      <c r="F11" s="145" t="str">
        <f>IFERROR(VLOOKUP(D11,BD!$B:$D,2,FALSE),"")</f>
        <v>ASSVP</v>
      </c>
      <c r="G11" s="145" t="str">
        <f>IFERROR(VLOOKUP(E11,BD!$B:$D,2,FALSE),"")</f>
        <v>ASSVP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2960</v>
      </c>
      <c r="I11" s="147">
        <f t="shared" si="0"/>
        <v>2</v>
      </c>
      <c r="J11" s="33"/>
      <c r="K11" s="33"/>
      <c r="L11" s="33"/>
      <c r="M11" s="33">
        <v>1600</v>
      </c>
      <c r="N11" s="33"/>
      <c r="O11" s="33"/>
      <c r="P11" s="33">
        <v>1360</v>
      </c>
      <c r="Q11" s="33"/>
      <c r="R11" s="33"/>
      <c r="S11" s="33"/>
      <c r="T11" s="33"/>
      <c r="U11" s="33"/>
      <c r="V11" s="141"/>
    </row>
    <row r="12" spans="2:22" ht="12" x14ac:dyDescent="0.2">
      <c r="B12" s="27"/>
      <c r="C12" s="234">
        <v>3</v>
      </c>
      <c r="D12" s="70" t="s">
        <v>562</v>
      </c>
      <c r="E12" s="2" t="s">
        <v>126</v>
      </c>
      <c r="F12" s="145" t="str">
        <f>IFERROR(VLOOKUP(D12,BD!$B:$D,2,FALSE),"")</f>
        <v>ZARDO</v>
      </c>
      <c r="G12" s="145" t="str">
        <f>IFERROR(VLOOKUP(E12,BD!$B:$D,2,FALSE),"")</f>
        <v>ZARDO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2480</v>
      </c>
      <c r="I12" s="147">
        <f t="shared" si="0"/>
        <v>2</v>
      </c>
      <c r="J12" s="33"/>
      <c r="K12" s="33"/>
      <c r="L12" s="33"/>
      <c r="M12" s="33"/>
      <c r="N12" s="33"/>
      <c r="O12" s="33"/>
      <c r="P12" s="33">
        <v>1120</v>
      </c>
      <c r="Q12" s="33"/>
      <c r="R12" s="33"/>
      <c r="S12" s="33"/>
      <c r="T12" s="33"/>
      <c r="U12" s="33">
        <v>1360</v>
      </c>
      <c r="V12" s="141"/>
    </row>
    <row r="13" spans="2:22" ht="12" x14ac:dyDescent="0.2">
      <c r="B13" s="27"/>
      <c r="C13" s="234">
        <v>4</v>
      </c>
      <c r="D13" s="2" t="s">
        <v>100</v>
      </c>
      <c r="E13" s="2" t="s">
        <v>178</v>
      </c>
      <c r="F13" s="145" t="str">
        <f>IFERROR(VLOOKUP(D13,BD!$B:$D,2,FALSE),"")</f>
        <v>BME</v>
      </c>
      <c r="G13" s="145" t="str">
        <f>IFERROR(VLOOKUP(E13,BD!$B:$D,2,FALSE),"")</f>
        <v>BME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2440</v>
      </c>
      <c r="I13" s="147">
        <f t="shared" si="0"/>
        <v>3</v>
      </c>
      <c r="J13" s="33"/>
      <c r="K13" s="33"/>
      <c r="L13" s="33">
        <v>680</v>
      </c>
      <c r="M13" s="33">
        <v>880</v>
      </c>
      <c r="N13" s="33"/>
      <c r="O13" s="33"/>
      <c r="P13" s="33">
        <v>880</v>
      </c>
      <c r="Q13" s="33"/>
      <c r="R13" s="33"/>
      <c r="S13" s="33"/>
      <c r="T13" s="33"/>
      <c r="U13" s="33"/>
      <c r="V13" s="141"/>
    </row>
    <row r="14" spans="2:22" ht="12" x14ac:dyDescent="0.2">
      <c r="B14" s="27"/>
      <c r="C14" s="234">
        <v>5</v>
      </c>
      <c r="D14" s="2" t="s">
        <v>111</v>
      </c>
      <c r="E14" s="70" t="s">
        <v>727</v>
      </c>
      <c r="F14" s="145" t="str">
        <f>IFERROR(VLOOKUP(D14,BD!$B:$D,2,FALSE),"")</f>
        <v>ASSVP</v>
      </c>
      <c r="G14" s="145" t="str">
        <f>IFERROR(VLOOKUP(E14,BD!$B:$D,2,FALSE),"")</f>
        <v>ASSVP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2040</v>
      </c>
      <c r="I14" s="147">
        <f t="shared" si="0"/>
        <v>2</v>
      </c>
      <c r="J14" s="33"/>
      <c r="K14" s="33"/>
      <c r="L14" s="33"/>
      <c r="M14" s="33">
        <v>1360</v>
      </c>
      <c r="N14" s="33"/>
      <c r="O14" s="33"/>
      <c r="P14" s="33"/>
      <c r="Q14" s="33"/>
      <c r="R14" s="33"/>
      <c r="S14" s="33">
        <v>680</v>
      </c>
      <c r="T14" s="33"/>
      <c r="U14" s="33"/>
      <c r="V14" s="141"/>
    </row>
    <row r="15" spans="2:22" ht="12" x14ac:dyDescent="0.2">
      <c r="B15" s="27"/>
      <c r="C15" s="234">
        <v>6</v>
      </c>
      <c r="D15" s="2" t="s">
        <v>56</v>
      </c>
      <c r="E15" s="2" t="s">
        <v>220</v>
      </c>
      <c r="F15" s="145" t="str">
        <f>IFERROR(VLOOKUP(D15,BD!$B:$D,2,FALSE),"")</f>
        <v>SMCC</v>
      </c>
      <c r="G15" s="145" t="str">
        <f>IFERROR(VLOOKUP(E15,BD!$B:$D,2,FALSE),"")</f>
        <v>BME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2000</v>
      </c>
      <c r="I15" s="147">
        <f t="shared" si="0"/>
        <v>2</v>
      </c>
      <c r="J15" s="33"/>
      <c r="K15" s="33"/>
      <c r="L15" s="33"/>
      <c r="M15" s="33"/>
      <c r="N15" s="33"/>
      <c r="O15" s="33"/>
      <c r="P15" s="33"/>
      <c r="Q15" s="33">
        <v>880</v>
      </c>
      <c r="R15" s="33"/>
      <c r="S15" s="33"/>
      <c r="T15" s="33"/>
      <c r="U15" s="33">
        <v>1120</v>
      </c>
      <c r="V15" s="141"/>
    </row>
    <row r="16" spans="2:22" ht="12" x14ac:dyDescent="0.2">
      <c r="B16" s="27"/>
      <c r="C16" s="234">
        <v>7</v>
      </c>
      <c r="D16" s="2" t="s">
        <v>178</v>
      </c>
      <c r="E16" s="70" t="s">
        <v>64</v>
      </c>
      <c r="F16" s="145" t="str">
        <f>IFERROR(VLOOKUP(D16,BD!$B:$D,2,FALSE),"")</f>
        <v>BME</v>
      </c>
      <c r="G16" s="145" t="str">
        <f>IFERROR(VLOOKUP(E16,BD!$B:$D,2,FALSE),"")</f>
        <v>SMCC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1800</v>
      </c>
      <c r="I16" s="147">
        <f t="shared" si="0"/>
        <v>2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>
        <v>680</v>
      </c>
      <c r="U16" s="33">
        <v>1120</v>
      </c>
      <c r="V16" s="141"/>
    </row>
    <row r="17" spans="2:22" ht="12" x14ac:dyDescent="0.2">
      <c r="B17" s="27"/>
      <c r="C17" s="234">
        <v>8</v>
      </c>
      <c r="D17" s="105" t="s">
        <v>696</v>
      </c>
      <c r="E17" s="2" t="s">
        <v>102</v>
      </c>
      <c r="F17" s="145" t="str">
        <f>IFERROR(VLOOKUP(D17,BD!$B:$D,2,FALSE),"")</f>
        <v>SMCC</v>
      </c>
      <c r="G17" s="145" t="str">
        <f>IFERROR(VLOOKUP(E17,BD!$B:$D,2,FALSE),"")</f>
        <v>SMCC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1760</v>
      </c>
      <c r="I17" s="147">
        <f t="shared" si="0"/>
        <v>2</v>
      </c>
      <c r="J17" s="33"/>
      <c r="K17" s="33"/>
      <c r="L17" s="33"/>
      <c r="M17" s="33"/>
      <c r="N17" s="33"/>
      <c r="O17" s="33"/>
      <c r="P17" s="33"/>
      <c r="Q17" s="33">
        <v>880</v>
      </c>
      <c r="R17" s="33"/>
      <c r="S17" s="33"/>
      <c r="T17" s="33"/>
      <c r="U17" s="33">
        <v>880</v>
      </c>
      <c r="V17" s="141"/>
    </row>
    <row r="18" spans="2:22" ht="12" x14ac:dyDescent="0.2">
      <c r="B18" s="27"/>
      <c r="C18" s="234">
        <v>9</v>
      </c>
      <c r="D18" s="2" t="s">
        <v>79</v>
      </c>
      <c r="E18" s="2" t="s">
        <v>64</v>
      </c>
      <c r="F18" s="145" t="str">
        <f>IFERROR(VLOOKUP(D18,BD!$B:$D,2,FALSE),"")</f>
        <v>ASSVP</v>
      </c>
      <c r="G18" s="145" t="str">
        <f>IFERROR(VLOOKUP(E18,BD!$B:$D,2,FALSE),"")</f>
        <v>SMCC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1600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>
        <v>1600</v>
      </c>
      <c r="Q18" s="33"/>
      <c r="R18" s="33"/>
      <c r="S18" s="33"/>
      <c r="T18" s="33"/>
      <c r="U18" s="33"/>
      <c r="V18" s="141"/>
    </row>
    <row r="19" spans="2:22" ht="12" x14ac:dyDescent="0.2">
      <c r="B19" s="27"/>
      <c r="C19" s="234"/>
      <c r="D19" s="2" t="s">
        <v>79</v>
      </c>
      <c r="E19" s="70" t="s">
        <v>727</v>
      </c>
      <c r="F19" s="145" t="str">
        <f>IFERROR(VLOOKUP(D19,BD!$B:$D,2,FALSE),"")</f>
        <v>ASSVP</v>
      </c>
      <c r="G19" s="145" t="str">
        <f>IFERROR(VLOOKUP(E19,BD!$B:$D,2,FALSE),"")</f>
        <v>ASSVP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1600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>
        <v>1600</v>
      </c>
      <c r="R19" s="33"/>
      <c r="S19" s="33"/>
      <c r="T19" s="33"/>
      <c r="U19" s="33"/>
      <c r="V19" s="141"/>
    </row>
    <row r="20" spans="2:22" ht="12" x14ac:dyDescent="0.2">
      <c r="B20" s="27"/>
      <c r="C20" s="234">
        <v>11</v>
      </c>
      <c r="D20" s="2" t="s">
        <v>551</v>
      </c>
      <c r="E20" s="2" t="s">
        <v>64</v>
      </c>
      <c r="F20" s="145" t="str">
        <f>IFERROR(VLOOKUP(D20,BD!$B:$D,2,FALSE),"")</f>
        <v>SMCC</v>
      </c>
      <c r="G20" s="145" t="str">
        <f>IFERROR(VLOOKUP(E20,BD!$B:$D,2,FALSE),"")</f>
        <v>SMCC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1120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>
        <v>1120</v>
      </c>
      <c r="R20" s="33"/>
      <c r="S20" s="33"/>
      <c r="T20" s="33"/>
      <c r="U20" s="33"/>
      <c r="V20" s="141"/>
    </row>
    <row r="21" spans="2:22" ht="12" x14ac:dyDescent="0.2">
      <c r="B21" s="27"/>
      <c r="C21" s="234"/>
      <c r="D21" s="2" t="s">
        <v>110</v>
      </c>
      <c r="E21" s="105" t="s">
        <v>131</v>
      </c>
      <c r="F21" s="145" t="str">
        <f>IFERROR(VLOOKUP(D21,BD!$B:$D,2,FALSE),"")</f>
        <v>ASSVP</v>
      </c>
      <c r="G21" s="145" t="str">
        <f>IFERROR(VLOOKUP(E21,BD!$B:$D,2,FALSE),"")</f>
        <v>ASSVP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1120</v>
      </c>
      <c r="I21" s="147">
        <f t="shared" si="0"/>
        <v>1</v>
      </c>
      <c r="J21" s="33"/>
      <c r="K21" s="33"/>
      <c r="L21" s="33"/>
      <c r="M21" s="33">
        <v>1120</v>
      </c>
      <c r="N21" s="33"/>
      <c r="O21" s="33"/>
      <c r="P21" s="33"/>
      <c r="Q21" s="33"/>
      <c r="R21" s="33"/>
      <c r="S21" s="33"/>
      <c r="T21" s="33"/>
      <c r="U21" s="33"/>
      <c r="V21" s="141"/>
    </row>
    <row r="22" spans="2:22" ht="12" x14ac:dyDescent="0.2">
      <c r="B22" s="27"/>
      <c r="C22" s="234">
        <v>13</v>
      </c>
      <c r="D22" s="2" t="s">
        <v>79</v>
      </c>
      <c r="E22" s="2" t="s">
        <v>138</v>
      </c>
      <c r="F22" s="145" t="str">
        <f>IFERROR(VLOOKUP(D22,BD!$B:$D,2,FALSE),"")</f>
        <v>ASSVP</v>
      </c>
      <c r="G22" s="145" t="str">
        <f>IFERROR(VLOOKUP(E22,BD!$B:$D,2,FALSE),"")</f>
        <v>ASSVP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880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>
        <v>880</v>
      </c>
      <c r="V22" s="141"/>
    </row>
    <row r="23" spans="2:22" ht="12" x14ac:dyDescent="0.2">
      <c r="B23" s="27"/>
      <c r="C23" s="234"/>
      <c r="D23" s="105" t="s">
        <v>149</v>
      </c>
      <c r="E23" s="2" t="s">
        <v>66</v>
      </c>
      <c r="F23" s="145" t="str">
        <f>IFERROR(VLOOKUP(D23,BD!$B:$D,2,FALSE),"")</f>
        <v>CSJ/NAMBA TRAINING</v>
      </c>
      <c r="G23" s="145" t="str">
        <f>IFERROR(VLOOKUP(E23,BD!$B:$D,2,FALSE),"")</f>
        <v>BME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/>
      <c r="Q23" s="33">
        <v>880</v>
      </c>
      <c r="R23" s="33"/>
      <c r="S23" s="33"/>
      <c r="T23" s="33"/>
      <c r="U23" s="33"/>
      <c r="V23" s="141"/>
    </row>
    <row r="24" spans="2:22" ht="12" x14ac:dyDescent="0.2">
      <c r="B24" s="27"/>
      <c r="C24" s="234"/>
      <c r="D24" s="2" t="s">
        <v>111</v>
      </c>
      <c r="E24" s="2" t="s">
        <v>126</v>
      </c>
      <c r="F24" s="145" t="str">
        <f>IFERROR(VLOOKUP(D24,BD!$B:$D,2,FALSE),"")</f>
        <v>ASSVP</v>
      </c>
      <c r="G24" s="145" t="str">
        <f>IFERROR(VLOOKUP(E24,BD!$B:$D,2,FALSE),"")</f>
        <v>ZARDO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880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>
        <v>880</v>
      </c>
      <c r="R24" s="33"/>
      <c r="S24" s="33"/>
      <c r="T24" s="33"/>
      <c r="U24" s="33"/>
      <c r="V24" s="141"/>
    </row>
    <row r="25" spans="2:22" ht="12" x14ac:dyDescent="0.2">
      <c r="B25" s="27"/>
      <c r="C25" s="234"/>
      <c r="D25" s="2" t="s">
        <v>66</v>
      </c>
      <c r="E25" s="2" t="s">
        <v>126</v>
      </c>
      <c r="F25" s="145" t="str">
        <f>IFERROR(VLOOKUP(D25,BD!$B:$D,2,FALSE),"")</f>
        <v>BME</v>
      </c>
      <c r="G25" s="145" t="str">
        <f>IFERROR(VLOOKUP(E25,BD!$B:$D,2,FALSE),"")</f>
        <v>ZARDO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880</v>
      </c>
      <c r="I25" s="147">
        <f t="shared" si="0"/>
        <v>1</v>
      </c>
      <c r="J25" s="33"/>
      <c r="K25" s="33"/>
      <c r="L25" s="33"/>
      <c r="M25" s="33">
        <v>880</v>
      </c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34"/>
      <c r="D26" s="105" t="s">
        <v>170</v>
      </c>
      <c r="E26" s="2" t="s">
        <v>163</v>
      </c>
      <c r="F26" s="145" t="str">
        <f>IFERROR(VLOOKUP(D26,BD!$B:$D,2,FALSE),"")</f>
        <v>ABCFI</v>
      </c>
      <c r="G26" s="145" t="str">
        <f>IFERROR(VLOOKUP(E26,BD!$B:$D,2,FALSE),"")</f>
        <v>ABCFI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880</v>
      </c>
      <c r="I26" s="147">
        <f t="shared" si="0"/>
        <v>1</v>
      </c>
      <c r="J26" s="33"/>
      <c r="K26" s="33"/>
      <c r="L26" s="33"/>
      <c r="M26" s="33">
        <v>880</v>
      </c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34"/>
      <c r="D27" s="105" t="s">
        <v>169</v>
      </c>
      <c r="E27" s="70" t="s">
        <v>727</v>
      </c>
      <c r="F27" s="145" t="str">
        <f>IFERROR(VLOOKUP(D27,BD!$B:$D,2,FALSE),"")</f>
        <v>ASSVP</v>
      </c>
      <c r="G27" s="145" t="str">
        <f>IFERROR(VLOOKUP(E27,BD!$B:$D,2,FALSE),"")</f>
        <v>ASSVP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880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>
        <v>880</v>
      </c>
      <c r="Q27" s="33"/>
      <c r="R27" s="33"/>
      <c r="S27" s="33"/>
      <c r="T27" s="33"/>
      <c r="U27" s="33"/>
      <c r="V27" s="141"/>
    </row>
    <row r="28" spans="2:22" ht="12" x14ac:dyDescent="0.2">
      <c r="B28" s="27"/>
      <c r="C28" s="234">
        <v>19</v>
      </c>
      <c r="D28" s="105" t="s">
        <v>79</v>
      </c>
      <c r="E28" s="70" t="s">
        <v>82</v>
      </c>
      <c r="F28" s="145" t="str">
        <f>IFERROR(VLOOKUP(D28,BD!$B:$D,2,FALSE),"")</f>
        <v>ASSVP</v>
      </c>
      <c r="G28" s="145" t="str">
        <f>IFERROR(VLOOKUP(E28,BD!$B:$D,2,FALSE),"")</f>
        <v>ASSVP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800</v>
      </c>
      <c r="I28" s="147">
        <f t="shared" si="0"/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>
        <v>800</v>
      </c>
      <c r="T28" s="33"/>
      <c r="U28" s="33"/>
      <c r="V28" s="141"/>
    </row>
    <row r="29" spans="2:22" ht="12" x14ac:dyDescent="0.2">
      <c r="B29" s="27"/>
      <c r="C29" s="234"/>
      <c r="D29" s="70" t="s">
        <v>562</v>
      </c>
      <c r="E29" s="2" t="s">
        <v>91</v>
      </c>
      <c r="F29" s="145" t="str">
        <f>IFERROR(VLOOKUP(D29,BD!$B:$D,2,FALSE),"")</f>
        <v>ZARDO</v>
      </c>
      <c r="G29" s="145" t="str">
        <f>IFERROR(VLOOKUP(E29,BD!$B:$D,2,FALSE),"")</f>
        <v>ZARDO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800</v>
      </c>
      <c r="I29" s="147">
        <f t="shared" si="0"/>
        <v>1</v>
      </c>
      <c r="J29" s="33">
        <v>800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34"/>
      <c r="D30" s="70" t="s">
        <v>348</v>
      </c>
      <c r="E30" s="105" t="s">
        <v>1110</v>
      </c>
      <c r="F30" s="145" t="str">
        <f>IFERROR(VLOOKUP(D30,BD!$B:$D,2,FALSE),"")</f>
        <v>BME</v>
      </c>
      <c r="G30" s="145" t="str">
        <f>IFERROR(VLOOKUP(E30,BD!$B:$D,2,FALSE),"")</f>
        <v>BME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800</v>
      </c>
      <c r="I30" s="147">
        <f t="shared" si="0"/>
        <v>1</v>
      </c>
      <c r="J30" s="33"/>
      <c r="K30" s="33"/>
      <c r="L30" s="33">
        <v>800</v>
      </c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34">
        <v>22</v>
      </c>
      <c r="D31" s="2" t="s">
        <v>66</v>
      </c>
      <c r="E31" s="105" t="s">
        <v>76</v>
      </c>
      <c r="F31" s="145" t="str">
        <f>IFERROR(VLOOKUP(D31,BD!$B:$D,2,FALSE),"")</f>
        <v>BME</v>
      </c>
      <c r="G31" s="145" t="str">
        <f>IFERROR(VLOOKUP(E31,BD!$B:$D,2,FALSE),"")</f>
        <v>BME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680</v>
      </c>
      <c r="I31" s="147">
        <f t="shared" si="0"/>
        <v>1</v>
      </c>
      <c r="J31" s="33">
        <v>680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234">
        <v>23</v>
      </c>
      <c r="D32" s="105" t="s">
        <v>696</v>
      </c>
      <c r="E32" s="2" t="s">
        <v>64</v>
      </c>
      <c r="F32" s="145" t="str">
        <f>IFERROR(VLOOKUP(D32,BD!$B:$D,2,FALSE),"")</f>
        <v>SMCC</v>
      </c>
      <c r="G32" s="145" t="str">
        <f>IFERROR(VLOOKUP(E32,BD!$B:$D,2,FALSE),"")</f>
        <v>SMCC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560</v>
      </c>
      <c r="I32" s="147">
        <f t="shared" si="0"/>
        <v>1</v>
      </c>
      <c r="J32" s="33"/>
      <c r="K32" s="33"/>
      <c r="L32" s="33">
        <v>560</v>
      </c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34"/>
      <c r="D33" s="2" t="s">
        <v>91</v>
      </c>
      <c r="E33" s="2" t="s">
        <v>220</v>
      </c>
      <c r="F33" s="145" t="str">
        <f>IFERROR(VLOOKUP(D33,BD!$B:$D,2,FALSE),"")</f>
        <v>ZARDO</v>
      </c>
      <c r="G33" s="145" t="str">
        <f>IFERROR(VLOOKUP(E33,BD!$B:$D,2,FALSE),"")</f>
        <v>BME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560</v>
      </c>
      <c r="I33" s="147">
        <f t="shared" si="0"/>
        <v>1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>
        <v>560</v>
      </c>
      <c r="U33" s="33"/>
      <c r="V33" s="141"/>
    </row>
    <row r="34" spans="2:22" ht="12" x14ac:dyDescent="0.2">
      <c r="B34" s="27"/>
      <c r="C34" s="137"/>
      <c r="D34" s="105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7"/>
      <c r="D35" s="105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"/>
      <c r="D36" s="105"/>
      <c r="E36" s="2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x14ac:dyDescent="0.2">
      <c r="B37" s="31"/>
      <c r="C37" s="17"/>
      <c r="D37" s="17"/>
      <c r="E37" s="17"/>
      <c r="F37" s="95"/>
      <c r="G37" s="95"/>
      <c r="H37" s="18"/>
      <c r="I37" s="18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41"/>
    </row>
    <row r="38" spans="2:22" s="21" customFormat="1" x14ac:dyDescent="0.2">
      <c r="B38" s="28"/>
      <c r="C38" s="19"/>
      <c r="D38" s="20"/>
      <c r="E38" s="20" t="str">
        <f>SM!$D$38</f>
        <v>CONTAGEM DE SEMANAS</v>
      </c>
      <c r="F38" s="95"/>
      <c r="G38" s="95"/>
      <c r="H38" s="18"/>
      <c r="I38" s="18"/>
      <c r="J38" s="102">
        <f>SM!H$38</f>
        <v>50</v>
      </c>
      <c r="K38" s="102">
        <f>SM!I$38</f>
        <v>49</v>
      </c>
      <c r="L38" s="102">
        <f>SM!J$38</f>
        <v>35</v>
      </c>
      <c r="M38" s="102">
        <f>SM!K$38</f>
        <v>30</v>
      </c>
      <c r="N38" s="102">
        <f>SM!L$38</f>
        <v>28</v>
      </c>
      <c r="O38" s="102">
        <f>SM!M$38</f>
        <v>26</v>
      </c>
      <c r="P38" s="102">
        <f>SM!N$38</f>
        <v>22</v>
      </c>
      <c r="Q38" s="102">
        <f>SM!O$38</f>
        <v>11</v>
      </c>
      <c r="R38" s="102">
        <f>SM!P$38</f>
        <v>4</v>
      </c>
      <c r="S38" s="102">
        <f>SM!Q$38</f>
        <v>4</v>
      </c>
      <c r="T38" s="102">
        <f>SM!R$38</f>
        <v>4</v>
      </c>
      <c r="U38" s="102">
        <f>SM!S$38</f>
        <v>1</v>
      </c>
      <c r="V38" s="142"/>
    </row>
  </sheetData>
  <sheetProtection selectLockedCells="1" selectUnlockedCells="1"/>
  <sortState ref="C10:U36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5"/>
  <sheetViews>
    <sheetView showGridLines="0" topLeftCell="A6" zoomScale="90" zoomScaleNormal="90" zoomScaleSheetLayoutView="100" workbookViewId="0">
      <selection activeCell="D12" sqref="D12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35.85546875" style="49" customWidth="1"/>
    <col min="5" max="5" width="37.85546875" style="49" bestFit="1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31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63">
        <v>1</v>
      </c>
      <c r="D10" s="70" t="s">
        <v>532</v>
      </c>
      <c r="E10" s="70" t="s">
        <v>660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60">
        <f>IFERROR(VLOOKUP(D10,BD!$B:$D,3,FALSE),"")</f>
        <v>39276</v>
      </c>
      <c r="I10" s="160">
        <f>IFERROR(VLOOKUP(E10,BD!$B:$D,3,FALSE),"")</f>
        <v>39232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6400</v>
      </c>
      <c r="K10" s="147">
        <f t="shared" ref="K10:K43" si="0">COUNT(L10:X10)-COUNTIF(L10:X10,"=0")</f>
        <v>5</v>
      </c>
      <c r="L10" s="71"/>
      <c r="M10" s="71"/>
      <c r="N10" s="71">
        <v>800</v>
      </c>
      <c r="O10" s="71">
        <v>1600</v>
      </c>
      <c r="P10" s="71"/>
      <c r="Q10" s="71"/>
      <c r="R10" s="71">
        <v>1600</v>
      </c>
      <c r="S10" s="71"/>
      <c r="T10" s="71"/>
      <c r="U10" s="71"/>
      <c r="V10" s="71">
        <v>800</v>
      </c>
      <c r="W10" s="71">
        <v>1600</v>
      </c>
      <c r="X10" s="158"/>
    </row>
    <row r="11" spans="2:24" ht="12" x14ac:dyDescent="0.2">
      <c r="B11" s="69"/>
      <c r="C11" s="193">
        <v>2</v>
      </c>
      <c r="D11" s="124" t="s">
        <v>1443</v>
      </c>
      <c r="E11" s="70" t="s">
        <v>1077</v>
      </c>
      <c r="F11" s="145" t="str">
        <f>IFERROR(VLOOKUP(D11,BD!$B:$D,2,FALSE),"")</f>
        <v>SMEL/MCR</v>
      </c>
      <c r="G11" s="145" t="str">
        <f>IFERROR(VLOOKUP(E11,BD!$B:$D,2,FALSE),"")</f>
        <v>SMEL/MCR</v>
      </c>
      <c r="H11" s="160">
        <f>IFERROR(VLOOKUP(D11,BD!$B:$D,3,FALSE),"")</f>
        <v>39266</v>
      </c>
      <c r="I11" s="160">
        <f>IFERROR(VLOOKUP(E11,BD!$B:$D,3,FALSE),"")</f>
        <v>39372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5280</v>
      </c>
      <c r="K11" s="147">
        <f t="shared" si="0"/>
        <v>5</v>
      </c>
      <c r="L11" s="71"/>
      <c r="M11" s="71"/>
      <c r="N11" s="71"/>
      <c r="O11" s="71">
        <v>880</v>
      </c>
      <c r="P11" s="71"/>
      <c r="Q11" s="71">
        <v>800</v>
      </c>
      <c r="R11" s="71">
        <v>1120</v>
      </c>
      <c r="S11" s="71">
        <v>1120</v>
      </c>
      <c r="T11" s="71"/>
      <c r="U11" s="71"/>
      <c r="V11" s="71"/>
      <c r="W11" s="71">
        <v>1360</v>
      </c>
      <c r="X11" s="158"/>
    </row>
    <row r="12" spans="2:24" ht="12" x14ac:dyDescent="0.2">
      <c r="B12" s="69"/>
      <c r="C12" s="253">
        <v>3</v>
      </c>
      <c r="D12" s="126" t="s">
        <v>536</v>
      </c>
      <c r="E12" s="70" t="s">
        <v>539</v>
      </c>
      <c r="F12" s="145" t="str">
        <f>IFERROR(VLOOKUP(D12,BD!$B:$D,2,FALSE),"")</f>
        <v>SMCC</v>
      </c>
      <c r="G12" s="145" t="str">
        <f>IFERROR(VLOOKUP(E12,BD!$B:$D,2,FALSE),"")</f>
        <v>SMCC</v>
      </c>
      <c r="H12" s="160">
        <f>IFERROR(VLOOKUP(D12,BD!$B:$D,3,FALSE),"")</f>
        <v>39349</v>
      </c>
      <c r="I12" s="160">
        <f>IFERROR(VLOOKUP(E12,BD!$B:$D,3,FALSE),"")</f>
        <v>39135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4920</v>
      </c>
      <c r="K12" s="147">
        <f t="shared" si="0"/>
        <v>5</v>
      </c>
      <c r="L12" s="71"/>
      <c r="M12" s="71"/>
      <c r="N12" s="71">
        <v>680</v>
      </c>
      <c r="O12" s="71">
        <v>1360</v>
      </c>
      <c r="P12" s="71"/>
      <c r="Q12" s="71"/>
      <c r="R12" s="71">
        <v>1120</v>
      </c>
      <c r="S12" s="71">
        <v>640</v>
      </c>
      <c r="T12" s="71"/>
      <c r="U12" s="71"/>
      <c r="V12" s="71"/>
      <c r="W12" s="71">
        <v>1120</v>
      </c>
      <c r="X12" s="158"/>
    </row>
    <row r="13" spans="2:24" ht="12" x14ac:dyDescent="0.2">
      <c r="B13" s="69"/>
      <c r="C13" s="253">
        <v>4</v>
      </c>
      <c r="D13" s="70" t="s">
        <v>1327</v>
      </c>
      <c r="E13" s="126" t="s">
        <v>1442</v>
      </c>
      <c r="F13" s="145" t="str">
        <f>IFERROR(VLOOKUP(D13,BD!$B:$D,2,FALSE),"")</f>
        <v>ASSVP</v>
      </c>
      <c r="G13" s="145" t="str">
        <f>IFERROR(VLOOKUP(E13,BD!$B:$D,2,FALSE),"")</f>
        <v>ASSVP</v>
      </c>
      <c r="H13" s="160">
        <f>IFERROR(VLOOKUP(D13,BD!$B:$D,3,FALSE),"")</f>
        <v>39511</v>
      </c>
      <c r="I13" s="160">
        <f>IFERROR(VLOOKUP(E13,BD!$B:$D,3,FALSE),"")</f>
        <v>39405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4160</v>
      </c>
      <c r="K13" s="147">
        <f t="shared" si="0"/>
        <v>4</v>
      </c>
      <c r="L13" s="71"/>
      <c r="M13" s="71"/>
      <c r="N13" s="71"/>
      <c r="O13" s="71">
        <v>1120</v>
      </c>
      <c r="P13" s="71"/>
      <c r="Q13" s="71"/>
      <c r="R13" s="71">
        <v>880</v>
      </c>
      <c r="S13" s="71">
        <v>1360</v>
      </c>
      <c r="T13" s="71"/>
      <c r="U13" s="71">
        <v>800</v>
      </c>
      <c r="V13" s="71"/>
      <c r="W13" s="71"/>
      <c r="X13" s="158"/>
    </row>
    <row r="14" spans="2:24" ht="12" x14ac:dyDescent="0.2">
      <c r="B14" s="69"/>
      <c r="C14" s="253">
        <v>5</v>
      </c>
      <c r="D14" s="126" t="s">
        <v>519</v>
      </c>
      <c r="E14" s="123" t="s">
        <v>677</v>
      </c>
      <c r="F14" s="145" t="str">
        <f>IFERROR(VLOOKUP(D14,BD!$B:$D,2,FALSE),"")</f>
        <v>PIAMARTA</v>
      </c>
      <c r="G14" s="145" t="str">
        <f>IFERROR(VLOOKUP(E14,BD!$B:$D,2,FALSE),"")</f>
        <v>PIAMARTA</v>
      </c>
      <c r="H14" s="160">
        <f>IFERROR(VLOOKUP(D14,BD!$B:$D,3,FALSE),"")</f>
        <v>39369</v>
      </c>
      <c r="I14" s="160">
        <f>IFERROR(VLOOKUP(E14,BD!$B:$D,3,FALSE),"")</f>
        <v>39460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2800</v>
      </c>
      <c r="K14" s="147">
        <f t="shared" si="0"/>
        <v>3</v>
      </c>
      <c r="L14" s="71"/>
      <c r="M14" s="71"/>
      <c r="N14" s="71"/>
      <c r="O14" s="71">
        <v>1120</v>
      </c>
      <c r="P14" s="71"/>
      <c r="Q14" s="71">
        <v>560</v>
      </c>
      <c r="R14" s="71"/>
      <c r="S14" s="71">
        <v>1120</v>
      </c>
      <c r="T14" s="71"/>
      <c r="U14" s="71"/>
      <c r="V14" s="71"/>
      <c r="W14" s="71"/>
      <c r="X14" s="158"/>
    </row>
    <row r="15" spans="2:24" ht="12" x14ac:dyDescent="0.2">
      <c r="B15" s="69"/>
      <c r="C15" s="253">
        <v>6</v>
      </c>
      <c r="D15" s="124" t="s">
        <v>1444</v>
      </c>
      <c r="E15" s="70" t="s">
        <v>1418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60">
        <f>IFERROR(VLOOKUP(D15,BD!$B:$D,3,FALSE),"")</f>
        <v>39344</v>
      </c>
      <c r="I15" s="160">
        <f>IFERROR(VLOOKUP(E15,BD!$B:$D,3,FALSE),"")</f>
        <v>39181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2600</v>
      </c>
      <c r="K15" s="147">
        <f t="shared" si="0"/>
        <v>4</v>
      </c>
      <c r="L15" s="71"/>
      <c r="M15" s="71"/>
      <c r="N15" s="71"/>
      <c r="O15" s="71">
        <v>880</v>
      </c>
      <c r="P15" s="71"/>
      <c r="Q15" s="71">
        <v>680</v>
      </c>
      <c r="R15" s="71">
        <v>400</v>
      </c>
      <c r="S15" s="71">
        <v>640</v>
      </c>
      <c r="T15" s="71"/>
      <c r="U15" s="71"/>
      <c r="V15" s="71"/>
      <c r="W15" s="71"/>
      <c r="X15" s="158"/>
    </row>
    <row r="16" spans="2:24" ht="12" x14ac:dyDescent="0.2">
      <c r="B16" s="69"/>
      <c r="C16" s="253">
        <v>7</v>
      </c>
      <c r="D16" s="126" t="s">
        <v>1103</v>
      </c>
      <c r="E16" s="123" t="s">
        <v>1043</v>
      </c>
      <c r="F16" s="145" t="str">
        <f>IFERROR(VLOOKUP(D16,BD!$B:$D,2,FALSE),"")</f>
        <v>ASERP</v>
      </c>
      <c r="G16" s="145" t="str">
        <f>IFERROR(VLOOKUP(E16,BD!$B:$D,2,FALSE),"")</f>
        <v>ASERP</v>
      </c>
      <c r="H16" s="160">
        <f>IFERROR(VLOOKUP(D16,BD!$B:$D,3,FALSE),"")</f>
        <v>39612</v>
      </c>
      <c r="I16" s="160">
        <f>IFERROR(VLOOKUP(E16,BD!$B:$D,3,FALSE),"")</f>
        <v>39634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2240</v>
      </c>
      <c r="K16" s="147">
        <f t="shared" si="0"/>
        <v>3</v>
      </c>
      <c r="L16" s="71"/>
      <c r="M16" s="71"/>
      <c r="N16" s="71"/>
      <c r="O16" s="71"/>
      <c r="P16" s="71">
        <v>800</v>
      </c>
      <c r="Q16" s="71"/>
      <c r="R16" s="71"/>
      <c r="S16" s="71">
        <v>640</v>
      </c>
      <c r="T16" s="71">
        <v>800</v>
      </c>
      <c r="U16" s="71"/>
      <c r="V16" s="71"/>
      <c r="W16" s="71"/>
      <c r="X16" s="158"/>
    </row>
    <row r="17" spans="2:24" ht="12" x14ac:dyDescent="0.2">
      <c r="B17" s="69"/>
      <c r="C17" s="253">
        <v>8</v>
      </c>
      <c r="D17" s="124" t="s">
        <v>306</v>
      </c>
      <c r="E17" s="70" t="s">
        <v>1610</v>
      </c>
      <c r="F17" s="145" t="str">
        <f>IFERROR(VLOOKUP(D17,BD!$B:$D,2,FALSE),"")</f>
        <v>BME</v>
      </c>
      <c r="G17" s="145" t="str">
        <f>IFERROR(VLOOKUP(E17,BD!$B:$D,2,FALSE),"")</f>
        <v>BME</v>
      </c>
      <c r="H17" s="160">
        <f>IFERROR(VLOOKUP(D17,BD!$B:$D,3,FALSE),"")</f>
        <v>39454</v>
      </c>
      <c r="I17" s="160">
        <f>IFERROR(VLOOKUP(E17,BD!$B:$D,3,FALSE),"")</f>
        <v>39443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1800</v>
      </c>
      <c r="K17" s="147">
        <f t="shared" si="0"/>
        <v>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>
        <v>680</v>
      </c>
      <c r="W17" s="71">
        <v>1120</v>
      </c>
      <c r="X17" s="158"/>
    </row>
    <row r="18" spans="2:24" ht="12" customHeight="1" x14ac:dyDescent="0.2">
      <c r="B18" s="69"/>
      <c r="C18" s="253">
        <v>9</v>
      </c>
      <c r="D18" s="125" t="s">
        <v>306</v>
      </c>
      <c r="E18" s="70" t="s">
        <v>532</v>
      </c>
      <c r="F18" s="145" t="str">
        <f>IFERROR(VLOOKUP(D18,BD!$B:$D,2,FALSE),"")</f>
        <v>BME</v>
      </c>
      <c r="G18" s="145" t="str">
        <f>IFERROR(VLOOKUP(E18,BD!$B:$D,2,FALSE),"")</f>
        <v>SMCC</v>
      </c>
      <c r="H18" s="160">
        <f>IFERROR(VLOOKUP(D18,BD!$B:$D,3,FALSE),"")</f>
        <v>39454</v>
      </c>
      <c r="I18" s="160">
        <f>IFERROR(VLOOKUP(E18,BD!$B:$D,3,FALSE),"")</f>
        <v>39276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1600</v>
      </c>
      <c r="K18" s="147">
        <f t="shared" si="0"/>
        <v>1</v>
      </c>
      <c r="L18" s="71"/>
      <c r="M18" s="71"/>
      <c r="N18" s="71"/>
      <c r="O18" s="71"/>
      <c r="P18" s="71"/>
      <c r="Q18" s="71"/>
      <c r="R18" s="71"/>
      <c r="S18" s="71">
        <v>1600</v>
      </c>
      <c r="T18" s="71"/>
      <c r="U18" s="71"/>
      <c r="V18" s="71"/>
      <c r="W18" s="71"/>
      <c r="X18" s="158"/>
    </row>
    <row r="19" spans="2:24" ht="12" x14ac:dyDescent="0.2">
      <c r="B19" s="69"/>
      <c r="C19" s="253">
        <v>10</v>
      </c>
      <c r="D19" s="70" t="s">
        <v>519</v>
      </c>
      <c r="E19" s="123" t="s">
        <v>306</v>
      </c>
      <c r="F19" s="145" t="str">
        <f>IFERROR(VLOOKUP(D19,BD!$B:$D,2,FALSE),"")</f>
        <v>PIAMARTA</v>
      </c>
      <c r="G19" s="145" t="str">
        <f>IFERROR(VLOOKUP(E19,BD!$B:$D,2,FALSE),"")</f>
        <v>BME</v>
      </c>
      <c r="H19" s="160">
        <f>IFERROR(VLOOKUP(D19,BD!$B:$D,3,FALSE),"")</f>
        <v>39369</v>
      </c>
      <c r="I19" s="160">
        <f>IFERROR(VLOOKUP(E19,BD!$B:$D,3,FALSE),"")</f>
        <v>39454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1360</v>
      </c>
      <c r="K19" s="147">
        <f t="shared" si="0"/>
        <v>1</v>
      </c>
      <c r="L19" s="71"/>
      <c r="M19" s="71"/>
      <c r="N19" s="71"/>
      <c r="O19" s="71"/>
      <c r="P19" s="71"/>
      <c r="Q19" s="71"/>
      <c r="R19" s="71">
        <v>1360</v>
      </c>
      <c r="S19" s="71"/>
      <c r="T19" s="71"/>
      <c r="U19" s="71"/>
      <c r="V19" s="71"/>
      <c r="W19" s="71"/>
      <c r="X19" s="158"/>
    </row>
    <row r="20" spans="2:24" ht="12" x14ac:dyDescent="0.2">
      <c r="B20" s="69"/>
      <c r="C20" s="253">
        <v>11</v>
      </c>
      <c r="D20" s="124" t="s">
        <v>1455</v>
      </c>
      <c r="E20" s="70" t="s">
        <v>1445</v>
      </c>
      <c r="F20" s="145" t="str">
        <f>IFERROR(VLOOKUP(D20,BD!$B:$D,2,FALSE),"")</f>
        <v>ASERP</v>
      </c>
      <c r="G20" s="145" t="str">
        <f>IFERROR(VLOOKUP(E20,BD!$B:$D,2,FALSE),"")</f>
        <v>ASERP</v>
      </c>
      <c r="H20" s="160">
        <f>IFERROR(VLOOKUP(D20,BD!$B:$D,3,FALSE),"")</f>
        <v>39605</v>
      </c>
      <c r="I20" s="160">
        <f>IFERROR(VLOOKUP(E20,BD!$B:$D,3,FALSE),"")</f>
        <v>39792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1320</v>
      </c>
      <c r="K20" s="147">
        <f t="shared" si="0"/>
        <v>2</v>
      </c>
      <c r="L20" s="71"/>
      <c r="M20" s="71"/>
      <c r="N20" s="71"/>
      <c r="O20" s="71"/>
      <c r="P20" s="71"/>
      <c r="Q20" s="71"/>
      <c r="R20" s="71"/>
      <c r="S20" s="71">
        <v>640</v>
      </c>
      <c r="T20" s="71">
        <v>680</v>
      </c>
      <c r="U20" s="71"/>
      <c r="V20" s="71"/>
      <c r="W20" s="71"/>
      <c r="X20" s="158"/>
    </row>
    <row r="21" spans="2:24" ht="12" x14ac:dyDescent="0.2">
      <c r="B21" s="69"/>
      <c r="C21" s="253">
        <v>12</v>
      </c>
      <c r="D21" s="126" t="s">
        <v>801</v>
      </c>
      <c r="E21" s="123" t="s">
        <v>1218</v>
      </c>
      <c r="F21" s="145" t="str">
        <f>IFERROR(VLOOKUP(D21,BD!$B:$D,2,FALSE),"")</f>
        <v>ABB</v>
      </c>
      <c r="G21" s="145" t="str">
        <f>IFERROR(VLOOKUP(E21,BD!$B:$D,2,FALSE),"")</f>
        <v>ABB</v>
      </c>
      <c r="H21" s="160">
        <f>IFERROR(VLOOKUP(D21,BD!$B:$D,3,FALSE),"")</f>
        <v>39727</v>
      </c>
      <c r="I21" s="160">
        <f>IFERROR(VLOOKUP(E21,BD!$B:$D,3,FALSE),"")</f>
        <v>39672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880</v>
      </c>
      <c r="K21" s="147">
        <f t="shared" si="0"/>
        <v>1</v>
      </c>
      <c r="L21" s="71"/>
      <c r="M21" s="71"/>
      <c r="N21" s="71"/>
      <c r="O21" s="71"/>
      <c r="P21" s="71"/>
      <c r="Q21" s="71"/>
      <c r="R21" s="71">
        <v>880</v>
      </c>
      <c r="S21" s="71"/>
      <c r="T21" s="71"/>
      <c r="U21" s="71"/>
      <c r="V21" s="71"/>
      <c r="W21" s="71"/>
      <c r="X21" s="158"/>
    </row>
    <row r="22" spans="2:24" ht="12" x14ac:dyDescent="0.2">
      <c r="B22" s="69"/>
      <c r="C22" s="253"/>
      <c r="D22" s="126" t="s">
        <v>677</v>
      </c>
      <c r="E22" s="70" t="s">
        <v>1450</v>
      </c>
      <c r="F22" s="145" t="str">
        <f>IFERROR(VLOOKUP(D22,BD!$B:$D,2,FALSE),"")</f>
        <v>PIAMARTA</v>
      </c>
      <c r="G22" s="145" t="str">
        <f>IFERROR(VLOOKUP(E22,BD!$B:$D,2,FALSE),"")</f>
        <v>PIAMARTA</v>
      </c>
      <c r="H22" s="160">
        <f>IFERROR(VLOOKUP(D22,BD!$B:$D,3,FALSE),"")</f>
        <v>39460</v>
      </c>
      <c r="I22" s="160">
        <f>IFERROR(VLOOKUP(E22,BD!$B:$D,3,FALSE),"")</f>
        <v>39442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880</v>
      </c>
      <c r="K22" s="147">
        <f t="shared" si="0"/>
        <v>1</v>
      </c>
      <c r="L22" s="71"/>
      <c r="M22" s="71"/>
      <c r="N22" s="71"/>
      <c r="O22" s="71"/>
      <c r="P22" s="71"/>
      <c r="Q22" s="71"/>
      <c r="R22" s="71">
        <v>880</v>
      </c>
      <c r="S22" s="71"/>
      <c r="T22" s="71"/>
      <c r="U22" s="71"/>
      <c r="V22" s="71"/>
      <c r="W22" s="71"/>
      <c r="X22" s="158"/>
    </row>
    <row r="23" spans="2:24" ht="12" x14ac:dyDescent="0.2">
      <c r="B23" s="69"/>
      <c r="C23" s="253">
        <v>14</v>
      </c>
      <c r="D23" s="124" t="s">
        <v>1456</v>
      </c>
      <c r="E23" s="70" t="s">
        <v>1443</v>
      </c>
      <c r="F23" s="145" t="str">
        <f>IFERROR(VLOOKUP(D23,BD!$B:$D,2,FALSE),"")</f>
        <v>SMEL/MCR</v>
      </c>
      <c r="G23" s="145" t="str">
        <f>IFERROR(VLOOKUP(E23,BD!$B:$D,2,FALSE),"")</f>
        <v>SMEL/MCR</v>
      </c>
      <c r="H23" s="160">
        <f>IFERROR(VLOOKUP(D23,BD!$B:$D,3,FALSE),"")</f>
        <v>39145</v>
      </c>
      <c r="I23" s="160">
        <f>IFERROR(VLOOKUP(E23,BD!$B:$D,3,FALSE),"")</f>
        <v>39266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680</v>
      </c>
      <c r="K23" s="147">
        <f t="shared" si="0"/>
        <v>1</v>
      </c>
      <c r="L23" s="71"/>
      <c r="M23" s="71"/>
      <c r="N23" s="71"/>
      <c r="O23" s="71"/>
      <c r="P23" s="71"/>
      <c r="Q23" s="71"/>
      <c r="R23" s="71"/>
      <c r="S23" s="71"/>
      <c r="T23" s="71"/>
      <c r="U23" s="71">
        <v>680</v>
      </c>
      <c r="V23" s="71"/>
      <c r="W23" s="71"/>
      <c r="X23" s="158"/>
    </row>
    <row r="24" spans="2:24" ht="12" x14ac:dyDescent="0.2">
      <c r="B24" s="69"/>
      <c r="C24" s="253"/>
      <c r="D24" s="123" t="s">
        <v>1446</v>
      </c>
      <c r="E24" s="124" t="s">
        <v>1459</v>
      </c>
      <c r="F24" s="145" t="str">
        <f>IFERROR(VLOOKUP(D24,BD!$B:$D,2,FALSE),"")</f>
        <v>AMBP</v>
      </c>
      <c r="G24" s="145" t="str">
        <f>IFERROR(VLOOKUP(E24,BD!$B:$D,2,FALSE),"")</f>
        <v>AMBP</v>
      </c>
      <c r="H24" s="160">
        <f>IFERROR(VLOOKUP(D24,BD!$B:$D,3,FALSE),"")</f>
        <v>39478</v>
      </c>
      <c r="I24" s="160">
        <f>IFERROR(VLOOKUP(E24,BD!$B:$D,3,FALSE),"")</f>
        <v>40371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680</v>
      </c>
      <c r="K24" s="147">
        <f t="shared" si="0"/>
        <v>1</v>
      </c>
      <c r="L24" s="71"/>
      <c r="M24" s="71"/>
      <c r="N24" s="71"/>
      <c r="O24" s="71"/>
      <c r="P24" s="71">
        <v>680</v>
      </c>
      <c r="Q24" s="71"/>
      <c r="R24" s="71"/>
      <c r="S24" s="71"/>
      <c r="T24" s="71"/>
      <c r="U24" s="71"/>
      <c r="V24" s="71"/>
      <c r="W24" s="71"/>
      <c r="X24" s="158"/>
    </row>
    <row r="25" spans="2:24" ht="12" x14ac:dyDescent="0.2">
      <c r="B25" s="69"/>
      <c r="C25" s="253">
        <v>16</v>
      </c>
      <c r="D25" s="70" t="s">
        <v>1103</v>
      </c>
      <c r="E25" s="70" t="s">
        <v>1455</v>
      </c>
      <c r="F25" s="145" t="str">
        <f>IFERROR(VLOOKUP(D25,BD!$B:$D,2,FALSE),"")</f>
        <v>ASERP</v>
      </c>
      <c r="G25" s="145" t="str">
        <f>IFERROR(VLOOKUP(E25,BD!$B:$D,2,FALSE),"")</f>
        <v>ASERP</v>
      </c>
      <c r="H25" s="160">
        <f>IFERROR(VLOOKUP(D25,BD!$B:$D,3,FALSE),"")</f>
        <v>39612</v>
      </c>
      <c r="I25" s="160">
        <f>IFERROR(VLOOKUP(E25,BD!$B:$D,3,FALSE),"")</f>
        <v>39605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640</v>
      </c>
      <c r="K25" s="147">
        <f t="shared" si="0"/>
        <v>1</v>
      </c>
      <c r="L25" s="71"/>
      <c r="M25" s="71"/>
      <c r="N25" s="71"/>
      <c r="O25" s="71"/>
      <c r="P25" s="71"/>
      <c r="Q25" s="71"/>
      <c r="R25" s="71">
        <v>640</v>
      </c>
      <c r="S25" s="71"/>
      <c r="T25" s="71"/>
      <c r="U25" s="71"/>
      <c r="V25" s="71"/>
      <c r="W25" s="71"/>
      <c r="X25" s="158"/>
    </row>
    <row r="26" spans="2:24" ht="12" x14ac:dyDescent="0.2">
      <c r="B26" s="69"/>
      <c r="C26" s="253"/>
      <c r="D26" s="123" t="s">
        <v>1590</v>
      </c>
      <c r="E26" s="70" t="s">
        <v>1609</v>
      </c>
      <c r="F26" s="145" t="str">
        <f>IFERROR(VLOOKUP(D26,BD!$B:$D,2,FALSE),"")</f>
        <v>CC</v>
      </c>
      <c r="G26" s="145" t="str">
        <f>IFERROR(VLOOKUP(E26,BD!$B:$D,2,FALSE),"")</f>
        <v>SMCC</v>
      </c>
      <c r="H26" s="160">
        <f>IFERROR(VLOOKUP(D26,BD!$B:$D,3,FALSE),"")</f>
        <v>39206</v>
      </c>
      <c r="I26" s="160">
        <f>IFERROR(VLOOKUP(E26,BD!$B:$D,3,FALSE),"")</f>
        <v>39459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640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>
        <v>640</v>
      </c>
      <c r="X26" s="158"/>
    </row>
    <row r="27" spans="2:24" ht="12" x14ac:dyDescent="0.2">
      <c r="B27" s="69"/>
      <c r="C27" s="253"/>
      <c r="D27" s="123" t="s">
        <v>1614</v>
      </c>
      <c r="E27" s="123" t="s">
        <v>1615</v>
      </c>
      <c r="F27" s="145" t="str">
        <f>IFERROR(VLOOKUP(D27,BD!$B:$D,2,FALSE),"")</f>
        <v>ZARDO</v>
      </c>
      <c r="G27" s="145" t="str">
        <f>IFERROR(VLOOKUP(E27,BD!$B:$D,2,FALSE),"")</f>
        <v>ZARDO</v>
      </c>
      <c r="H27" s="160">
        <f>IFERROR(VLOOKUP(D27,BD!$B:$D,3,FALSE),"")</f>
        <v>0</v>
      </c>
      <c r="I27" s="160">
        <f>IFERROR(VLOOKUP(E27,BD!$B:$D,3,FALSE),"")</f>
        <v>0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640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>
        <v>640</v>
      </c>
      <c r="X27" s="158"/>
    </row>
    <row r="28" spans="2:24" ht="12" x14ac:dyDescent="0.2">
      <c r="B28" s="69"/>
      <c r="C28" s="253"/>
      <c r="D28" s="126" t="s">
        <v>1441</v>
      </c>
      <c r="E28" s="126" t="s">
        <v>1442</v>
      </c>
      <c r="F28" s="145" t="str">
        <f>IFERROR(VLOOKUP(D28,BD!$B:$D,2,FALSE),"")</f>
        <v>ASSVP</v>
      </c>
      <c r="G28" s="145" t="str">
        <f>IFERROR(VLOOKUP(E28,BD!$B:$D,2,FALSE),"")</f>
        <v>ASSVP</v>
      </c>
      <c r="H28" s="160">
        <f>IFERROR(VLOOKUP(D28,BD!$B:$D,3,FALSE),"")</f>
        <v>39150</v>
      </c>
      <c r="I28" s="160">
        <f>IFERROR(VLOOKUP(E28,BD!$B:$D,3,FALSE),"")</f>
        <v>39405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640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>
        <v>640</v>
      </c>
      <c r="X28" s="158"/>
    </row>
    <row r="29" spans="2:24" ht="12" x14ac:dyDescent="0.2">
      <c r="B29" s="69"/>
      <c r="C29" s="253"/>
      <c r="D29" s="126" t="s">
        <v>636</v>
      </c>
      <c r="E29" s="124" t="s">
        <v>1482</v>
      </c>
      <c r="F29" s="145" t="str">
        <f>IFERROR(VLOOKUP(D29,BD!$B:$D,2,FALSE),"")</f>
        <v>ZARDO</v>
      </c>
      <c r="G29" s="145" t="str">
        <f>IFERROR(VLOOKUP(E29,BD!$B:$D,2,FALSE),"")</f>
        <v>ZARDO</v>
      </c>
      <c r="H29" s="160">
        <f>IFERROR(VLOOKUP(D29,BD!$B:$D,3,FALSE),"")</f>
        <v>39361</v>
      </c>
      <c r="I29" s="160">
        <f>IFERROR(VLOOKUP(E29,BD!$B:$D,3,FALSE),"")</f>
        <v>39167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640</v>
      </c>
      <c r="K29" s="147">
        <f t="shared" si="0"/>
        <v>1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>
        <v>640</v>
      </c>
      <c r="X29" s="158"/>
    </row>
    <row r="30" spans="2:24" ht="12" x14ac:dyDescent="0.2">
      <c r="B30" s="69"/>
      <c r="C30" s="253"/>
      <c r="D30" s="124" t="s">
        <v>1138</v>
      </c>
      <c r="E30" s="70" t="s">
        <v>1444</v>
      </c>
      <c r="F30" s="145" t="str">
        <f>IFERROR(VLOOKUP(D30,BD!$B:$D,2,FALSE),"")</f>
        <v>ABCFI</v>
      </c>
      <c r="G30" s="145" t="str">
        <f>IFERROR(VLOOKUP(E30,BD!$B:$D,2,FALSE),"")</f>
        <v>ABCFI</v>
      </c>
      <c r="H30" s="160">
        <f>IFERROR(VLOOKUP(D30,BD!$B:$D,3,FALSE),"")</f>
        <v>39888</v>
      </c>
      <c r="I30" s="160">
        <f>IFERROR(VLOOKUP(E30,BD!$B:$D,3,FALSE),"")</f>
        <v>39344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640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>
        <v>640</v>
      </c>
      <c r="X30" s="158"/>
    </row>
    <row r="31" spans="2:24" ht="12" x14ac:dyDescent="0.2">
      <c r="B31" s="69"/>
      <c r="C31" s="253">
        <v>22</v>
      </c>
      <c r="D31" s="70" t="s">
        <v>1607</v>
      </c>
      <c r="E31" s="70" t="s">
        <v>677</v>
      </c>
      <c r="F31" s="145" t="str">
        <f>IFERROR(VLOOKUP(D31,BD!$B:$D,2,FALSE),"")</f>
        <v>PIAMARTA</v>
      </c>
      <c r="G31" s="145" t="str">
        <f>IFERROR(VLOOKUP(E31,BD!$B:$D,2,FALSE),"")</f>
        <v>PIAMARTA</v>
      </c>
      <c r="H31" s="160">
        <f>IFERROR(VLOOKUP(D31,BD!$B:$D,3,FALSE),"")</f>
        <v>39762</v>
      </c>
      <c r="I31" s="160">
        <f>IFERROR(VLOOKUP(E31,BD!$B:$D,3,FALSE),"")</f>
        <v>39460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560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/>
      <c r="S31" s="71"/>
      <c r="T31" s="71"/>
      <c r="U31" s="71">
        <v>560</v>
      </c>
      <c r="V31" s="71"/>
      <c r="W31" s="71"/>
      <c r="X31" s="158"/>
    </row>
    <row r="32" spans="2:24" ht="12" x14ac:dyDescent="0.2">
      <c r="B32" s="69"/>
      <c r="C32" s="253"/>
      <c r="D32" s="124" t="s">
        <v>1077</v>
      </c>
      <c r="E32" s="123" t="s">
        <v>1603</v>
      </c>
      <c r="F32" s="145" t="str">
        <f>IFERROR(VLOOKUP(D32,BD!$B:$D,2,FALSE),"")</f>
        <v>SMEL/MCR</v>
      </c>
      <c r="G32" s="145" t="str">
        <f>IFERROR(VLOOKUP(E32,BD!$B:$D,2,FALSE),"")</f>
        <v>SMEL/MCR</v>
      </c>
      <c r="H32" s="160">
        <f>IFERROR(VLOOKUP(D32,BD!$B:$D,3,FALSE),"")</f>
        <v>39372</v>
      </c>
      <c r="I32" s="160">
        <f>IFERROR(VLOOKUP(E32,BD!$B:$D,3,FALSE),"")</f>
        <v>0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560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/>
      <c r="S32" s="71"/>
      <c r="T32" s="71"/>
      <c r="U32" s="71">
        <v>560</v>
      </c>
      <c r="V32" s="71"/>
      <c r="W32" s="71"/>
      <c r="X32" s="158"/>
    </row>
    <row r="33" spans="2:24" ht="12" x14ac:dyDescent="0.2">
      <c r="B33" s="69"/>
      <c r="C33" s="253">
        <v>24</v>
      </c>
      <c r="D33" s="126" t="s">
        <v>1608</v>
      </c>
      <c r="E33" s="126" t="s">
        <v>539</v>
      </c>
      <c r="F33" s="145" t="str">
        <f>IFERROR(VLOOKUP(D33,BD!$B:$D,2,FALSE),"")</f>
        <v>SMCC</v>
      </c>
      <c r="G33" s="145" t="str">
        <f>IFERROR(VLOOKUP(E33,BD!$B:$D,2,FALSE),"")</f>
        <v>SMCC</v>
      </c>
      <c r="H33" s="160">
        <f>IFERROR(VLOOKUP(D33,BD!$B:$D,3,FALSE),"")</f>
        <v>39123</v>
      </c>
      <c r="I33" s="160">
        <f>IFERROR(VLOOKUP(E33,BD!$B:$D,3,FALSE),"")</f>
        <v>39135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440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>
        <v>440</v>
      </c>
      <c r="W33" s="71"/>
      <c r="X33" s="158"/>
    </row>
    <row r="34" spans="2:24" ht="12" x14ac:dyDescent="0.2">
      <c r="B34" s="69"/>
      <c r="C34" s="253"/>
      <c r="D34" s="123" t="s">
        <v>1581</v>
      </c>
      <c r="E34" s="70" t="s">
        <v>1482</v>
      </c>
      <c r="F34" s="145" t="str">
        <f>IFERROR(VLOOKUP(D34,BD!$B:$D,2,FALSE),"")</f>
        <v>ZARDO</v>
      </c>
      <c r="G34" s="145" t="str">
        <f>IFERROR(VLOOKUP(E34,BD!$B:$D,2,FALSE),"")</f>
        <v>ZARDO</v>
      </c>
      <c r="H34" s="160">
        <f>IFERROR(VLOOKUP(D34,BD!$B:$D,3,FALSE),"")</f>
        <v>39268</v>
      </c>
      <c r="I34" s="160">
        <f>IFERROR(VLOOKUP(E34,BD!$B:$D,3,FALSE),"")</f>
        <v>39167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440</v>
      </c>
      <c r="K34" s="147">
        <f t="shared" si="0"/>
        <v>1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>
        <v>440</v>
      </c>
      <c r="W34" s="71"/>
      <c r="X34" s="158"/>
    </row>
    <row r="35" spans="2:24" ht="12" x14ac:dyDescent="0.2">
      <c r="B35" s="69"/>
      <c r="C35" s="253"/>
      <c r="D35" s="126" t="s">
        <v>1044</v>
      </c>
      <c r="E35" s="123" t="s">
        <v>1602</v>
      </c>
      <c r="F35" s="145" t="str">
        <f>IFERROR(VLOOKUP(D35,BD!$B:$D,2,FALSE),"")</f>
        <v>ASERP</v>
      </c>
      <c r="G35" s="145" t="str">
        <f>IFERROR(VLOOKUP(E35,BD!$B:$D,2,FALSE),"")</f>
        <v>ASERP</v>
      </c>
      <c r="H35" s="160">
        <f>IFERROR(VLOOKUP(D35,BD!$B:$D,3,FALSE),"")</f>
        <v>40295</v>
      </c>
      <c r="I35" s="160">
        <f>IFERROR(VLOOKUP(E35,BD!$B:$D,3,FALSE),"")</f>
        <v>39479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440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/>
      <c r="S35" s="71"/>
      <c r="T35" s="71">
        <v>440</v>
      </c>
      <c r="U35" s="71"/>
      <c r="V35" s="71"/>
      <c r="W35" s="71"/>
      <c r="X35" s="158"/>
    </row>
    <row r="36" spans="2:24" ht="12" x14ac:dyDescent="0.2">
      <c r="B36" s="69"/>
      <c r="C36" s="253"/>
      <c r="D36" s="70" t="s">
        <v>1609</v>
      </c>
      <c r="E36" s="123" t="s">
        <v>1589</v>
      </c>
      <c r="F36" s="145" t="str">
        <f>IFERROR(VLOOKUP(D36,BD!$B:$D,2,FALSE),"")</f>
        <v>SMCC</v>
      </c>
      <c r="G36" s="145" t="str">
        <f>IFERROR(VLOOKUP(E36,BD!$B:$D,2,FALSE),"")</f>
        <v>SMCC</v>
      </c>
      <c r="H36" s="160">
        <f>IFERROR(VLOOKUP(D36,BD!$B:$D,3,FALSE),"")</f>
        <v>39459</v>
      </c>
      <c r="I36" s="160">
        <f>IFERROR(VLOOKUP(E36,BD!$B:$D,3,FALSE),"")</f>
        <v>39672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440</v>
      </c>
      <c r="K36" s="147">
        <f t="shared" si="0"/>
        <v>1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>
        <v>440</v>
      </c>
      <c r="W36" s="71"/>
      <c r="X36" s="158"/>
    </row>
    <row r="37" spans="2:24" ht="12" x14ac:dyDescent="0.2">
      <c r="B37" s="69"/>
      <c r="C37" s="253"/>
      <c r="D37" s="70" t="s">
        <v>1605</v>
      </c>
      <c r="E37" s="70" t="s">
        <v>1606</v>
      </c>
      <c r="F37" s="145" t="str">
        <f>IFERROR(VLOOKUP(D37,BD!$B:$D,2,FALSE),"")</f>
        <v>PIAMARTA</v>
      </c>
      <c r="G37" s="145" t="str">
        <f>IFERROR(VLOOKUP(E37,BD!$B:$D,2,FALSE),"")</f>
        <v>PIAMARTA</v>
      </c>
      <c r="H37" s="160">
        <f>IFERROR(VLOOKUP(D37,BD!$B:$D,3,FALSE),"")</f>
        <v>0</v>
      </c>
      <c r="I37" s="160">
        <f>IFERROR(VLOOKUP(E37,BD!$B:$D,3,FALSE),"")</f>
        <v>0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440</v>
      </c>
      <c r="K37" s="147">
        <f t="shared" si="0"/>
        <v>1</v>
      </c>
      <c r="L37" s="71"/>
      <c r="M37" s="71"/>
      <c r="N37" s="71"/>
      <c r="O37" s="71"/>
      <c r="P37" s="71"/>
      <c r="Q37" s="71"/>
      <c r="R37" s="71"/>
      <c r="S37" s="71"/>
      <c r="T37" s="71"/>
      <c r="U37" s="71">
        <v>440</v>
      </c>
      <c r="V37" s="71"/>
      <c r="W37" s="71"/>
      <c r="X37" s="158"/>
    </row>
    <row r="38" spans="2:24" ht="12" x14ac:dyDescent="0.2">
      <c r="B38" s="69"/>
      <c r="C38" s="253">
        <v>29</v>
      </c>
      <c r="D38" s="124" t="s">
        <v>591</v>
      </c>
      <c r="E38" s="124" t="s">
        <v>1215</v>
      </c>
      <c r="F38" s="145" t="str">
        <f>IFERROR(VLOOKUP(D38,BD!$B:$D,2,FALSE),"")</f>
        <v>ABB</v>
      </c>
      <c r="G38" s="145" t="str">
        <f>IFERROR(VLOOKUP(E38,BD!$B:$D,2,FALSE),"")</f>
        <v>ABB</v>
      </c>
      <c r="H38" s="160">
        <f>IFERROR(VLOOKUP(D38,BD!$B:$D,3,FALSE),"")</f>
        <v>39308</v>
      </c>
      <c r="I38" s="160">
        <f>IFERROR(VLOOKUP(E38,BD!$B:$D,3,FALSE),"")</f>
        <v>39702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400</v>
      </c>
      <c r="K38" s="147">
        <f t="shared" si="0"/>
        <v>1</v>
      </c>
      <c r="L38" s="71"/>
      <c r="M38" s="71"/>
      <c r="N38" s="71"/>
      <c r="O38" s="71"/>
      <c r="P38" s="71"/>
      <c r="Q38" s="71"/>
      <c r="R38" s="71">
        <v>400</v>
      </c>
      <c r="S38" s="71"/>
      <c r="T38" s="71"/>
      <c r="U38" s="71"/>
      <c r="V38" s="71"/>
      <c r="W38" s="71"/>
      <c r="X38" s="158"/>
    </row>
    <row r="39" spans="2:24" ht="12" x14ac:dyDescent="0.2">
      <c r="B39" s="69"/>
      <c r="C39" s="253"/>
      <c r="D39" s="126" t="s">
        <v>1447</v>
      </c>
      <c r="E39" s="123" t="s">
        <v>1456</v>
      </c>
      <c r="F39" s="145" t="str">
        <f>IFERROR(VLOOKUP(D39,BD!$B:$D,2,FALSE),"")</f>
        <v>SMEL/MCR</v>
      </c>
      <c r="G39" s="145" t="str">
        <f>IFERROR(VLOOKUP(E39,BD!$B:$D,2,FALSE),"")</f>
        <v>SMEL/MCR</v>
      </c>
      <c r="H39" s="160">
        <f>IFERROR(VLOOKUP(D39,BD!$B:$D,3,FALSE),"")</f>
        <v>39135</v>
      </c>
      <c r="I39" s="160">
        <f>IFERROR(VLOOKUP(E39,BD!$B:$D,3,FALSE),"")</f>
        <v>39145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400</v>
      </c>
      <c r="K39" s="147">
        <f t="shared" si="0"/>
        <v>1</v>
      </c>
      <c r="L39" s="71"/>
      <c r="M39" s="71"/>
      <c r="N39" s="71"/>
      <c r="O39" s="71"/>
      <c r="P39" s="71"/>
      <c r="Q39" s="71"/>
      <c r="R39" s="71">
        <v>400</v>
      </c>
      <c r="S39" s="71"/>
      <c r="T39" s="71"/>
      <c r="U39" s="71"/>
      <c r="V39" s="71"/>
      <c r="W39" s="71"/>
      <c r="X39" s="158"/>
    </row>
    <row r="40" spans="2:24" ht="12" x14ac:dyDescent="0.2">
      <c r="B40" s="69"/>
      <c r="C40" s="253"/>
      <c r="D40" s="124" t="s">
        <v>1451</v>
      </c>
      <c r="E40" s="70" t="s">
        <v>1452</v>
      </c>
      <c r="F40" s="145" t="str">
        <f>IFERROR(VLOOKUP(D40,BD!$B:$D,2,FALSE),"")</f>
        <v>SMEL/MCR</v>
      </c>
      <c r="G40" s="145" t="str">
        <f>IFERROR(VLOOKUP(E40,BD!$B:$D,2,FALSE),"")</f>
        <v>SMEL/MCR</v>
      </c>
      <c r="H40" s="160">
        <f>IFERROR(VLOOKUP(D40,BD!$B:$D,3,FALSE),"")</f>
        <v>39125</v>
      </c>
      <c r="I40" s="160">
        <f>IFERROR(VLOOKUP(E40,BD!$B:$D,3,FALSE),"")</f>
        <v>39582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400</v>
      </c>
      <c r="K40" s="147">
        <f t="shared" si="0"/>
        <v>1</v>
      </c>
      <c r="L40" s="71"/>
      <c r="M40" s="71"/>
      <c r="N40" s="71"/>
      <c r="O40" s="71"/>
      <c r="P40" s="71"/>
      <c r="Q40" s="71"/>
      <c r="R40" s="71">
        <v>400</v>
      </c>
      <c r="S40" s="71"/>
      <c r="T40" s="71"/>
      <c r="U40" s="71"/>
      <c r="V40" s="71"/>
      <c r="W40" s="71"/>
      <c r="X40" s="158"/>
    </row>
    <row r="41" spans="2:24" ht="12" x14ac:dyDescent="0.2">
      <c r="B41" s="69"/>
      <c r="C41" s="253"/>
      <c r="D41" s="70" t="s">
        <v>1416</v>
      </c>
      <c r="E41" s="70" t="s">
        <v>1240</v>
      </c>
      <c r="F41" s="145" t="str">
        <f>IFERROR(VLOOKUP(D41,BD!$B:$D,2,FALSE),"")</f>
        <v>ABCFI</v>
      </c>
      <c r="G41" s="145" t="str">
        <f>IFERROR(VLOOKUP(E41,BD!$B:$D,2,FALSE),"")</f>
        <v>ABCFI</v>
      </c>
      <c r="H41" s="160">
        <f>IFERROR(VLOOKUP(D41,BD!$B:$D,3,FALSE),"")</f>
        <v>39382</v>
      </c>
      <c r="I41" s="160">
        <f>IFERROR(VLOOKUP(E41,BD!$B:$D,3,FALSE),"")</f>
        <v>39923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400</v>
      </c>
      <c r="K41" s="147">
        <f t="shared" si="0"/>
        <v>1</v>
      </c>
      <c r="L41" s="71"/>
      <c r="M41" s="71"/>
      <c r="N41" s="71"/>
      <c r="O41" s="71"/>
      <c r="P41" s="71"/>
      <c r="Q41" s="71"/>
      <c r="R41" s="71">
        <v>400</v>
      </c>
      <c r="S41" s="71"/>
      <c r="T41" s="71"/>
      <c r="U41" s="71"/>
      <c r="V41" s="71"/>
      <c r="W41" s="71"/>
      <c r="X41" s="158"/>
    </row>
    <row r="42" spans="2:24" ht="12" x14ac:dyDescent="0.2">
      <c r="B42" s="69"/>
      <c r="C42" s="253"/>
      <c r="D42" s="70" t="s">
        <v>1137</v>
      </c>
      <c r="E42" s="70" t="s">
        <v>1449</v>
      </c>
      <c r="F42" s="145" t="str">
        <f>IFERROR(VLOOKUP(D42,BD!$B:$D,2,FALSE),"")</f>
        <v/>
      </c>
      <c r="G42" s="145" t="str">
        <f>IFERROR(VLOOKUP(E42,BD!$B:$D,2,FALSE),"")</f>
        <v>SMEL/MCR</v>
      </c>
      <c r="H42" s="160" t="str">
        <f>IFERROR(VLOOKUP(D42,BD!$B:$D,3,FALSE),"")</f>
        <v/>
      </c>
      <c r="I42" s="160">
        <f>IFERROR(VLOOKUP(E42,BD!$B:$D,3,FALSE),"")</f>
        <v>39790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400</v>
      </c>
      <c r="K42" s="147">
        <f t="shared" si="0"/>
        <v>1</v>
      </c>
      <c r="L42" s="71"/>
      <c r="M42" s="71"/>
      <c r="N42" s="71"/>
      <c r="O42" s="71"/>
      <c r="P42" s="71"/>
      <c r="Q42" s="71"/>
      <c r="R42" s="71">
        <v>400</v>
      </c>
      <c r="S42" s="71"/>
      <c r="T42" s="71"/>
      <c r="U42" s="71"/>
      <c r="V42" s="71"/>
      <c r="W42" s="71"/>
      <c r="X42" s="158"/>
    </row>
    <row r="43" spans="2:24" ht="12" x14ac:dyDescent="0.2">
      <c r="B43" s="69"/>
      <c r="C43" s="253"/>
      <c r="D43" s="70" t="s">
        <v>1457</v>
      </c>
      <c r="E43" s="123" t="s">
        <v>1448</v>
      </c>
      <c r="F43" s="145" t="str">
        <f>IFERROR(VLOOKUP(D43,BD!$B:$D,2,FALSE),"")</f>
        <v>SMEL/MCR</v>
      </c>
      <c r="G43" s="145" t="str">
        <f>IFERROR(VLOOKUP(E43,BD!$B:$D,2,FALSE),"")</f>
        <v>SMEL/MCR</v>
      </c>
      <c r="H43" s="160">
        <f>IFERROR(VLOOKUP(D43,BD!$B:$D,3,FALSE),"")</f>
        <v>39433</v>
      </c>
      <c r="I43" s="160">
        <f>IFERROR(VLOOKUP(E43,BD!$B:$D,3,FALSE),"")</f>
        <v>39761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400</v>
      </c>
      <c r="K43" s="147">
        <f t="shared" si="0"/>
        <v>1</v>
      </c>
      <c r="L43" s="71"/>
      <c r="M43" s="71"/>
      <c r="N43" s="71"/>
      <c r="O43" s="71"/>
      <c r="P43" s="71"/>
      <c r="Q43" s="71"/>
      <c r="R43" s="71">
        <v>400</v>
      </c>
      <c r="S43" s="71"/>
      <c r="T43" s="71"/>
      <c r="U43" s="71"/>
      <c r="V43" s="71"/>
      <c r="W43" s="71"/>
      <c r="X43" s="158"/>
    </row>
    <row r="44" spans="2:24" ht="10.5" customHeight="1" x14ac:dyDescent="0.2">
      <c r="B44" s="72"/>
      <c r="C44" s="73"/>
      <c r="D44" s="73"/>
      <c r="E44" s="73"/>
      <c r="F44" s="75"/>
      <c r="G44" s="75"/>
      <c r="H44" s="83"/>
      <c r="I44" s="83"/>
      <c r="J44" s="74"/>
      <c r="K44" s="75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158"/>
    </row>
    <row r="45" spans="2:24" s="80" customFormat="1" x14ac:dyDescent="0.2">
      <c r="B45" s="76"/>
      <c r="C45" s="77"/>
      <c r="D45" s="78"/>
      <c r="E45" s="78" t="str">
        <f>SM_S19!$D$55</f>
        <v>CONTAGEM DE SEMANAS</v>
      </c>
      <c r="F45" s="82"/>
      <c r="G45" s="82"/>
      <c r="H45" s="83"/>
      <c r="I45" s="83"/>
      <c r="J45" s="79"/>
      <c r="K45" s="79"/>
      <c r="L45" s="102">
        <f>SM!H$38</f>
        <v>50</v>
      </c>
      <c r="M45" s="102">
        <f>SM!I$38</f>
        <v>49</v>
      </c>
      <c r="N45" s="102">
        <f>SM!J$38</f>
        <v>35</v>
      </c>
      <c r="O45" s="102">
        <f>SM!K$38</f>
        <v>30</v>
      </c>
      <c r="P45" s="102">
        <f>SM!L$38</f>
        <v>28</v>
      </c>
      <c r="Q45" s="102">
        <f>SM!M$38</f>
        <v>26</v>
      </c>
      <c r="R45" s="102">
        <f>SM!N$38</f>
        <v>22</v>
      </c>
      <c r="S45" s="102">
        <f>SM!O$38</f>
        <v>11</v>
      </c>
      <c r="T45" s="102">
        <f>SM!P$38</f>
        <v>4</v>
      </c>
      <c r="U45" s="102">
        <f>SM!Q$38</f>
        <v>4</v>
      </c>
      <c r="V45" s="102">
        <f>SM!R$38</f>
        <v>4</v>
      </c>
      <c r="W45" s="102">
        <f>SM!S$38</f>
        <v>1</v>
      </c>
      <c r="X45" s="159"/>
    </row>
  </sheetData>
  <sheetProtection selectLockedCells="1" selectUnlockedCells="1"/>
  <sortState ref="D10:W43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84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40.140625" style="49" bestFit="1" customWidth="1"/>
    <col min="5" max="5" width="37.85546875" style="49" bestFit="1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25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193">
        <v>1</v>
      </c>
      <c r="D10" s="124" t="s">
        <v>210</v>
      </c>
      <c r="E10" s="70" t="s">
        <v>532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60">
        <f>IFERROR(VLOOKUP(D10,BD!$B:$D,3,FALSE),"")</f>
        <v>39220</v>
      </c>
      <c r="I10" s="160">
        <f>IFERROR(VLOOKUP(E10,BD!$B:$D,3,FALSE),"")</f>
        <v>39276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6720</v>
      </c>
      <c r="K10" s="147">
        <f t="shared" ref="K10:K41" si="0">COUNT(L10:X10)-COUNTIF(L10:X10,"=0")</f>
        <v>6</v>
      </c>
      <c r="L10" s="71"/>
      <c r="M10" s="71"/>
      <c r="N10" s="71">
        <v>800</v>
      </c>
      <c r="O10" s="71">
        <v>1600</v>
      </c>
      <c r="P10" s="71"/>
      <c r="Q10" s="71"/>
      <c r="R10" s="71">
        <v>1600</v>
      </c>
      <c r="S10" s="71">
        <v>1120</v>
      </c>
      <c r="T10" s="71"/>
      <c r="U10" s="71"/>
      <c r="V10" s="71">
        <v>800</v>
      </c>
      <c r="W10" s="71">
        <v>1600</v>
      </c>
      <c r="X10" s="158"/>
    </row>
    <row r="11" spans="2:24" ht="12" x14ac:dyDescent="0.2">
      <c r="B11" s="69"/>
      <c r="C11" s="254">
        <v>2</v>
      </c>
      <c r="D11" s="124" t="s">
        <v>1479</v>
      </c>
      <c r="E11" s="70" t="s">
        <v>306</v>
      </c>
      <c r="F11" s="145" t="str">
        <f>IFERROR(VLOOKUP(D11,BD!$B:$D,2,FALSE),"")</f>
        <v>CC</v>
      </c>
      <c r="G11" s="145" t="str">
        <f>IFERROR(VLOOKUP(E11,BD!$B:$D,2,FALSE),"")</f>
        <v>BME</v>
      </c>
      <c r="H11" s="160">
        <f>IFERROR(VLOOKUP(D11,BD!$B:$D,3,FALSE),"")</f>
        <v>39364</v>
      </c>
      <c r="I11" s="160">
        <f>IFERROR(VLOOKUP(E11,BD!$B:$D,3,FALSE),"")</f>
        <v>39454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5160</v>
      </c>
      <c r="K11" s="147">
        <f t="shared" si="0"/>
        <v>5</v>
      </c>
      <c r="L11" s="71"/>
      <c r="M11" s="71"/>
      <c r="N11" s="71"/>
      <c r="O11" s="71">
        <v>1120</v>
      </c>
      <c r="P11" s="71"/>
      <c r="Q11" s="71"/>
      <c r="R11" s="71">
        <v>1120</v>
      </c>
      <c r="S11" s="71">
        <v>880</v>
      </c>
      <c r="T11" s="71"/>
      <c r="U11" s="71"/>
      <c r="V11" s="71">
        <v>680</v>
      </c>
      <c r="W11" s="71">
        <v>1360</v>
      </c>
      <c r="X11" s="158"/>
    </row>
    <row r="12" spans="2:24" ht="12" x14ac:dyDescent="0.2">
      <c r="B12" s="69"/>
      <c r="C12" s="254">
        <v>3</v>
      </c>
      <c r="D12" s="124" t="s">
        <v>1402</v>
      </c>
      <c r="E12" s="70" t="s">
        <v>536</v>
      </c>
      <c r="F12" s="145" t="str">
        <f>IFERROR(VLOOKUP(D12,BD!$B:$D,2,FALSE),"")</f>
        <v>SMCC</v>
      </c>
      <c r="G12" s="145" t="str">
        <f>IFERROR(VLOOKUP(E12,BD!$B:$D,2,FALSE),"")</f>
        <v>SMCC</v>
      </c>
      <c r="H12" s="160">
        <f>IFERROR(VLOOKUP(D12,BD!$B:$D,3,FALSE),"")</f>
        <v>39154</v>
      </c>
      <c r="I12" s="160">
        <f>IFERROR(VLOOKUP(E12,BD!$B:$D,3,FALSE),"")</f>
        <v>39349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3720</v>
      </c>
      <c r="K12" s="147">
        <f t="shared" si="0"/>
        <v>5</v>
      </c>
      <c r="L12" s="71"/>
      <c r="M12" s="71"/>
      <c r="N12" s="71">
        <v>440</v>
      </c>
      <c r="O12" s="71">
        <v>640</v>
      </c>
      <c r="P12" s="71"/>
      <c r="Q12" s="71"/>
      <c r="R12" s="71">
        <v>640</v>
      </c>
      <c r="S12" s="71">
        <v>880</v>
      </c>
      <c r="T12" s="71"/>
      <c r="U12" s="71"/>
      <c r="V12" s="71"/>
      <c r="W12" s="71">
        <v>1120</v>
      </c>
      <c r="X12" s="158"/>
    </row>
    <row r="13" spans="2:24" ht="12" x14ac:dyDescent="0.2">
      <c r="B13" s="69"/>
      <c r="C13" s="254">
        <v>4</v>
      </c>
      <c r="D13" s="124" t="s">
        <v>664</v>
      </c>
      <c r="E13" s="70" t="s">
        <v>539</v>
      </c>
      <c r="F13" s="145" t="str">
        <f>IFERROR(VLOOKUP(D13,BD!$B:$D,2,FALSE),"")</f>
        <v>SMCC</v>
      </c>
      <c r="G13" s="145" t="str">
        <f>IFERROR(VLOOKUP(E13,BD!$B:$D,2,FALSE),"")</f>
        <v>SMCC</v>
      </c>
      <c r="H13" s="160">
        <f>IFERROR(VLOOKUP(D13,BD!$B:$D,3,FALSE),"")</f>
        <v>39137</v>
      </c>
      <c r="I13" s="160">
        <f>IFERROR(VLOOKUP(E13,BD!$B:$D,3,FALSE),"")</f>
        <v>39135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3040</v>
      </c>
      <c r="K13" s="147">
        <f t="shared" si="0"/>
        <v>4</v>
      </c>
      <c r="L13" s="71"/>
      <c r="M13" s="71"/>
      <c r="N13" s="71"/>
      <c r="O13" s="71">
        <v>880</v>
      </c>
      <c r="P13" s="71"/>
      <c r="Q13" s="71"/>
      <c r="R13" s="71">
        <v>640</v>
      </c>
      <c r="S13" s="71">
        <v>880</v>
      </c>
      <c r="T13" s="71"/>
      <c r="U13" s="71"/>
      <c r="V13" s="71"/>
      <c r="W13" s="71">
        <v>640</v>
      </c>
      <c r="X13" s="158"/>
    </row>
    <row r="14" spans="2:24" ht="12" x14ac:dyDescent="0.2">
      <c r="B14" s="69"/>
      <c r="C14" s="254"/>
      <c r="D14" s="70" t="s">
        <v>1433</v>
      </c>
      <c r="E14" s="70" t="s">
        <v>1443</v>
      </c>
      <c r="F14" s="145" t="str">
        <f>IFERROR(VLOOKUP(D14,BD!$B:$D,2,FALSE),"")</f>
        <v>SMEL/MCR</v>
      </c>
      <c r="G14" s="145" t="str">
        <f>IFERROR(VLOOKUP(E14,BD!$B:$D,2,FALSE),"")</f>
        <v>SMEL/MCR</v>
      </c>
      <c r="H14" s="160">
        <f>IFERROR(VLOOKUP(D14,BD!$B:$D,3,FALSE),"")</f>
        <v>39353</v>
      </c>
      <c r="I14" s="160">
        <f>IFERROR(VLOOKUP(E14,BD!$B:$D,3,FALSE),"")</f>
        <v>39266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3040</v>
      </c>
      <c r="K14" s="147">
        <f t="shared" si="0"/>
        <v>3</v>
      </c>
      <c r="L14" s="71"/>
      <c r="M14" s="71"/>
      <c r="N14" s="71"/>
      <c r="O14" s="71"/>
      <c r="P14" s="71"/>
      <c r="Q14" s="71"/>
      <c r="R14" s="71"/>
      <c r="S14" s="71">
        <v>1120</v>
      </c>
      <c r="T14" s="71"/>
      <c r="U14" s="71">
        <v>800</v>
      </c>
      <c r="V14" s="71"/>
      <c r="W14" s="71">
        <v>1120</v>
      </c>
      <c r="X14" s="158"/>
    </row>
    <row r="15" spans="2:24" ht="12" x14ac:dyDescent="0.2">
      <c r="B15" s="69"/>
      <c r="C15" s="254">
        <v>6</v>
      </c>
      <c r="D15" s="124" t="s">
        <v>853</v>
      </c>
      <c r="E15" s="124" t="s">
        <v>519</v>
      </c>
      <c r="F15" s="145" t="str">
        <f>IFERROR(VLOOKUP(D15,BD!$B:$D,2,FALSE),"")</f>
        <v>PALOTINA</v>
      </c>
      <c r="G15" s="145" t="str">
        <f>IFERROR(VLOOKUP(E15,BD!$B:$D,2,FALSE),"")</f>
        <v>PIAMARTA</v>
      </c>
      <c r="H15" s="160">
        <f>IFERROR(VLOOKUP(D15,BD!$B:$D,3,FALSE),"")</f>
        <v>39499</v>
      </c>
      <c r="I15" s="160">
        <f>IFERROR(VLOOKUP(E15,BD!$B:$D,3,FALSE),"")</f>
        <v>39369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2960</v>
      </c>
      <c r="K15" s="147">
        <f t="shared" si="0"/>
        <v>2</v>
      </c>
      <c r="L15" s="71"/>
      <c r="M15" s="71"/>
      <c r="N15" s="71"/>
      <c r="O15" s="71"/>
      <c r="P15" s="71"/>
      <c r="Q15" s="71"/>
      <c r="R15" s="71">
        <v>1360</v>
      </c>
      <c r="S15" s="71">
        <v>1600</v>
      </c>
      <c r="T15" s="71"/>
      <c r="U15" s="71"/>
      <c r="V15" s="71"/>
      <c r="W15" s="71"/>
      <c r="X15" s="158"/>
    </row>
    <row r="16" spans="2:24" ht="12" x14ac:dyDescent="0.2">
      <c r="B16" s="69"/>
      <c r="C16" s="254">
        <v>7</v>
      </c>
      <c r="D16" s="124" t="s">
        <v>1038</v>
      </c>
      <c r="E16" s="70" t="s">
        <v>1103</v>
      </c>
      <c r="F16" s="145" t="str">
        <f>IFERROR(VLOOKUP(D16,BD!$B:$D,2,FALSE),"")</f>
        <v>ASERP</v>
      </c>
      <c r="G16" s="145" t="str">
        <f>IFERROR(VLOOKUP(E16,BD!$B:$D,2,FALSE),"")</f>
        <v>ASERP</v>
      </c>
      <c r="H16" s="160">
        <f>IFERROR(VLOOKUP(D16,BD!$B:$D,3,FALSE),"")</f>
        <v>39621</v>
      </c>
      <c r="I16" s="160">
        <f>IFERROR(VLOOKUP(E16,BD!$B:$D,3,FALSE),"")</f>
        <v>39612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2640</v>
      </c>
      <c r="K16" s="147">
        <f t="shared" si="0"/>
        <v>4</v>
      </c>
      <c r="L16" s="71"/>
      <c r="M16" s="71"/>
      <c r="N16" s="71"/>
      <c r="O16" s="71"/>
      <c r="P16" s="71">
        <v>800</v>
      </c>
      <c r="Q16" s="71"/>
      <c r="R16" s="71">
        <v>640</v>
      </c>
      <c r="S16" s="71">
        <v>400</v>
      </c>
      <c r="T16" s="71">
        <v>800</v>
      </c>
      <c r="U16" s="71"/>
      <c r="V16" s="71"/>
      <c r="W16" s="71"/>
      <c r="X16" s="158"/>
    </row>
    <row r="17" spans="2:24" ht="12" x14ac:dyDescent="0.2">
      <c r="B17" s="69"/>
      <c r="C17" s="254">
        <v>8</v>
      </c>
      <c r="D17" s="123" t="s">
        <v>766</v>
      </c>
      <c r="E17" s="70" t="s">
        <v>677</v>
      </c>
      <c r="F17" s="145" t="str">
        <f>IFERROR(VLOOKUP(D17,BD!$B:$D,2,FALSE),"")</f>
        <v>PIAMARTA</v>
      </c>
      <c r="G17" s="145" t="str">
        <f>IFERROR(VLOOKUP(E17,BD!$B:$D,2,FALSE),"")</f>
        <v>PIAMARTA</v>
      </c>
      <c r="H17" s="160">
        <f>IFERROR(VLOOKUP(D17,BD!$B:$D,3,FALSE),"")</f>
        <v>39561</v>
      </c>
      <c r="I17" s="160">
        <f>IFERROR(VLOOKUP(E17,BD!$B:$D,3,FALSE),"")</f>
        <v>39460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2560</v>
      </c>
      <c r="K17" s="147">
        <f t="shared" si="0"/>
        <v>3</v>
      </c>
      <c r="L17" s="71"/>
      <c r="M17" s="71"/>
      <c r="N17" s="71"/>
      <c r="O17" s="71">
        <v>880</v>
      </c>
      <c r="P17" s="71"/>
      <c r="Q17" s="71">
        <v>800</v>
      </c>
      <c r="R17" s="71">
        <v>880</v>
      </c>
      <c r="S17" s="71"/>
      <c r="T17" s="71"/>
      <c r="U17" s="71"/>
      <c r="V17" s="71"/>
      <c r="W17" s="71"/>
      <c r="X17" s="158"/>
    </row>
    <row r="18" spans="2:24" ht="12" x14ac:dyDescent="0.2">
      <c r="B18" s="69"/>
      <c r="C18" s="254">
        <v>9</v>
      </c>
      <c r="D18" s="70" t="s">
        <v>162</v>
      </c>
      <c r="E18" s="70" t="s">
        <v>1327</v>
      </c>
      <c r="F18" s="145" t="str">
        <f>IFERROR(VLOOKUP(D18,BD!$B:$D,2,FALSE),"")</f>
        <v>ASSVP</v>
      </c>
      <c r="G18" s="145" t="str">
        <f>IFERROR(VLOOKUP(E18,BD!$B:$D,2,FALSE),"")</f>
        <v>ASSVP</v>
      </c>
      <c r="H18" s="160">
        <f>IFERROR(VLOOKUP(D18,BD!$B:$D,3,FALSE),"")</f>
        <v>39083</v>
      </c>
      <c r="I18" s="160">
        <f>IFERROR(VLOOKUP(E18,BD!$B:$D,3,FALSE),"")</f>
        <v>39511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2240</v>
      </c>
      <c r="K18" s="147">
        <f t="shared" si="0"/>
        <v>2</v>
      </c>
      <c r="L18" s="71"/>
      <c r="M18" s="71"/>
      <c r="N18" s="71"/>
      <c r="O18" s="71"/>
      <c r="P18" s="71"/>
      <c r="Q18" s="71"/>
      <c r="R18" s="71">
        <v>880</v>
      </c>
      <c r="S18" s="71">
        <v>1360</v>
      </c>
      <c r="T18" s="71"/>
      <c r="U18" s="71"/>
      <c r="V18" s="71"/>
      <c r="W18" s="71"/>
      <c r="X18" s="158"/>
    </row>
    <row r="19" spans="2:24" ht="12" x14ac:dyDescent="0.2">
      <c r="B19" s="69"/>
      <c r="C19" s="254">
        <v>10</v>
      </c>
      <c r="D19" s="124" t="s">
        <v>1424</v>
      </c>
      <c r="E19" s="123" t="s">
        <v>1443</v>
      </c>
      <c r="F19" s="145" t="str">
        <f>IFERROR(VLOOKUP(D19,BD!$B:$D,2,FALSE),"")</f>
        <v>SMEL/MCR</v>
      </c>
      <c r="G19" s="145" t="str">
        <f>IFERROR(VLOOKUP(E19,BD!$B:$D,2,FALSE),"")</f>
        <v>SMEL/MCR</v>
      </c>
      <c r="H19" s="160">
        <f>IFERROR(VLOOKUP(D19,BD!$B:$D,3,FALSE),"")</f>
        <v>39127</v>
      </c>
      <c r="I19" s="160">
        <f>IFERROR(VLOOKUP(E19,BD!$B:$D,3,FALSE),"")</f>
        <v>39266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2200</v>
      </c>
      <c r="K19" s="147">
        <f t="shared" si="0"/>
        <v>3</v>
      </c>
      <c r="L19" s="71"/>
      <c r="M19" s="71"/>
      <c r="N19" s="71"/>
      <c r="O19" s="71">
        <v>640</v>
      </c>
      <c r="P19" s="71"/>
      <c r="Q19" s="71">
        <v>440</v>
      </c>
      <c r="R19" s="71">
        <v>1120</v>
      </c>
      <c r="S19" s="71"/>
      <c r="T19" s="71"/>
      <c r="U19" s="71"/>
      <c r="V19" s="71"/>
      <c r="W19" s="71"/>
      <c r="X19" s="158"/>
    </row>
    <row r="20" spans="2:24" ht="12" x14ac:dyDescent="0.2">
      <c r="B20" s="69"/>
      <c r="C20" s="254">
        <v>11</v>
      </c>
      <c r="D20" s="124" t="s">
        <v>1089</v>
      </c>
      <c r="E20" s="70" t="s">
        <v>1043</v>
      </c>
      <c r="F20" s="145" t="str">
        <f>IFERROR(VLOOKUP(D20,BD!$B:$D,2,FALSE),"")</f>
        <v>ASERP</v>
      </c>
      <c r="G20" s="145" t="str">
        <f>IFERROR(VLOOKUP(E20,BD!$B:$D,2,FALSE),"")</f>
        <v>ASERP</v>
      </c>
      <c r="H20" s="160">
        <f>IFERROR(VLOOKUP(D20,BD!$B:$D,3,FALSE),"")</f>
        <v>39351</v>
      </c>
      <c r="I20" s="160">
        <f>IFERROR(VLOOKUP(E20,BD!$B:$D,3,FALSE),"")</f>
        <v>39634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1760</v>
      </c>
      <c r="K20" s="147">
        <f t="shared" si="0"/>
        <v>3</v>
      </c>
      <c r="L20" s="71"/>
      <c r="M20" s="71">
        <v>680</v>
      </c>
      <c r="N20" s="71"/>
      <c r="O20" s="71"/>
      <c r="P20" s="71"/>
      <c r="Q20" s="71"/>
      <c r="R20" s="71"/>
      <c r="S20" s="71">
        <v>400</v>
      </c>
      <c r="T20" s="71">
        <v>680</v>
      </c>
      <c r="U20" s="71"/>
      <c r="V20" s="71"/>
      <c r="W20" s="71"/>
      <c r="X20" s="158"/>
    </row>
    <row r="21" spans="2:24" ht="12" x14ac:dyDescent="0.2">
      <c r="B21" s="69"/>
      <c r="C21" s="254">
        <v>12</v>
      </c>
      <c r="D21" s="70" t="s">
        <v>301</v>
      </c>
      <c r="E21" s="70" t="s">
        <v>1441</v>
      </c>
      <c r="F21" s="145" t="str">
        <f>IFERROR(VLOOKUP(D21,BD!$B:$D,2,FALSE),"")</f>
        <v>ASSVP</v>
      </c>
      <c r="G21" s="145" t="str">
        <f>IFERROR(VLOOKUP(E21,BD!$B:$D,2,FALSE),"")</f>
        <v>ASSVP</v>
      </c>
      <c r="H21" s="160">
        <f>IFERROR(VLOOKUP(D21,BD!$B:$D,3,FALSE),"")</f>
        <v>39382</v>
      </c>
      <c r="I21" s="160">
        <f>IFERROR(VLOOKUP(E21,BD!$B:$D,3,FALSE),"")</f>
        <v>39150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1680</v>
      </c>
      <c r="K21" s="147">
        <f t="shared" si="0"/>
        <v>2</v>
      </c>
      <c r="L21" s="71"/>
      <c r="M21" s="71"/>
      <c r="N21" s="71"/>
      <c r="O21" s="71">
        <v>1120</v>
      </c>
      <c r="P21" s="71"/>
      <c r="Q21" s="71"/>
      <c r="R21" s="71"/>
      <c r="S21" s="71"/>
      <c r="T21" s="71"/>
      <c r="U21" s="71">
        <v>560</v>
      </c>
      <c r="V21" s="71"/>
      <c r="W21" s="71"/>
      <c r="X21" s="158"/>
    </row>
    <row r="22" spans="2:24" ht="12" x14ac:dyDescent="0.2">
      <c r="B22" s="69"/>
      <c r="C22" s="254">
        <v>13</v>
      </c>
      <c r="D22" s="70" t="s">
        <v>665</v>
      </c>
      <c r="E22" s="70" t="s">
        <v>660</v>
      </c>
      <c r="F22" s="145" t="str">
        <f>IFERROR(VLOOKUP(D22,BD!$B:$D,2,FALSE),"")</f>
        <v>SMCC</v>
      </c>
      <c r="G22" s="145" t="str">
        <f>IFERROR(VLOOKUP(E22,BD!$B:$D,2,FALSE),"")</f>
        <v>SMCC</v>
      </c>
      <c r="H22" s="160">
        <f>IFERROR(VLOOKUP(D22,BD!$B:$D,3,FALSE),"")</f>
        <v>39343</v>
      </c>
      <c r="I22" s="160">
        <f>IFERROR(VLOOKUP(E22,BD!$B:$D,3,FALSE),"")</f>
        <v>39232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1560</v>
      </c>
      <c r="K22" s="147">
        <f t="shared" si="0"/>
        <v>2</v>
      </c>
      <c r="L22" s="71"/>
      <c r="M22" s="71"/>
      <c r="N22" s="71">
        <v>680</v>
      </c>
      <c r="O22" s="71">
        <v>880</v>
      </c>
      <c r="P22" s="71"/>
      <c r="Q22" s="71"/>
      <c r="R22" s="71"/>
      <c r="S22" s="71"/>
      <c r="T22" s="71"/>
      <c r="U22" s="71"/>
      <c r="V22" s="71"/>
      <c r="W22" s="71"/>
      <c r="X22" s="158"/>
    </row>
    <row r="23" spans="2:24" ht="12" x14ac:dyDescent="0.2">
      <c r="B23" s="69"/>
      <c r="C23" s="254">
        <v>14</v>
      </c>
      <c r="D23" s="124" t="s">
        <v>1422</v>
      </c>
      <c r="E23" s="70" t="s">
        <v>1077</v>
      </c>
      <c r="F23" s="145" t="str">
        <f>IFERROR(VLOOKUP(D23,BD!$B:$D,2,FALSE),"")</f>
        <v>SMEL/MCR</v>
      </c>
      <c r="G23" s="145" t="str">
        <f>IFERROR(VLOOKUP(E23,BD!$B:$D,2,FALSE),"")</f>
        <v>SMEL/MCR</v>
      </c>
      <c r="H23" s="160">
        <f>IFERROR(VLOOKUP(D23,BD!$B:$D,3,FALSE),"")</f>
        <v>39120</v>
      </c>
      <c r="I23" s="160">
        <f>IFERROR(VLOOKUP(E23,BD!$B:$D,3,FALSE),"")</f>
        <v>39372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1520</v>
      </c>
      <c r="K23" s="147">
        <f t="shared" si="0"/>
        <v>3</v>
      </c>
      <c r="L23" s="71"/>
      <c r="M23" s="71"/>
      <c r="N23" s="71"/>
      <c r="O23" s="71">
        <v>640</v>
      </c>
      <c r="P23" s="71"/>
      <c r="Q23" s="71">
        <v>440</v>
      </c>
      <c r="R23" s="71"/>
      <c r="S23" s="71"/>
      <c r="T23" s="71"/>
      <c r="U23" s="71">
        <v>440</v>
      </c>
      <c r="V23" s="71"/>
      <c r="W23" s="71"/>
      <c r="X23" s="158"/>
    </row>
    <row r="24" spans="2:24" ht="12" x14ac:dyDescent="0.2">
      <c r="B24" s="69"/>
      <c r="C24" s="254">
        <v>15</v>
      </c>
      <c r="D24" s="124" t="s">
        <v>1428</v>
      </c>
      <c r="E24" s="70" t="s">
        <v>1455</v>
      </c>
      <c r="F24" s="145" t="str">
        <f>IFERROR(VLOOKUP(D24,BD!$B:$D,2,FALSE),"")</f>
        <v>ASERP</v>
      </c>
      <c r="G24" s="145" t="str">
        <f>IFERROR(VLOOKUP(E24,BD!$B:$D,2,FALSE),"")</f>
        <v>ASERP</v>
      </c>
      <c r="H24" s="160">
        <f>IFERROR(VLOOKUP(D24,BD!$B:$D,3,FALSE),"")</f>
        <v>39408</v>
      </c>
      <c r="I24" s="160">
        <f>IFERROR(VLOOKUP(E24,BD!$B:$D,3,FALSE),"")</f>
        <v>39605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1440</v>
      </c>
      <c r="K24" s="147">
        <f t="shared" si="0"/>
        <v>2</v>
      </c>
      <c r="L24" s="71"/>
      <c r="M24" s="71"/>
      <c r="N24" s="71"/>
      <c r="O24" s="71"/>
      <c r="P24" s="71"/>
      <c r="Q24" s="71"/>
      <c r="R24" s="71"/>
      <c r="S24" s="71">
        <v>880</v>
      </c>
      <c r="T24" s="71">
        <v>560</v>
      </c>
      <c r="U24" s="71"/>
      <c r="V24" s="71"/>
      <c r="W24" s="71"/>
      <c r="X24" s="158"/>
    </row>
    <row r="25" spans="2:24" ht="12" x14ac:dyDescent="0.2">
      <c r="B25" s="69"/>
      <c r="C25" s="254">
        <v>16</v>
      </c>
      <c r="D25" s="70" t="s">
        <v>1317</v>
      </c>
      <c r="E25" s="70" t="s">
        <v>1442</v>
      </c>
      <c r="F25" s="145" t="str">
        <f>IFERROR(VLOOKUP(D25,BD!$B:$D,2,FALSE),"")</f>
        <v>ASSVP</v>
      </c>
      <c r="G25" s="145" t="str">
        <f>IFERROR(VLOOKUP(E25,BD!$B:$D,2,FALSE),"")</f>
        <v>ASSVP</v>
      </c>
      <c r="H25" s="160">
        <f>IFERROR(VLOOKUP(D25,BD!$B:$D,3,FALSE),"")</f>
        <v>39113</v>
      </c>
      <c r="I25" s="160">
        <f>IFERROR(VLOOKUP(E25,BD!$B:$D,3,FALSE),"")</f>
        <v>39405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1280</v>
      </c>
      <c r="K25" s="147">
        <f t="shared" si="0"/>
        <v>2</v>
      </c>
      <c r="L25" s="71"/>
      <c r="M25" s="71"/>
      <c r="N25" s="71"/>
      <c r="O25" s="71"/>
      <c r="P25" s="71"/>
      <c r="Q25" s="71"/>
      <c r="R25" s="71">
        <v>880</v>
      </c>
      <c r="S25" s="71">
        <v>400</v>
      </c>
      <c r="T25" s="71"/>
      <c r="U25" s="71"/>
      <c r="V25" s="71"/>
      <c r="W25" s="71"/>
      <c r="X25" s="158"/>
    </row>
    <row r="26" spans="2:24" ht="12" x14ac:dyDescent="0.2">
      <c r="B26" s="69"/>
      <c r="C26" s="254"/>
      <c r="D26" s="126" t="s">
        <v>1432</v>
      </c>
      <c r="E26" s="70" t="s">
        <v>1077</v>
      </c>
      <c r="F26" s="145" t="str">
        <f>IFERROR(VLOOKUP(D26,BD!$B:$D,2,FALSE),"")</f>
        <v>SMEL/MCR</v>
      </c>
      <c r="G26" s="145" t="str">
        <f>IFERROR(VLOOKUP(E26,BD!$B:$D,2,FALSE),"")</f>
        <v>SMEL/MCR</v>
      </c>
      <c r="H26" s="160">
        <f>IFERROR(VLOOKUP(D26,BD!$B:$D,3,FALSE),"")</f>
        <v>39556</v>
      </c>
      <c r="I26" s="160">
        <f>IFERROR(VLOOKUP(E26,BD!$B:$D,3,FALSE),"")</f>
        <v>39372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1280</v>
      </c>
      <c r="K26" s="147">
        <f t="shared" si="0"/>
        <v>2</v>
      </c>
      <c r="L26" s="71"/>
      <c r="M26" s="71"/>
      <c r="N26" s="71"/>
      <c r="O26" s="71"/>
      <c r="P26" s="71"/>
      <c r="Q26" s="71"/>
      <c r="R26" s="71"/>
      <c r="S26" s="71">
        <v>400</v>
      </c>
      <c r="T26" s="71"/>
      <c r="U26" s="71"/>
      <c r="V26" s="71"/>
      <c r="W26" s="71">
        <v>880</v>
      </c>
      <c r="X26" s="158"/>
    </row>
    <row r="27" spans="2:24" ht="12" x14ac:dyDescent="0.2">
      <c r="B27" s="69"/>
      <c r="C27" s="254">
        <v>18</v>
      </c>
      <c r="D27" s="124" t="s">
        <v>162</v>
      </c>
      <c r="E27" s="70" t="s">
        <v>1442</v>
      </c>
      <c r="F27" s="145" t="str">
        <f>IFERROR(VLOOKUP(D27,BD!$B:$D,2,FALSE),"")</f>
        <v>ASSVP</v>
      </c>
      <c r="G27" s="145" t="str">
        <f>IFERROR(VLOOKUP(E27,BD!$B:$D,2,FALSE),"")</f>
        <v>ASSVP</v>
      </c>
      <c r="H27" s="160">
        <f>IFERROR(VLOOKUP(D27,BD!$B:$D,3,FALSE),"")</f>
        <v>39083</v>
      </c>
      <c r="I27" s="160">
        <f>IFERROR(VLOOKUP(E27,BD!$B:$D,3,FALSE),"")</f>
        <v>39405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1080</v>
      </c>
      <c r="K27" s="147">
        <f t="shared" si="0"/>
        <v>2</v>
      </c>
      <c r="L27" s="71"/>
      <c r="M27" s="71"/>
      <c r="N27" s="71"/>
      <c r="O27" s="71">
        <v>640</v>
      </c>
      <c r="P27" s="71"/>
      <c r="Q27" s="71"/>
      <c r="R27" s="71"/>
      <c r="S27" s="71"/>
      <c r="T27" s="71"/>
      <c r="U27" s="71">
        <v>440</v>
      </c>
      <c r="V27" s="71"/>
      <c r="W27" s="71"/>
      <c r="X27" s="158"/>
    </row>
    <row r="28" spans="2:24" ht="12" x14ac:dyDescent="0.2">
      <c r="B28" s="69"/>
      <c r="C28" s="254">
        <v>19</v>
      </c>
      <c r="D28" s="124" t="s">
        <v>514</v>
      </c>
      <c r="E28" s="70" t="s">
        <v>1142</v>
      </c>
      <c r="F28" s="145" t="str">
        <f>IFERROR(VLOOKUP(D28,BD!$B:$D,2,FALSE),"")</f>
        <v>PIAMARTA</v>
      </c>
      <c r="G28" s="145" t="str">
        <f>IFERROR(VLOOKUP(E28,BD!$B:$D,2,FALSE),"")</f>
        <v>PIAMARTA</v>
      </c>
      <c r="H28" s="160">
        <f>IFERROR(VLOOKUP(D28,BD!$B:$D,3,FALSE),"")</f>
        <v>39762</v>
      </c>
      <c r="I28" s="160">
        <f>IFERROR(VLOOKUP(E28,BD!$B:$D,3,FALSE),"")</f>
        <v>39855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1000</v>
      </c>
      <c r="K28" s="147">
        <f t="shared" si="0"/>
        <v>2</v>
      </c>
      <c r="L28" s="71"/>
      <c r="M28" s="71"/>
      <c r="N28" s="71"/>
      <c r="O28" s="71"/>
      <c r="P28" s="71"/>
      <c r="Q28" s="71">
        <v>680</v>
      </c>
      <c r="R28" s="71"/>
      <c r="S28" s="71"/>
      <c r="T28" s="71"/>
      <c r="U28" s="71">
        <v>320</v>
      </c>
      <c r="V28" s="71"/>
      <c r="W28" s="71"/>
      <c r="X28" s="158"/>
    </row>
    <row r="29" spans="2:24" ht="12" x14ac:dyDescent="0.2">
      <c r="B29" s="69"/>
      <c r="C29" s="254">
        <v>20</v>
      </c>
      <c r="D29" s="124" t="s">
        <v>1414</v>
      </c>
      <c r="E29" s="123" t="s">
        <v>1590</v>
      </c>
      <c r="F29" s="145" t="str">
        <f>IFERROR(VLOOKUP(D29,BD!$B:$D,2,FALSE),"")</f>
        <v>CC</v>
      </c>
      <c r="G29" s="145" t="str">
        <f>IFERROR(VLOOKUP(E29,BD!$B:$D,2,FALSE),"")</f>
        <v>CC</v>
      </c>
      <c r="H29" s="160">
        <f>IFERROR(VLOOKUP(D29,BD!$B:$D,3,FALSE),"")</f>
        <v>39395</v>
      </c>
      <c r="I29" s="160">
        <f>IFERROR(VLOOKUP(E29,BD!$B:$D,3,FALSE),"")</f>
        <v>39206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960</v>
      </c>
      <c r="K29" s="147">
        <f t="shared" si="0"/>
        <v>2</v>
      </c>
      <c r="L29" s="71"/>
      <c r="M29" s="71"/>
      <c r="N29" s="71"/>
      <c r="O29" s="71"/>
      <c r="P29" s="71"/>
      <c r="Q29" s="71"/>
      <c r="R29" s="71"/>
      <c r="S29" s="71">
        <v>400</v>
      </c>
      <c r="T29" s="71"/>
      <c r="U29" s="71"/>
      <c r="V29" s="71">
        <v>560</v>
      </c>
      <c r="W29" s="71"/>
      <c r="X29" s="158"/>
    </row>
    <row r="30" spans="2:24" ht="12" x14ac:dyDescent="0.2">
      <c r="B30" s="69"/>
      <c r="C30" s="254"/>
      <c r="D30" s="124" t="s">
        <v>1104</v>
      </c>
      <c r="E30" s="70" t="s">
        <v>1445</v>
      </c>
      <c r="F30" s="145" t="str">
        <f>IFERROR(VLOOKUP(D30,BD!$B:$D,2,FALSE),"")</f>
        <v>ASERP</v>
      </c>
      <c r="G30" s="145" t="str">
        <f>IFERROR(VLOOKUP(E30,BD!$B:$D,2,FALSE),"")</f>
        <v>ASERP</v>
      </c>
      <c r="H30" s="160">
        <f>IFERROR(VLOOKUP(D30,BD!$B:$D,3,FALSE),"")</f>
        <v>39612</v>
      </c>
      <c r="I30" s="160">
        <f>IFERROR(VLOOKUP(E30,BD!$B:$D,3,FALSE),"")</f>
        <v>39792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960</v>
      </c>
      <c r="K30" s="147">
        <f t="shared" si="0"/>
        <v>2</v>
      </c>
      <c r="L30" s="71"/>
      <c r="M30" s="71"/>
      <c r="N30" s="71"/>
      <c r="O30" s="71"/>
      <c r="P30" s="71"/>
      <c r="Q30" s="71"/>
      <c r="R30" s="71"/>
      <c r="S30" s="71">
        <v>400</v>
      </c>
      <c r="T30" s="71">
        <v>560</v>
      </c>
      <c r="U30" s="71"/>
      <c r="V30" s="71"/>
      <c r="W30" s="71"/>
      <c r="X30" s="158"/>
    </row>
    <row r="31" spans="2:24" ht="12" x14ac:dyDescent="0.2">
      <c r="B31" s="69"/>
      <c r="C31" s="254">
        <v>22</v>
      </c>
      <c r="D31" s="124" t="s">
        <v>1427</v>
      </c>
      <c r="E31" s="70" t="s">
        <v>1327</v>
      </c>
      <c r="F31" s="145" t="str">
        <f>IFERROR(VLOOKUP(D31,BD!$B:$D,2,FALSE),"")</f>
        <v>ASSVP</v>
      </c>
      <c r="G31" s="145" t="str">
        <f>IFERROR(VLOOKUP(E31,BD!$B:$D,2,FALSE),"")</f>
        <v>ASSVP</v>
      </c>
      <c r="H31" s="160">
        <f>IFERROR(VLOOKUP(D31,BD!$B:$D,3,FALSE),"")</f>
        <v>39174</v>
      </c>
      <c r="I31" s="160">
        <f>IFERROR(VLOOKUP(E31,BD!$B:$D,3,FALSE),"")</f>
        <v>39511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880</v>
      </c>
      <c r="K31" s="147">
        <f t="shared" si="0"/>
        <v>1</v>
      </c>
      <c r="L31" s="71"/>
      <c r="M31" s="71"/>
      <c r="N31" s="71"/>
      <c r="O31" s="71">
        <v>880</v>
      </c>
      <c r="P31" s="71"/>
      <c r="Q31" s="71"/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54"/>
      <c r="D32" s="70" t="s">
        <v>1089</v>
      </c>
      <c r="E32" s="70" t="s">
        <v>1455</v>
      </c>
      <c r="F32" s="145" t="str">
        <f>IFERROR(VLOOKUP(D32,BD!$B:$D,2,FALSE),"")</f>
        <v>ASERP</v>
      </c>
      <c r="G32" s="145" t="str">
        <f>IFERROR(VLOOKUP(E32,BD!$B:$D,2,FALSE),"")</f>
        <v>ASERP</v>
      </c>
      <c r="H32" s="160">
        <f>IFERROR(VLOOKUP(D32,BD!$B:$D,3,FALSE),"")</f>
        <v>39351</v>
      </c>
      <c r="I32" s="160">
        <f>IFERROR(VLOOKUP(E32,BD!$B:$D,3,FALSE),"")</f>
        <v>39605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880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>
        <v>880</v>
      </c>
      <c r="S32" s="71"/>
      <c r="T32" s="71"/>
      <c r="U32" s="71"/>
      <c r="V32" s="71"/>
      <c r="W32" s="71"/>
      <c r="X32" s="158"/>
    </row>
    <row r="33" spans="2:24" ht="12" x14ac:dyDescent="0.2">
      <c r="B33" s="69"/>
      <c r="C33" s="254">
        <v>24</v>
      </c>
      <c r="D33" s="126" t="s">
        <v>1432</v>
      </c>
      <c r="E33" s="125" t="s">
        <v>1456</v>
      </c>
      <c r="F33" s="145" t="str">
        <f>IFERROR(VLOOKUP(D33,BD!$B:$D,2,FALSE),"")</f>
        <v>SMEL/MCR</v>
      </c>
      <c r="G33" s="145" t="str">
        <f>IFERROR(VLOOKUP(E33,BD!$B:$D,2,FALSE),"")</f>
        <v>SMEL/MCR</v>
      </c>
      <c r="H33" s="160">
        <f>IFERROR(VLOOKUP(D33,BD!$B:$D,3,FALSE),"")</f>
        <v>39556</v>
      </c>
      <c r="I33" s="160">
        <f>IFERROR(VLOOKUP(E33,BD!$B:$D,3,FALSE),"")</f>
        <v>39145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840</v>
      </c>
      <c r="K33" s="147">
        <f t="shared" si="0"/>
        <v>2</v>
      </c>
      <c r="L33" s="71"/>
      <c r="M33" s="71"/>
      <c r="N33" s="71"/>
      <c r="O33" s="71"/>
      <c r="P33" s="71"/>
      <c r="Q33" s="71"/>
      <c r="R33" s="71">
        <v>400</v>
      </c>
      <c r="S33" s="71"/>
      <c r="T33" s="71"/>
      <c r="U33" s="71">
        <v>440</v>
      </c>
      <c r="V33" s="71"/>
      <c r="W33" s="71"/>
      <c r="X33" s="158"/>
    </row>
    <row r="34" spans="2:24" ht="12" x14ac:dyDescent="0.2">
      <c r="B34" s="69"/>
      <c r="C34" s="254"/>
      <c r="D34" s="125" t="s">
        <v>1429</v>
      </c>
      <c r="E34" s="70" t="s">
        <v>1446</v>
      </c>
      <c r="F34" s="145" t="str">
        <f>IFERROR(VLOOKUP(D34,BD!$B:$D,2,FALSE),"")</f>
        <v>AMBP</v>
      </c>
      <c r="G34" s="145" t="str">
        <f>IFERROR(VLOOKUP(E34,BD!$B:$D,2,FALSE),"")</f>
        <v>AMBP</v>
      </c>
      <c r="H34" s="160">
        <f>IFERROR(VLOOKUP(D34,BD!$B:$D,3,FALSE),"")</f>
        <v>39417</v>
      </c>
      <c r="I34" s="160">
        <f>IFERROR(VLOOKUP(E34,BD!$B:$D,3,FALSE),"")</f>
        <v>39478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840</v>
      </c>
      <c r="K34" s="147">
        <f t="shared" si="0"/>
        <v>2</v>
      </c>
      <c r="L34" s="71"/>
      <c r="M34" s="71"/>
      <c r="N34" s="71"/>
      <c r="O34" s="71"/>
      <c r="P34" s="71"/>
      <c r="Q34" s="71"/>
      <c r="R34" s="71"/>
      <c r="S34" s="71">
        <v>400</v>
      </c>
      <c r="T34" s="71">
        <v>440</v>
      </c>
      <c r="U34" s="71"/>
      <c r="V34" s="71"/>
      <c r="W34" s="71"/>
      <c r="X34" s="158"/>
    </row>
    <row r="35" spans="2:24" ht="12" x14ac:dyDescent="0.2">
      <c r="B35" s="69"/>
      <c r="C35" s="254">
        <v>26</v>
      </c>
      <c r="D35" s="124" t="s">
        <v>853</v>
      </c>
      <c r="E35" s="70" t="s">
        <v>677</v>
      </c>
      <c r="F35" s="145" t="str">
        <f>IFERROR(VLOOKUP(D35,BD!$B:$D,2,FALSE),"")</f>
        <v>PALOTINA</v>
      </c>
      <c r="G35" s="145" t="str">
        <f>IFERROR(VLOOKUP(E35,BD!$B:$D,2,FALSE),"")</f>
        <v>PIAMARTA</v>
      </c>
      <c r="H35" s="160">
        <f>IFERROR(VLOOKUP(D35,BD!$B:$D,3,FALSE),"")</f>
        <v>39499</v>
      </c>
      <c r="I35" s="160">
        <f>IFERROR(VLOOKUP(E35,BD!$B:$D,3,FALSE),"")</f>
        <v>39460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680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/>
      <c r="S35" s="71"/>
      <c r="T35" s="71"/>
      <c r="U35" s="71">
        <v>680</v>
      </c>
      <c r="V35" s="71"/>
      <c r="W35" s="71"/>
      <c r="X35" s="158"/>
    </row>
    <row r="36" spans="2:24" ht="12" x14ac:dyDescent="0.2">
      <c r="B36" s="69"/>
      <c r="C36" s="254">
        <v>27</v>
      </c>
      <c r="D36" s="124" t="s">
        <v>514</v>
      </c>
      <c r="E36" s="70" t="s">
        <v>1450</v>
      </c>
      <c r="F36" s="145" t="str">
        <f>IFERROR(VLOOKUP(D36,BD!$B:$D,2,FALSE),"")</f>
        <v>PIAMARTA</v>
      </c>
      <c r="G36" s="145" t="str">
        <f>IFERROR(VLOOKUP(E36,BD!$B:$D,2,FALSE),"")</f>
        <v>PIAMARTA</v>
      </c>
      <c r="H36" s="160">
        <f>IFERROR(VLOOKUP(D36,BD!$B:$D,3,FALSE),"")</f>
        <v>39762</v>
      </c>
      <c r="I36" s="160">
        <f>IFERROR(VLOOKUP(E36,BD!$B:$D,3,FALSE),"")</f>
        <v>39442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640</v>
      </c>
      <c r="K36" s="147">
        <f t="shared" si="0"/>
        <v>1</v>
      </c>
      <c r="L36" s="71"/>
      <c r="M36" s="71"/>
      <c r="N36" s="71"/>
      <c r="O36" s="71"/>
      <c r="P36" s="71"/>
      <c r="Q36" s="71"/>
      <c r="R36" s="71">
        <v>640</v>
      </c>
      <c r="S36" s="71"/>
      <c r="T36" s="71"/>
      <c r="U36" s="71"/>
      <c r="V36" s="71"/>
      <c r="W36" s="71"/>
      <c r="X36" s="158"/>
    </row>
    <row r="37" spans="2:24" ht="12" x14ac:dyDescent="0.2">
      <c r="B37" s="69"/>
      <c r="C37" s="254"/>
      <c r="D37" s="70" t="s">
        <v>1414</v>
      </c>
      <c r="E37" s="70" t="s">
        <v>598</v>
      </c>
      <c r="F37" s="145" t="str">
        <f>IFERROR(VLOOKUP(D37,BD!$B:$D,2,FALSE),"")</f>
        <v>CC</v>
      </c>
      <c r="G37" s="145" t="str">
        <f>IFERROR(VLOOKUP(E37,BD!$B:$D,2,FALSE),"")</f>
        <v>CC</v>
      </c>
      <c r="H37" s="160">
        <f>IFERROR(VLOOKUP(D37,BD!$B:$D,3,FALSE),"")</f>
        <v>39395</v>
      </c>
      <c r="I37" s="160">
        <f>IFERROR(VLOOKUP(E37,BD!$B:$D,3,FALSE),"")</f>
        <v>0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640</v>
      </c>
      <c r="K37" s="147">
        <f t="shared" si="0"/>
        <v>1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>
        <v>640</v>
      </c>
      <c r="X37" s="158"/>
    </row>
    <row r="38" spans="2:24" ht="12" x14ac:dyDescent="0.2">
      <c r="B38" s="69"/>
      <c r="C38" s="254"/>
      <c r="D38" s="124" t="s">
        <v>822</v>
      </c>
      <c r="E38" s="70" t="s">
        <v>537</v>
      </c>
      <c r="F38" s="145" t="str">
        <f>IFERROR(VLOOKUP(D38,BD!$B:$D,2,FALSE),"")</f>
        <v>PIAMARTA</v>
      </c>
      <c r="G38" s="145" t="str">
        <f>IFERROR(VLOOKUP(E38,BD!$B:$D,2,FALSE),"")</f>
        <v>PIAMARTA</v>
      </c>
      <c r="H38" s="160">
        <f>IFERROR(VLOOKUP(D38,BD!$B:$D,3,FALSE),"")</f>
        <v>40030</v>
      </c>
      <c r="I38" s="160">
        <f>IFERROR(VLOOKUP(E38,BD!$B:$D,3,FALSE),"")</f>
        <v>40194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640</v>
      </c>
      <c r="K38" s="147">
        <f t="shared" si="0"/>
        <v>1</v>
      </c>
      <c r="L38" s="71"/>
      <c r="M38" s="71"/>
      <c r="N38" s="71"/>
      <c r="O38" s="71">
        <v>640</v>
      </c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54"/>
      <c r="D39" s="124" t="s">
        <v>1437</v>
      </c>
      <c r="E39" s="70" t="s">
        <v>1448</v>
      </c>
      <c r="F39" s="145" t="str">
        <f>IFERROR(VLOOKUP(D39,BD!$B:$D,2,FALSE),"")</f>
        <v>SMEL/MCR</v>
      </c>
      <c r="G39" s="145" t="str">
        <f>IFERROR(VLOOKUP(E39,BD!$B:$D,2,FALSE),"")</f>
        <v>SMEL/MCR</v>
      </c>
      <c r="H39" s="160">
        <f>IFERROR(VLOOKUP(D39,BD!$B:$D,3,FALSE),"")</f>
        <v>39700</v>
      </c>
      <c r="I39" s="160">
        <f>IFERROR(VLOOKUP(E39,BD!$B:$D,3,FALSE),"")</f>
        <v>39761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640</v>
      </c>
      <c r="K39" s="147">
        <f t="shared" si="0"/>
        <v>1</v>
      </c>
      <c r="L39" s="71"/>
      <c r="M39" s="71"/>
      <c r="N39" s="71"/>
      <c r="O39" s="71"/>
      <c r="P39" s="71"/>
      <c r="Q39" s="71"/>
      <c r="R39" s="71">
        <v>640</v>
      </c>
      <c r="S39" s="71"/>
      <c r="T39" s="71"/>
      <c r="U39" s="71"/>
      <c r="V39" s="71"/>
      <c r="W39" s="71"/>
      <c r="X39" s="158"/>
    </row>
    <row r="40" spans="2:24" ht="12" x14ac:dyDescent="0.2">
      <c r="B40" s="69"/>
      <c r="C40" s="254"/>
      <c r="D40" s="126" t="s">
        <v>1211</v>
      </c>
      <c r="E40" s="123" t="s">
        <v>1213</v>
      </c>
      <c r="F40" s="145" t="str">
        <f>IFERROR(VLOOKUP(D40,BD!$B:$D,2,FALSE),"")</f>
        <v>ABB</v>
      </c>
      <c r="G40" s="145" t="str">
        <f>IFERROR(VLOOKUP(E40,BD!$B:$D,2,FALSE),"")</f>
        <v>ABB</v>
      </c>
      <c r="H40" s="160">
        <f>IFERROR(VLOOKUP(D40,BD!$B:$D,3,FALSE),"")</f>
        <v>39629</v>
      </c>
      <c r="I40" s="160">
        <f>IFERROR(VLOOKUP(E40,BD!$B:$D,3,FALSE),"")</f>
        <v>39477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640</v>
      </c>
      <c r="K40" s="147">
        <f t="shared" si="0"/>
        <v>1</v>
      </c>
      <c r="L40" s="71"/>
      <c r="M40" s="71"/>
      <c r="N40" s="71"/>
      <c r="O40" s="71"/>
      <c r="P40" s="71"/>
      <c r="Q40" s="71"/>
      <c r="R40" s="71">
        <v>640</v>
      </c>
      <c r="S40" s="71"/>
      <c r="T40" s="71"/>
      <c r="U40" s="71"/>
      <c r="V40" s="71"/>
      <c r="W40" s="71"/>
      <c r="X40" s="158"/>
    </row>
    <row r="41" spans="2:24" ht="12" x14ac:dyDescent="0.2">
      <c r="B41" s="69"/>
      <c r="C41" s="254"/>
      <c r="D41" s="124" t="s">
        <v>1168</v>
      </c>
      <c r="E41" s="70" t="s">
        <v>1482</v>
      </c>
      <c r="F41" s="145" t="str">
        <f>IFERROR(VLOOKUP(D41,BD!$B:$D,2,FALSE),"")</f>
        <v>ZARDO</v>
      </c>
      <c r="G41" s="145" t="str">
        <f>IFERROR(VLOOKUP(E41,BD!$B:$D,2,FALSE),"")</f>
        <v>ZARDO</v>
      </c>
      <c r="H41" s="160">
        <f>IFERROR(VLOOKUP(D41,BD!$B:$D,3,FALSE),"")</f>
        <v>39560</v>
      </c>
      <c r="I41" s="160">
        <f>IFERROR(VLOOKUP(E41,BD!$B:$D,3,FALSE),"")</f>
        <v>39167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640</v>
      </c>
      <c r="K41" s="147">
        <f t="shared" si="0"/>
        <v>1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>
        <v>640</v>
      </c>
      <c r="X41" s="158"/>
    </row>
    <row r="42" spans="2:24" ht="12" x14ac:dyDescent="0.2">
      <c r="B42" s="69"/>
      <c r="C42" s="254"/>
      <c r="D42" s="124" t="s">
        <v>1429</v>
      </c>
      <c r="E42" s="70" t="s">
        <v>1610</v>
      </c>
      <c r="F42" s="145" t="str">
        <f>IFERROR(VLOOKUP(D42,BD!$B:$D,2,FALSE),"")</f>
        <v>AMBP</v>
      </c>
      <c r="G42" s="145" t="str">
        <f>IFERROR(VLOOKUP(E42,BD!$B:$D,2,FALSE),"")</f>
        <v>BME</v>
      </c>
      <c r="H42" s="160">
        <f>IFERROR(VLOOKUP(D42,BD!$B:$D,3,FALSE),"")</f>
        <v>39417</v>
      </c>
      <c r="I42" s="160">
        <f>IFERROR(VLOOKUP(E42,BD!$B:$D,3,FALSE),"")</f>
        <v>39443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640</v>
      </c>
      <c r="K42" s="147">
        <f t="shared" ref="K42:K73" si="1">COUNT(L42:X42)-COUNTIF(L42:X42,"=0")</f>
        <v>1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>
        <v>640</v>
      </c>
      <c r="X42" s="158"/>
    </row>
    <row r="43" spans="2:24" ht="12" x14ac:dyDescent="0.2">
      <c r="B43" s="69"/>
      <c r="C43" s="254"/>
      <c r="D43" s="124" t="s">
        <v>527</v>
      </c>
      <c r="E43" s="70" t="s">
        <v>1609</v>
      </c>
      <c r="F43" s="145" t="str">
        <f>IFERROR(VLOOKUP(D43,BD!$B:$D,2,FALSE),"")</f>
        <v>SMCC</v>
      </c>
      <c r="G43" s="145" t="str">
        <f>IFERROR(VLOOKUP(E43,BD!$B:$D,2,FALSE),"")</f>
        <v>SMCC</v>
      </c>
      <c r="H43" s="160">
        <f>IFERROR(VLOOKUP(D43,BD!$B:$D,3,FALSE),"")</f>
        <v>39289</v>
      </c>
      <c r="I43" s="160">
        <f>IFERROR(VLOOKUP(E43,BD!$B:$D,3,FALSE),"")</f>
        <v>39459</v>
      </c>
      <c r="J43" s="146">
        <f>IF(COUNT(L43:X43)&gt;=5,SUM(LARGE(L43:X43,{1,2,3,4,5})),IF(COUNT(L43:X43)=4,SUM(LARGE(L43:X43,{1,2,3,4})),IF(COUNT(L43:X43)=3,SUM(LARGE(L43:X43,{1,2,3})),IF(COUNT(L43:X43)=2,SUM(LARGE(L43:X43,{1,2})),IF(COUNT(L43:X43)=1,SUM(LARGE(L43:X43,{1})),0)))))</f>
        <v>640</v>
      </c>
      <c r="K43" s="147">
        <f t="shared" si="1"/>
        <v>1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>
        <v>640</v>
      </c>
      <c r="X43" s="158"/>
    </row>
    <row r="44" spans="2:24" ht="12" x14ac:dyDescent="0.2">
      <c r="B44" s="69"/>
      <c r="C44" s="254"/>
      <c r="D44" s="70" t="s">
        <v>1064</v>
      </c>
      <c r="E44" s="70" t="s">
        <v>801</v>
      </c>
      <c r="F44" s="145" t="str">
        <f>IFERROR(VLOOKUP(D44,BD!$B:$D,2,FALSE),"")</f>
        <v>ABB</v>
      </c>
      <c r="G44" s="145" t="str">
        <f>IFERROR(VLOOKUP(E44,BD!$B:$D,2,FALSE),"")</f>
        <v>ABB</v>
      </c>
      <c r="H44" s="160">
        <f>IFERROR(VLOOKUP(D44,BD!$B:$D,3,FALSE),"")</f>
        <v>39504</v>
      </c>
      <c r="I44" s="160">
        <f>IFERROR(VLOOKUP(E44,BD!$B:$D,3,FALSE),"")</f>
        <v>39727</v>
      </c>
      <c r="J44" s="146">
        <f>IF(COUNT(L44:X44)&gt;=5,SUM(LARGE(L44:X44,{1,2,3,4,5})),IF(COUNT(L44:X44)=4,SUM(LARGE(L44:X44,{1,2,3,4})),IF(COUNT(L44:X44)=3,SUM(LARGE(L44:X44,{1,2,3})),IF(COUNT(L44:X44)=2,SUM(LARGE(L44:X44,{1,2})),IF(COUNT(L44:X44)=1,SUM(LARGE(L44:X44,{1})),0)))))</f>
        <v>640</v>
      </c>
      <c r="K44" s="147">
        <f t="shared" si="1"/>
        <v>1</v>
      </c>
      <c r="L44" s="71"/>
      <c r="M44" s="71"/>
      <c r="N44" s="71"/>
      <c r="O44" s="71"/>
      <c r="P44" s="71"/>
      <c r="Q44" s="71"/>
      <c r="R44" s="71">
        <v>640</v>
      </c>
      <c r="S44" s="71"/>
      <c r="T44" s="71"/>
      <c r="U44" s="71"/>
      <c r="V44" s="71"/>
      <c r="W44" s="71"/>
      <c r="X44" s="158"/>
    </row>
    <row r="45" spans="2:24" ht="12" x14ac:dyDescent="0.2">
      <c r="B45" s="69"/>
      <c r="C45" s="254">
        <v>36</v>
      </c>
      <c r="D45" s="125" t="s">
        <v>1402</v>
      </c>
      <c r="E45" s="70" t="s">
        <v>539</v>
      </c>
      <c r="F45" s="145" t="str">
        <f>IFERROR(VLOOKUP(D45,BD!$B:$D,2,FALSE),"")</f>
        <v>SMCC</v>
      </c>
      <c r="G45" s="145" t="str">
        <f>IFERROR(VLOOKUP(E45,BD!$B:$D,2,FALSE),"")</f>
        <v>SMCC</v>
      </c>
      <c r="H45" s="160">
        <f>IFERROR(VLOOKUP(D45,BD!$B:$D,3,FALSE),"")</f>
        <v>39154</v>
      </c>
      <c r="I45" s="160">
        <f>IFERROR(VLOOKUP(E45,BD!$B:$D,3,FALSE),"")</f>
        <v>39135</v>
      </c>
      <c r="J45" s="146">
        <f>IF(COUNT(L45:X45)&gt;=5,SUM(LARGE(L45:X45,{1,2,3,4,5})),IF(COUNT(L45:X45)=4,SUM(LARGE(L45:X45,{1,2,3,4})),IF(COUNT(L45:X45)=3,SUM(LARGE(L45:X45,{1,2,3})),IF(COUNT(L45:X45)=2,SUM(LARGE(L45:X45,{1,2})),IF(COUNT(L45:X45)=1,SUM(LARGE(L45:X45,{1})),0)))))</f>
        <v>560</v>
      </c>
      <c r="K45" s="147">
        <f t="shared" si="1"/>
        <v>1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>
        <v>560</v>
      </c>
      <c r="W45" s="71"/>
      <c r="X45" s="158"/>
    </row>
    <row r="46" spans="2:24" ht="12" x14ac:dyDescent="0.2">
      <c r="B46" s="69"/>
      <c r="C46" s="254"/>
      <c r="D46" s="124" t="s">
        <v>1317</v>
      </c>
      <c r="E46" s="70" t="s">
        <v>1327</v>
      </c>
      <c r="F46" s="145" t="str">
        <f>IFERROR(VLOOKUP(D46,BD!$B:$D,2,FALSE),"")</f>
        <v>ASSVP</v>
      </c>
      <c r="G46" s="145" t="str">
        <f>IFERROR(VLOOKUP(E46,BD!$B:$D,2,FALSE),"")</f>
        <v>ASSVP</v>
      </c>
      <c r="H46" s="160">
        <f>IFERROR(VLOOKUP(D46,BD!$B:$D,3,FALSE),"")</f>
        <v>39113</v>
      </c>
      <c r="I46" s="160">
        <f>IFERROR(VLOOKUP(E46,BD!$B:$D,3,FALSE),"")</f>
        <v>39511</v>
      </c>
      <c r="J46" s="146">
        <f>IF(COUNT(L46:X46)&gt;=5,SUM(LARGE(L46:X46,{1,2,3,4,5})),IF(COUNT(L46:X46)=4,SUM(LARGE(L46:X46,{1,2,3,4})),IF(COUNT(L46:X46)=3,SUM(LARGE(L46:X46,{1,2,3})),IF(COUNT(L46:X46)=2,SUM(LARGE(L46:X46,{1,2})),IF(COUNT(L46:X46)=1,SUM(LARGE(L46:X46,{1})),0)))))</f>
        <v>560</v>
      </c>
      <c r="K46" s="147">
        <f t="shared" si="1"/>
        <v>1</v>
      </c>
      <c r="L46" s="71"/>
      <c r="M46" s="71"/>
      <c r="N46" s="71"/>
      <c r="O46" s="71"/>
      <c r="P46" s="71"/>
      <c r="Q46" s="71"/>
      <c r="R46" s="71"/>
      <c r="S46" s="71"/>
      <c r="T46" s="71"/>
      <c r="U46" s="71">
        <v>560</v>
      </c>
      <c r="V46" s="71"/>
      <c r="W46" s="71"/>
      <c r="X46" s="158"/>
    </row>
    <row r="47" spans="2:24" ht="12" x14ac:dyDescent="0.2">
      <c r="B47" s="69"/>
      <c r="C47" s="254"/>
      <c r="D47" s="125" t="s">
        <v>1032</v>
      </c>
      <c r="E47" s="70" t="s">
        <v>1043</v>
      </c>
      <c r="F47" s="145" t="str">
        <f>IFERROR(VLOOKUP(D47,BD!$B:$D,2,FALSE),"")</f>
        <v>ASERP</v>
      </c>
      <c r="G47" s="145" t="str">
        <f>IFERROR(VLOOKUP(E47,BD!$B:$D,2,FALSE),"")</f>
        <v>ASERP</v>
      </c>
      <c r="H47" s="160">
        <f>IFERROR(VLOOKUP(D47,BD!$B:$D,3,FALSE),"")</f>
        <v>39418</v>
      </c>
      <c r="I47" s="160">
        <f>IFERROR(VLOOKUP(E47,BD!$B:$D,3,FALSE),"")</f>
        <v>39634</v>
      </c>
      <c r="J47" s="146">
        <f>IF(COUNT(L47:X47)&gt;=5,SUM(LARGE(L47:X47,{1,2,3,4,5})),IF(COUNT(L47:X47)=4,SUM(LARGE(L47:X47,{1,2,3,4})),IF(COUNT(L47:X47)=3,SUM(LARGE(L47:X47,{1,2,3})),IF(COUNT(L47:X47)=2,SUM(LARGE(L47:X47,{1,2})),IF(COUNT(L47:X47)=1,SUM(LARGE(L47:X47,{1})),0)))))</f>
        <v>560</v>
      </c>
      <c r="K47" s="147">
        <f t="shared" si="1"/>
        <v>1</v>
      </c>
      <c r="L47" s="71"/>
      <c r="M47" s="71"/>
      <c r="N47" s="71"/>
      <c r="O47" s="71"/>
      <c r="P47" s="71">
        <v>560</v>
      </c>
      <c r="Q47" s="71"/>
      <c r="R47" s="71"/>
      <c r="S47" s="71"/>
      <c r="T47" s="71"/>
      <c r="U47" s="71"/>
      <c r="V47" s="71"/>
      <c r="W47" s="71"/>
      <c r="X47" s="158"/>
    </row>
    <row r="48" spans="2:24" ht="12" x14ac:dyDescent="0.2">
      <c r="B48" s="69"/>
      <c r="C48" s="254"/>
      <c r="D48" s="124" t="s">
        <v>1593</v>
      </c>
      <c r="E48" s="70" t="s">
        <v>306</v>
      </c>
      <c r="F48" s="145" t="str">
        <f>IFERROR(VLOOKUP(D48,BD!$B:$D,2,FALSE),"")</f>
        <v>BME</v>
      </c>
      <c r="G48" s="145" t="str">
        <f>IFERROR(VLOOKUP(E48,BD!$B:$D,2,FALSE),"")</f>
        <v>BME</v>
      </c>
      <c r="H48" s="160">
        <f>IFERROR(VLOOKUP(D48,BD!$B:$D,3,FALSE),"")</f>
        <v>39587</v>
      </c>
      <c r="I48" s="160">
        <f>IFERROR(VLOOKUP(E48,BD!$B:$D,3,FALSE),"")</f>
        <v>39454</v>
      </c>
      <c r="J48" s="146">
        <f>IF(COUNT(L48:X48)&gt;=5,SUM(LARGE(L48:X48,{1,2,3,4,5})),IF(COUNT(L48:X48)=4,SUM(LARGE(L48:X48,{1,2,3,4})),IF(COUNT(L48:X48)=3,SUM(LARGE(L48:X48,{1,2,3})),IF(COUNT(L48:X48)=2,SUM(LARGE(L48:X48,{1,2})),IF(COUNT(L48:X48)=1,SUM(LARGE(L48:X48,{1})),0)))))</f>
        <v>560</v>
      </c>
      <c r="K48" s="147">
        <f t="shared" si="1"/>
        <v>1</v>
      </c>
      <c r="L48" s="71"/>
      <c r="M48" s="71"/>
      <c r="N48" s="71">
        <v>560</v>
      </c>
      <c r="O48" s="71"/>
      <c r="P48" s="71"/>
      <c r="Q48" s="71"/>
      <c r="R48" s="71"/>
      <c r="S48" s="71"/>
      <c r="T48" s="71"/>
      <c r="U48" s="71"/>
      <c r="V48" s="71"/>
      <c r="W48" s="71"/>
      <c r="X48" s="158"/>
    </row>
    <row r="49" spans="2:24" ht="12" x14ac:dyDescent="0.2">
      <c r="B49" s="69"/>
      <c r="C49" s="254"/>
      <c r="D49" s="124" t="s">
        <v>210</v>
      </c>
      <c r="E49" s="70" t="s">
        <v>670</v>
      </c>
      <c r="F49" s="145" t="str">
        <f>IFERROR(VLOOKUP(D49,BD!$B:$D,2,FALSE),"")</f>
        <v>SMCC</v>
      </c>
      <c r="G49" s="145" t="str">
        <f>IFERROR(VLOOKUP(E49,BD!$B:$D,2,FALSE),"")</f>
        <v>SMCC</v>
      </c>
      <c r="H49" s="160">
        <f>IFERROR(VLOOKUP(D49,BD!$B:$D,3,FALSE),"")</f>
        <v>39220</v>
      </c>
      <c r="I49" s="160">
        <f>IFERROR(VLOOKUP(E49,BD!$B:$D,3,FALSE),"")</f>
        <v>39653</v>
      </c>
      <c r="J49" s="146">
        <f>IF(COUNT(L49:X49)&gt;=5,SUM(LARGE(L49:X49,{1,2,3,4,5})),IF(COUNT(L49:X49)=4,SUM(LARGE(L49:X49,{1,2,3,4})),IF(COUNT(L49:X49)=3,SUM(LARGE(L49:X49,{1,2,3})),IF(COUNT(L49:X49)=2,SUM(LARGE(L49:X49,{1,2})),IF(COUNT(L49:X49)=1,SUM(LARGE(L49:X49,{1})),0)))))</f>
        <v>560</v>
      </c>
      <c r="K49" s="147">
        <f t="shared" si="1"/>
        <v>1</v>
      </c>
      <c r="L49" s="71">
        <v>560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158"/>
    </row>
    <row r="50" spans="2:24" ht="12" x14ac:dyDescent="0.2">
      <c r="B50" s="69"/>
      <c r="C50" s="254">
        <v>41</v>
      </c>
      <c r="D50" s="125" t="s">
        <v>1062</v>
      </c>
      <c r="E50" s="123" t="s">
        <v>1456</v>
      </c>
      <c r="F50" s="145" t="str">
        <f>IFERROR(VLOOKUP(D50,BD!$B:$D,2,FALSE),"")</f>
        <v>SMEL/MCR</v>
      </c>
      <c r="G50" s="145" t="str">
        <f>IFERROR(VLOOKUP(E50,BD!$B:$D,2,FALSE),"")</f>
        <v>SMEL/MCR</v>
      </c>
      <c r="H50" s="160">
        <f>IFERROR(VLOOKUP(D50,BD!$B:$D,3,FALSE),"")</f>
        <v>39584</v>
      </c>
      <c r="I50" s="160">
        <f>IFERROR(VLOOKUP(E50,BD!$B:$D,3,FALSE),"")</f>
        <v>39145</v>
      </c>
      <c r="J50" s="146">
        <f>IF(COUNT(L50:X50)&gt;=5,SUM(LARGE(L50:X50,{1,2,3,4,5})),IF(COUNT(L50:X50)=4,SUM(LARGE(L50:X50,{1,2,3,4})),IF(COUNT(L50:X50)=3,SUM(LARGE(L50:X50,{1,2,3})),IF(COUNT(L50:X50)=2,SUM(LARGE(L50:X50,{1,2})),IF(COUNT(L50:X50)=1,SUM(LARGE(L50:X50,{1})),0)))))</f>
        <v>440</v>
      </c>
      <c r="K50" s="147">
        <f t="shared" si="1"/>
        <v>1</v>
      </c>
      <c r="L50" s="71"/>
      <c r="M50" s="71"/>
      <c r="N50" s="71"/>
      <c r="O50" s="71"/>
      <c r="P50" s="71"/>
      <c r="Q50" s="71">
        <v>440</v>
      </c>
      <c r="R50" s="71"/>
      <c r="S50" s="71"/>
      <c r="T50" s="71"/>
      <c r="U50" s="71"/>
      <c r="V50" s="71"/>
      <c r="W50" s="71"/>
      <c r="X50" s="158"/>
    </row>
    <row r="51" spans="2:24" ht="12" x14ac:dyDescent="0.2">
      <c r="B51" s="69"/>
      <c r="C51" s="254"/>
      <c r="D51" s="124" t="s">
        <v>970</v>
      </c>
      <c r="E51" s="70" t="s">
        <v>539</v>
      </c>
      <c r="F51" s="145" t="str">
        <f>IFERROR(VLOOKUP(D51,BD!$B:$D,2,FALSE),"")</f>
        <v>SMCC</v>
      </c>
      <c r="G51" s="145" t="str">
        <f>IFERROR(VLOOKUP(E51,BD!$B:$D,2,FALSE),"")</f>
        <v>SMCC</v>
      </c>
      <c r="H51" s="160">
        <f>IFERROR(VLOOKUP(D51,BD!$B:$D,3,FALSE),"")</f>
        <v>39459</v>
      </c>
      <c r="I51" s="160">
        <f>IFERROR(VLOOKUP(E51,BD!$B:$D,3,FALSE),"")</f>
        <v>39135</v>
      </c>
      <c r="J51" s="146">
        <f>IF(COUNT(L51:X51)&gt;=5,SUM(LARGE(L51:X51,{1,2,3,4,5})),IF(COUNT(L51:X51)=4,SUM(LARGE(L51:X51,{1,2,3,4})),IF(COUNT(L51:X51)=3,SUM(LARGE(L51:X51,{1,2,3})),IF(COUNT(L51:X51)=2,SUM(LARGE(L51:X51,{1,2})),IF(COUNT(L51:X51)=1,SUM(LARGE(L51:X51,{1})),0)))))</f>
        <v>440</v>
      </c>
      <c r="K51" s="147">
        <f t="shared" si="1"/>
        <v>1</v>
      </c>
      <c r="L51" s="71"/>
      <c r="M51" s="71"/>
      <c r="N51" s="71">
        <v>440</v>
      </c>
      <c r="O51" s="71"/>
      <c r="P51" s="71"/>
      <c r="Q51" s="71"/>
      <c r="R51" s="71"/>
      <c r="S51" s="71"/>
      <c r="T51" s="71"/>
      <c r="U51" s="71"/>
      <c r="V51" s="71"/>
      <c r="W51" s="71"/>
      <c r="X51" s="158"/>
    </row>
    <row r="52" spans="2:24" ht="12" x14ac:dyDescent="0.2">
      <c r="B52" s="69"/>
      <c r="C52" s="254"/>
      <c r="D52" s="124" t="s">
        <v>970</v>
      </c>
      <c r="E52" s="70" t="s">
        <v>1609</v>
      </c>
      <c r="F52" s="145" t="str">
        <f>IFERROR(VLOOKUP(D52,BD!$B:$D,2,FALSE),"")</f>
        <v>SMCC</v>
      </c>
      <c r="G52" s="145" t="str">
        <f>IFERROR(VLOOKUP(E52,BD!$B:$D,2,FALSE),"")</f>
        <v>SMCC</v>
      </c>
      <c r="H52" s="160">
        <f>IFERROR(VLOOKUP(D52,BD!$B:$D,3,FALSE),"")</f>
        <v>39459</v>
      </c>
      <c r="I52" s="160">
        <f>IFERROR(VLOOKUP(E52,BD!$B:$D,3,FALSE),"")</f>
        <v>39459</v>
      </c>
      <c r="J52" s="146">
        <f>IF(COUNT(L52:X52)&gt;=5,SUM(LARGE(L52:X52,{1,2,3,4,5})),IF(COUNT(L52:X52)=4,SUM(LARGE(L52:X52,{1,2,3,4})),IF(COUNT(L52:X52)=3,SUM(LARGE(L52:X52,{1,2,3})),IF(COUNT(L52:X52)=2,SUM(LARGE(L52:X52,{1,2})),IF(COUNT(L52:X52)=1,SUM(LARGE(L52:X52,{1})),0)))))</f>
        <v>440</v>
      </c>
      <c r="K52" s="147">
        <f t="shared" si="1"/>
        <v>1</v>
      </c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>
        <v>440</v>
      </c>
      <c r="W52" s="71"/>
      <c r="X52" s="158"/>
    </row>
    <row r="53" spans="2:24" ht="12" x14ac:dyDescent="0.2">
      <c r="B53" s="69"/>
      <c r="C53" s="254"/>
      <c r="D53" s="124" t="s">
        <v>1594</v>
      </c>
      <c r="E53" s="70" t="s">
        <v>1602</v>
      </c>
      <c r="F53" s="145" t="str">
        <f>IFERROR(VLOOKUP(D53,BD!$B:$D,2,FALSE),"")</f>
        <v>ASERP</v>
      </c>
      <c r="G53" s="145" t="str">
        <f>IFERROR(VLOOKUP(E53,BD!$B:$D,2,FALSE),"")</f>
        <v>ASERP</v>
      </c>
      <c r="H53" s="160">
        <f>IFERROR(VLOOKUP(D53,BD!$B:$D,3,FALSE),"")</f>
        <v>39736</v>
      </c>
      <c r="I53" s="160">
        <f>IFERROR(VLOOKUP(E53,BD!$B:$D,3,FALSE),"")</f>
        <v>39479</v>
      </c>
      <c r="J53" s="146">
        <f>IF(COUNT(L53:X53)&gt;=5,SUM(LARGE(L53:X53,{1,2,3,4,5})),IF(COUNT(L53:X53)=4,SUM(LARGE(L53:X53,{1,2,3,4})),IF(COUNT(L53:X53)=3,SUM(LARGE(L53:X53,{1,2,3})),IF(COUNT(L53:X53)=2,SUM(LARGE(L53:X53,{1,2})),IF(COUNT(L53:X53)=1,SUM(LARGE(L53:X53,{1})),0)))))</f>
        <v>440</v>
      </c>
      <c r="K53" s="147">
        <f t="shared" si="1"/>
        <v>1</v>
      </c>
      <c r="L53" s="71"/>
      <c r="M53" s="71"/>
      <c r="N53" s="71"/>
      <c r="O53" s="71"/>
      <c r="P53" s="71"/>
      <c r="Q53" s="71"/>
      <c r="R53" s="71"/>
      <c r="S53" s="71"/>
      <c r="T53" s="71">
        <v>440</v>
      </c>
      <c r="U53" s="71"/>
      <c r="V53" s="71"/>
      <c r="W53" s="71"/>
      <c r="X53" s="158"/>
    </row>
    <row r="54" spans="2:24" ht="12" x14ac:dyDescent="0.2">
      <c r="B54" s="69"/>
      <c r="C54" s="254"/>
      <c r="D54" s="124" t="s">
        <v>1596</v>
      </c>
      <c r="E54" s="70" t="s">
        <v>1616</v>
      </c>
      <c r="F54" s="145" t="str">
        <f>IFERROR(VLOOKUP(D54,BD!$B:$D,2,FALSE),"")</f>
        <v>CSJ/NAMBA TRAINING</v>
      </c>
      <c r="G54" s="145" t="str">
        <f>IFERROR(VLOOKUP(E54,BD!$B:$D,2,FALSE),"")</f>
        <v>CSJ/NAMBA TRAINING</v>
      </c>
      <c r="H54" s="160">
        <f>IFERROR(VLOOKUP(D54,BD!$B:$D,3,FALSE),"")</f>
        <v>39695</v>
      </c>
      <c r="I54" s="160">
        <f>IFERROR(VLOOKUP(E54,BD!$B:$D,3,FALSE),"")</f>
        <v>40253</v>
      </c>
      <c r="J54" s="146">
        <f>IF(COUNT(L54:X54)&gt;=5,SUM(LARGE(L54:X54,{1,2,3,4,5})),IF(COUNT(L54:X54)=4,SUM(LARGE(L54:X54,{1,2,3,4})),IF(COUNT(L54:X54)=3,SUM(LARGE(L54:X54,{1,2,3})),IF(COUNT(L54:X54)=2,SUM(LARGE(L54:X54,{1,2})),IF(COUNT(L54:X54)=1,SUM(LARGE(L54:X54,{1})),0)))))</f>
        <v>440</v>
      </c>
      <c r="K54" s="147">
        <f t="shared" si="1"/>
        <v>1</v>
      </c>
      <c r="L54" s="71"/>
      <c r="M54" s="71"/>
      <c r="N54" s="71"/>
      <c r="O54" s="71"/>
      <c r="P54" s="71"/>
      <c r="Q54" s="71"/>
      <c r="R54" s="71"/>
      <c r="S54" s="71"/>
      <c r="T54" s="71">
        <v>440</v>
      </c>
      <c r="U54" s="71"/>
      <c r="V54" s="71"/>
      <c r="W54" s="71"/>
      <c r="X54" s="158"/>
    </row>
    <row r="55" spans="2:24" ht="12" x14ac:dyDescent="0.2">
      <c r="B55" s="69"/>
      <c r="C55" s="254"/>
      <c r="D55" s="70" t="s">
        <v>303</v>
      </c>
      <c r="E55" s="70" t="s">
        <v>636</v>
      </c>
      <c r="F55" s="145" t="str">
        <f>IFERROR(VLOOKUP(D55,BD!$B:$D,2,FALSE),"")</f>
        <v>ZARDO</v>
      </c>
      <c r="G55" s="145" t="str">
        <f>IFERROR(VLOOKUP(E55,BD!$B:$D,2,FALSE),"")</f>
        <v>ZARDO</v>
      </c>
      <c r="H55" s="160">
        <f>IFERROR(VLOOKUP(D55,BD!$B:$D,3,FALSE),"")</f>
        <v>39327</v>
      </c>
      <c r="I55" s="160">
        <f>IFERROR(VLOOKUP(E55,BD!$B:$D,3,FALSE),"")</f>
        <v>39361</v>
      </c>
      <c r="J55" s="146">
        <f>IF(COUNT(L55:X55)&gt;=5,SUM(LARGE(L55:X55,{1,2,3,4,5})),IF(COUNT(L55:X55)=4,SUM(LARGE(L55:X55,{1,2,3,4})),IF(COUNT(L55:X55)=3,SUM(LARGE(L55:X55,{1,2,3})),IF(COUNT(L55:X55)=2,SUM(LARGE(L55:X55,{1,2})),IF(COUNT(L55:X55)=1,SUM(LARGE(L55:X55,{1})),0)))))</f>
        <v>440</v>
      </c>
      <c r="K55" s="147">
        <f t="shared" si="1"/>
        <v>1</v>
      </c>
      <c r="L55" s="71">
        <v>440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58"/>
    </row>
    <row r="56" spans="2:24" ht="12" x14ac:dyDescent="0.2">
      <c r="B56" s="69"/>
      <c r="C56" s="254"/>
      <c r="D56" s="124" t="s">
        <v>1091</v>
      </c>
      <c r="E56" s="70" t="s">
        <v>1446</v>
      </c>
      <c r="F56" s="145" t="str">
        <f>IFERROR(VLOOKUP(D56,BD!$B:$D,2,FALSE),"")</f>
        <v>AMBP</v>
      </c>
      <c r="G56" s="145" t="str">
        <f>IFERROR(VLOOKUP(E56,BD!$B:$D,2,FALSE),"")</f>
        <v>AMBP</v>
      </c>
      <c r="H56" s="160">
        <f>IFERROR(VLOOKUP(D56,BD!$B:$D,3,FALSE),"")</f>
        <v>39356</v>
      </c>
      <c r="I56" s="160">
        <f>IFERROR(VLOOKUP(E56,BD!$B:$D,3,FALSE),"")</f>
        <v>39478</v>
      </c>
      <c r="J56" s="146">
        <f>IF(COUNT(L56:X56)&gt;=5,SUM(LARGE(L56:X56,{1,2,3,4,5})),IF(COUNT(L56:X56)=4,SUM(LARGE(L56:X56,{1,2,3,4})),IF(COUNT(L56:X56)=3,SUM(LARGE(L56:X56,{1,2,3})),IF(COUNT(L56:X56)=2,SUM(LARGE(L56:X56,{1,2})),IF(COUNT(L56:X56)=1,SUM(LARGE(L56:X56,{1})),0)))))</f>
        <v>440</v>
      </c>
      <c r="K56" s="147">
        <f t="shared" si="1"/>
        <v>1</v>
      </c>
      <c r="L56" s="71"/>
      <c r="M56" s="71"/>
      <c r="N56" s="71"/>
      <c r="O56" s="71"/>
      <c r="P56" s="71">
        <v>440</v>
      </c>
      <c r="Q56" s="71"/>
      <c r="R56" s="71"/>
      <c r="S56" s="71"/>
      <c r="T56" s="71"/>
      <c r="U56" s="71"/>
      <c r="V56" s="71"/>
      <c r="W56" s="71"/>
      <c r="X56" s="158"/>
    </row>
    <row r="57" spans="2:24" ht="12" x14ac:dyDescent="0.2">
      <c r="B57" s="69"/>
      <c r="C57" s="254"/>
      <c r="D57" s="70" t="s">
        <v>1429</v>
      </c>
      <c r="E57" s="70" t="s">
        <v>1459</v>
      </c>
      <c r="F57" s="145" t="str">
        <f>IFERROR(VLOOKUP(D57,BD!$B:$D,2,FALSE),"")</f>
        <v>AMBP</v>
      </c>
      <c r="G57" s="145" t="str">
        <f>IFERROR(VLOOKUP(E57,BD!$B:$D,2,FALSE),"")</f>
        <v>AMBP</v>
      </c>
      <c r="H57" s="160">
        <f>IFERROR(VLOOKUP(D57,BD!$B:$D,3,FALSE),"")</f>
        <v>39417</v>
      </c>
      <c r="I57" s="160">
        <f>IFERROR(VLOOKUP(E57,BD!$B:$D,3,FALSE),"")</f>
        <v>40371</v>
      </c>
      <c r="J57" s="146">
        <f>IF(COUNT(L57:X57)&gt;=5,SUM(LARGE(L57:X57,{1,2,3,4,5})),IF(COUNT(L57:X57)=4,SUM(LARGE(L57:X57,{1,2,3,4})),IF(COUNT(L57:X57)=3,SUM(LARGE(L57:X57,{1,2,3})),IF(COUNT(L57:X57)=2,SUM(LARGE(L57:X57,{1,2})),IF(COUNT(L57:X57)=1,SUM(LARGE(L57:X57,{1})),0)))))</f>
        <v>440</v>
      </c>
      <c r="K57" s="147">
        <f t="shared" si="1"/>
        <v>1</v>
      </c>
      <c r="L57" s="71"/>
      <c r="M57" s="71"/>
      <c r="N57" s="71"/>
      <c r="O57" s="71"/>
      <c r="P57" s="71">
        <v>440</v>
      </c>
      <c r="Q57" s="71"/>
      <c r="R57" s="71"/>
      <c r="S57" s="71"/>
      <c r="T57" s="71"/>
      <c r="U57" s="71"/>
      <c r="V57" s="71"/>
      <c r="W57" s="71"/>
      <c r="X57" s="158"/>
    </row>
    <row r="58" spans="2:24" ht="12" x14ac:dyDescent="0.2">
      <c r="B58" s="69"/>
      <c r="C58" s="254"/>
      <c r="D58" s="70" t="s">
        <v>1593</v>
      </c>
      <c r="E58" s="70" t="s">
        <v>1610</v>
      </c>
      <c r="F58" s="145" t="str">
        <f>IFERROR(VLOOKUP(D58,BD!$B:$D,2,FALSE),"")</f>
        <v>BME</v>
      </c>
      <c r="G58" s="145" t="str">
        <f>IFERROR(VLOOKUP(E58,BD!$B:$D,2,FALSE),"")</f>
        <v>BME</v>
      </c>
      <c r="H58" s="160">
        <f>IFERROR(VLOOKUP(D58,BD!$B:$D,3,FALSE),"")</f>
        <v>39587</v>
      </c>
      <c r="I58" s="160">
        <f>IFERROR(VLOOKUP(E58,BD!$B:$D,3,FALSE),"")</f>
        <v>39443</v>
      </c>
      <c r="J58" s="146">
        <f>IF(COUNT(L58:X58)&gt;=5,SUM(LARGE(L58:X58,{1,2,3,4,5})),IF(COUNT(L58:X58)=4,SUM(LARGE(L58:X58,{1,2,3,4})),IF(COUNT(L58:X58)=3,SUM(LARGE(L58:X58,{1,2,3})),IF(COUNT(L58:X58)=2,SUM(LARGE(L58:X58,{1,2})),IF(COUNT(L58:X58)=1,SUM(LARGE(L58:X58,{1})),0)))))</f>
        <v>440</v>
      </c>
      <c r="K58" s="147">
        <f t="shared" si="1"/>
        <v>1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>
        <v>440</v>
      </c>
      <c r="W58" s="71"/>
      <c r="X58" s="158"/>
    </row>
    <row r="59" spans="2:24" ht="12" x14ac:dyDescent="0.2">
      <c r="B59" s="69"/>
      <c r="C59" s="254"/>
      <c r="D59" s="124" t="s">
        <v>1424</v>
      </c>
      <c r="E59" s="70" t="s">
        <v>1603</v>
      </c>
      <c r="F59" s="145" t="str">
        <f>IFERROR(VLOOKUP(D59,BD!$B:$D,2,FALSE),"")</f>
        <v>SMEL/MCR</v>
      </c>
      <c r="G59" s="145" t="str">
        <f>IFERROR(VLOOKUP(E59,BD!$B:$D,2,FALSE),"")</f>
        <v>SMEL/MCR</v>
      </c>
      <c r="H59" s="160">
        <f>IFERROR(VLOOKUP(D59,BD!$B:$D,3,FALSE),"")</f>
        <v>39127</v>
      </c>
      <c r="I59" s="160">
        <f>IFERROR(VLOOKUP(E59,BD!$B:$D,3,FALSE),"")</f>
        <v>0</v>
      </c>
      <c r="J59" s="146">
        <f>IF(COUNT(L59:X59)&gt;=5,SUM(LARGE(L59:X59,{1,2,3,4,5})),IF(COUNT(L59:X59)=4,SUM(LARGE(L59:X59,{1,2,3,4})),IF(COUNT(L59:X59)=3,SUM(LARGE(L59:X59,{1,2,3})),IF(COUNT(L59:X59)=2,SUM(LARGE(L59:X59,{1,2})),IF(COUNT(L59:X59)=1,SUM(LARGE(L59:X59,{1})),0)))))</f>
        <v>440</v>
      </c>
      <c r="K59" s="147">
        <f t="shared" si="1"/>
        <v>1</v>
      </c>
      <c r="L59" s="71"/>
      <c r="M59" s="71"/>
      <c r="N59" s="71"/>
      <c r="O59" s="71"/>
      <c r="P59" s="71"/>
      <c r="Q59" s="71"/>
      <c r="R59" s="71"/>
      <c r="S59" s="71"/>
      <c r="T59" s="71"/>
      <c r="U59" s="71">
        <v>440</v>
      </c>
      <c r="V59" s="71"/>
      <c r="W59" s="71"/>
      <c r="X59" s="158"/>
    </row>
    <row r="60" spans="2:24" ht="12" x14ac:dyDescent="0.2">
      <c r="B60" s="69"/>
      <c r="C60" s="254"/>
      <c r="D60" s="124" t="s">
        <v>1431</v>
      </c>
      <c r="E60" s="70" t="s">
        <v>1460</v>
      </c>
      <c r="F60" s="145" t="str">
        <f>IFERROR(VLOOKUP(D60,BD!$B:$D,2,FALSE),"")</f>
        <v>AMBP</v>
      </c>
      <c r="G60" s="145" t="str">
        <f>IFERROR(VLOOKUP(E60,BD!$B:$D,2,FALSE),"")</f>
        <v>AMBP</v>
      </c>
      <c r="H60" s="160">
        <f>IFERROR(VLOOKUP(D60,BD!$B:$D,3,FALSE),"")</f>
        <v>39322</v>
      </c>
      <c r="I60" s="160">
        <f>IFERROR(VLOOKUP(E60,BD!$B:$D,3,FALSE),"")</f>
        <v>39882</v>
      </c>
      <c r="J60" s="146">
        <f>IF(COUNT(L60:X60)&gt;=5,SUM(LARGE(L60:X60,{1,2,3,4,5})),IF(COUNT(L60:X60)=4,SUM(LARGE(L60:X60,{1,2,3,4})),IF(COUNT(L60:X60)=3,SUM(LARGE(L60:X60,{1,2,3})),IF(COUNT(L60:X60)=2,SUM(LARGE(L60:X60,{1,2})),IF(COUNT(L60:X60)=1,SUM(LARGE(L60:X60,{1})),0)))))</f>
        <v>440</v>
      </c>
      <c r="K60" s="147">
        <f t="shared" si="1"/>
        <v>1</v>
      </c>
      <c r="L60" s="71"/>
      <c r="M60" s="71"/>
      <c r="N60" s="71"/>
      <c r="O60" s="71"/>
      <c r="P60" s="71">
        <v>440</v>
      </c>
      <c r="Q60" s="71"/>
      <c r="R60" s="71"/>
      <c r="S60" s="71"/>
      <c r="T60" s="71"/>
      <c r="U60" s="71"/>
      <c r="V60" s="71"/>
      <c r="W60" s="71"/>
      <c r="X60" s="158"/>
    </row>
    <row r="61" spans="2:24" ht="12" x14ac:dyDescent="0.2">
      <c r="B61" s="69"/>
      <c r="C61" s="254">
        <v>52</v>
      </c>
      <c r="D61" s="124" t="s">
        <v>1062</v>
      </c>
      <c r="E61" s="70" t="s">
        <v>1453</v>
      </c>
      <c r="F61" s="145" t="str">
        <f>IFERROR(VLOOKUP(D61,BD!$B:$D,2,FALSE),"")</f>
        <v>SMEL/MCR</v>
      </c>
      <c r="G61" s="145" t="str">
        <f>IFERROR(VLOOKUP(E61,BD!$B:$D,2,FALSE),"")</f>
        <v>SMEL/MCR</v>
      </c>
      <c r="H61" s="160">
        <f>IFERROR(VLOOKUP(D61,BD!$B:$D,3,FALSE),"")</f>
        <v>39584</v>
      </c>
      <c r="I61" s="160">
        <f>IFERROR(VLOOKUP(E61,BD!$B:$D,3,FALSE),"")</f>
        <v>39176</v>
      </c>
      <c r="J61" s="146">
        <f>IF(COUNT(L61:X61)&gt;=5,SUM(LARGE(L61:X61,{1,2,3,4,5})),IF(COUNT(L61:X61)=4,SUM(LARGE(L61:X61,{1,2,3,4})),IF(COUNT(L61:X61)=3,SUM(LARGE(L61:X61,{1,2,3})),IF(COUNT(L61:X61)=2,SUM(LARGE(L61:X61,{1,2})),IF(COUNT(L61:X61)=1,SUM(LARGE(L61:X61,{1})),0)))))</f>
        <v>400</v>
      </c>
      <c r="K61" s="147">
        <f t="shared" si="1"/>
        <v>1</v>
      </c>
      <c r="L61" s="71"/>
      <c r="M61" s="71"/>
      <c r="N61" s="71"/>
      <c r="O61" s="71"/>
      <c r="P61" s="71"/>
      <c r="Q61" s="71"/>
      <c r="R61" s="71">
        <v>400</v>
      </c>
      <c r="S61" s="71"/>
      <c r="T61" s="71"/>
      <c r="U61" s="71"/>
      <c r="V61" s="71"/>
      <c r="W61" s="71"/>
      <c r="X61" s="158"/>
    </row>
    <row r="62" spans="2:24" ht="12" x14ac:dyDescent="0.2">
      <c r="B62" s="69"/>
      <c r="C62" s="254"/>
      <c r="D62" s="124" t="s">
        <v>1149</v>
      </c>
      <c r="E62" s="70" t="s">
        <v>1482</v>
      </c>
      <c r="F62" s="145" t="str">
        <f>IFERROR(VLOOKUP(D62,BD!$B:$D,2,FALSE),"")</f>
        <v>ZARDO</v>
      </c>
      <c r="G62" s="145" t="str">
        <f>IFERROR(VLOOKUP(E62,BD!$B:$D,2,FALSE),"")</f>
        <v>ZARDO</v>
      </c>
      <c r="H62" s="160">
        <f>IFERROR(VLOOKUP(D62,BD!$B:$D,3,FALSE),"")</f>
        <v>39731</v>
      </c>
      <c r="I62" s="160">
        <f>IFERROR(VLOOKUP(E62,BD!$B:$D,3,FALSE),"")</f>
        <v>39167</v>
      </c>
      <c r="J62" s="146">
        <f>IF(COUNT(L62:X62)&gt;=5,SUM(LARGE(L62:X62,{1,2,3,4,5})),IF(COUNT(L62:X62)=4,SUM(LARGE(L62:X62,{1,2,3,4})),IF(COUNT(L62:X62)=3,SUM(LARGE(L62:X62,{1,2,3})),IF(COUNT(L62:X62)=2,SUM(LARGE(L62:X62,{1,2})),IF(COUNT(L62:X62)=1,SUM(LARGE(L62:X62,{1})),0)))))</f>
        <v>400</v>
      </c>
      <c r="K62" s="147">
        <f t="shared" si="1"/>
        <v>1</v>
      </c>
      <c r="L62" s="71"/>
      <c r="M62" s="71"/>
      <c r="N62" s="71"/>
      <c r="O62" s="71"/>
      <c r="P62" s="71"/>
      <c r="Q62" s="71"/>
      <c r="R62" s="71"/>
      <c r="S62" s="71">
        <v>400</v>
      </c>
      <c r="T62" s="71"/>
      <c r="U62" s="71"/>
      <c r="V62" s="71"/>
      <c r="W62" s="71"/>
      <c r="X62" s="158"/>
    </row>
    <row r="63" spans="2:24" ht="12" x14ac:dyDescent="0.2">
      <c r="B63" s="69"/>
      <c r="C63" s="254"/>
      <c r="D63" s="124" t="s">
        <v>1433</v>
      </c>
      <c r="E63" s="70" t="s">
        <v>1077</v>
      </c>
      <c r="F63" s="145" t="str">
        <f>IFERROR(VLOOKUP(D63,BD!$B:$D,2,FALSE),"")</f>
        <v>SMEL/MCR</v>
      </c>
      <c r="G63" s="145" t="str">
        <f>IFERROR(VLOOKUP(E63,BD!$B:$D,2,FALSE),"")</f>
        <v>SMEL/MCR</v>
      </c>
      <c r="H63" s="160">
        <f>IFERROR(VLOOKUP(D63,BD!$B:$D,3,FALSE),"")</f>
        <v>39353</v>
      </c>
      <c r="I63" s="160">
        <f>IFERROR(VLOOKUP(E63,BD!$B:$D,3,FALSE),"")</f>
        <v>39372</v>
      </c>
      <c r="J63" s="146">
        <f>IF(COUNT(L63:X63)&gt;=5,SUM(LARGE(L63:X63,{1,2,3,4,5})),IF(COUNT(L63:X63)=4,SUM(LARGE(L63:X63,{1,2,3,4})),IF(COUNT(L63:X63)=3,SUM(LARGE(L63:X63,{1,2,3})),IF(COUNT(L63:X63)=2,SUM(LARGE(L63:X63,{1,2})),IF(COUNT(L63:X63)=1,SUM(LARGE(L63:X63,{1})),0)))))</f>
        <v>400</v>
      </c>
      <c r="K63" s="147">
        <f t="shared" si="1"/>
        <v>1</v>
      </c>
      <c r="L63" s="71"/>
      <c r="M63" s="71"/>
      <c r="N63" s="71"/>
      <c r="O63" s="71"/>
      <c r="P63" s="71"/>
      <c r="Q63" s="71"/>
      <c r="R63" s="71">
        <v>400</v>
      </c>
      <c r="S63" s="71"/>
      <c r="T63" s="71"/>
      <c r="U63" s="71"/>
      <c r="V63" s="71"/>
      <c r="W63" s="71"/>
      <c r="X63" s="158"/>
    </row>
    <row r="64" spans="2:24" ht="12" x14ac:dyDescent="0.2">
      <c r="B64" s="69"/>
      <c r="C64" s="254"/>
      <c r="D64" s="124" t="s">
        <v>1439</v>
      </c>
      <c r="E64" s="70" t="s">
        <v>1452</v>
      </c>
      <c r="F64" s="145" t="str">
        <f>IFERROR(VLOOKUP(D64,BD!$B:$D,2,FALSE),"")</f>
        <v>SMEL/MCR</v>
      </c>
      <c r="G64" s="145" t="str">
        <f>IFERROR(VLOOKUP(E64,BD!$B:$D,2,FALSE),"")</f>
        <v>SMEL/MCR</v>
      </c>
      <c r="H64" s="160">
        <f>IFERROR(VLOOKUP(D64,BD!$B:$D,3,FALSE),"")</f>
        <v>39468</v>
      </c>
      <c r="I64" s="160">
        <f>IFERROR(VLOOKUP(E64,BD!$B:$D,3,FALSE),"")</f>
        <v>39582</v>
      </c>
      <c r="J64" s="146">
        <f>IF(COUNT(L64:X64)&gt;=5,SUM(LARGE(L64:X64,{1,2,3,4,5})),IF(COUNT(L64:X64)=4,SUM(LARGE(L64:X64,{1,2,3,4})),IF(COUNT(L64:X64)=3,SUM(LARGE(L64:X64,{1,2,3})),IF(COUNT(L64:X64)=2,SUM(LARGE(L64:X64,{1,2})),IF(COUNT(L64:X64)=1,SUM(LARGE(L64:X64,{1})),0)))))</f>
        <v>400</v>
      </c>
      <c r="K64" s="147">
        <f t="shared" si="1"/>
        <v>1</v>
      </c>
      <c r="L64" s="71"/>
      <c r="M64" s="71"/>
      <c r="N64" s="71"/>
      <c r="O64" s="71"/>
      <c r="P64" s="71"/>
      <c r="Q64" s="71"/>
      <c r="R64" s="71">
        <v>400</v>
      </c>
      <c r="S64" s="71"/>
      <c r="T64" s="71"/>
      <c r="U64" s="71"/>
      <c r="V64" s="71"/>
      <c r="W64" s="71"/>
      <c r="X64" s="158"/>
    </row>
    <row r="65" spans="2:24" ht="12" x14ac:dyDescent="0.2">
      <c r="B65" s="69"/>
      <c r="C65" s="254"/>
      <c r="D65" s="124" t="s">
        <v>1438</v>
      </c>
      <c r="E65" s="70" t="s">
        <v>1457</v>
      </c>
      <c r="F65" s="145" t="str">
        <f>IFERROR(VLOOKUP(D65,BD!$B:$D,2,FALSE),"")</f>
        <v>SMEL/MCR</v>
      </c>
      <c r="G65" s="145" t="str">
        <f>IFERROR(VLOOKUP(E65,BD!$B:$D,2,FALSE),"")</f>
        <v>SMEL/MCR</v>
      </c>
      <c r="H65" s="160">
        <f>IFERROR(VLOOKUP(D65,BD!$B:$D,3,FALSE),"")</f>
        <v>39570</v>
      </c>
      <c r="I65" s="160">
        <f>IFERROR(VLOOKUP(E65,BD!$B:$D,3,FALSE),"")</f>
        <v>39433</v>
      </c>
      <c r="J65" s="146">
        <f>IF(COUNT(L65:X65)&gt;=5,SUM(LARGE(L65:X65,{1,2,3,4,5})),IF(COUNT(L65:X65)=4,SUM(LARGE(L65:X65,{1,2,3,4})),IF(COUNT(L65:X65)=3,SUM(LARGE(L65:X65,{1,2,3})),IF(COUNT(L65:X65)=2,SUM(LARGE(L65:X65,{1,2})),IF(COUNT(L65:X65)=1,SUM(LARGE(L65:X65,{1})),0)))))</f>
        <v>400</v>
      </c>
      <c r="K65" s="147">
        <f t="shared" si="1"/>
        <v>1</v>
      </c>
      <c r="L65" s="71"/>
      <c r="M65" s="71"/>
      <c r="N65" s="71"/>
      <c r="O65" s="71"/>
      <c r="P65" s="71"/>
      <c r="Q65" s="71"/>
      <c r="R65" s="71">
        <v>400</v>
      </c>
      <c r="S65" s="71"/>
      <c r="T65" s="71"/>
      <c r="U65" s="71"/>
      <c r="V65" s="71"/>
      <c r="W65" s="71"/>
      <c r="X65" s="158"/>
    </row>
    <row r="66" spans="2:24" ht="12" x14ac:dyDescent="0.2">
      <c r="B66" s="69"/>
      <c r="C66" s="254"/>
      <c r="D66" s="126" t="s">
        <v>1461</v>
      </c>
      <c r="E66" s="70" t="s">
        <v>1449</v>
      </c>
      <c r="F66" s="145" t="str">
        <f>IFERROR(VLOOKUP(D66,BD!$B:$D,2,FALSE),"")</f>
        <v>SMEL/MCR</v>
      </c>
      <c r="G66" s="145" t="str">
        <f>IFERROR(VLOOKUP(E66,BD!$B:$D,2,FALSE),"")</f>
        <v>SMEL/MCR</v>
      </c>
      <c r="H66" s="160">
        <f>IFERROR(VLOOKUP(D66,BD!$B:$D,3,FALSE),"")</f>
        <v>40405</v>
      </c>
      <c r="I66" s="160">
        <f>IFERROR(VLOOKUP(E66,BD!$B:$D,3,FALSE),"")</f>
        <v>39790</v>
      </c>
      <c r="J66" s="146">
        <f>IF(COUNT(L66:X66)&gt;=5,SUM(LARGE(L66:X66,{1,2,3,4,5})),IF(COUNT(L66:X66)=4,SUM(LARGE(L66:X66,{1,2,3,4})),IF(COUNT(L66:X66)=3,SUM(LARGE(L66:X66,{1,2,3})),IF(COUNT(L66:X66)=2,SUM(LARGE(L66:X66,{1,2})),IF(COUNT(L66:X66)=1,SUM(LARGE(L66:X66,{1})),0)))))</f>
        <v>400</v>
      </c>
      <c r="K66" s="147">
        <f t="shared" si="1"/>
        <v>1</v>
      </c>
      <c r="L66" s="71"/>
      <c r="M66" s="71"/>
      <c r="N66" s="71"/>
      <c r="O66" s="71"/>
      <c r="P66" s="71"/>
      <c r="Q66" s="71"/>
      <c r="R66" s="71">
        <v>400</v>
      </c>
      <c r="S66" s="71"/>
      <c r="T66" s="71"/>
      <c r="U66" s="71"/>
      <c r="V66" s="71"/>
      <c r="W66" s="71"/>
      <c r="X66" s="158"/>
    </row>
    <row r="67" spans="2:24" ht="12" x14ac:dyDescent="0.2">
      <c r="B67" s="69"/>
      <c r="C67" s="254"/>
      <c r="D67" s="124" t="s">
        <v>1440</v>
      </c>
      <c r="E67" s="70" t="s">
        <v>1416</v>
      </c>
      <c r="F67" s="145" t="str">
        <f>IFERROR(VLOOKUP(D67,BD!$B:$D,2,FALSE),"")</f>
        <v>ABCFI</v>
      </c>
      <c r="G67" s="145" t="str">
        <f>IFERROR(VLOOKUP(E67,BD!$B:$D,2,FALSE),"")</f>
        <v>ABCFI</v>
      </c>
      <c r="H67" s="160">
        <f>IFERROR(VLOOKUP(D67,BD!$B:$D,3,FALSE),"")</f>
        <v>39603</v>
      </c>
      <c r="I67" s="160">
        <f>IFERROR(VLOOKUP(E67,BD!$B:$D,3,FALSE),"")</f>
        <v>39382</v>
      </c>
      <c r="J67" s="146">
        <f>IF(COUNT(L67:X67)&gt;=5,SUM(LARGE(L67:X67,{1,2,3,4,5})),IF(COUNT(L67:X67)=4,SUM(LARGE(L67:X67,{1,2,3,4})),IF(COUNT(L67:X67)=3,SUM(LARGE(L67:X67,{1,2,3})),IF(COUNT(L67:X67)=2,SUM(LARGE(L67:X67,{1,2})),IF(COUNT(L67:X67)=1,SUM(LARGE(L67:X67,{1})),0)))))</f>
        <v>400</v>
      </c>
      <c r="K67" s="147">
        <f t="shared" si="1"/>
        <v>1</v>
      </c>
      <c r="L67" s="71"/>
      <c r="M67" s="71"/>
      <c r="N67" s="71"/>
      <c r="O67" s="71"/>
      <c r="P67" s="71"/>
      <c r="Q67" s="71"/>
      <c r="R67" s="71"/>
      <c r="S67" s="71">
        <v>400</v>
      </c>
      <c r="T67" s="71"/>
      <c r="U67" s="71"/>
      <c r="V67" s="71"/>
      <c r="W67" s="71"/>
      <c r="X67" s="158"/>
    </row>
    <row r="68" spans="2:24" ht="12" x14ac:dyDescent="0.2">
      <c r="B68" s="69"/>
      <c r="C68" s="254"/>
      <c r="D68" s="70" t="s">
        <v>1422</v>
      </c>
      <c r="E68" s="70" t="s">
        <v>1447</v>
      </c>
      <c r="F68" s="145" t="str">
        <f>IFERROR(VLOOKUP(D68,BD!$B:$D,2,FALSE),"")</f>
        <v>SMEL/MCR</v>
      </c>
      <c r="G68" s="145" t="str">
        <f>IFERROR(VLOOKUP(E68,BD!$B:$D,2,FALSE),"")</f>
        <v>SMEL/MCR</v>
      </c>
      <c r="H68" s="160">
        <f>IFERROR(VLOOKUP(D68,BD!$B:$D,3,FALSE),"")</f>
        <v>39120</v>
      </c>
      <c r="I68" s="160">
        <f>IFERROR(VLOOKUP(E68,BD!$B:$D,3,FALSE),"")</f>
        <v>39135</v>
      </c>
      <c r="J68" s="146">
        <f>IF(COUNT(L68:X68)&gt;=5,SUM(LARGE(L68:X68,{1,2,3,4,5})),IF(COUNT(L68:X68)=4,SUM(LARGE(L68:X68,{1,2,3,4})),IF(COUNT(L68:X68)=3,SUM(LARGE(L68:X68,{1,2,3})),IF(COUNT(L68:X68)=2,SUM(LARGE(L68:X68,{1,2})),IF(COUNT(L68:X68)=1,SUM(LARGE(L68:X68,{1})),0)))))</f>
        <v>400</v>
      </c>
      <c r="K68" s="147">
        <f t="shared" si="1"/>
        <v>1</v>
      </c>
      <c r="L68" s="71"/>
      <c r="M68" s="71"/>
      <c r="N68" s="71"/>
      <c r="O68" s="71"/>
      <c r="P68" s="71"/>
      <c r="Q68" s="71"/>
      <c r="R68" s="71">
        <v>400</v>
      </c>
      <c r="S68" s="71"/>
      <c r="T68" s="71"/>
      <c r="U68" s="71"/>
      <c r="V68" s="71"/>
      <c r="W68" s="71"/>
      <c r="X68" s="158"/>
    </row>
    <row r="69" spans="2:24" ht="12" x14ac:dyDescent="0.2">
      <c r="B69" s="69"/>
      <c r="C69" s="254"/>
      <c r="D69" s="124" t="s">
        <v>1221</v>
      </c>
      <c r="E69" s="123" t="s">
        <v>1218</v>
      </c>
      <c r="F69" s="145" t="str">
        <f>IFERROR(VLOOKUP(D69,BD!$B:$D,2,FALSE),"")</f>
        <v>ABB</v>
      </c>
      <c r="G69" s="145" t="str">
        <f>IFERROR(VLOOKUP(E69,BD!$B:$D,2,FALSE),"")</f>
        <v>ABB</v>
      </c>
      <c r="H69" s="160">
        <f>IFERROR(VLOOKUP(D69,BD!$B:$D,3,FALSE),"")</f>
        <v>39484</v>
      </c>
      <c r="I69" s="160">
        <f>IFERROR(VLOOKUP(E69,BD!$B:$D,3,FALSE),"")</f>
        <v>39672</v>
      </c>
      <c r="J69" s="146">
        <f>IF(COUNT(L69:X69)&gt;=5,SUM(LARGE(L69:X69,{1,2,3,4,5})),IF(COUNT(L69:X69)=4,SUM(LARGE(L69:X69,{1,2,3,4})),IF(COUNT(L69:X69)=3,SUM(LARGE(L69:X69,{1,2,3})),IF(COUNT(L69:X69)=2,SUM(LARGE(L69:X69,{1,2})),IF(COUNT(L69:X69)=1,SUM(LARGE(L69:X69,{1})),0)))))</f>
        <v>400</v>
      </c>
      <c r="K69" s="147">
        <f t="shared" si="1"/>
        <v>1</v>
      </c>
      <c r="L69" s="71"/>
      <c r="M69" s="71"/>
      <c r="N69" s="71"/>
      <c r="O69" s="71"/>
      <c r="P69" s="71"/>
      <c r="Q69" s="71"/>
      <c r="R69" s="71">
        <v>400</v>
      </c>
      <c r="S69" s="71"/>
      <c r="T69" s="71"/>
      <c r="U69" s="71"/>
      <c r="V69" s="71"/>
      <c r="W69" s="71"/>
      <c r="X69" s="158"/>
    </row>
    <row r="70" spans="2:24" ht="12" x14ac:dyDescent="0.2">
      <c r="B70" s="69"/>
      <c r="C70" s="254"/>
      <c r="D70" s="70" t="s">
        <v>845</v>
      </c>
      <c r="E70" s="70" t="s">
        <v>1215</v>
      </c>
      <c r="F70" s="145" t="str">
        <f>IFERROR(VLOOKUP(D70,BD!$B:$D,2,FALSE),"")</f>
        <v>ABB</v>
      </c>
      <c r="G70" s="145" t="str">
        <f>IFERROR(VLOOKUP(E70,BD!$B:$D,2,FALSE),"")</f>
        <v>ABB</v>
      </c>
      <c r="H70" s="160">
        <f>IFERROR(VLOOKUP(D70,BD!$B:$D,3,FALSE),"")</f>
        <v>39729</v>
      </c>
      <c r="I70" s="160">
        <f>IFERROR(VLOOKUP(E70,BD!$B:$D,3,FALSE),"")</f>
        <v>39702</v>
      </c>
      <c r="J70" s="146">
        <f>IF(COUNT(L70:X70)&gt;=5,SUM(LARGE(L70:X70,{1,2,3,4,5})),IF(COUNT(L70:X70)=4,SUM(LARGE(L70:X70,{1,2,3,4})),IF(COUNT(L70:X70)=3,SUM(LARGE(L70:X70,{1,2,3})),IF(COUNT(L70:X70)=2,SUM(LARGE(L70:X70,{1,2})),IF(COUNT(L70:X70)=1,SUM(LARGE(L70:X70,{1})),0)))))</f>
        <v>400</v>
      </c>
      <c r="K70" s="147">
        <f t="shared" si="1"/>
        <v>1</v>
      </c>
      <c r="L70" s="71"/>
      <c r="M70" s="71"/>
      <c r="N70" s="71"/>
      <c r="O70" s="71"/>
      <c r="P70" s="71"/>
      <c r="Q70" s="71"/>
      <c r="R70" s="71">
        <v>400</v>
      </c>
      <c r="S70" s="71"/>
      <c r="T70" s="71"/>
      <c r="U70" s="71"/>
      <c r="V70" s="71"/>
      <c r="W70" s="71"/>
      <c r="X70" s="158"/>
    </row>
    <row r="71" spans="2:24" ht="12" x14ac:dyDescent="0.2">
      <c r="B71" s="69"/>
      <c r="C71" s="254"/>
      <c r="D71" s="124" t="s">
        <v>1168</v>
      </c>
      <c r="E71" s="123" t="s">
        <v>1581</v>
      </c>
      <c r="F71" s="145" t="str">
        <f>IFERROR(VLOOKUP(D71,BD!$B:$D,2,FALSE),"")</f>
        <v>ZARDO</v>
      </c>
      <c r="G71" s="145" t="str">
        <f>IFERROR(VLOOKUP(E71,BD!$B:$D,2,FALSE),"")</f>
        <v>ZARDO</v>
      </c>
      <c r="H71" s="160">
        <f>IFERROR(VLOOKUP(D71,BD!$B:$D,3,FALSE),"")</f>
        <v>39560</v>
      </c>
      <c r="I71" s="160">
        <f>IFERROR(VLOOKUP(E71,BD!$B:$D,3,FALSE),"")</f>
        <v>39268</v>
      </c>
      <c r="J71" s="146">
        <f>IF(COUNT(L71:X71)&gt;=5,SUM(LARGE(L71:X71,{1,2,3,4,5})),IF(COUNT(L71:X71)=4,SUM(LARGE(L71:X71,{1,2,3,4})),IF(COUNT(L71:X71)=3,SUM(LARGE(L71:X71,{1,2,3})),IF(COUNT(L71:X71)=2,SUM(LARGE(L71:X71,{1,2})),IF(COUNT(L71:X71)=1,SUM(LARGE(L71:X71,{1})),0)))))</f>
        <v>400</v>
      </c>
      <c r="K71" s="147">
        <f t="shared" si="1"/>
        <v>1</v>
      </c>
      <c r="L71" s="71"/>
      <c r="M71" s="71"/>
      <c r="N71" s="71"/>
      <c r="O71" s="71"/>
      <c r="P71" s="71"/>
      <c r="Q71" s="71"/>
      <c r="R71" s="71">
        <v>400</v>
      </c>
      <c r="S71" s="71"/>
      <c r="T71" s="71"/>
      <c r="U71" s="71"/>
      <c r="V71" s="71"/>
      <c r="W71" s="71"/>
      <c r="X71" s="158"/>
    </row>
    <row r="72" spans="2:24" ht="12" x14ac:dyDescent="0.2">
      <c r="B72" s="69"/>
      <c r="C72" s="254">
        <v>63</v>
      </c>
      <c r="D72" s="124" t="s">
        <v>1599</v>
      </c>
      <c r="E72" s="70" t="s">
        <v>1617</v>
      </c>
      <c r="F72" s="145" t="str">
        <f>IFERROR(VLOOKUP(D72,BD!$B:$D,2,FALSE),"")</f>
        <v>ASSVP</v>
      </c>
      <c r="G72" s="145" t="str">
        <f>IFERROR(VLOOKUP(E72,BD!$B:$D,2,FALSE),"")</f>
        <v>ASSVP</v>
      </c>
      <c r="H72" s="160">
        <f>IFERROR(VLOOKUP(D72,BD!$B:$D,3,FALSE),"")</f>
        <v>39541</v>
      </c>
      <c r="I72" s="160">
        <f>IFERROR(VLOOKUP(E72,BD!$B:$D,3,FALSE),"")</f>
        <v>39966</v>
      </c>
      <c r="J72" s="146">
        <f>IF(COUNT(L72:X72)&gt;=5,SUM(LARGE(L72:X72,{1,2,3,4,5})),IF(COUNT(L72:X72)=4,SUM(LARGE(L72:X72,{1,2,3,4})),IF(COUNT(L72:X72)=3,SUM(LARGE(L72:X72,{1,2,3})),IF(COUNT(L72:X72)=2,SUM(LARGE(L72:X72,{1,2})),IF(COUNT(L72:X72)=1,SUM(LARGE(L72:X72,{1})),0)))))</f>
        <v>320</v>
      </c>
      <c r="K72" s="147">
        <f t="shared" si="1"/>
        <v>1</v>
      </c>
      <c r="L72" s="71"/>
      <c r="M72" s="71"/>
      <c r="N72" s="71"/>
      <c r="O72" s="71"/>
      <c r="P72" s="71"/>
      <c r="Q72" s="71"/>
      <c r="R72" s="71"/>
      <c r="S72" s="71"/>
      <c r="T72" s="71"/>
      <c r="U72" s="71">
        <v>320</v>
      </c>
      <c r="V72" s="71"/>
      <c r="W72" s="71"/>
      <c r="X72" s="158"/>
    </row>
    <row r="73" spans="2:24" ht="12" x14ac:dyDescent="0.2">
      <c r="B73" s="69"/>
      <c r="C73" s="254"/>
      <c r="D73" s="124" t="s">
        <v>766</v>
      </c>
      <c r="E73" s="70" t="s">
        <v>1605</v>
      </c>
      <c r="F73" s="145" t="str">
        <f>IFERROR(VLOOKUP(D73,BD!$B:$D,2,FALSE),"")</f>
        <v>PIAMARTA</v>
      </c>
      <c r="G73" s="145" t="str">
        <f>IFERROR(VLOOKUP(E73,BD!$B:$D,2,FALSE),"")</f>
        <v>PIAMARTA</v>
      </c>
      <c r="H73" s="160">
        <f>IFERROR(VLOOKUP(D73,BD!$B:$D,3,FALSE),"")</f>
        <v>39561</v>
      </c>
      <c r="I73" s="160">
        <f>IFERROR(VLOOKUP(E73,BD!$B:$D,3,FALSE),"")</f>
        <v>0</v>
      </c>
      <c r="J73" s="146">
        <f>IF(COUNT(L73:X73)&gt;=5,SUM(LARGE(L73:X73,{1,2,3,4,5})),IF(COUNT(L73:X73)=4,SUM(LARGE(L73:X73,{1,2,3,4})),IF(COUNT(L73:X73)=3,SUM(LARGE(L73:X73,{1,2,3})),IF(COUNT(L73:X73)=2,SUM(LARGE(L73:X73,{1,2})),IF(COUNT(L73:X73)=1,SUM(LARGE(L73:X73,{1})),0)))))</f>
        <v>320</v>
      </c>
      <c r="K73" s="147">
        <f t="shared" si="1"/>
        <v>1</v>
      </c>
      <c r="L73" s="71"/>
      <c r="M73" s="71"/>
      <c r="N73" s="71"/>
      <c r="O73" s="71"/>
      <c r="P73" s="71"/>
      <c r="Q73" s="71"/>
      <c r="R73" s="71"/>
      <c r="S73" s="71"/>
      <c r="T73" s="71"/>
      <c r="U73" s="71">
        <v>320</v>
      </c>
      <c r="V73" s="71"/>
      <c r="W73" s="71"/>
      <c r="X73" s="158"/>
    </row>
    <row r="74" spans="2:24" ht="12" x14ac:dyDescent="0.2">
      <c r="B74" s="69"/>
      <c r="C74" s="254"/>
      <c r="D74" s="70" t="s">
        <v>1458</v>
      </c>
      <c r="E74" s="70" t="s">
        <v>1578</v>
      </c>
      <c r="F74" s="145" t="str">
        <f>IFERROR(VLOOKUP(D74,BD!$B:$D,2,FALSE),"")</f>
        <v>PIAMARTA</v>
      </c>
      <c r="G74" s="145" t="str">
        <f>IFERROR(VLOOKUP(E74,BD!$B:$D,2,FALSE),"")</f>
        <v>PIAMARTA</v>
      </c>
      <c r="H74" s="160">
        <f>IFERROR(VLOOKUP(D74,BD!$B:$D,3,FALSE),"")</f>
        <v>40605</v>
      </c>
      <c r="I74" s="160">
        <f>IFERROR(VLOOKUP(E74,BD!$B:$D,3,FALSE),"")</f>
        <v>0</v>
      </c>
      <c r="J74" s="146">
        <f>IF(COUNT(L74:X74)&gt;=5,SUM(LARGE(L74:X74,{1,2,3,4,5})),IF(COUNT(L74:X74)=4,SUM(LARGE(L74:X74,{1,2,3,4})),IF(COUNT(L74:X74)=3,SUM(LARGE(L74:X74,{1,2,3})),IF(COUNT(L74:X74)=2,SUM(LARGE(L74:X74,{1,2})),IF(COUNT(L74:X74)=1,SUM(LARGE(L74:X74,{1})),0)))))</f>
        <v>320</v>
      </c>
      <c r="K74" s="147">
        <f t="shared" ref="K74:K82" si="2">COUNT(L74:X74)-COUNTIF(L74:X74,"=0")</f>
        <v>1</v>
      </c>
      <c r="L74" s="71"/>
      <c r="M74" s="71"/>
      <c r="N74" s="71"/>
      <c r="O74" s="71"/>
      <c r="P74" s="71"/>
      <c r="Q74" s="71"/>
      <c r="R74" s="71"/>
      <c r="S74" s="71"/>
      <c r="T74" s="71"/>
      <c r="U74" s="71">
        <v>320</v>
      </c>
      <c r="V74" s="71"/>
      <c r="W74" s="71"/>
      <c r="X74" s="158"/>
    </row>
    <row r="75" spans="2:24" ht="12" x14ac:dyDescent="0.2">
      <c r="B75" s="69"/>
      <c r="C75" s="254"/>
      <c r="D75" s="124" t="s">
        <v>1585</v>
      </c>
      <c r="E75" s="70" t="s">
        <v>1604</v>
      </c>
      <c r="F75" s="145" t="str">
        <f>IFERROR(VLOOKUP(D75,BD!$B:$D,2,FALSE),"")</f>
        <v>SMEL/MCR</v>
      </c>
      <c r="G75" s="145" t="str">
        <f>IFERROR(VLOOKUP(E75,BD!$B:$D,2,FALSE),"")</f>
        <v>ASSVP</v>
      </c>
      <c r="H75" s="160">
        <f>IFERROR(VLOOKUP(D75,BD!$B:$D,3,FALSE),"")</f>
        <v>39573</v>
      </c>
      <c r="I75" s="160">
        <f>IFERROR(VLOOKUP(E75,BD!$B:$D,3,FALSE),"")</f>
        <v>39449</v>
      </c>
      <c r="J75" s="146">
        <f>IF(COUNT(L75:X75)&gt;=5,SUM(LARGE(L75:X75,{1,2,3,4,5})),IF(COUNT(L75:X75)=4,SUM(LARGE(L75:X75,{1,2,3,4})),IF(COUNT(L75:X75)=3,SUM(LARGE(L75:X75,{1,2,3})),IF(COUNT(L75:X75)=2,SUM(LARGE(L75:X75,{1,2})),IF(COUNT(L75:X75)=1,SUM(LARGE(L75:X75,{1})),0)))))</f>
        <v>320</v>
      </c>
      <c r="K75" s="147">
        <f t="shared" si="2"/>
        <v>1</v>
      </c>
      <c r="L75" s="71"/>
      <c r="M75" s="71"/>
      <c r="N75" s="71"/>
      <c r="O75" s="71"/>
      <c r="P75" s="71"/>
      <c r="Q75" s="71"/>
      <c r="R75" s="71"/>
      <c r="S75" s="71"/>
      <c r="T75" s="71"/>
      <c r="U75" s="71">
        <v>320</v>
      </c>
      <c r="V75" s="71"/>
      <c r="W75" s="71"/>
      <c r="X75" s="158"/>
    </row>
    <row r="76" spans="2:24" ht="12" x14ac:dyDescent="0.2">
      <c r="B76" s="69"/>
      <c r="C76" s="210"/>
      <c r="D76" s="124"/>
      <c r="E76" s="70"/>
      <c r="F76" s="145" t="str">
        <f>IFERROR(VLOOKUP(D76,BD!$B:$D,2,FALSE),"")</f>
        <v/>
      </c>
      <c r="G76" s="145" t="str">
        <f>IFERROR(VLOOKUP(E76,BD!$B:$D,2,FALSE),"")</f>
        <v/>
      </c>
      <c r="H76" s="160" t="str">
        <f>IFERROR(VLOOKUP(D76,BD!$B:$D,3,FALSE),"")</f>
        <v/>
      </c>
      <c r="I76" s="160" t="str">
        <f>IFERROR(VLOOKUP(E76,BD!$B:$D,3,FALSE),"")</f>
        <v/>
      </c>
      <c r="J76" s="146">
        <f>IF(COUNT(L76:X76)&gt;=5,SUM(LARGE(L76:X76,{1,2,3,4,5})),IF(COUNT(L76:X76)=4,SUM(LARGE(L76:X76,{1,2,3,4})),IF(COUNT(L76:X76)=3,SUM(LARGE(L76:X76,{1,2,3})),IF(COUNT(L76:X76)=2,SUM(LARGE(L76:X76,{1,2})),IF(COUNT(L76:X76)=1,SUM(LARGE(L76:X76,{1})),0)))))</f>
        <v>0</v>
      </c>
      <c r="K76" s="147">
        <f t="shared" si="2"/>
        <v>0</v>
      </c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158"/>
    </row>
    <row r="77" spans="2:24" ht="12" x14ac:dyDescent="0.2">
      <c r="B77" s="69"/>
      <c r="C77" s="210"/>
      <c r="D77" s="124"/>
      <c r="E77" s="70"/>
      <c r="F77" s="145" t="str">
        <f>IFERROR(VLOOKUP(D77,BD!$B:$D,2,FALSE),"")</f>
        <v/>
      </c>
      <c r="G77" s="145" t="str">
        <f>IFERROR(VLOOKUP(E77,BD!$B:$D,2,FALSE),"")</f>
        <v/>
      </c>
      <c r="H77" s="160" t="str">
        <f>IFERROR(VLOOKUP(D77,BD!$B:$D,3,FALSE),"")</f>
        <v/>
      </c>
      <c r="I77" s="160" t="str">
        <f>IFERROR(VLOOKUP(E77,BD!$B:$D,3,FALSE),"")</f>
        <v/>
      </c>
      <c r="J77" s="146">
        <f>IF(COUNT(L77:X77)&gt;=5,SUM(LARGE(L77:X77,{1,2,3,4,5})),IF(COUNT(L77:X77)=4,SUM(LARGE(L77:X77,{1,2,3,4})),IF(COUNT(L77:X77)=3,SUM(LARGE(L77:X77,{1,2,3})),IF(COUNT(L77:X77)=2,SUM(LARGE(L77:X77,{1,2})),IF(COUNT(L77:X77)=1,SUM(LARGE(L77:X77,{1})),0)))))</f>
        <v>0</v>
      </c>
      <c r="K77" s="147">
        <f t="shared" si="2"/>
        <v>0</v>
      </c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158"/>
    </row>
    <row r="78" spans="2:24" ht="12" x14ac:dyDescent="0.2">
      <c r="B78" s="69"/>
      <c r="C78" s="210"/>
      <c r="D78" s="124"/>
      <c r="E78" s="70"/>
      <c r="F78" s="145" t="str">
        <f>IFERROR(VLOOKUP(D78,BD!$B:$D,2,FALSE),"")</f>
        <v/>
      </c>
      <c r="G78" s="145" t="str">
        <f>IFERROR(VLOOKUP(E78,BD!$B:$D,2,FALSE),"")</f>
        <v/>
      </c>
      <c r="H78" s="160" t="str">
        <f>IFERROR(VLOOKUP(D78,BD!$B:$D,3,FALSE),"")</f>
        <v/>
      </c>
      <c r="I78" s="160" t="str">
        <f>IFERROR(VLOOKUP(E78,BD!$B:$D,3,FALSE),"")</f>
        <v/>
      </c>
      <c r="J78" s="146">
        <f>IF(COUNT(L78:X78)&gt;=5,SUM(LARGE(L78:X78,{1,2,3,4,5})),IF(COUNT(L78:X78)=4,SUM(LARGE(L78:X78,{1,2,3,4})),IF(COUNT(L78:X78)=3,SUM(LARGE(L78:X78,{1,2,3})),IF(COUNT(L78:X78)=2,SUM(LARGE(L78:X78,{1,2})),IF(COUNT(L78:X78)=1,SUM(LARGE(L78:X78,{1})),0)))))</f>
        <v>0</v>
      </c>
      <c r="K78" s="147">
        <f t="shared" si="2"/>
        <v>0</v>
      </c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158"/>
    </row>
    <row r="79" spans="2:24" ht="12" x14ac:dyDescent="0.2">
      <c r="B79" s="69"/>
      <c r="C79" s="210"/>
      <c r="D79" s="124"/>
      <c r="E79" s="70"/>
      <c r="F79" s="145" t="str">
        <f>IFERROR(VLOOKUP(D79,BD!$B:$D,2,FALSE),"")</f>
        <v/>
      </c>
      <c r="G79" s="145" t="str">
        <f>IFERROR(VLOOKUP(E79,BD!$B:$D,2,FALSE),"")</f>
        <v/>
      </c>
      <c r="H79" s="160" t="str">
        <f>IFERROR(VLOOKUP(D79,BD!$B:$D,3,FALSE),"")</f>
        <v/>
      </c>
      <c r="I79" s="160" t="str">
        <f>IFERROR(VLOOKUP(E79,BD!$B:$D,3,FALSE),"")</f>
        <v/>
      </c>
      <c r="J79" s="146">
        <f>IF(COUNT(L79:X79)&gt;=5,SUM(LARGE(L79:X79,{1,2,3,4,5})),IF(COUNT(L79:X79)=4,SUM(LARGE(L79:X79,{1,2,3,4})),IF(COUNT(L79:X79)=3,SUM(LARGE(L79:X79,{1,2,3})),IF(COUNT(L79:X79)=2,SUM(LARGE(L79:X79,{1,2})),IF(COUNT(L79:X79)=1,SUM(LARGE(L79:X79,{1})),0)))))</f>
        <v>0</v>
      </c>
      <c r="K79" s="147">
        <f t="shared" si="2"/>
        <v>0</v>
      </c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158"/>
    </row>
    <row r="80" spans="2:24" ht="12" x14ac:dyDescent="0.2">
      <c r="B80" s="69"/>
      <c r="C80" s="210"/>
      <c r="D80" s="70"/>
      <c r="E80" s="70"/>
      <c r="F80" s="145" t="str">
        <f>IFERROR(VLOOKUP(D80,BD!$B:$D,2,FALSE),"")</f>
        <v/>
      </c>
      <c r="G80" s="145" t="str">
        <f>IFERROR(VLOOKUP(E80,BD!$B:$D,2,FALSE),"")</f>
        <v/>
      </c>
      <c r="H80" s="160" t="str">
        <f>IFERROR(VLOOKUP(D80,BD!$B:$D,3,FALSE),"")</f>
        <v/>
      </c>
      <c r="I80" s="160" t="str">
        <f>IFERROR(VLOOKUP(E80,BD!$B:$D,3,FALSE),"")</f>
        <v/>
      </c>
      <c r="J80" s="146">
        <f>IF(COUNT(L80:X80)&gt;=5,SUM(LARGE(L80:X80,{1,2,3,4,5})),IF(COUNT(L80:X80)=4,SUM(LARGE(L80:X80,{1,2,3,4})),IF(COUNT(L80:X80)=3,SUM(LARGE(L80:X80,{1,2,3})),IF(COUNT(L80:X80)=2,SUM(LARGE(L80:X80,{1,2})),IF(COUNT(L80:X80)=1,SUM(LARGE(L80:X80,{1})),0)))))</f>
        <v>0</v>
      </c>
      <c r="K80" s="147">
        <f t="shared" si="2"/>
        <v>0</v>
      </c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158"/>
    </row>
    <row r="81" spans="2:24" ht="12" x14ac:dyDescent="0.2">
      <c r="B81" s="69"/>
      <c r="C81" s="210"/>
      <c r="D81" s="124"/>
      <c r="E81" s="70"/>
      <c r="F81" s="145" t="str">
        <f>IFERROR(VLOOKUP(D81,BD!$B:$D,2,FALSE),"")</f>
        <v/>
      </c>
      <c r="G81" s="145" t="str">
        <f>IFERROR(VLOOKUP(E81,BD!$B:$D,2,FALSE),"")</f>
        <v/>
      </c>
      <c r="H81" s="160" t="str">
        <f>IFERROR(VLOOKUP(D81,BD!$B:$D,3,FALSE),"")</f>
        <v/>
      </c>
      <c r="I81" s="160" t="str">
        <f>IFERROR(VLOOKUP(E81,BD!$B:$D,3,FALSE),"")</f>
        <v/>
      </c>
      <c r="J81" s="146">
        <f>IF(COUNT(L81:X81)&gt;=5,SUM(LARGE(L81:X81,{1,2,3,4,5})),IF(COUNT(L81:X81)=4,SUM(LARGE(L81:X81,{1,2,3,4})),IF(COUNT(L81:X81)=3,SUM(LARGE(L81:X81,{1,2,3})),IF(COUNT(L81:X81)=2,SUM(LARGE(L81:X81,{1,2})),IF(COUNT(L81:X81)=1,SUM(LARGE(L81:X81,{1})),0)))))</f>
        <v>0</v>
      </c>
      <c r="K81" s="147">
        <f t="shared" si="2"/>
        <v>0</v>
      </c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158"/>
    </row>
    <row r="82" spans="2:24" ht="12" x14ac:dyDescent="0.2">
      <c r="B82" s="69"/>
      <c r="C82" s="210"/>
      <c r="D82" s="124"/>
      <c r="E82" s="70"/>
      <c r="F82" s="145" t="str">
        <f>IFERROR(VLOOKUP(D82,BD!$B:$D,2,FALSE),"")</f>
        <v/>
      </c>
      <c r="G82" s="145" t="str">
        <f>IFERROR(VLOOKUP(E82,BD!$B:$D,2,FALSE),"")</f>
        <v/>
      </c>
      <c r="H82" s="160" t="str">
        <f>IFERROR(VLOOKUP(D82,BD!$B:$D,3,FALSE),"")</f>
        <v/>
      </c>
      <c r="I82" s="160" t="str">
        <f>IFERROR(VLOOKUP(E82,BD!$B:$D,3,FALSE),"")</f>
        <v/>
      </c>
      <c r="J82" s="146">
        <f>IF(COUNT(L82:X82)&gt;=5,SUM(LARGE(L82:X82,{1,2,3,4,5})),IF(COUNT(L82:X82)=4,SUM(LARGE(L82:X82,{1,2,3,4})),IF(COUNT(L82:X82)=3,SUM(LARGE(L82:X82,{1,2,3})),IF(COUNT(L82:X82)=2,SUM(LARGE(L82:X82,{1,2})),IF(COUNT(L82:X82)=1,SUM(LARGE(L82:X82,{1})),0)))))</f>
        <v>0</v>
      </c>
      <c r="K82" s="147">
        <f t="shared" si="2"/>
        <v>0</v>
      </c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158"/>
    </row>
    <row r="83" spans="2:24" x14ac:dyDescent="0.2">
      <c r="B83" s="72"/>
      <c r="C83" s="73"/>
      <c r="D83" s="73"/>
      <c r="E83" s="73"/>
      <c r="F83" s="75"/>
      <c r="G83" s="75"/>
      <c r="H83" s="83"/>
      <c r="I83" s="83"/>
      <c r="J83" s="74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158"/>
    </row>
    <row r="84" spans="2:24" s="80" customFormat="1" x14ac:dyDescent="0.2">
      <c r="B84" s="76"/>
      <c r="C84" s="77"/>
      <c r="D84" s="78"/>
      <c r="E84" s="78" t="str">
        <f>SM_S19!$D$55</f>
        <v>CONTAGEM DE SEMANAS</v>
      </c>
      <c r="F84" s="82"/>
      <c r="G84" s="82"/>
      <c r="H84" s="83"/>
      <c r="I84" s="83"/>
      <c r="J84" s="79"/>
      <c r="K84" s="79"/>
      <c r="L84" s="102">
        <f>SM!H$38</f>
        <v>50</v>
      </c>
      <c r="M84" s="102">
        <f>SM!I$38</f>
        <v>49</v>
      </c>
      <c r="N84" s="102">
        <f>SM!J$38</f>
        <v>35</v>
      </c>
      <c r="O84" s="102">
        <f>SM!K$38</f>
        <v>30</v>
      </c>
      <c r="P84" s="102">
        <f>SM!L$38</f>
        <v>28</v>
      </c>
      <c r="Q84" s="102">
        <f>SM!M$38</f>
        <v>26</v>
      </c>
      <c r="R84" s="102">
        <f>SM!N$38</f>
        <v>22</v>
      </c>
      <c r="S84" s="102">
        <f>SM!O$38</f>
        <v>11</v>
      </c>
      <c r="T84" s="102">
        <f>SM!P$38</f>
        <v>4</v>
      </c>
      <c r="U84" s="102">
        <f>SM!Q$38</f>
        <v>4</v>
      </c>
      <c r="V84" s="102">
        <f>SM!R$38</f>
        <v>4</v>
      </c>
      <c r="W84" s="102">
        <f>SM!S$38</f>
        <v>1</v>
      </c>
      <c r="X84" s="159"/>
    </row>
  </sheetData>
  <sheetProtection selectLockedCells="1" selectUnlockedCells="1"/>
  <sortState ref="D10:W82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D10:E82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0"/>
  <sheetViews>
    <sheetView showGridLines="0" topLeftCell="A9" zoomScaleNormal="100" zoomScaleSheetLayoutView="100" workbookViewId="0">
      <selection activeCell="D35" sqref="D35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18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63">
        <v>1</v>
      </c>
      <c r="D10" s="123" t="s">
        <v>726</v>
      </c>
      <c r="E10" s="145" t="str">
        <f>IFERROR(VLOOKUP(D10,BD!$B:$D,2,FALSE),"")</f>
        <v>ASSVP</v>
      </c>
      <c r="F10" s="160">
        <f>IFERROR(VLOOKUP(D10,BD!$B:$D,3,FALSE),"")</f>
        <v>40102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7200</v>
      </c>
      <c r="H10" s="147">
        <f t="shared" ref="H10:H48" si="0">COUNT(I10:U10)-COUNTIF(I10:U10,"=0")</f>
        <v>6</v>
      </c>
      <c r="I10" s="71"/>
      <c r="J10" s="71"/>
      <c r="K10" s="71"/>
      <c r="L10" s="71">
        <v>1600</v>
      </c>
      <c r="M10" s="71"/>
      <c r="N10" s="71">
        <v>800</v>
      </c>
      <c r="O10" s="71">
        <v>1600</v>
      </c>
      <c r="P10" s="71">
        <v>1600</v>
      </c>
      <c r="Q10" s="71"/>
      <c r="R10" s="71">
        <v>800</v>
      </c>
      <c r="S10" s="71"/>
      <c r="T10" s="71">
        <v>1600</v>
      </c>
      <c r="U10" s="158"/>
    </row>
    <row r="11" spans="2:21" ht="12" x14ac:dyDescent="0.2">
      <c r="B11" s="69"/>
      <c r="C11" s="254">
        <v>2</v>
      </c>
      <c r="D11" s="123" t="s">
        <v>885</v>
      </c>
      <c r="E11" s="145" t="str">
        <f>IFERROR(VLOOKUP(D11,BD!$B:$D,2,FALSE),"")</f>
        <v>ABCFI</v>
      </c>
      <c r="F11" s="160">
        <f>IFERROR(VLOOKUP(D11,BD!$B:$D,3,FALSE),"")</f>
        <v>40022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5640</v>
      </c>
      <c r="H11" s="147">
        <f t="shared" si="0"/>
        <v>6</v>
      </c>
      <c r="I11" s="71"/>
      <c r="J11" s="71"/>
      <c r="K11" s="71"/>
      <c r="L11" s="71">
        <v>880</v>
      </c>
      <c r="M11" s="71"/>
      <c r="N11" s="71">
        <v>560</v>
      </c>
      <c r="O11" s="71">
        <v>1360</v>
      </c>
      <c r="P11" s="71">
        <v>1360</v>
      </c>
      <c r="Q11" s="71"/>
      <c r="R11" s="71">
        <v>680</v>
      </c>
      <c r="S11" s="71"/>
      <c r="T11" s="71">
        <v>1360</v>
      </c>
      <c r="U11" s="158"/>
    </row>
    <row r="12" spans="2:21" ht="12" x14ac:dyDescent="0.2">
      <c r="B12" s="69"/>
      <c r="C12" s="254">
        <v>3</v>
      </c>
      <c r="D12" s="121" t="s">
        <v>1135</v>
      </c>
      <c r="E12" s="145" t="str">
        <f>IFERROR(VLOOKUP(D12,BD!$B:$D,2,FALSE),"")</f>
        <v>ASSVP</v>
      </c>
      <c r="F12" s="160">
        <f>IFERROR(VLOOKUP(D12,BD!$B:$D,3,FALSE),"")</f>
        <v>40061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5040</v>
      </c>
      <c r="H12" s="147">
        <f t="shared" si="0"/>
        <v>5</v>
      </c>
      <c r="I12" s="71"/>
      <c r="J12" s="71"/>
      <c r="K12" s="71"/>
      <c r="L12" s="71">
        <v>1360</v>
      </c>
      <c r="M12" s="71"/>
      <c r="N12" s="71"/>
      <c r="O12" s="71">
        <v>880</v>
      </c>
      <c r="P12" s="71">
        <v>1120</v>
      </c>
      <c r="Q12" s="71"/>
      <c r="R12" s="71">
        <v>560</v>
      </c>
      <c r="S12" s="71"/>
      <c r="T12" s="71">
        <v>1120</v>
      </c>
      <c r="U12" s="158"/>
    </row>
    <row r="13" spans="2:21" ht="12" x14ac:dyDescent="0.2">
      <c r="B13" s="69"/>
      <c r="C13" s="254">
        <v>4</v>
      </c>
      <c r="D13" s="121" t="s">
        <v>1036</v>
      </c>
      <c r="E13" s="145" t="str">
        <f>IFERROR(VLOOKUP(D13,BD!$B:$D,2,FALSE),"")</f>
        <v>SMEL/MCR</v>
      </c>
      <c r="F13" s="160">
        <f>IFERROR(VLOOKUP(D13,BD!$B:$D,3,FALSE),"")</f>
        <v>39944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4120</v>
      </c>
      <c r="H13" s="147">
        <f t="shared" si="0"/>
        <v>5</v>
      </c>
      <c r="I13" s="71"/>
      <c r="J13" s="71"/>
      <c r="K13" s="71"/>
      <c r="L13" s="71">
        <v>1120</v>
      </c>
      <c r="M13" s="71"/>
      <c r="N13" s="71">
        <v>560</v>
      </c>
      <c r="O13" s="71">
        <v>1120</v>
      </c>
      <c r="P13" s="71">
        <v>880</v>
      </c>
      <c r="Q13" s="71"/>
      <c r="R13" s="71">
        <v>440</v>
      </c>
      <c r="S13" s="71"/>
      <c r="T13" s="71"/>
      <c r="U13" s="158"/>
    </row>
    <row r="14" spans="2:21" ht="12" x14ac:dyDescent="0.2">
      <c r="B14" s="69"/>
      <c r="C14" s="254">
        <v>5</v>
      </c>
      <c r="D14" s="126" t="s">
        <v>731</v>
      </c>
      <c r="E14" s="145" t="str">
        <f>IFERROR(VLOOKUP(D14,BD!$B:$D,2,FALSE),"")</f>
        <v>ASSVP</v>
      </c>
      <c r="F14" s="160">
        <f>IFERROR(VLOOKUP(D14,BD!$B:$D,3,FALSE),"")</f>
        <v>40368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3960</v>
      </c>
      <c r="H14" s="147">
        <f t="shared" si="0"/>
        <v>6</v>
      </c>
      <c r="I14" s="71"/>
      <c r="J14" s="71"/>
      <c r="K14" s="71"/>
      <c r="L14" s="71">
        <v>880</v>
      </c>
      <c r="M14" s="71"/>
      <c r="N14" s="71">
        <v>440</v>
      </c>
      <c r="O14" s="71">
        <v>1120</v>
      </c>
      <c r="P14" s="71">
        <v>400</v>
      </c>
      <c r="Q14" s="71"/>
      <c r="R14" s="71">
        <v>320</v>
      </c>
      <c r="S14" s="71"/>
      <c r="T14" s="71">
        <v>1120</v>
      </c>
      <c r="U14" s="158"/>
    </row>
    <row r="15" spans="2:21" ht="12" x14ac:dyDescent="0.2">
      <c r="B15" s="69"/>
      <c r="C15" s="254">
        <v>6</v>
      </c>
      <c r="D15" s="123" t="s">
        <v>1136</v>
      </c>
      <c r="E15" s="145" t="str">
        <f>IFERROR(VLOOKUP(D15,BD!$B:$D,2,FALSE),"")</f>
        <v>ASSVP</v>
      </c>
      <c r="F15" s="160">
        <f>IFERROR(VLOOKUP(D15,BD!$B:$D,3,FALSE),"")</f>
        <v>40173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3320</v>
      </c>
      <c r="H15" s="147">
        <f t="shared" si="0"/>
        <v>4</v>
      </c>
      <c r="I15" s="71"/>
      <c r="J15" s="71"/>
      <c r="K15" s="71"/>
      <c r="L15" s="71">
        <v>1120</v>
      </c>
      <c r="M15" s="71"/>
      <c r="N15" s="71"/>
      <c r="O15" s="71"/>
      <c r="P15" s="71">
        <v>880</v>
      </c>
      <c r="Q15" s="71"/>
      <c r="R15" s="71">
        <v>440</v>
      </c>
      <c r="S15" s="71"/>
      <c r="T15" s="71">
        <v>880</v>
      </c>
      <c r="U15" s="158"/>
    </row>
    <row r="16" spans="2:21" ht="12" x14ac:dyDescent="0.2">
      <c r="B16" s="69"/>
      <c r="C16" s="254"/>
      <c r="D16" s="123" t="s">
        <v>1039</v>
      </c>
      <c r="E16" s="145" t="str">
        <f>IFERROR(VLOOKUP(D16,BD!$B:$D,2,FALSE),"")</f>
        <v>ASERP</v>
      </c>
      <c r="F16" s="160">
        <f>IFERROR(VLOOKUP(D16,BD!$B:$D,3,FALSE),"")</f>
        <v>40421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3320</v>
      </c>
      <c r="H16" s="147">
        <f t="shared" si="0"/>
        <v>5</v>
      </c>
      <c r="I16" s="71"/>
      <c r="J16" s="71">
        <v>680</v>
      </c>
      <c r="K16" s="71"/>
      <c r="L16" s="71"/>
      <c r="M16" s="71">
        <v>800</v>
      </c>
      <c r="N16" s="71"/>
      <c r="O16" s="71">
        <v>640</v>
      </c>
      <c r="P16" s="71">
        <v>400</v>
      </c>
      <c r="Q16" s="71">
        <v>800</v>
      </c>
      <c r="R16" s="71"/>
      <c r="S16" s="71"/>
      <c r="T16" s="71"/>
      <c r="U16" s="158"/>
    </row>
    <row r="17" spans="2:21" ht="12" x14ac:dyDescent="0.2">
      <c r="B17" s="69"/>
      <c r="C17" s="254">
        <v>8</v>
      </c>
      <c r="D17" s="126" t="s">
        <v>848</v>
      </c>
      <c r="E17" s="145" t="str">
        <f>IFERROR(VLOOKUP(D17,BD!$B:$D,2,FALSE),"")</f>
        <v>SMCC</v>
      </c>
      <c r="F17" s="160">
        <f>IFERROR(VLOOKUP(D17,BD!$B:$D,3,FALSE),"")</f>
        <v>40328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2760</v>
      </c>
      <c r="H17" s="147">
        <f t="shared" si="0"/>
        <v>4</v>
      </c>
      <c r="I17" s="71"/>
      <c r="J17" s="71"/>
      <c r="K17" s="71">
        <v>800</v>
      </c>
      <c r="L17" s="71"/>
      <c r="M17" s="71"/>
      <c r="N17" s="71"/>
      <c r="O17" s="71"/>
      <c r="P17" s="71">
        <v>400</v>
      </c>
      <c r="Q17" s="71"/>
      <c r="R17" s="71"/>
      <c r="S17" s="71">
        <v>680</v>
      </c>
      <c r="T17" s="71">
        <v>880</v>
      </c>
      <c r="U17" s="158"/>
    </row>
    <row r="18" spans="2:21" ht="12" x14ac:dyDescent="0.2">
      <c r="B18" s="69"/>
      <c r="C18" s="254">
        <v>9</v>
      </c>
      <c r="D18" s="126" t="s">
        <v>1612</v>
      </c>
      <c r="E18" s="145" t="str">
        <f>IFERROR(VLOOKUP(D18,BD!$B:$D,2,FALSE),"")</f>
        <v>CSJ/NAMBA TRAINING</v>
      </c>
      <c r="F18" s="160">
        <f>IFERROR(VLOOKUP(D18,BD!$B:$D,3,FALSE),"")</f>
        <v>40345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2440</v>
      </c>
      <c r="H18" s="147">
        <f t="shared" si="0"/>
        <v>3</v>
      </c>
      <c r="I18" s="71"/>
      <c r="J18" s="71"/>
      <c r="K18" s="71"/>
      <c r="L18" s="71"/>
      <c r="M18" s="71"/>
      <c r="N18" s="71"/>
      <c r="O18" s="71"/>
      <c r="P18" s="71">
        <v>880</v>
      </c>
      <c r="Q18" s="71">
        <v>680</v>
      </c>
      <c r="R18" s="71"/>
      <c r="S18" s="71"/>
      <c r="T18" s="71">
        <v>880</v>
      </c>
      <c r="U18" s="158"/>
    </row>
    <row r="19" spans="2:21" ht="12" x14ac:dyDescent="0.2">
      <c r="B19" s="69"/>
      <c r="C19" s="254">
        <v>10</v>
      </c>
      <c r="D19" s="123" t="s">
        <v>1624</v>
      </c>
      <c r="E19" s="145" t="str">
        <f>IFERROR(VLOOKUP(D19,BD!$B:$D,2,FALSE),"")</f>
        <v>SMCC</v>
      </c>
      <c r="F19" s="160">
        <f>IFERROR(VLOOKUP(D19,BD!$B:$D,3,FALSE),"")</f>
        <v>40278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2320</v>
      </c>
      <c r="H19" s="147">
        <f t="shared" si="0"/>
        <v>3</v>
      </c>
      <c r="I19" s="71"/>
      <c r="J19" s="71"/>
      <c r="K19" s="71"/>
      <c r="L19" s="71"/>
      <c r="M19" s="71"/>
      <c r="N19" s="71"/>
      <c r="O19" s="71"/>
      <c r="P19" s="71">
        <v>1120</v>
      </c>
      <c r="Q19" s="71"/>
      <c r="R19" s="71"/>
      <c r="S19" s="71">
        <v>800</v>
      </c>
      <c r="T19" s="71">
        <v>400</v>
      </c>
      <c r="U19" s="158"/>
    </row>
    <row r="20" spans="2:21" ht="12" x14ac:dyDescent="0.2">
      <c r="B20" s="69"/>
      <c r="C20" s="254">
        <v>11</v>
      </c>
      <c r="D20" s="123" t="s">
        <v>822</v>
      </c>
      <c r="E20" s="145" t="str">
        <f>IFERROR(VLOOKUP(D20,BD!$B:$D,2,FALSE),"")</f>
        <v>PIAMARTA</v>
      </c>
      <c r="F20" s="160">
        <f>IFERROR(VLOOKUP(D20,BD!$B:$D,3,FALSE),"")</f>
        <v>40030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1840</v>
      </c>
      <c r="H20" s="147">
        <f t="shared" si="0"/>
        <v>3</v>
      </c>
      <c r="I20" s="71"/>
      <c r="J20" s="71"/>
      <c r="K20" s="71"/>
      <c r="L20" s="71"/>
      <c r="M20" s="71"/>
      <c r="N20" s="71"/>
      <c r="O20" s="71">
        <v>880</v>
      </c>
      <c r="P20" s="71">
        <v>400</v>
      </c>
      <c r="Q20" s="71"/>
      <c r="R20" s="71">
        <v>560</v>
      </c>
      <c r="S20" s="71"/>
      <c r="T20" s="71"/>
      <c r="U20" s="158"/>
    </row>
    <row r="21" spans="2:21" ht="12" x14ac:dyDescent="0.2">
      <c r="B21" s="69"/>
      <c r="C21" s="254">
        <v>12</v>
      </c>
      <c r="D21" s="123" t="s">
        <v>1461</v>
      </c>
      <c r="E21" s="145" t="str">
        <f>IFERROR(VLOOKUP(D21,BD!$B:$D,2,FALSE),"")</f>
        <v>SMEL/MCR</v>
      </c>
      <c r="F21" s="160">
        <f>IFERROR(VLOOKUP(D21,BD!$B:$D,3,FALSE),"")</f>
        <v>40405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1760</v>
      </c>
      <c r="H21" s="147">
        <f t="shared" si="0"/>
        <v>2</v>
      </c>
      <c r="I21" s="71"/>
      <c r="J21" s="71"/>
      <c r="K21" s="71"/>
      <c r="L21" s="71"/>
      <c r="M21" s="71"/>
      <c r="N21" s="71"/>
      <c r="O21" s="71">
        <v>880</v>
      </c>
      <c r="P21" s="71">
        <v>880</v>
      </c>
      <c r="Q21" s="71"/>
      <c r="R21" s="71"/>
      <c r="S21" s="71"/>
      <c r="T21" s="71"/>
      <c r="U21" s="158"/>
    </row>
    <row r="22" spans="2:21" ht="12" x14ac:dyDescent="0.2">
      <c r="B22" s="69"/>
      <c r="C22" s="254">
        <v>13</v>
      </c>
      <c r="D22" s="123" t="s">
        <v>1659</v>
      </c>
      <c r="E22" s="145" t="str">
        <f>IFERROR(VLOOKUP(D22,BD!$B:$D,2,FALSE),"")</f>
        <v>SMCC</v>
      </c>
      <c r="F22" s="160">
        <f>IFERROR(VLOOKUP(D22,BD!$B:$D,3,FALSE),"")</f>
        <v>40038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1640</v>
      </c>
      <c r="H22" s="147">
        <f t="shared" si="0"/>
        <v>3</v>
      </c>
      <c r="I22" s="71">
        <v>800</v>
      </c>
      <c r="J22" s="71"/>
      <c r="K22" s="71"/>
      <c r="L22" s="71"/>
      <c r="M22" s="71"/>
      <c r="N22" s="71"/>
      <c r="O22" s="71"/>
      <c r="P22" s="71"/>
      <c r="Q22" s="71"/>
      <c r="R22" s="71"/>
      <c r="S22" s="71">
        <v>440</v>
      </c>
      <c r="T22" s="71">
        <v>400</v>
      </c>
      <c r="U22" s="158"/>
    </row>
    <row r="23" spans="2:21" ht="12" x14ac:dyDescent="0.2">
      <c r="B23" s="69"/>
      <c r="C23" s="254">
        <v>14</v>
      </c>
      <c r="D23" s="123" t="s">
        <v>1066</v>
      </c>
      <c r="E23" s="145" t="str">
        <f>IFERROR(VLOOKUP(D23,BD!$B:$D,2,FALSE),"")</f>
        <v>ABB</v>
      </c>
      <c r="F23" s="160">
        <f>IFERROR(VLOOKUP(D23,BD!$B:$D,3,FALSE),"")</f>
        <v>40194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1520</v>
      </c>
      <c r="H23" s="147">
        <f t="shared" si="0"/>
        <v>2</v>
      </c>
      <c r="I23" s="71"/>
      <c r="J23" s="71"/>
      <c r="K23" s="71"/>
      <c r="L23" s="71">
        <v>880</v>
      </c>
      <c r="M23" s="71"/>
      <c r="N23" s="71"/>
      <c r="O23" s="71">
        <v>640</v>
      </c>
      <c r="P23" s="71"/>
      <c r="Q23" s="71"/>
      <c r="R23" s="71"/>
      <c r="S23" s="71"/>
      <c r="T23" s="71"/>
      <c r="U23" s="158"/>
    </row>
    <row r="24" spans="2:21" ht="12" x14ac:dyDescent="0.2">
      <c r="B24" s="69"/>
      <c r="C24" s="254">
        <v>15</v>
      </c>
      <c r="D24" s="123" t="s">
        <v>1626</v>
      </c>
      <c r="E24" s="145" t="str">
        <f>IFERROR(VLOOKUP(D24,BD!$B:$D,2,FALSE),"")</f>
        <v>SMCC</v>
      </c>
      <c r="F24" s="160">
        <f>IFERROR(VLOOKUP(D24,BD!$B:$D,3,FALSE),"")</f>
        <v>39818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1360</v>
      </c>
      <c r="H24" s="147">
        <f t="shared" si="0"/>
        <v>3</v>
      </c>
      <c r="I24" s="71"/>
      <c r="J24" s="71"/>
      <c r="K24" s="71"/>
      <c r="L24" s="71"/>
      <c r="M24" s="71"/>
      <c r="N24" s="71"/>
      <c r="O24" s="71"/>
      <c r="P24" s="71">
        <v>400</v>
      </c>
      <c r="Q24" s="71"/>
      <c r="R24" s="71"/>
      <c r="S24" s="71">
        <v>560</v>
      </c>
      <c r="T24" s="71">
        <v>400</v>
      </c>
      <c r="U24" s="158"/>
    </row>
    <row r="25" spans="2:21" ht="12" x14ac:dyDescent="0.2">
      <c r="B25" s="69"/>
      <c r="C25" s="254">
        <v>16</v>
      </c>
      <c r="D25" s="123" t="s">
        <v>1625</v>
      </c>
      <c r="E25" s="145" t="str">
        <f>IFERROR(VLOOKUP(D25,BD!$B:$D,2,FALSE),"")</f>
        <v>SMCC</v>
      </c>
      <c r="F25" s="160">
        <f>IFERROR(VLOOKUP(D25,BD!$B:$D,3,FALSE),"")</f>
        <v>40368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1240</v>
      </c>
      <c r="H25" s="147">
        <f t="shared" si="0"/>
        <v>3</v>
      </c>
      <c r="I25" s="71"/>
      <c r="J25" s="71"/>
      <c r="K25" s="71"/>
      <c r="L25" s="71"/>
      <c r="M25" s="71"/>
      <c r="N25" s="71"/>
      <c r="O25" s="71"/>
      <c r="P25" s="71">
        <v>400</v>
      </c>
      <c r="Q25" s="71"/>
      <c r="R25" s="71"/>
      <c r="S25" s="71">
        <v>440</v>
      </c>
      <c r="T25" s="71">
        <v>400</v>
      </c>
      <c r="U25" s="158"/>
    </row>
    <row r="26" spans="2:21" ht="12" x14ac:dyDescent="0.2">
      <c r="B26" s="69"/>
      <c r="C26" s="254">
        <v>17</v>
      </c>
      <c r="D26" s="123" t="s">
        <v>1620</v>
      </c>
      <c r="E26" s="145" t="str">
        <f>IFERROR(VLOOKUP(D26,BD!$B:$D,2,FALSE),"")</f>
        <v>SMEL/MCR</v>
      </c>
      <c r="F26" s="160">
        <f>IFERROR(VLOOKUP(D26,BD!$B:$D,3,FALSE),"")</f>
        <v>40067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1200</v>
      </c>
      <c r="H26" s="147">
        <f t="shared" si="0"/>
        <v>2</v>
      </c>
      <c r="I26" s="71"/>
      <c r="J26" s="71"/>
      <c r="K26" s="71"/>
      <c r="L26" s="71"/>
      <c r="M26" s="71"/>
      <c r="N26" s="71"/>
      <c r="O26" s="71">
        <v>880</v>
      </c>
      <c r="P26" s="71"/>
      <c r="Q26" s="71"/>
      <c r="R26" s="71">
        <v>320</v>
      </c>
      <c r="S26" s="71"/>
      <c r="T26" s="71"/>
      <c r="U26" s="158"/>
    </row>
    <row r="27" spans="2:21" ht="12" x14ac:dyDescent="0.2">
      <c r="B27" s="69"/>
      <c r="C27" s="254">
        <v>18</v>
      </c>
      <c r="D27" s="123" t="s">
        <v>1627</v>
      </c>
      <c r="E27" s="145" t="str">
        <f>IFERROR(VLOOKUP(D27,BD!$B:$D,2,FALSE),"")</f>
        <v>SMCC</v>
      </c>
      <c r="F27" s="160">
        <f>IFERROR(VLOOKUP(D27,BD!$B:$D,3,FALSE),"")</f>
        <v>40261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1120</v>
      </c>
      <c r="H27" s="147">
        <f t="shared" si="0"/>
        <v>3</v>
      </c>
      <c r="I27" s="71"/>
      <c r="J27" s="71"/>
      <c r="K27" s="71"/>
      <c r="L27" s="71"/>
      <c r="M27" s="71"/>
      <c r="N27" s="71"/>
      <c r="O27" s="71"/>
      <c r="P27" s="71">
        <v>400</v>
      </c>
      <c r="Q27" s="71"/>
      <c r="R27" s="71"/>
      <c r="S27" s="71">
        <v>320</v>
      </c>
      <c r="T27" s="71">
        <v>400</v>
      </c>
      <c r="U27" s="158"/>
    </row>
    <row r="28" spans="2:21" ht="12" x14ac:dyDescent="0.2">
      <c r="B28" s="69"/>
      <c r="C28" s="254">
        <v>19</v>
      </c>
      <c r="D28" s="123" t="s">
        <v>1618</v>
      </c>
      <c r="E28" s="145" t="str">
        <f>IFERROR(VLOOKUP(D28,BD!$B:$D,2,FALSE),"")</f>
        <v>PIAMARTA</v>
      </c>
      <c r="F28" s="160">
        <f>IFERROR(VLOOKUP(D28,BD!$B:$D,3,FALSE),"")</f>
        <v>40036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1080</v>
      </c>
      <c r="H28" s="147">
        <f t="shared" si="0"/>
        <v>2</v>
      </c>
      <c r="I28" s="71"/>
      <c r="J28" s="71"/>
      <c r="K28" s="71"/>
      <c r="L28" s="71"/>
      <c r="M28" s="71"/>
      <c r="N28" s="71">
        <v>440</v>
      </c>
      <c r="O28" s="71">
        <v>640</v>
      </c>
      <c r="P28" s="71"/>
      <c r="Q28" s="71"/>
      <c r="R28" s="71"/>
      <c r="S28" s="71"/>
      <c r="T28" s="71"/>
      <c r="U28" s="158"/>
    </row>
    <row r="29" spans="2:21" ht="12" x14ac:dyDescent="0.2">
      <c r="B29" s="69"/>
      <c r="C29" s="254">
        <v>20</v>
      </c>
      <c r="D29" s="123" t="s">
        <v>1628</v>
      </c>
      <c r="E29" s="145" t="str">
        <f>IFERROR(VLOOKUP(D29,BD!$B:$D,2,FALSE),"")</f>
        <v>AMBP</v>
      </c>
      <c r="F29" s="160">
        <f>IFERROR(VLOOKUP(D29,BD!$B:$D,3,FALSE),"")</f>
        <v>40062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960</v>
      </c>
      <c r="H29" s="147">
        <f t="shared" si="0"/>
        <v>2</v>
      </c>
      <c r="I29" s="71"/>
      <c r="J29" s="71"/>
      <c r="K29" s="71"/>
      <c r="L29" s="71"/>
      <c r="M29" s="71"/>
      <c r="N29" s="71"/>
      <c r="O29" s="71"/>
      <c r="P29" s="71">
        <v>400</v>
      </c>
      <c r="Q29" s="71">
        <v>560</v>
      </c>
      <c r="R29" s="71"/>
      <c r="S29" s="71"/>
      <c r="T29" s="71"/>
      <c r="U29" s="158"/>
    </row>
    <row r="30" spans="2:21" ht="12" x14ac:dyDescent="0.2">
      <c r="B30" s="69"/>
      <c r="C30" s="254"/>
      <c r="D30" s="123" t="s">
        <v>1633</v>
      </c>
      <c r="E30" s="145" t="str">
        <f>IFERROR(VLOOKUP(D30,BD!$B:$D,2,FALSE),"")</f>
        <v>CC</v>
      </c>
      <c r="F30" s="160">
        <f>IFERROR(VLOOKUP(D30,BD!$B:$D,3,FALSE),"")</f>
        <v>39840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960</v>
      </c>
      <c r="H30" s="147">
        <f t="shared" si="0"/>
        <v>2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>
        <v>560</v>
      </c>
      <c r="T30" s="71">
        <v>400</v>
      </c>
      <c r="U30" s="158"/>
    </row>
    <row r="31" spans="2:21" ht="12" x14ac:dyDescent="0.2">
      <c r="B31" s="69"/>
      <c r="C31" s="254"/>
      <c r="D31" s="123" t="s">
        <v>1611</v>
      </c>
      <c r="E31" s="145" t="str">
        <f>IFERROR(VLOOKUP(D31,BD!$B:$D,2,FALSE),"")</f>
        <v>CSJ/NAMBA TRAINING</v>
      </c>
      <c r="F31" s="160">
        <f>IFERROR(VLOOKUP(D31,BD!$B:$D,3,FALSE),"")</f>
        <v>40334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960</v>
      </c>
      <c r="H31" s="147">
        <f t="shared" si="0"/>
        <v>2</v>
      </c>
      <c r="I31" s="71"/>
      <c r="J31" s="71"/>
      <c r="K31" s="71"/>
      <c r="L31" s="71"/>
      <c r="M31" s="71"/>
      <c r="N31" s="71"/>
      <c r="O31" s="71"/>
      <c r="P31" s="71">
        <v>400</v>
      </c>
      <c r="Q31" s="71">
        <v>560</v>
      </c>
      <c r="R31" s="71"/>
      <c r="S31" s="71"/>
      <c r="T31" s="71"/>
      <c r="U31" s="158"/>
    </row>
    <row r="32" spans="2:21" ht="12" x14ac:dyDescent="0.2">
      <c r="B32" s="69"/>
      <c r="C32" s="254"/>
      <c r="D32" s="123" t="s">
        <v>1637</v>
      </c>
      <c r="E32" s="145" t="str">
        <f>IFERROR(VLOOKUP(D32,BD!$B:$D,2,FALSE),"")</f>
        <v>CC</v>
      </c>
      <c r="F32" s="160">
        <f>IFERROR(VLOOKUP(D32,BD!$B:$D,3,FALSE),"")</f>
        <v>40385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960</v>
      </c>
      <c r="H32" s="147">
        <f t="shared" si="0"/>
        <v>2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>
        <v>320</v>
      </c>
      <c r="T32" s="71">
        <v>640</v>
      </c>
      <c r="U32" s="158"/>
    </row>
    <row r="33" spans="2:21" ht="12" x14ac:dyDescent="0.2">
      <c r="B33" s="69"/>
      <c r="C33" s="254">
        <v>24</v>
      </c>
      <c r="D33" s="123" t="s">
        <v>1640</v>
      </c>
      <c r="E33" s="145" t="str">
        <f>IFERROR(VLOOKUP(D33,BD!$B:$D,2,FALSE),"")</f>
        <v>CC</v>
      </c>
      <c r="F33" s="160">
        <f>IFERROR(VLOOKUP(D33,BD!$B:$D,3,FALSE),"")</f>
        <v>39884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880</v>
      </c>
      <c r="H33" s="147">
        <f t="shared" si="0"/>
        <v>1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>
        <v>880</v>
      </c>
      <c r="U33" s="158"/>
    </row>
    <row r="34" spans="2:21" ht="12" x14ac:dyDescent="0.2">
      <c r="B34" s="69"/>
      <c r="C34" s="254">
        <v>25</v>
      </c>
      <c r="D34" s="123" t="s">
        <v>1634</v>
      </c>
      <c r="E34" s="145" t="str">
        <f>IFERROR(VLOOKUP(D34,BD!$B:$D,2,FALSE),"")</f>
        <v>BME</v>
      </c>
      <c r="F34" s="160">
        <f>IFERROR(VLOOKUP(D34,BD!$B:$D,3,FALSE),"")</f>
        <v>40219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840</v>
      </c>
      <c r="H34" s="147">
        <f t="shared" si="0"/>
        <v>2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>
        <v>440</v>
      </c>
      <c r="T34" s="71">
        <v>400</v>
      </c>
      <c r="U34" s="158"/>
    </row>
    <row r="35" spans="2:21" ht="12" x14ac:dyDescent="0.2">
      <c r="B35" s="69"/>
      <c r="C35" s="254">
        <v>26</v>
      </c>
      <c r="D35" s="123" t="s">
        <v>1631</v>
      </c>
      <c r="E35" s="145" t="str">
        <f>IFERROR(VLOOKUP(D35,BD!$B:$D,2,FALSE),"")</f>
        <v>ASSVP</v>
      </c>
      <c r="F35" s="160">
        <f>IFERROR(VLOOKUP(D35,BD!$B:$D,3,FALSE),"")</f>
        <v>40170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720</v>
      </c>
      <c r="H35" s="147">
        <f t="shared" si="0"/>
        <v>2</v>
      </c>
      <c r="I35" s="71"/>
      <c r="J35" s="71"/>
      <c r="K35" s="71"/>
      <c r="L35" s="71"/>
      <c r="M35" s="71"/>
      <c r="N35" s="71"/>
      <c r="O35" s="71"/>
      <c r="P35" s="71"/>
      <c r="Q35" s="71"/>
      <c r="R35" s="71">
        <v>320</v>
      </c>
      <c r="S35" s="71"/>
      <c r="T35" s="71">
        <v>400</v>
      </c>
      <c r="U35" s="158"/>
    </row>
    <row r="36" spans="2:21" ht="12" x14ac:dyDescent="0.2">
      <c r="B36" s="69"/>
      <c r="C36" s="254">
        <v>27</v>
      </c>
      <c r="D36" s="123" t="s">
        <v>1063</v>
      </c>
      <c r="E36" s="145" t="str">
        <f>IFERROR(VLOOKUP(D36,BD!$B:$D,2,FALSE),"")</f>
        <v>ABB</v>
      </c>
      <c r="F36" s="160">
        <f>IFERROR(VLOOKUP(D36,BD!$B:$D,3,FALSE),"")</f>
        <v>40303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640</v>
      </c>
      <c r="H36" s="147">
        <f t="shared" si="0"/>
        <v>1</v>
      </c>
      <c r="I36" s="71"/>
      <c r="J36" s="71"/>
      <c r="K36" s="71"/>
      <c r="L36" s="71"/>
      <c r="M36" s="71"/>
      <c r="N36" s="71"/>
      <c r="O36" s="71">
        <v>640</v>
      </c>
      <c r="P36" s="71"/>
      <c r="Q36" s="71"/>
      <c r="R36" s="71"/>
      <c r="S36" s="71"/>
      <c r="T36" s="71"/>
      <c r="U36" s="158"/>
    </row>
    <row r="37" spans="2:21" ht="12" x14ac:dyDescent="0.2">
      <c r="B37" s="69"/>
      <c r="C37" s="254"/>
      <c r="D37" s="123" t="s">
        <v>1621</v>
      </c>
      <c r="E37" s="145" t="str">
        <f>IFERROR(VLOOKUP(D37,BD!$B:$D,2,FALSE),"")</f>
        <v>SMEL/MCR</v>
      </c>
      <c r="F37" s="160">
        <f>IFERROR(VLOOKUP(D37,BD!$B:$D,3,FALSE),"")</f>
        <v>40109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640</v>
      </c>
      <c r="H37" s="147">
        <f t="shared" si="0"/>
        <v>1</v>
      </c>
      <c r="I37" s="71"/>
      <c r="J37" s="71"/>
      <c r="K37" s="71"/>
      <c r="L37" s="71"/>
      <c r="M37" s="71"/>
      <c r="N37" s="71"/>
      <c r="O37" s="71">
        <v>640</v>
      </c>
      <c r="P37" s="71"/>
      <c r="Q37" s="71"/>
      <c r="R37" s="71"/>
      <c r="S37" s="71"/>
      <c r="T37" s="71"/>
      <c r="U37" s="158"/>
    </row>
    <row r="38" spans="2:21" ht="12" x14ac:dyDescent="0.2">
      <c r="B38" s="69"/>
      <c r="C38" s="254"/>
      <c r="D38" s="123" t="s">
        <v>1623</v>
      </c>
      <c r="E38" s="145" t="str">
        <f>IFERROR(VLOOKUP(D38,BD!$B:$D,2,FALSE),"")</f>
        <v>SMEL/MCR</v>
      </c>
      <c r="F38" s="160">
        <f>IFERROR(VLOOKUP(D38,BD!$B:$D,3,FALSE),"")</f>
        <v>40397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640</v>
      </c>
      <c r="H38" s="147">
        <f t="shared" si="0"/>
        <v>1</v>
      </c>
      <c r="I38" s="71"/>
      <c r="J38" s="71"/>
      <c r="K38" s="71"/>
      <c r="L38" s="71"/>
      <c r="M38" s="71"/>
      <c r="N38" s="71"/>
      <c r="O38" s="71">
        <v>640</v>
      </c>
      <c r="P38" s="71"/>
      <c r="Q38" s="71"/>
      <c r="R38" s="71"/>
      <c r="S38" s="71"/>
      <c r="T38" s="71"/>
      <c r="U38" s="158"/>
    </row>
    <row r="39" spans="2:21" ht="12" x14ac:dyDescent="0.2">
      <c r="B39" s="69"/>
      <c r="C39" s="254"/>
      <c r="D39" s="123" t="s">
        <v>1622</v>
      </c>
      <c r="E39" s="145" t="str">
        <f>IFERROR(VLOOKUP(D39,BD!$B:$D,2,FALSE),"")</f>
        <v>SMEL/MCR</v>
      </c>
      <c r="F39" s="160">
        <f>IFERROR(VLOOKUP(D39,BD!$B:$D,3,FALSE),"")</f>
        <v>39833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640</v>
      </c>
      <c r="H39" s="147">
        <f t="shared" si="0"/>
        <v>1</v>
      </c>
      <c r="I39" s="71"/>
      <c r="J39" s="71"/>
      <c r="K39" s="71"/>
      <c r="L39" s="71"/>
      <c r="M39" s="71"/>
      <c r="N39" s="71"/>
      <c r="O39" s="71">
        <v>640</v>
      </c>
      <c r="P39" s="71"/>
      <c r="Q39" s="71"/>
      <c r="R39" s="71"/>
      <c r="S39" s="71"/>
      <c r="T39" s="71"/>
      <c r="U39" s="158"/>
    </row>
    <row r="40" spans="2:21" ht="12" x14ac:dyDescent="0.2">
      <c r="B40" s="69"/>
      <c r="C40" s="254">
        <v>31</v>
      </c>
      <c r="D40" s="123" t="s">
        <v>1096</v>
      </c>
      <c r="E40" s="145" t="str">
        <f>IFERROR(VLOOKUP(D40,BD!$B:$D,2,FALSE),"")</f>
        <v>ASERP</v>
      </c>
      <c r="F40" s="160">
        <f>IFERROR(VLOOKUP(D40,BD!$B:$D,3,FALSE),"")</f>
        <v>0</v>
      </c>
      <c r="G40" s="146">
        <f>IF(COUNT(I40:U40)&gt;=5,SUM(LARGE(I40:U40,{1,2,3,4,5})),IF(COUNT(I40:U40)=4,SUM(LARGE(I40:U40,{1,2,3,4})),IF(COUNT(I40:U40)=3,SUM(LARGE(I40:U40,{1,2,3})),IF(COUNT(I40:U40)=2,SUM(LARGE(I40:U40,{1,2})),IF(COUNT(I40:U40)=1,SUM(LARGE(I40:U40,{1})),0)))))</f>
        <v>440</v>
      </c>
      <c r="H40" s="147">
        <f t="shared" si="0"/>
        <v>1</v>
      </c>
      <c r="I40" s="71"/>
      <c r="J40" s="71">
        <v>440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158"/>
    </row>
    <row r="41" spans="2:21" ht="12" x14ac:dyDescent="0.2">
      <c r="B41" s="69"/>
      <c r="C41" s="254"/>
      <c r="D41" s="123" t="s">
        <v>1635</v>
      </c>
      <c r="E41" s="145" t="str">
        <f>IFERROR(VLOOKUP(D41,BD!$B:$D,2,FALSE),"")</f>
        <v>CC</v>
      </c>
      <c r="F41" s="160">
        <f>IFERROR(VLOOKUP(D41,BD!$B:$D,3,FALSE),"")</f>
        <v>40494</v>
      </c>
      <c r="G41" s="146">
        <f>IF(COUNT(I41:U41)&gt;=5,SUM(LARGE(I41:U41,{1,2,3,4,5})),IF(COUNT(I41:U41)=4,SUM(LARGE(I41:U41,{1,2,3,4})),IF(COUNT(I41:U41)=3,SUM(LARGE(I41:U41,{1,2,3})),IF(COUNT(I41:U41)=2,SUM(LARGE(I41:U41,{1,2})),IF(COUNT(I41:U41)=1,SUM(LARGE(I41:U41,{1})),0)))))</f>
        <v>440</v>
      </c>
      <c r="H41" s="147">
        <f t="shared" si="0"/>
        <v>1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>
        <v>440</v>
      </c>
      <c r="T41" s="71"/>
      <c r="U41" s="158"/>
    </row>
    <row r="42" spans="2:21" ht="12" x14ac:dyDescent="0.2">
      <c r="B42" s="69"/>
      <c r="C42" s="254"/>
      <c r="D42" s="123" t="s">
        <v>1629</v>
      </c>
      <c r="E42" s="145" t="str">
        <f>IFERROR(VLOOKUP(D42,BD!$B:$D,2,FALSE),"")</f>
        <v>SMEL/MCR</v>
      </c>
      <c r="F42" s="160">
        <f>IFERROR(VLOOKUP(D42,BD!$B:$D,3,FALSE),"")</f>
        <v>0</v>
      </c>
      <c r="G42" s="146">
        <f>IF(COUNT(I42:U42)&gt;=5,SUM(LARGE(I42:U42,{1,2,3,4,5})),IF(COUNT(I42:U42)=4,SUM(LARGE(I42:U42,{1,2,3,4})),IF(COUNT(I42:U42)=3,SUM(LARGE(I42:U42,{1,2,3})),IF(COUNT(I42:U42)=2,SUM(LARGE(I42:U42,{1,2})),IF(COUNT(I42:U42)=1,SUM(LARGE(I42:U42,{1})),0)))))</f>
        <v>440</v>
      </c>
      <c r="H42" s="147">
        <f t="shared" si="0"/>
        <v>1</v>
      </c>
      <c r="I42" s="71"/>
      <c r="J42" s="71"/>
      <c r="K42" s="71"/>
      <c r="L42" s="71"/>
      <c r="M42" s="71"/>
      <c r="N42" s="71"/>
      <c r="O42" s="71"/>
      <c r="P42" s="71"/>
      <c r="Q42" s="71"/>
      <c r="R42" s="71">
        <v>440</v>
      </c>
      <c r="S42" s="71"/>
      <c r="T42" s="71"/>
      <c r="U42" s="158"/>
    </row>
    <row r="43" spans="2:21" ht="12" x14ac:dyDescent="0.2">
      <c r="B43" s="69"/>
      <c r="C43" s="254"/>
      <c r="D43" s="123" t="s">
        <v>1619</v>
      </c>
      <c r="E43" s="145" t="str">
        <f>IFERROR(VLOOKUP(D43,BD!$B:$D,2,FALSE),"")</f>
        <v>PIAMARTA</v>
      </c>
      <c r="F43" s="160">
        <f>IFERROR(VLOOKUP(D43,BD!$B:$D,3,FALSE),"")</f>
        <v>40221</v>
      </c>
      <c r="G43" s="146">
        <f>IF(COUNT(I43:U43)&gt;=5,SUM(LARGE(I43:U43,{1,2,3,4,5})),IF(COUNT(I43:U43)=4,SUM(LARGE(I43:U43,{1,2,3,4})),IF(COUNT(I43:U43)=3,SUM(LARGE(I43:U43,{1,2,3})),IF(COUNT(I43:U43)=2,SUM(LARGE(I43:U43,{1,2})),IF(COUNT(I43:U43)=1,SUM(LARGE(I43:U43,{1})),0)))))</f>
        <v>440</v>
      </c>
      <c r="H43" s="147">
        <f t="shared" si="0"/>
        <v>1</v>
      </c>
      <c r="I43" s="71"/>
      <c r="J43" s="71"/>
      <c r="K43" s="71"/>
      <c r="L43" s="71"/>
      <c r="M43" s="71"/>
      <c r="N43" s="71">
        <v>440</v>
      </c>
      <c r="O43" s="71"/>
      <c r="P43" s="71"/>
      <c r="Q43" s="71"/>
      <c r="R43" s="71"/>
      <c r="S43" s="71"/>
      <c r="T43" s="71"/>
      <c r="U43" s="158"/>
    </row>
    <row r="44" spans="2:21" ht="12" x14ac:dyDescent="0.2">
      <c r="B44" s="69"/>
      <c r="C44" s="254"/>
      <c r="D44" s="123" t="s">
        <v>1101</v>
      </c>
      <c r="E44" s="145" t="str">
        <f>IFERROR(VLOOKUP(D44,BD!$B:$D,2,FALSE),"")</f>
        <v>ILECE</v>
      </c>
      <c r="F44" s="160">
        <f>IFERROR(VLOOKUP(D44,BD!$B:$D,3,FALSE),"")</f>
        <v>0</v>
      </c>
      <c r="G44" s="146">
        <f>IF(COUNT(I44:U44)&gt;=5,SUM(LARGE(I44:U44,{1,2,3,4,5})),IF(COUNT(I44:U44)=4,SUM(LARGE(I44:U44,{1,2,3,4})),IF(COUNT(I44:U44)=3,SUM(LARGE(I44:U44,{1,2,3})),IF(COUNT(I44:U44)=2,SUM(LARGE(I44:U44,{1,2})),IF(COUNT(I44:U44)=1,SUM(LARGE(I44:U44,{1})),0)))))</f>
        <v>440</v>
      </c>
      <c r="H44" s="147">
        <f t="shared" si="0"/>
        <v>1</v>
      </c>
      <c r="I44" s="71"/>
      <c r="J44" s="71">
        <v>440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158"/>
    </row>
    <row r="45" spans="2:21" ht="12" x14ac:dyDescent="0.2">
      <c r="B45" s="69"/>
      <c r="C45" s="254">
        <v>36</v>
      </c>
      <c r="D45" s="123" t="s">
        <v>1639</v>
      </c>
      <c r="E45" s="145" t="str">
        <f>IFERROR(VLOOKUP(D45,BD!$B:$D,2,FALSE),"")</f>
        <v>SMCC</v>
      </c>
      <c r="F45" s="160">
        <f>IFERROR(VLOOKUP(D45,BD!$B:$D,3,FALSE),"")</f>
        <v>40360</v>
      </c>
      <c r="G45" s="146">
        <f>IF(COUNT(I45:U45)&gt;=5,SUM(LARGE(I45:U45,{1,2,3,4,5})),IF(COUNT(I45:U45)=4,SUM(LARGE(I45:U45,{1,2,3,4})),IF(COUNT(I45:U45)=3,SUM(LARGE(I45:U45,{1,2,3})),IF(COUNT(I45:U45)=2,SUM(LARGE(I45:U45,{1,2})),IF(COUNT(I45:U45)=1,SUM(LARGE(I45:U45,{1})),0)))))</f>
        <v>320</v>
      </c>
      <c r="H45" s="147">
        <f t="shared" si="0"/>
        <v>1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>
        <v>320</v>
      </c>
      <c r="T45" s="71"/>
      <c r="U45" s="158"/>
    </row>
    <row r="46" spans="2:21" ht="12" x14ac:dyDescent="0.2">
      <c r="B46" s="69"/>
      <c r="C46" s="254"/>
      <c r="D46" s="123" t="s">
        <v>1636</v>
      </c>
      <c r="E46" s="145" t="str">
        <f>IFERROR(VLOOKUP(D46,BD!$B:$D,2,FALSE),"")</f>
        <v>SMCC</v>
      </c>
      <c r="F46" s="160">
        <f>IFERROR(VLOOKUP(D46,BD!$B:$D,3,FALSE),"")</f>
        <v>40516</v>
      </c>
      <c r="G46" s="146">
        <f>IF(COUNT(I46:U46)&gt;=5,SUM(LARGE(I46:U46,{1,2,3,4,5})),IF(COUNT(I46:U46)=4,SUM(LARGE(I46:U46,{1,2,3,4})),IF(COUNT(I46:U46)=3,SUM(LARGE(I46:U46,{1,2,3})),IF(COUNT(I46:U46)=2,SUM(LARGE(I46:U46,{1,2})),IF(COUNT(I46:U46)=1,SUM(LARGE(I46:U46,{1})),0)))))</f>
        <v>320</v>
      </c>
      <c r="H46" s="147">
        <f t="shared" si="0"/>
        <v>1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>
        <v>320</v>
      </c>
      <c r="T46" s="71"/>
      <c r="U46" s="158"/>
    </row>
    <row r="47" spans="2:21" ht="12" x14ac:dyDescent="0.2">
      <c r="B47" s="69"/>
      <c r="C47" s="254"/>
      <c r="D47" s="123" t="s">
        <v>1638</v>
      </c>
      <c r="E47" s="145" t="str">
        <f>IFERROR(VLOOKUP(D47,BD!$B:$D,2,FALSE),"")</f>
        <v>SMCC</v>
      </c>
      <c r="F47" s="160">
        <f>IFERROR(VLOOKUP(D47,BD!$B:$D,3,FALSE),"")</f>
        <v>40097</v>
      </c>
      <c r="G47" s="146">
        <f>IF(COUNT(I47:U47)&gt;=5,SUM(LARGE(I47:U47,{1,2,3,4,5})),IF(COUNT(I47:U47)=4,SUM(LARGE(I47:U47,{1,2,3,4})),IF(COUNT(I47:U47)=3,SUM(LARGE(I47:U47,{1,2,3})),IF(COUNT(I47:U47)=2,SUM(LARGE(I47:U47,{1,2})),IF(COUNT(I47:U47)=1,SUM(LARGE(I47:U47,{1})),0)))))</f>
        <v>320</v>
      </c>
      <c r="H47" s="147">
        <f t="shared" si="0"/>
        <v>1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>
        <v>320</v>
      </c>
      <c r="T47" s="71"/>
      <c r="U47" s="158"/>
    </row>
    <row r="48" spans="2:21" ht="12" x14ac:dyDescent="0.2">
      <c r="B48" s="69"/>
      <c r="C48" s="254"/>
      <c r="D48" s="123" t="s">
        <v>1630</v>
      </c>
      <c r="E48" s="145" t="str">
        <f>IFERROR(VLOOKUP(D48,BD!$B:$D,2,FALSE),"")</f>
        <v>ASSVP</v>
      </c>
      <c r="F48" s="160">
        <f>IFERROR(VLOOKUP(D48,BD!$B:$D,3,FALSE),"")</f>
        <v>0</v>
      </c>
      <c r="G48" s="146">
        <f>IF(COUNT(I48:U48)&gt;=5,SUM(LARGE(I48:U48,{1,2,3,4,5})),IF(COUNT(I48:U48)=4,SUM(LARGE(I48:U48,{1,2,3,4})),IF(COUNT(I48:U48)=3,SUM(LARGE(I48:U48,{1,2,3})),IF(COUNT(I48:U48)=2,SUM(LARGE(I48:U48,{1,2})),IF(COUNT(I48:U48)=1,SUM(LARGE(I48:U48,{1})),0)))))</f>
        <v>320</v>
      </c>
      <c r="H48" s="147">
        <f t="shared" si="0"/>
        <v>1</v>
      </c>
      <c r="I48" s="71"/>
      <c r="J48" s="71"/>
      <c r="K48" s="71"/>
      <c r="L48" s="71"/>
      <c r="M48" s="71"/>
      <c r="N48" s="71"/>
      <c r="O48" s="71"/>
      <c r="P48" s="71"/>
      <c r="Q48" s="71"/>
      <c r="R48" s="71">
        <v>320</v>
      </c>
      <c r="S48" s="71"/>
      <c r="T48" s="71"/>
      <c r="U48" s="158"/>
    </row>
    <row r="49" spans="2:21" ht="12" x14ac:dyDescent="0.2">
      <c r="B49" s="72"/>
      <c r="C49" s="73"/>
      <c r="D49" s="73"/>
      <c r="E49" s="75"/>
      <c r="F49" s="83"/>
      <c r="G49" s="120"/>
      <c r="H49" s="135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158"/>
    </row>
    <row r="50" spans="2:21" s="80" customFormat="1" x14ac:dyDescent="0.2">
      <c r="B50" s="76"/>
      <c r="C50" s="77"/>
      <c r="D50" s="78" t="str">
        <f>SM_S19!$D$55</f>
        <v>CONTAGEM DE SEMANAS</v>
      </c>
      <c r="E50" s="82"/>
      <c r="F50" s="83"/>
      <c r="G50" s="79"/>
      <c r="H50" s="136"/>
      <c r="I50" s="102">
        <f>SM!H$38</f>
        <v>50</v>
      </c>
      <c r="J50" s="102">
        <f>SM!I$38</f>
        <v>49</v>
      </c>
      <c r="K50" s="102">
        <f>SM!J$38</f>
        <v>35</v>
      </c>
      <c r="L50" s="102">
        <f>SM!K$38</f>
        <v>30</v>
      </c>
      <c r="M50" s="102">
        <f>SM!L$38</f>
        <v>28</v>
      </c>
      <c r="N50" s="102">
        <f>SM!M$38</f>
        <v>26</v>
      </c>
      <c r="O50" s="102">
        <f>SM!N$38</f>
        <v>22</v>
      </c>
      <c r="P50" s="102">
        <f>SM!O$38</f>
        <v>11</v>
      </c>
      <c r="Q50" s="102">
        <f>SM!P$38</f>
        <v>4</v>
      </c>
      <c r="R50" s="102">
        <f>SM!Q$38</f>
        <v>4</v>
      </c>
      <c r="S50" s="102">
        <f>SM!R$38</f>
        <v>4</v>
      </c>
      <c r="T50" s="102">
        <f>SM!S$38</f>
        <v>1</v>
      </c>
      <c r="U50" s="159"/>
    </row>
  </sheetData>
  <sheetProtection selectLockedCells="1" selectUnlockedCells="1"/>
  <sortState ref="D10:T48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1"/>
  <sheetViews>
    <sheetView showGridLines="0" topLeftCell="A11" zoomScaleNormal="100" zoomScaleSheetLayoutView="100" workbookViewId="0">
      <selection activeCell="D36" sqref="D36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17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6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6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210">
        <v>1</v>
      </c>
      <c r="D10" s="126" t="s">
        <v>537</v>
      </c>
      <c r="E10" s="145" t="str">
        <f>IFERROR(VLOOKUP(D10,BD!$B:$D,2,FALSE),"")</f>
        <v>PIAMARTA</v>
      </c>
      <c r="F10" s="160">
        <f>IFERROR(VLOOKUP(D10,BD!$B:$D,3,FALSE),"")</f>
        <v>40194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6400</v>
      </c>
      <c r="H10" s="147">
        <f t="shared" ref="H10:H39" si="0">COUNT(I10:U10)-COUNTIF(I10:U10,"=0")</f>
        <v>5</v>
      </c>
      <c r="I10" s="71"/>
      <c r="J10" s="71"/>
      <c r="K10" s="71"/>
      <c r="L10" s="71">
        <v>1600</v>
      </c>
      <c r="M10" s="71"/>
      <c r="N10" s="71">
        <v>800</v>
      </c>
      <c r="O10" s="71">
        <v>1600</v>
      </c>
      <c r="P10" s="71">
        <v>1600</v>
      </c>
      <c r="Q10" s="71"/>
      <c r="R10" s="71">
        <v>800</v>
      </c>
      <c r="S10" s="71"/>
      <c r="T10" s="71"/>
      <c r="U10" s="158"/>
    </row>
    <row r="11" spans="2:21" ht="12" x14ac:dyDescent="0.2">
      <c r="B11" s="69"/>
      <c r="C11" s="210">
        <v>2</v>
      </c>
      <c r="D11" s="70" t="s">
        <v>1651</v>
      </c>
      <c r="E11" s="145" t="str">
        <f>IFERROR(VLOOKUP(D11,BD!$B:$D,2,FALSE),"")</f>
        <v>SMEL/MCR</v>
      </c>
      <c r="F11" s="160">
        <f>IFERROR(VLOOKUP(D11,BD!$B:$D,3,FALSE),"")</f>
        <v>40399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6120</v>
      </c>
      <c r="H11" s="147">
        <f t="shared" si="0"/>
        <v>5</v>
      </c>
      <c r="I11" s="71"/>
      <c r="J11" s="71"/>
      <c r="K11" s="71"/>
      <c r="L11" s="71">
        <v>1360</v>
      </c>
      <c r="M11" s="71"/>
      <c r="N11" s="71">
        <v>680</v>
      </c>
      <c r="O11" s="71">
        <v>1360</v>
      </c>
      <c r="P11" s="71">
        <v>1360</v>
      </c>
      <c r="Q11" s="71"/>
      <c r="R11" s="71"/>
      <c r="S11" s="71"/>
      <c r="T11" s="71">
        <v>1360</v>
      </c>
      <c r="U11" s="158"/>
    </row>
    <row r="12" spans="2:21" ht="12" x14ac:dyDescent="0.2">
      <c r="B12" s="69"/>
      <c r="C12" s="255">
        <v>3</v>
      </c>
      <c r="D12" s="70" t="s">
        <v>1141</v>
      </c>
      <c r="E12" s="145" t="str">
        <f>IFERROR(VLOOKUP(D12,BD!$B:$D,2,FALSE),"")</f>
        <v>ASSVP</v>
      </c>
      <c r="F12" s="160">
        <f>IFERROR(VLOOKUP(D12,BD!$B:$D,3,FALSE),"")</f>
        <v>40280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4440</v>
      </c>
      <c r="H12" s="147">
        <f t="shared" si="0"/>
        <v>5</v>
      </c>
      <c r="I12" s="71"/>
      <c r="J12" s="71"/>
      <c r="K12" s="71"/>
      <c r="L12" s="71">
        <v>640</v>
      </c>
      <c r="M12" s="71"/>
      <c r="N12" s="71"/>
      <c r="O12" s="71">
        <v>880</v>
      </c>
      <c r="P12" s="71">
        <v>1120</v>
      </c>
      <c r="Q12" s="71"/>
      <c r="R12" s="71">
        <v>680</v>
      </c>
      <c r="S12" s="71"/>
      <c r="T12" s="71">
        <v>1120</v>
      </c>
      <c r="U12" s="158"/>
    </row>
    <row r="13" spans="2:21" ht="12" x14ac:dyDescent="0.2">
      <c r="B13" s="69"/>
      <c r="C13" s="255">
        <v>4</v>
      </c>
      <c r="D13" s="70" t="s">
        <v>1139</v>
      </c>
      <c r="E13" s="145" t="str">
        <f>IFERROR(VLOOKUP(D13,BD!$B:$D,2,FALSE),"")</f>
        <v>ASSVP</v>
      </c>
      <c r="F13" s="160">
        <f>IFERROR(VLOOKUP(D13,BD!$B:$D,3,FALSE),"")</f>
        <v>39849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4320</v>
      </c>
      <c r="H13" s="147">
        <f t="shared" si="0"/>
        <v>5</v>
      </c>
      <c r="I13" s="71"/>
      <c r="J13" s="71"/>
      <c r="K13" s="71"/>
      <c r="L13" s="71">
        <v>1120</v>
      </c>
      <c r="M13" s="71"/>
      <c r="N13" s="71"/>
      <c r="O13" s="71">
        <v>1120</v>
      </c>
      <c r="P13" s="71">
        <v>640</v>
      </c>
      <c r="Q13" s="71"/>
      <c r="R13" s="71">
        <v>320</v>
      </c>
      <c r="S13" s="71"/>
      <c r="T13" s="71">
        <v>1120</v>
      </c>
      <c r="U13" s="158"/>
    </row>
    <row r="14" spans="2:21" ht="12" x14ac:dyDescent="0.2">
      <c r="B14" s="69"/>
      <c r="C14" s="255">
        <v>5</v>
      </c>
      <c r="D14" s="70" t="s">
        <v>1138</v>
      </c>
      <c r="E14" s="145" t="str">
        <f>IFERROR(VLOOKUP(D14,BD!$B:$D,2,FALSE),"")</f>
        <v>ABCFI</v>
      </c>
      <c r="F14" s="160">
        <f>IFERROR(VLOOKUP(D14,BD!$B:$D,3,FALSE),"")</f>
        <v>39888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3840</v>
      </c>
      <c r="H14" s="147">
        <f t="shared" si="0"/>
        <v>6</v>
      </c>
      <c r="I14" s="71"/>
      <c r="J14" s="71"/>
      <c r="K14" s="71"/>
      <c r="L14" s="71">
        <v>1120</v>
      </c>
      <c r="M14" s="71"/>
      <c r="N14" s="71">
        <v>560</v>
      </c>
      <c r="O14" s="71">
        <v>640</v>
      </c>
      <c r="P14" s="71">
        <v>880</v>
      </c>
      <c r="Q14" s="71"/>
      <c r="R14" s="71">
        <v>560</v>
      </c>
      <c r="S14" s="71"/>
      <c r="T14" s="71">
        <v>640</v>
      </c>
      <c r="U14" s="158"/>
    </row>
    <row r="15" spans="2:21" ht="12" x14ac:dyDescent="0.2">
      <c r="B15" s="69"/>
      <c r="C15" s="255">
        <v>6</v>
      </c>
      <c r="D15" s="70" t="s">
        <v>1240</v>
      </c>
      <c r="E15" s="145" t="str">
        <f>IFERROR(VLOOKUP(D15,BD!$B:$D,2,FALSE),"")</f>
        <v>ABCFI</v>
      </c>
      <c r="F15" s="160">
        <f>IFERROR(VLOOKUP(D15,BD!$B:$D,3,FALSE),"")</f>
        <v>39923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3360</v>
      </c>
      <c r="H15" s="147">
        <f t="shared" si="0"/>
        <v>3</v>
      </c>
      <c r="I15" s="71"/>
      <c r="J15" s="71"/>
      <c r="K15" s="71"/>
      <c r="L15" s="71"/>
      <c r="M15" s="71"/>
      <c r="N15" s="71"/>
      <c r="O15" s="71">
        <v>640</v>
      </c>
      <c r="P15" s="71">
        <v>1120</v>
      </c>
      <c r="Q15" s="71"/>
      <c r="R15" s="71"/>
      <c r="S15" s="71"/>
      <c r="T15" s="71">
        <v>1600</v>
      </c>
      <c r="U15" s="158"/>
    </row>
    <row r="16" spans="2:21" ht="12" x14ac:dyDescent="0.2">
      <c r="B16" s="69"/>
      <c r="C16" s="255">
        <v>7</v>
      </c>
      <c r="D16" s="70" t="s">
        <v>1332</v>
      </c>
      <c r="E16" s="145" t="str">
        <f>IFERROR(VLOOKUP(D16,BD!$B:$D,2,FALSE),"")</f>
        <v>ASSVP</v>
      </c>
      <c r="F16" s="160">
        <f>IFERROR(VLOOKUP(D16,BD!$B:$D,3,FALSE),"")</f>
        <v>40108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3200</v>
      </c>
      <c r="H16" s="147">
        <f t="shared" si="0"/>
        <v>4</v>
      </c>
      <c r="I16" s="71"/>
      <c r="J16" s="71"/>
      <c r="K16" s="71"/>
      <c r="L16" s="71">
        <v>640</v>
      </c>
      <c r="M16" s="71"/>
      <c r="N16" s="71"/>
      <c r="O16" s="71">
        <v>1120</v>
      </c>
      <c r="P16" s="71">
        <v>880</v>
      </c>
      <c r="Q16" s="71"/>
      <c r="R16" s="71">
        <v>560</v>
      </c>
      <c r="S16" s="71"/>
      <c r="T16" s="71"/>
      <c r="U16" s="158"/>
    </row>
    <row r="17" spans="2:21" ht="12" x14ac:dyDescent="0.2">
      <c r="B17" s="69"/>
      <c r="C17" s="255">
        <v>8</v>
      </c>
      <c r="D17" s="70" t="s">
        <v>1041</v>
      </c>
      <c r="E17" s="145" t="str">
        <f>IFERROR(VLOOKUP(D17,BD!$B:$D,2,FALSE),"")</f>
        <v>ASSVP</v>
      </c>
      <c r="F17" s="160">
        <f>IFERROR(VLOOKUP(D17,BD!$B:$D,3,FALSE),"")</f>
        <v>40308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3120</v>
      </c>
      <c r="H17" s="147">
        <f t="shared" si="0"/>
        <v>5</v>
      </c>
      <c r="I17" s="71"/>
      <c r="J17" s="71"/>
      <c r="K17" s="71"/>
      <c r="L17" s="71">
        <v>640</v>
      </c>
      <c r="M17" s="71"/>
      <c r="N17" s="71"/>
      <c r="O17" s="71">
        <v>640</v>
      </c>
      <c r="P17" s="71">
        <v>880</v>
      </c>
      <c r="Q17" s="71"/>
      <c r="R17" s="71">
        <v>320</v>
      </c>
      <c r="S17" s="71"/>
      <c r="T17" s="71">
        <v>640</v>
      </c>
      <c r="U17" s="158"/>
    </row>
    <row r="18" spans="2:21" ht="12" x14ac:dyDescent="0.2">
      <c r="B18" s="69"/>
      <c r="C18" s="255">
        <v>9</v>
      </c>
      <c r="D18" s="70" t="s">
        <v>1142</v>
      </c>
      <c r="E18" s="145" t="str">
        <f>IFERROR(VLOOKUP(D18,BD!$B:$D,2,FALSE),"")</f>
        <v>PIAMARTA</v>
      </c>
      <c r="F18" s="160">
        <f>IFERROR(VLOOKUP(D18,BD!$B:$D,3,FALSE),"")</f>
        <v>39855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2800</v>
      </c>
      <c r="H18" s="147">
        <f t="shared" si="0"/>
        <v>5</v>
      </c>
      <c r="I18" s="71"/>
      <c r="J18" s="71"/>
      <c r="K18" s="71"/>
      <c r="L18" s="71">
        <v>640</v>
      </c>
      <c r="M18" s="71"/>
      <c r="N18" s="71">
        <v>440</v>
      </c>
      <c r="O18" s="71">
        <v>640</v>
      </c>
      <c r="P18" s="71">
        <v>640</v>
      </c>
      <c r="Q18" s="71"/>
      <c r="R18" s="71">
        <v>440</v>
      </c>
      <c r="S18" s="71"/>
      <c r="T18" s="71"/>
      <c r="U18" s="158"/>
    </row>
    <row r="19" spans="2:21" ht="12" x14ac:dyDescent="0.2">
      <c r="B19" s="69"/>
      <c r="C19" s="255">
        <v>10</v>
      </c>
      <c r="D19" s="70" t="s">
        <v>1642</v>
      </c>
      <c r="E19" s="145" t="str">
        <f>IFERROR(VLOOKUP(D19,BD!$B:$D,2,FALSE),"")</f>
        <v>SMCC</v>
      </c>
      <c r="F19" s="160">
        <f>IFERROR(VLOOKUP(D19,BD!$B:$D,3,FALSE),"")</f>
        <v>40236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2200</v>
      </c>
      <c r="H19" s="147">
        <f t="shared" si="0"/>
        <v>3</v>
      </c>
      <c r="I19" s="71"/>
      <c r="J19" s="71"/>
      <c r="K19" s="71"/>
      <c r="L19" s="71"/>
      <c r="M19" s="71"/>
      <c r="N19" s="71"/>
      <c r="O19" s="71"/>
      <c r="P19" s="71">
        <v>880</v>
      </c>
      <c r="Q19" s="71"/>
      <c r="R19" s="71"/>
      <c r="S19" s="71">
        <v>680</v>
      </c>
      <c r="T19" s="71">
        <v>640</v>
      </c>
      <c r="U19" s="158"/>
    </row>
    <row r="20" spans="2:21" ht="12" x14ac:dyDescent="0.2">
      <c r="B20" s="69"/>
      <c r="C20" s="255">
        <v>11</v>
      </c>
      <c r="D20" s="70" t="s">
        <v>1460</v>
      </c>
      <c r="E20" s="145" t="str">
        <f>IFERROR(VLOOKUP(D20,BD!$B:$D,2,FALSE),"")</f>
        <v>AMBP</v>
      </c>
      <c r="F20" s="160">
        <f>IFERROR(VLOOKUP(D20,BD!$B:$D,3,FALSE),"")</f>
        <v>39882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2120</v>
      </c>
      <c r="H20" s="147">
        <f t="shared" si="0"/>
        <v>3</v>
      </c>
      <c r="I20" s="71"/>
      <c r="J20" s="71"/>
      <c r="K20" s="71"/>
      <c r="L20" s="71"/>
      <c r="M20" s="71">
        <v>680</v>
      </c>
      <c r="N20" s="71"/>
      <c r="O20" s="71"/>
      <c r="P20" s="71">
        <v>640</v>
      </c>
      <c r="Q20" s="71">
        <v>800</v>
      </c>
      <c r="R20" s="71"/>
      <c r="S20" s="71"/>
      <c r="T20" s="71"/>
      <c r="U20" s="158"/>
    </row>
    <row r="21" spans="2:21" ht="12" x14ac:dyDescent="0.2">
      <c r="B21" s="69"/>
      <c r="C21" s="255">
        <v>12</v>
      </c>
      <c r="D21" s="70" t="s">
        <v>1459</v>
      </c>
      <c r="E21" s="145" t="str">
        <f>IFERROR(VLOOKUP(D21,BD!$B:$D,2,FALSE),"")</f>
        <v>AMBP</v>
      </c>
      <c r="F21" s="160">
        <f>IFERROR(VLOOKUP(D21,BD!$B:$D,3,FALSE),"")</f>
        <v>40371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1880</v>
      </c>
      <c r="H21" s="147">
        <f t="shared" si="0"/>
        <v>3</v>
      </c>
      <c r="I21" s="71"/>
      <c r="J21" s="71"/>
      <c r="K21" s="71"/>
      <c r="L21" s="71"/>
      <c r="M21" s="71">
        <v>800</v>
      </c>
      <c r="N21" s="71"/>
      <c r="O21" s="71"/>
      <c r="P21" s="71">
        <v>640</v>
      </c>
      <c r="Q21" s="71">
        <v>440</v>
      </c>
      <c r="R21" s="71"/>
      <c r="S21" s="71"/>
      <c r="T21" s="71"/>
      <c r="U21" s="158"/>
    </row>
    <row r="22" spans="2:21" ht="12" x14ac:dyDescent="0.2">
      <c r="B22" s="69"/>
      <c r="C22" s="255">
        <v>13</v>
      </c>
      <c r="D22" s="70" t="s">
        <v>1643</v>
      </c>
      <c r="E22" s="145" t="str">
        <f>IFERROR(VLOOKUP(D22,BD!$B:$D,2,FALSE),"")</f>
        <v>SMCC</v>
      </c>
      <c r="F22" s="160">
        <f>IFERROR(VLOOKUP(D22,BD!$B:$D,3,FALSE),"")</f>
        <v>40015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1840</v>
      </c>
      <c r="H22" s="147">
        <f t="shared" si="0"/>
        <v>3</v>
      </c>
      <c r="I22" s="71"/>
      <c r="J22" s="71"/>
      <c r="K22" s="71"/>
      <c r="L22" s="71"/>
      <c r="M22" s="71"/>
      <c r="N22" s="71"/>
      <c r="O22" s="71"/>
      <c r="P22" s="71">
        <v>640</v>
      </c>
      <c r="Q22" s="71"/>
      <c r="R22" s="71"/>
      <c r="S22" s="71">
        <v>560</v>
      </c>
      <c r="T22" s="71">
        <v>640</v>
      </c>
      <c r="U22" s="158"/>
    </row>
    <row r="23" spans="2:21" ht="12" x14ac:dyDescent="0.2">
      <c r="B23" s="69"/>
      <c r="C23" s="255">
        <v>14</v>
      </c>
      <c r="D23" s="70" t="s">
        <v>1044</v>
      </c>
      <c r="E23" s="145" t="str">
        <f>IFERROR(VLOOKUP(D23,BD!$B:$D,2,FALSE),"")</f>
        <v>ASERP</v>
      </c>
      <c r="F23" s="160">
        <f>IFERROR(VLOOKUP(D23,BD!$B:$D,3,FALSE),"")</f>
        <v>40295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1520</v>
      </c>
      <c r="H23" s="147">
        <f t="shared" si="0"/>
        <v>3</v>
      </c>
      <c r="I23" s="71"/>
      <c r="J23" s="71">
        <v>440</v>
      </c>
      <c r="K23" s="71"/>
      <c r="L23" s="71"/>
      <c r="M23" s="71"/>
      <c r="N23" s="71"/>
      <c r="O23" s="71"/>
      <c r="P23" s="71">
        <v>640</v>
      </c>
      <c r="Q23" s="71">
        <v>440</v>
      </c>
      <c r="R23" s="71"/>
      <c r="S23" s="71"/>
      <c r="T23" s="71"/>
      <c r="U23" s="158"/>
    </row>
    <row r="24" spans="2:21" ht="12" x14ac:dyDescent="0.2">
      <c r="B24" s="69"/>
      <c r="C24" s="255">
        <v>15</v>
      </c>
      <c r="D24" s="70" t="s">
        <v>1649</v>
      </c>
      <c r="E24" s="145" t="str">
        <f>IFERROR(VLOOKUP(D24,BD!$B:$D,2,FALSE),"")</f>
        <v>SMCC</v>
      </c>
      <c r="F24" s="160">
        <f>IFERROR(VLOOKUP(D24,BD!$B:$D,3,FALSE),"")</f>
        <v>40146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1440</v>
      </c>
      <c r="H24" s="147">
        <f t="shared" si="0"/>
        <v>2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>
        <v>800</v>
      </c>
      <c r="T24" s="71">
        <v>640</v>
      </c>
      <c r="U24" s="158"/>
    </row>
    <row r="25" spans="2:21" ht="12" x14ac:dyDescent="0.2">
      <c r="B25" s="69"/>
      <c r="C25" s="255">
        <v>16</v>
      </c>
      <c r="D25" s="123" t="s">
        <v>1650</v>
      </c>
      <c r="E25" s="145" t="str">
        <f>IFERROR(VLOOKUP(D25,BD!$B:$D,2,FALSE),"")</f>
        <v>SMCC</v>
      </c>
      <c r="F25" s="160">
        <f>IFERROR(VLOOKUP(D25,BD!$B:$D,3,FALSE),"")</f>
        <v>39951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1200</v>
      </c>
      <c r="H25" s="147">
        <f t="shared" si="0"/>
        <v>2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560</v>
      </c>
      <c r="T25" s="71">
        <v>640</v>
      </c>
      <c r="U25" s="158"/>
    </row>
    <row r="26" spans="2:21" ht="12" x14ac:dyDescent="0.2">
      <c r="B26" s="69"/>
      <c r="C26" s="255">
        <v>17</v>
      </c>
      <c r="D26" s="70" t="s">
        <v>1641</v>
      </c>
      <c r="E26" s="145" t="str">
        <f>IFERROR(VLOOKUP(D26,BD!$B:$D,2,FALSE),"")</f>
        <v>PIAMARTA</v>
      </c>
      <c r="F26" s="160">
        <f>IFERROR(VLOOKUP(D26,BD!$B:$D,3,FALSE),"")</f>
        <v>40072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1080</v>
      </c>
      <c r="H26" s="147">
        <f t="shared" si="0"/>
        <v>2</v>
      </c>
      <c r="I26" s="71"/>
      <c r="J26" s="71"/>
      <c r="K26" s="71"/>
      <c r="L26" s="71"/>
      <c r="M26" s="71"/>
      <c r="N26" s="71">
        <v>440</v>
      </c>
      <c r="O26" s="71">
        <v>640</v>
      </c>
      <c r="P26" s="71"/>
      <c r="Q26" s="71"/>
      <c r="R26" s="71"/>
      <c r="S26" s="71"/>
      <c r="T26" s="71"/>
      <c r="U26" s="158"/>
    </row>
    <row r="27" spans="2:21" ht="12" x14ac:dyDescent="0.2">
      <c r="B27" s="69"/>
      <c r="C27" s="255">
        <v>18</v>
      </c>
      <c r="D27" s="70" t="s">
        <v>1103</v>
      </c>
      <c r="E27" s="145" t="str">
        <f>IFERROR(VLOOKUP(D27,BD!$B:$D,2,FALSE),"")</f>
        <v>ASERP</v>
      </c>
      <c r="F27" s="160">
        <f>IFERROR(VLOOKUP(D27,BD!$B:$D,3,FALSE),"")</f>
        <v>39612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800</v>
      </c>
      <c r="H27" s="147">
        <f t="shared" si="0"/>
        <v>1</v>
      </c>
      <c r="I27" s="71"/>
      <c r="J27" s="71">
        <v>800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58"/>
    </row>
    <row r="28" spans="2:21" ht="12" x14ac:dyDescent="0.2">
      <c r="B28" s="69"/>
      <c r="C28" s="255">
        <v>19</v>
      </c>
      <c r="D28" s="70" t="s">
        <v>1644</v>
      </c>
      <c r="E28" s="145" t="str">
        <f>IFERROR(VLOOKUP(D28,BD!$B:$D,2,FALSE),"")</f>
        <v>CSJ/NAMBA TRAINING</v>
      </c>
      <c r="F28" s="160">
        <f>IFERROR(VLOOKUP(D28,BD!$B:$D,3,FALSE),"")</f>
        <v>40185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680</v>
      </c>
      <c r="H28" s="147">
        <f t="shared" si="0"/>
        <v>1</v>
      </c>
      <c r="I28" s="71"/>
      <c r="J28" s="71"/>
      <c r="K28" s="71"/>
      <c r="L28" s="71"/>
      <c r="M28" s="71"/>
      <c r="N28" s="71"/>
      <c r="O28" s="71"/>
      <c r="P28" s="71"/>
      <c r="Q28" s="71">
        <v>680</v>
      </c>
      <c r="R28" s="71"/>
      <c r="S28" s="71"/>
      <c r="T28" s="71"/>
      <c r="U28" s="158"/>
    </row>
    <row r="29" spans="2:21" ht="12" x14ac:dyDescent="0.2">
      <c r="B29" s="69"/>
      <c r="C29" s="255">
        <v>20</v>
      </c>
      <c r="D29" s="123" t="s">
        <v>1652</v>
      </c>
      <c r="E29" s="145" t="str">
        <f>IFERROR(VLOOKUP(D29,BD!$B:$D,2,FALSE),"")</f>
        <v>ABCFI</v>
      </c>
      <c r="F29" s="160">
        <f>IFERROR(VLOOKUP(D29,BD!$B:$D,3,FALSE),"")</f>
        <v>39923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640</v>
      </c>
      <c r="H29" s="147">
        <f t="shared" si="0"/>
        <v>1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>
        <v>640</v>
      </c>
      <c r="U29" s="158"/>
    </row>
    <row r="30" spans="2:21" ht="12" x14ac:dyDescent="0.2">
      <c r="B30" s="69"/>
      <c r="C30" s="255"/>
      <c r="D30" s="70" t="s">
        <v>1140</v>
      </c>
      <c r="E30" s="145" t="str">
        <f>IFERROR(VLOOKUP(D30,BD!$B:$D,2,FALSE),"")</f>
        <v>ASSVP</v>
      </c>
      <c r="F30" s="160">
        <f>IFERROR(VLOOKUP(D30,BD!$B:$D,3,FALSE),"")</f>
        <v>40683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640</v>
      </c>
      <c r="H30" s="147">
        <f t="shared" si="0"/>
        <v>1</v>
      </c>
      <c r="I30" s="71"/>
      <c r="J30" s="71"/>
      <c r="K30" s="71"/>
      <c r="L30" s="71">
        <v>640</v>
      </c>
      <c r="M30" s="71"/>
      <c r="N30" s="71"/>
      <c r="O30" s="71"/>
      <c r="P30" s="71"/>
      <c r="Q30" s="71"/>
      <c r="R30" s="71"/>
      <c r="S30" s="71"/>
      <c r="T30" s="71"/>
      <c r="U30" s="158"/>
    </row>
    <row r="31" spans="2:21" ht="12" x14ac:dyDescent="0.2">
      <c r="B31" s="69"/>
      <c r="C31" s="255">
        <v>22</v>
      </c>
      <c r="D31" s="70" t="s">
        <v>1099</v>
      </c>
      <c r="E31" s="145" t="str">
        <f>IFERROR(VLOOKUP(D31,BD!$B:$D,2,FALSE),"")</f>
        <v>ILECE</v>
      </c>
      <c r="F31" s="160">
        <f>IFERROR(VLOOKUP(D31,BD!$B:$D,3,FALSE),"")</f>
        <v>0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560</v>
      </c>
      <c r="H31" s="147">
        <f t="shared" si="0"/>
        <v>1</v>
      </c>
      <c r="I31" s="71"/>
      <c r="J31" s="71">
        <v>560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58"/>
    </row>
    <row r="32" spans="2:21" ht="12" x14ac:dyDescent="0.2">
      <c r="B32" s="69"/>
      <c r="C32" s="255"/>
      <c r="D32" s="70" t="s">
        <v>877</v>
      </c>
      <c r="E32" s="145" t="str">
        <f>IFERROR(VLOOKUP(D32,BD!$B:$D,2,FALSE),"")</f>
        <v>ABCFI</v>
      </c>
      <c r="F32" s="160">
        <f>IFERROR(VLOOKUP(D32,BD!$B:$D,3,FALSE),"")</f>
        <v>40420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560</v>
      </c>
      <c r="H32" s="147">
        <f t="shared" si="0"/>
        <v>1</v>
      </c>
      <c r="I32" s="71"/>
      <c r="J32" s="71"/>
      <c r="K32" s="71"/>
      <c r="L32" s="71"/>
      <c r="M32" s="71"/>
      <c r="N32" s="71">
        <v>560</v>
      </c>
      <c r="O32" s="71"/>
      <c r="P32" s="71"/>
      <c r="Q32" s="71"/>
      <c r="R32" s="71"/>
      <c r="S32" s="71"/>
      <c r="T32" s="71"/>
      <c r="U32" s="158"/>
    </row>
    <row r="33" spans="2:21" ht="12" x14ac:dyDescent="0.2">
      <c r="B33" s="69"/>
      <c r="C33" s="255">
        <v>24</v>
      </c>
      <c r="D33" s="70" t="s">
        <v>1617</v>
      </c>
      <c r="E33" s="145" t="str">
        <f>IFERROR(VLOOKUP(D33,BD!$B:$D,2,FALSE),"")</f>
        <v>ASSVP</v>
      </c>
      <c r="F33" s="160">
        <f>IFERROR(VLOOKUP(D33,BD!$B:$D,3,FALSE),"")</f>
        <v>39966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440</v>
      </c>
      <c r="H33" s="147">
        <f t="shared" si="0"/>
        <v>1</v>
      </c>
      <c r="I33" s="71"/>
      <c r="J33" s="71"/>
      <c r="K33" s="71"/>
      <c r="L33" s="71"/>
      <c r="M33" s="71"/>
      <c r="N33" s="71"/>
      <c r="O33" s="71"/>
      <c r="P33" s="71"/>
      <c r="Q33" s="71"/>
      <c r="R33" s="71">
        <v>440</v>
      </c>
      <c r="S33" s="71"/>
      <c r="T33" s="71"/>
      <c r="U33" s="158"/>
    </row>
    <row r="34" spans="2:21" ht="12" x14ac:dyDescent="0.2">
      <c r="B34" s="69"/>
      <c r="C34" s="255"/>
      <c r="D34" s="70" t="s">
        <v>1616</v>
      </c>
      <c r="E34" s="145" t="str">
        <f>IFERROR(VLOOKUP(D34,BD!$B:$D,2,FALSE),"")</f>
        <v>CSJ/NAMBA TRAINING</v>
      </c>
      <c r="F34" s="160">
        <f>IFERROR(VLOOKUP(D34,BD!$B:$D,3,FALSE),"")</f>
        <v>40253</v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440</v>
      </c>
      <c r="H34" s="147">
        <f t="shared" si="0"/>
        <v>1</v>
      </c>
      <c r="I34" s="71"/>
      <c r="J34" s="71"/>
      <c r="K34" s="71"/>
      <c r="L34" s="71"/>
      <c r="M34" s="71"/>
      <c r="N34" s="71"/>
      <c r="O34" s="71"/>
      <c r="P34" s="71"/>
      <c r="Q34" s="71">
        <v>440</v>
      </c>
      <c r="R34" s="71"/>
      <c r="S34" s="71"/>
      <c r="T34" s="71"/>
      <c r="U34" s="158"/>
    </row>
    <row r="35" spans="2:21" ht="12" x14ac:dyDescent="0.2">
      <c r="B35" s="69"/>
      <c r="C35" s="255"/>
      <c r="D35" s="70" t="s">
        <v>1647</v>
      </c>
      <c r="E35" s="145" t="str">
        <f>IFERROR(VLOOKUP(D35,BD!$B:$D,2,FALSE),"")</f>
        <v>ASSVP</v>
      </c>
      <c r="F35" s="160">
        <f>IFERROR(VLOOKUP(D35,BD!$B:$D,3,FALSE),"")</f>
        <v>40064</v>
      </c>
      <c r="G35" s="146">
        <f>IF(COUNT(I35:U35)&gt;=5,SUM(LARGE(I35:U35,{1,2,3,4,5})),IF(COUNT(I35:U35)=4,SUM(LARGE(I35:U35,{1,2,3,4})),IF(COUNT(I35:U35)=3,SUM(LARGE(I35:U35,{1,2,3})),IF(COUNT(I35:U35)=2,SUM(LARGE(I35:U35,{1,2})),IF(COUNT(I35:U35)=1,SUM(LARGE(I35:U35,{1})),0)))))</f>
        <v>440</v>
      </c>
      <c r="H35" s="147">
        <f t="shared" si="0"/>
        <v>1</v>
      </c>
      <c r="I35" s="71"/>
      <c r="J35" s="71"/>
      <c r="K35" s="71"/>
      <c r="L35" s="71"/>
      <c r="M35" s="71"/>
      <c r="N35" s="71"/>
      <c r="O35" s="71"/>
      <c r="P35" s="71"/>
      <c r="Q35" s="71"/>
      <c r="R35" s="71">
        <v>440</v>
      </c>
      <c r="S35" s="71"/>
      <c r="T35" s="71"/>
      <c r="U35" s="158"/>
    </row>
    <row r="36" spans="2:21" ht="12" x14ac:dyDescent="0.2">
      <c r="B36" s="69"/>
      <c r="C36" s="255"/>
      <c r="D36" s="70" t="s">
        <v>1645</v>
      </c>
      <c r="E36" s="145" t="str">
        <f>IFERROR(VLOOKUP(D36,BD!$B:$D,2,FALSE),"")</f>
        <v>CSJ/NAMBA TRAINING</v>
      </c>
      <c r="F36" s="160">
        <f>IFERROR(VLOOKUP(D36,BD!$B:$D,3,FALSE),"")</f>
        <v>40242</v>
      </c>
      <c r="G36" s="146">
        <f>IF(COUNT(I36:U36)&gt;=5,SUM(LARGE(I36:U36,{1,2,3,4,5})),IF(COUNT(I36:U36)=4,SUM(LARGE(I36:U36,{1,2,3,4})),IF(COUNT(I36:U36)=3,SUM(LARGE(I36:U36,{1,2,3})),IF(COUNT(I36:U36)=2,SUM(LARGE(I36:U36,{1,2})),IF(COUNT(I36:U36)=1,SUM(LARGE(I36:U36,{1})),0)))))</f>
        <v>440</v>
      </c>
      <c r="H36" s="147">
        <f t="shared" si="0"/>
        <v>1</v>
      </c>
      <c r="I36" s="71"/>
      <c r="J36" s="71"/>
      <c r="K36" s="71"/>
      <c r="L36" s="71"/>
      <c r="M36" s="71"/>
      <c r="N36" s="71"/>
      <c r="O36" s="71"/>
      <c r="P36" s="71"/>
      <c r="Q36" s="71">
        <v>440</v>
      </c>
      <c r="R36" s="71"/>
      <c r="S36" s="71"/>
      <c r="T36" s="71"/>
      <c r="U36" s="158"/>
    </row>
    <row r="37" spans="2:21" ht="12" x14ac:dyDescent="0.2">
      <c r="B37" s="69"/>
      <c r="C37" s="255"/>
      <c r="D37" s="123" t="s">
        <v>1100</v>
      </c>
      <c r="E37" s="145" t="str">
        <f>IFERROR(VLOOKUP(D37,BD!$B:$D,2,FALSE),"")</f>
        <v>ILECE</v>
      </c>
      <c r="F37" s="160">
        <f>IFERROR(VLOOKUP(D37,BD!$B:$D,3,FALSE),"")</f>
        <v>0</v>
      </c>
      <c r="G37" s="146">
        <f>IF(COUNT(I37:U37)&gt;=5,SUM(LARGE(I37:U37,{1,2,3,4,5})),IF(COUNT(I37:U37)=4,SUM(LARGE(I37:U37,{1,2,3,4})),IF(COUNT(I37:U37)=3,SUM(LARGE(I37:U37,{1,2,3})),IF(COUNT(I37:U37)=2,SUM(LARGE(I37:U37,{1,2})),IF(COUNT(I37:U37)=1,SUM(LARGE(I37:U37,{1})),0)))))</f>
        <v>440</v>
      </c>
      <c r="H37" s="147">
        <f t="shared" si="0"/>
        <v>1</v>
      </c>
      <c r="I37" s="71"/>
      <c r="J37" s="71">
        <v>440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158"/>
    </row>
    <row r="38" spans="2:21" ht="12" x14ac:dyDescent="0.2">
      <c r="B38" s="69"/>
      <c r="C38" s="255">
        <v>29</v>
      </c>
      <c r="D38" s="70" t="s">
        <v>1648</v>
      </c>
      <c r="E38" s="145" t="str">
        <f>IFERROR(VLOOKUP(D38,BD!$B:$D,2,FALSE),"")</f>
        <v>PIAMARTA</v>
      </c>
      <c r="F38" s="160">
        <f>IFERROR(VLOOKUP(D38,BD!$B:$D,3,FALSE),"")</f>
        <v>40483</v>
      </c>
      <c r="G38" s="146">
        <f>IF(COUNT(I38:U38)&gt;=5,SUM(LARGE(I38:U38,{1,2,3,4,5})),IF(COUNT(I38:U38)=4,SUM(LARGE(I38:U38,{1,2,3,4})),IF(COUNT(I38:U38)=3,SUM(LARGE(I38:U38,{1,2,3})),IF(COUNT(I38:U38)=2,SUM(LARGE(I38:U38,{1,2})),IF(COUNT(I38:U38)=1,SUM(LARGE(I38:U38,{1})),0)))))</f>
        <v>320</v>
      </c>
      <c r="H38" s="147">
        <f t="shared" si="0"/>
        <v>1</v>
      </c>
      <c r="I38" s="71"/>
      <c r="J38" s="71"/>
      <c r="K38" s="71"/>
      <c r="L38" s="71"/>
      <c r="M38" s="71"/>
      <c r="N38" s="71"/>
      <c r="O38" s="71"/>
      <c r="P38" s="71"/>
      <c r="Q38" s="71"/>
      <c r="R38" s="71">
        <v>320</v>
      </c>
      <c r="S38" s="71"/>
      <c r="T38" s="71"/>
      <c r="U38" s="158"/>
    </row>
    <row r="39" spans="2:21" ht="12" x14ac:dyDescent="0.2">
      <c r="B39" s="69"/>
      <c r="C39" s="255"/>
      <c r="D39" s="70" t="s">
        <v>1646</v>
      </c>
      <c r="E39" s="145" t="str">
        <f>IFERROR(VLOOKUP(D39,BD!$B:$D,2,FALSE),"")</f>
        <v>PIAMARTA</v>
      </c>
      <c r="F39" s="160">
        <f>IFERROR(VLOOKUP(D39,BD!$B:$D,3,FALSE),"")</f>
        <v>0</v>
      </c>
      <c r="G39" s="146">
        <f>IF(COUNT(I39:U39)&gt;=5,SUM(LARGE(I39:U39,{1,2,3,4,5})),IF(COUNT(I39:U39)=4,SUM(LARGE(I39:U39,{1,2,3,4})),IF(COUNT(I39:U39)=3,SUM(LARGE(I39:U39,{1,2,3})),IF(COUNT(I39:U39)=2,SUM(LARGE(I39:U39,{1,2})),IF(COUNT(I39:U39)=1,SUM(LARGE(I39:U39,{1})),0)))))</f>
        <v>320</v>
      </c>
      <c r="H39" s="147">
        <f t="shared" si="0"/>
        <v>1</v>
      </c>
      <c r="I39" s="71"/>
      <c r="J39" s="71"/>
      <c r="K39" s="71"/>
      <c r="L39" s="71"/>
      <c r="M39" s="71"/>
      <c r="N39" s="71"/>
      <c r="O39" s="71"/>
      <c r="P39" s="71"/>
      <c r="Q39" s="71"/>
      <c r="R39" s="71">
        <v>320</v>
      </c>
      <c r="S39" s="71"/>
      <c r="T39" s="71"/>
      <c r="U39" s="158"/>
    </row>
    <row r="40" spans="2:21" x14ac:dyDescent="0.2">
      <c r="B40" s="72"/>
      <c r="C40" s="73"/>
      <c r="D40" s="73"/>
      <c r="E40" s="75"/>
      <c r="F40" s="83"/>
      <c r="G40" s="74"/>
      <c r="H40" s="75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58"/>
    </row>
    <row r="41" spans="2:21" s="80" customFormat="1" x14ac:dyDescent="0.2">
      <c r="B41" s="76"/>
      <c r="C41" s="77"/>
      <c r="D41" s="78" t="str">
        <f>SM_S19!$D$55</f>
        <v>CONTAGEM DE SEMANAS</v>
      </c>
      <c r="E41" s="82"/>
      <c r="F41" s="83"/>
      <c r="G41" s="79"/>
      <c r="H41" s="79"/>
      <c r="I41" s="102">
        <f>SM!H$38</f>
        <v>50</v>
      </c>
      <c r="J41" s="102">
        <f>SM!I$38</f>
        <v>49</v>
      </c>
      <c r="K41" s="102">
        <f>SM!J$38</f>
        <v>35</v>
      </c>
      <c r="L41" s="102">
        <f>SM!K$38</f>
        <v>30</v>
      </c>
      <c r="M41" s="102">
        <f>SM!L$38</f>
        <v>28</v>
      </c>
      <c r="N41" s="102">
        <f>SM!M$38</f>
        <v>26</v>
      </c>
      <c r="O41" s="102">
        <f>SM!N$38</f>
        <v>22</v>
      </c>
      <c r="P41" s="102">
        <f>SM!O$38</f>
        <v>11</v>
      </c>
      <c r="Q41" s="102">
        <f>SM!P$38</f>
        <v>4</v>
      </c>
      <c r="R41" s="102">
        <f>SM!Q$38</f>
        <v>4</v>
      </c>
      <c r="S41" s="102">
        <f>SM!R$38</f>
        <v>4</v>
      </c>
      <c r="T41" s="102">
        <f>SM!S$38</f>
        <v>1</v>
      </c>
      <c r="U41" s="159"/>
    </row>
  </sheetData>
  <sheetProtection selectLockedCells="1" selectUnlockedCells="1"/>
  <sortState ref="D10:T39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1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34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210">
        <v>1</v>
      </c>
      <c r="D10" s="124" t="s">
        <v>731</v>
      </c>
      <c r="E10" s="126" t="s">
        <v>726</v>
      </c>
      <c r="F10" s="145" t="str">
        <f>IFERROR(VLOOKUP(D10,BD!$B:$D,2,FALSE),"")</f>
        <v>ASSVP</v>
      </c>
      <c r="G10" s="145" t="str">
        <f>IFERROR(VLOOKUP(E10,BD!$B:$D,2,FALSE),"")</f>
        <v>ASSVP</v>
      </c>
      <c r="H10" s="160">
        <f>IFERROR(VLOOKUP(D10,BD!$B:$D,3,FALSE),"")</f>
        <v>40368</v>
      </c>
      <c r="I10" s="160">
        <f>IFERROR(VLOOKUP(E10,BD!$B:$D,3,FALSE),"")</f>
        <v>40102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6480</v>
      </c>
      <c r="K10" s="147">
        <f t="shared" ref="K10:K39" si="0">COUNT(L10:X10)-COUNTIF(L10:X10,"=0")</f>
        <v>6</v>
      </c>
      <c r="L10" s="71"/>
      <c r="M10" s="71"/>
      <c r="N10" s="71"/>
      <c r="O10" s="71">
        <v>1600</v>
      </c>
      <c r="P10" s="71"/>
      <c r="Q10" s="71">
        <v>800</v>
      </c>
      <c r="R10" s="71">
        <v>1360</v>
      </c>
      <c r="S10" s="71">
        <v>1360</v>
      </c>
      <c r="T10" s="71"/>
      <c r="U10" s="71">
        <v>680</v>
      </c>
      <c r="V10" s="71"/>
      <c r="W10" s="71">
        <v>1360</v>
      </c>
      <c r="X10" s="158"/>
    </row>
    <row r="11" spans="2:24" ht="12" x14ac:dyDescent="0.2">
      <c r="B11" s="69"/>
      <c r="C11" s="210">
        <v>2</v>
      </c>
      <c r="D11" s="124" t="s">
        <v>1624</v>
      </c>
      <c r="E11" s="70" t="s">
        <v>848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60">
        <f>IFERROR(VLOOKUP(D11,BD!$B:$D,3,FALSE),"")</f>
        <v>40278</v>
      </c>
      <c r="I11" s="160">
        <f>IFERROR(VLOOKUP(E11,BD!$B:$D,3,FALSE),"")</f>
        <v>40328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3520</v>
      </c>
      <c r="K11" s="147">
        <f t="shared" si="0"/>
        <v>3</v>
      </c>
      <c r="L11" s="71"/>
      <c r="M11" s="71"/>
      <c r="N11" s="71"/>
      <c r="O11" s="71"/>
      <c r="P11" s="71"/>
      <c r="Q11" s="71"/>
      <c r="R11" s="71"/>
      <c r="S11" s="71">
        <v>1120</v>
      </c>
      <c r="T11" s="71"/>
      <c r="U11" s="71"/>
      <c r="V11" s="71">
        <v>800</v>
      </c>
      <c r="W11" s="71">
        <v>1600</v>
      </c>
      <c r="X11" s="158"/>
    </row>
    <row r="12" spans="2:24" ht="12" x14ac:dyDescent="0.2">
      <c r="B12" s="69"/>
      <c r="C12" s="255">
        <v>3</v>
      </c>
      <c r="D12" s="124" t="s">
        <v>822</v>
      </c>
      <c r="E12" s="70" t="s">
        <v>885</v>
      </c>
      <c r="F12" s="145" t="str">
        <f>IFERROR(VLOOKUP(D12,BD!$B:$D,2,FALSE),"")</f>
        <v>PIAMARTA</v>
      </c>
      <c r="G12" s="145" t="str">
        <f>IFERROR(VLOOKUP(E12,BD!$B:$D,2,FALSE),"")</f>
        <v>ABCFI</v>
      </c>
      <c r="H12" s="160">
        <f>IFERROR(VLOOKUP(D12,BD!$B:$D,3,FALSE),"")</f>
        <v>40030</v>
      </c>
      <c r="I12" s="160">
        <f>IFERROR(VLOOKUP(E12,BD!$B:$D,3,FALSE),"")</f>
        <v>40022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2400</v>
      </c>
      <c r="K12" s="147">
        <f t="shared" si="0"/>
        <v>2</v>
      </c>
      <c r="L12" s="71"/>
      <c r="M12" s="71"/>
      <c r="N12" s="71"/>
      <c r="O12" s="71"/>
      <c r="P12" s="71"/>
      <c r="Q12" s="71"/>
      <c r="R12" s="71"/>
      <c r="S12" s="71">
        <v>1600</v>
      </c>
      <c r="T12" s="71"/>
      <c r="U12" s="71">
        <v>800</v>
      </c>
      <c r="V12" s="71"/>
      <c r="W12" s="71"/>
      <c r="X12" s="158"/>
    </row>
    <row r="13" spans="2:24" ht="12" x14ac:dyDescent="0.2">
      <c r="B13" s="69"/>
      <c r="C13" s="255">
        <v>4</v>
      </c>
      <c r="D13" s="124" t="s">
        <v>1627</v>
      </c>
      <c r="E13" s="70" t="s">
        <v>1625</v>
      </c>
      <c r="F13" s="145" t="str">
        <f>IFERROR(VLOOKUP(D13,BD!$B:$D,2,FALSE),"")</f>
        <v>SMCC</v>
      </c>
      <c r="G13" s="145" t="str">
        <f>IFERROR(VLOOKUP(E13,BD!$B:$D,2,FALSE),"")</f>
        <v>SMCC</v>
      </c>
      <c r="H13" s="160">
        <f>IFERROR(VLOOKUP(D13,BD!$B:$D,3,FALSE),"")</f>
        <v>40261</v>
      </c>
      <c r="I13" s="160">
        <f>IFERROR(VLOOKUP(E13,BD!$B:$D,3,FALSE),"")</f>
        <v>40368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2080</v>
      </c>
      <c r="K13" s="147">
        <f t="shared" si="0"/>
        <v>3</v>
      </c>
      <c r="L13" s="71"/>
      <c r="M13" s="71"/>
      <c r="N13" s="71"/>
      <c r="O13" s="71"/>
      <c r="P13" s="71"/>
      <c r="Q13" s="71"/>
      <c r="R13" s="71"/>
      <c r="S13" s="71">
        <v>880</v>
      </c>
      <c r="T13" s="71"/>
      <c r="U13" s="71"/>
      <c r="V13" s="71">
        <v>560</v>
      </c>
      <c r="W13" s="71">
        <v>640</v>
      </c>
      <c r="X13" s="158"/>
    </row>
    <row r="14" spans="2:24" ht="12" x14ac:dyDescent="0.2">
      <c r="B14" s="69"/>
      <c r="C14" s="255">
        <v>5</v>
      </c>
      <c r="D14" s="126" t="s">
        <v>1612</v>
      </c>
      <c r="E14" s="70" t="s">
        <v>1613</v>
      </c>
      <c r="F14" s="145" t="str">
        <f>IFERROR(VLOOKUP(D14,BD!$B:$D,2,FALSE),"")</f>
        <v>CSJ/NAMBA TRAINING</v>
      </c>
      <c r="G14" s="145" t="str">
        <f>IFERROR(VLOOKUP(E14,BD!$B:$D,2,FALSE),"")</f>
        <v>CSJ/NAMBA TRAINING</v>
      </c>
      <c r="H14" s="160">
        <f>IFERROR(VLOOKUP(D14,BD!$B:$D,3,FALSE),"")</f>
        <v>40345</v>
      </c>
      <c r="I14" s="160">
        <f>IFERROR(VLOOKUP(E14,BD!$B:$D,3,FALSE),"")</f>
        <v>40559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1760</v>
      </c>
      <c r="K14" s="147">
        <f t="shared" si="0"/>
        <v>2</v>
      </c>
      <c r="L14" s="71"/>
      <c r="M14" s="71"/>
      <c r="N14" s="71"/>
      <c r="O14" s="71"/>
      <c r="P14" s="71"/>
      <c r="Q14" s="71"/>
      <c r="R14" s="71"/>
      <c r="S14" s="71">
        <v>1120</v>
      </c>
      <c r="T14" s="71"/>
      <c r="U14" s="71"/>
      <c r="V14" s="71"/>
      <c r="W14" s="71">
        <v>640</v>
      </c>
      <c r="X14" s="158"/>
    </row>
    <row r="15" spans="2:24" ht="12" x14ac:dyDescent="0.2">
      <c r="B15" s="69"/>
      <c r="C15" s="255">
        <v>6</v>
      </c>
      <c r="D15" s="124" t="s">
        <v>1036</v>
      </c>
      <c r="E15" s="123" t="s">
        <v>1622</v>
      </c>
      <c r="F15" s="145" t="str">
        <f>IFERROR(VLOOKUP(D15,BD!$B:$D,2,FALSE),"")</f>
        <v>SMEL/MCR</v>
      </c>
      <c r="G15" s="145" t="str">
        <f>IFERROR(VLOOKUP(E15,BD!$B:$D,2,FALSE),"")</f>
        <v>SMEL/MCR</v>
      </c>
      <c r="H15" s="160">
        <f>IFERROR(VLOOKUP(D15,BD!$B:$D,3,FALSE),"")</f>
        <v>39944</v>
      </c>
      <c r="I15" s="160">
        <f>IFERROR(VLOOKUP(E15,BD!$B:$D,3,FALSE),"")</f>
        <v>39833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1600</v>
      </c>
      <c r="K15" s="147">
        <f t="shared" si="0"/>
        <v>1</v>
      </c>
      <c r="L15" s="71"/>
      <c r="M15" s="71"/>
      <c r="N15" s="71"/>
      <c r="O15" s="71"/>
      <c r="P15" s="71"/>
      <c r="Q15" s="71"/>
      <c r="R15" s="71">
        <v>1600</v>
      </c>
      <c r="S15" s="71"/>
      <c r="T15" s="71"/>
      <c r="U15" s="71"/>
      <c r="V15" s="71"/>
      <c r="W15" s="71"/>
      <c r="X15" s="158"/>
    </row>
    <row r="16" spans="2:24" ht="12" x14ac:dyDescent="0.2">
      <c r="B16" s="69"/>
      <c r="C16" s="255">
        <v>7</v>
      </c>
      <c r="D16" s="126" t="s">
        <v>1659</v>
      </c>
      <c r="E16" s="70" t="s">
        <v>1626</v>
      </c>
      <c r="F16" s="145" t="str">
        <f>IFERROR(VLOOKUP(D16,BD!$B:$D,2,FALSE),"")</f>
        <v>SMCC</v>
      </c>
      <c r="G16" s="145" t="str">
        <f>IFERROR(VLOOKUP(E16,BD!$B:$D,2,FALSE),"")</f>
        <v>SMCC</v>
      </c>
      <c r="H16" s="160">
        <f>IFERROR(VLOOKUP(D16,BD!$B:$D,3,FALSE),"")</f>
        <v>40038</v>
      </c>
      <c r="I16" s="160">
        <f>IFERROR(VLOOKUP(E16,BD!$B:$D,3,FALSE),"")</f>
        <v>39818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1560</v>
      </c>
      <c r="K16" s="147">
        <f t="shared" si="0"/>
        <v>2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>
        <v>440</v>
      </c>
      <c r="W16" s="71">
        <v>1120</v>
      </c>
      <c r="X16" s="158"/>
    </row>
    <row r="17" spans="2:24" ht="12" x14ac:dyDescent="0.2">
      <c r="B17" s="69"/>
      <c r="C17" s="255">
        <v>8</v>
      </c>
      <c r="D17" s="124" t="s">
        <v>1631</v>
      </c>
      <c r="E17" s="70" t="s">
        <v>1136</v>
      </c>
      <c r="F17" s="145" t="str">
        <f>IFERROR(VLOOKUP(D17,BD!$B:$D,2,FALSE),"")</f>
        <v>ASSVP</v>
      </c>
      <c r="G17" s="145" t="str">
        <f>IFERROR(VLOOKUP(E17,BD!$B:$D,2,FALSE),"")</f>
        <v>ASSVP</v>
      </c>
      <c r="H17" s="160">
        <f>IFERROR(VLOOKUP(D17,BD!$B:$D,3,FALSE),"")</f>
        <v>40170</v>
      </c>
      <c r="I17" s="160">
        <f>IFERROR(VLOOKUP(E17,BD!$B:$D,3,FALSE),"")</f>
        <v>40173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1120</v>
      </c>
      <c r="K17" s="147">
        <f t="shared" si="0"/>
        <v>1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>
        <v>1120</v>
      </c>
      <c r="X17" s="158"/>
    </row>
    <row r="18" spans="2:24" ht="12" x14ac:dyDescent="0.2">
      <c r="B18" s="69"/>
      <c r="C18" s="255"/>
      <c r="D18" s="70" t="s">
        <v>1461</v>
      </c>
      <c r="E18" s="123" t="s">
        <v>1621</v>
      </c>
      <c r="F18" s="145" t="str">
        <f>IFERROR(VLOOKUP(D18,BD!$B:$D,2,FALSE),"")</f>
        <v>SMEL/MCR</v>
      </c>
      <c r="G18" s="145" t="str">
        <f>IFERROR(VLOOKUP(E18,BD!$B:$D,2,FALSE),"")</f>
        <v>SMEL/MCR</v>
      </c>
      <c r="H18" s="160">
        <f>IFERROR(VLOOKUP(D18,BD!$B:$D,3,FALSE),"")</f>
        <v>40405</v>
      </c>
      <c r="I18" s="160">
        <f>IFERROR(VLOOKUP(E18,BD!$B:$D,3,FALSE),"")</f>
        <v>40109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1120</v>
      </c>
      <c r="K18" s="147">
        <f t="shared" si="0"/>
        <v>1</v>
      </c>
      <c r="L18" s="71"/>
      <c r="M18" s="71"/>
      <c r="N18" s="71"/>
      <c r="O18" s="71"/>
      <c r="P18" s="71"/>
      <c r="Q18" s="71"/>
      <c r="R18" s="71">
        <v>1120</v>
      </c>
      <c r="S18" s="71"/>
      <c r="T18" s="71"/>
      <c r="U18" s="71"/>
      <c r="V18" s="71"/>
      <c r="W18" s="71"/>
      <c r="X18" s="158"/>
    </row>
    <row r="19" spans="2:24" ht="12" x14ac:dyDescent="0.2">
      <c r="B19" s="69"/>
      <c r="C19" s="255"/>
      <c r="D19" s="124" t="s">
        <v>822</v>
      </c>
      <c r="E19" s="70" t="s">
        <v>1618</v>
      </c>
      <c r="F19" s="145" t="str">
        <f>IFERROR(VLOOKUP(D19,BD!$B:$D,2,FALSE),"")</f>
        <v>PIAMARTA</v>
      </c>
      <c r="G19" s="145" t="str">
        <f>IFERROR(VLOOKUP(E19,BD!$B:$D,2,FALSE),"")</f>
        <v>PIAMARTA</v>
      </c>
      <c r="H19" s="160">
        <f>IFERROR(VLOOKUP(D19,BD!$B:$D,3,FALSE),"")</f>
        <v>40030</v>
      </c>
      <c r="I19" s="160">
        <f>IFERROR(VLOOKUP(E19,BD!$B:$D,3,FALSE),"")</f>
        <v>40036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1120</v>
      </c>
      <c r="K19" s="147">
        <f t="shared" si="0"/>
        <v>1</v>
      </c>
      <c r="L19" s="71"/>
      <c r="M19" s="71"/>
      <c r="N19" s="71"/>
      <c r="O19" s="71"/>
      <c r="P19" s="71"/>
      <c r="Q19" s="71"/>
      <c r="R19" s="71">
        <v>1120</v>
      </c>
      <c r="S19" s="71"/>
      <c r="T19" s="71"/>
      <c r="U19" s="71"/>
      <c r="V19" s="71"/>
      <c r="W19" s="71"/>
      <c r="X19" s="158"/>
    </row>
    <row r="20" spans="2:24" ht="12" x14ac:dyDescent="0.2">
      <c r="B20" s="69"/>
      <c r="C20" s="255">
        <v>11</v>
      </c>
      <c r="D20" s="126" t="s">
        <v>1611</v>
      </c>
      <c r="E20" s="70" t="s">
        <v>1626</v>
      </c>
      <c r="F20" s="145" t="str">
        <f>IFERROR(VLOOKUP(D20,BD!$B:$D,2,FALSE),"")</f>
        <v>CSJ/NAMBA TRAINING</v>
      </c>
      <c r="G20" s="145" t="str">
        <f>IFERROR(VLOOKUP(E20,BD!$B:$D,2,FALSE),"")</f>
        <v>SMCC</v>
      </c>
      <c r="H20" s="160">
        <f>IFERROR(VLOOKUP(D20,BD!$B:$D,3,FALSE),"")</f>
        <v>40334</v>
      </c>
      <c r="I20" s="160">
        <f>IFERROR(VLOOKUP(E20,BD!$B:$D,3,FALSE),"")</f>
        <v>39818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880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/>
      <c r="S20" s="71">
        <v>880</v>
      </c>
      <c r="T20" s="71"/>
      <c r="U20" s="71"/>
      <c r="V20" s="71"/>
      <c r="W20" s="71"/>
      <c r="X20" s="158"/>
    </row>
    <row r="21" spans="2:24" ht="12" x14ac:dyDescent="0.2">
      <c r="B21" s="69"/>
      <c r="C21" s="255"/>
      <c r="D21" s="124" t="s">
        <v>1461</v>
      </c>
      <c r="E21" s="70" t="s">
        <v>1036</v>
      </c>
      <c r="F21" s="145" t="str">
        <f>IFERROR(VLOOKUP(D21,BD!$B:$D,2,FALSE),"")</f>
        <v>SMEL/MCR</v>
      </c>
      <c r="G21" s="145" t="str">
        <f>IFERROR(VLOOKUP(E21,BD!$B:$D,2,FALSE),"")</f>
        <v>SMEL/MCR</v>
      </c>
      <c r="H21" s="160">
        <f>IFERROR(VLOOKUP(D21,BD!$B:$D,3,FALSE),"")</f>
        <v>40405</v>
      </c>
      <c r="I21" s="160">
        <f>IFERROR(VLOOKUP(E21,BD!$B:$D,3,FALSE),"")</f>
        <v>39944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880</v>
      </c>
      <c r="K21" s="147">
        <f t="shared" si="0"/>
        <v>1</v>
      </c>
      <c r="L21" s="71"/>
      <c r="M21" s="71"/>
      <c r="N21" s="71"/>
      <c r="O21" s="71"/>
      <c r="P21" s="71"/>
      <c r="Q21" s="71"/>
      <c r="R21" s="71"/>
      <c r="S21" s="71">
        <v>880</v>
      </c>
      <c r="T21" s="71"/>
      <c r="U21" s="71"/>
      <c r="V21" s="71"/>
      <c r="W21" s="71"/>
      <c r="X21" s="158"/>
    </row>
    <row r="22" spans="2:24" ht="12" x14ac:dyDescent="0.2">
      <c r="B22" s="69"/>
      <c r="C22" s="255"/>
      <c r="D22" s="70" t="s">
        <v>1066</v>
      </c>
      <c r="E22" s="70" t="s">
        <v>1144</v>
      </c>
      <c r="F22" s="145" t="str">
        <f>IFERROR(VLOOKUP(D22,BD!$B:$D,2,FALSE),"")</f>
        <v>ABB</v>
      </c>
      <c r="G22" s="145" t="str">
        <f>IFERROR(VLOOKUP(E22,BD!$B:$D,2,FALSE),"")</f>
        <v>ABB</v>
      </c>
      <c r="H22" s="160">
        <f>IFERROR(VLOOKUP(D22,BD!$B:$D,3,FALSE),"")</f>
        <v>40194</v>
      </c>
      <c r="I22" s="160">
        <f>IFERROR(VLOOKUP(E22,BD!$B:$D,3,FALSE),"")</f>
        <v>40549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880</v>
      </c>
      <c r="K22" s="147">
        <f t="shared" si="0"/>
        <v>1</v>
      </c>
      <c r="L22" s="71"/>
      <c r="M22" s="71"/>
      <c r="N22" s="71"/>
      <c r="O22" s="71"/>
      <c r="P22" s="71"/>
      <c r="Q22" s="71"/>
      <c r="R22" s="71">
        <v>880</v>
      </c>
      <c r="S22" s="71"/>
      <c r="T22" s="71"/>
      <c r="U22" s="71"/>
      <c r="V22" s="71"/>
      <c r="W22" s="71"/>
      <c r="X22" s="158"/>
    </row>
    <row r="23" spans="2:24" ht="12" x14ac:dyDescent="0.2">
      <c r="B23" s="69"/>
      <c r="C23" s="255"/>
      <c r="D23" s="126" t="s">
        <v>1620</v>
      </c>
      <c r="E23" s="123" t="s">
        <v>1623</v>
      </c>
      <c r="F23" s="145" t="str">
        <f>IFERROR(VLOOKUP(D23,BD!$B:$D,2,FALSE),"")</f>
        <v>SMEL/MCR</v>
      </c>
      <c r="G23" s="145" t="str">
        <f>IFERROR(VLOOKUP(E23,BD!$B:$D,2,FALSE),"")</f>
        <v>SMEL/MCR</v>
      </c>
      <c r="H23" s="160">
        <f>IFERROR(VLOOKUP(D23,BD!$B:$D,3,FALSE),"")</f>
        <v>40067</v>
      </c>
      <c r="I23" s="160">
        <f>IFERROR(VLOOKUP(E23,BD!$B:$D,3,FALSE),"")</f>
        <v>40397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880</v>
      </c>
      <c r="K23" s="147">
        <f t="shared" si="0"/>
        <v>1</v>
      </c>
      <c r="L23" s="71"/>
      <c r="M23" s="71"/>
      <c r="N23" s="71"/>
      <c r="O23" s="71"/>
      <c r="P23" s="71"/>
      <c r="Q23" s="71"/>
      <c r="R23" s="71">
        <v>880</v>
      </c>
      <c r="S23" s="71"/>
      <c r="T23" s="71"/>
      <c r="U23" s="71"/>
      <c r="V23" s="71"/>
      <c r="W23" s="71"/>
      <c r="X23" s="158"/>
    </row>
    <row r="24" spans="2:24" ht="12" x14ac:dyDescent="0.2">
      <c r="B24" s="69"/>
      <c r="C24" s="255">
        <v>15</v>
      </c>
      <c r="D24" s="124" t="s">
        <v>1633</v>
      </c>
      <c r="E24" s="70" t="s">
        <v>1635</v>
      </c>
      <c r="F24" s="145" t="str">
        <f>IFERROR(VLOOKUP(D24,BD!$B:$D,2,FALSE),"")</f>
        <v>CC</v>
      </c>
      <c r="G24" s="145" t="str">
        <f>IFERROR(VLOOKUP(E24,BD!$B:$D,2,FALSE),"")</f>
        <v>CC</v>
      </c>
      <c r="H24" s="160">
        <f>IFERROR(VLOOKUP(D24,BD!$B:$D,3,FALSE),"")</f>
        <v>39840</v>
      </c>
      <c r="I24" s="160">
        <f>IFERROR(VLOOKUP(E24,BD!$B:$D,3,FALSE),"")</f>
        <v>40494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680</v>
      </c>
      <c r="K24" s="147">
        <f t="shared" si="0"/>
        <v>1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680</v>
      </c>
      <c r="W24" s="71"/>
      <c r="X24" s="158"/>
    </row>
    <row r="25" spans="2:24" ht="12" x14ac:dyDescent="0.2">
      <c r="B25" s="69"/>
      <c r="C25" s="255"/>
      <c r="D25" s="124" t="s">
        <v>822</v>
      </c>
      <c r="E25" s="124" t="s">
        <v>1619</v>
      </c>
      <c r="F25" s="145" t="str">
        <f>IFERROR(VLOOKUP(D25,BD!$B:$D,2,FALSE),"")</f>
        <v>PIAMARTA</v>
      </c>
      <c r="G25" s="145" t="str">
        <f>IFERROR(VLOOKUP(E25,BD!$B:$D,2,FALSE),"")</f>
        <v>PIAMARTA</v>
      </c>
      <c r="H25" s="160">
        <f>IFERROR(VLOOKUP(D25,BD!$B:$D,3,FALSE),"")</f>
        <v>40030</v>
      </c>
      <c r="I25" s="160">
        <f>IFERROR(VLOOKUP(E25,BD!$B:$D,3,FALSE),"")</f>
        <v>40221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680</v>
      </c>
      <c r="K25" s="147">
        <f t="shared" si="0"/>
        <v>1</v>
      </c>
      <c r="L25" s="71"/>
      <c r="M25" s="71"/>
      <c r="N25" s="71"/>
      <c r="O25" s="71"/>
      <c r="P25" s="71"/>
      <c r="Q25" s="71">
        <v>680</v>
      </c>
      <c r="R25" s="71"/>
      <c r="S25" s="71"/>
      <c r="T25" s="71"/>
      <c r="U25" s="71"/>
      <c r="V25" s="71"/>
      <c r="W25" s="71"/>
      <c r="X25" s="158"/>
    </row>
    <row r="26" spans="2:24" ht="12" x14ac:dyDescent="0.2">
      <c r="B26" s="69"/>
      <c r="C26" s="255">
        <v>17</v>
      </c>
      <c r="D26" s="124" t="s">
        <v>1633</v>
      </c>
      <c r="E26" s="70" t="s">
        <v>1634</v>
      </c>
      <c r="F26" s="145" t="str">
        <f>IFERROR(VLOOKUP(D26,BD!$B:$D,2,FALSE),"")</f>
        <v>CC</v>
      </c>
      <c r="G26" s="145" t="str">
        <f>IFERROR(VLOOKUP(E26,BD!$B:$D,2,FALSE),"")</f>
        <v>BME</v>
      </c>
      <c r="H26" s="160">
        <f>IFERROR(VLOOKUP(D26,BD!$B:$D,3,FALSE),"")</f>
        <v>39840</v>
      </c>
      <c r="I26" s="160">
        <f>IFERROR(VLOOKUP(E26,BD!$B:$D,3,FALSE),"")</f>
        <v>40219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640</v>
      </c>
      <c r="K26" s="147">
        <f t="shared" si="0"/>
        <v>1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>
        <v>640</v>
      </c>
      <c r="X26" s="158"/>
    </row>
    <row r="27" spans="2:24" ht="12" x14ac:dyDescent="0.2">
      <c r="B27" s="69"/>
      <c r="C27" s="255"/>
      <c r="D27" s="124" t="s">
        <v>1661</v>
      </c>
      <c r="E27" s="124" t="s">
        <v>1637</v>
      </c>
      <c r="F27" s="145" t="str">
        <f>IFERROR(VLOOKUP(D27,BD!$B:$D,2,FALSE),"")</f>
        <v>CC</v>
      </c>
      <c r="G27" s="145" t="str">
        <f>IFERROR(VLOOKUP(E27,BD!$B:$D,2,FALSE),"")</f>
        <v>CC</v>
      </c>
      <c r="H27" s="160">
        <f>IFERROR(VLOOKUP(D27,BD!$B:$D,3,FALSE),"")</f>
        <v>40669</v>
      </c>
      <c r="I27" s="160">
        <f>IFERROR(VLOOKUP(E27,BD!$B:$D,3,FALSE),"")</f>
        <v>40385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640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>
        <v>640</v>
      </c>
      <c r="X27" s="158"/>
    </row>
    <row r="28" spans="2:24" ht="12" x14ac:dyDescent="0.2">
      <c r="B28" s="69"/>
      <c r="C28" s="255">
        <v>19</v>
      </c>
      <c r="D28" s="70" t="s">
        <v>1653</v>
      </c>
      <c r="E28" s="123" t="s">
        <v>1620</v>
      </c>
      <c r="F28" s="145" t="str">
        <f>IFERROR(VLOOKUP(D28,BD!$B:$D,2,FALSE),"")</f>
        <v>ASSVP</v>
      </c>
      <c r="G28" s="145" t="str">
        <f>IFERROR(VLOOKUP(E28,BD!$B:$D,2,FALSE),"")</f>
        <v>SMEL/MCR</v>
      </c>
      <c r="H28" s="160">
        <f>IFERROR(VLOOKUP(D28,BD!$B:$D,3,FALSE),"")</f>
        <v>0</v>
      </c>
      <c r="I28" s="160">
        <f>IFERROR(VLOOKUP(E28,BD!$B:$D,3,FALSE),"")</f>
        <v>40067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560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/>
      <c r="S28" s="71"/>
      <c r="T28" s="71"/>
      <c r="U28" s="71">
        <v>560</v>
      </c>
      <c r="V28" s="71"/>
      <c r="W28" s="71"/>
      <c r="X28" s="158"/>
    </row>
    <row r="29" spans="2:24" ht="12" x14ac:dyDescent="0.2">
      <c r="B29" s="69"/>
      <c r="C29" s="255"/>
      <c r="D29" s="124" t="s">
        <v>1654</v>
      </c>
      <c r="E29" s="70" t="s">
        <v>1630</v>
      </c>
      <c r="F29" s="145" t="str">
        <f>IFERROR(VLOOKUP(D29,BD!$B:$D,2,FALSE),"")</f>
        <v>SMEL/MCR</v>
      </c>
      <c r="G29" s="145" t="str">
        <f>IFERROR(VLOOKUP(E29,BD!$B:$D,2,FALSE),"")</f>
        <v>ASSVP</v>
      </c>
      <c r="H29" s="160">
        <f>IFERROR(VLOOKUP(D29,BD!$B:$D,3,FALSE),"")</f>
        <v>40668</v>
      </c>
      <c r="I29" s="160">
        <f>IFERROR(VLOOKUP(E29,BD!$B:$D,3,FALSE),"")</f>
        <v>0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560</v>
      </c>
      <c r="K29" s="147">
        <f t="shared" si="0"/>
        <v>1</v>
      </c>
      <c r="L29" s="71"/>
      <c r="M29" s="71"/>
      <c r="N29" s="71"/>
      <c r="O29" s="71"/>
      <c r="P29" s="71"/>
      <c r="Q29" s="71"/>
      <c r="R29" s="71"/>
      <c r="S29" s="71"/>
      <c r="T29" s="71"/>
      <c r="U29" s="71">
        <v>560</v>
      </c>
      <c r="V29" s="71"/>
      <c r="W29" s="71"/>
      <c r="X29" s="158"/>
    </row>
    <row r="30" spans="2:24" ht="12" x14ac:dyDescent="0.2">
      <c r="B30" s="69"/>
      <c r="C30" s="255"/>
      <c r="D30" s="124" t="s">
        <v>1634</v>
      </c>
      <c r="E30" s="70" t="s">
        <v>1637</v>
      </c>
      <c r="F30" s="145" t="str">
        <f>IFERROR(VLOOKUP(D30,BD!$B:$D,2,FALSE),"")</f>
        <v>BME</v>
      </c>
      <c r="G30" s="145" t="str">
        <f>IFERROR(VLOOKUP(E30,BD!$B:$D,2,FALSE),"")</f>
        <v>CC</v>
      </c>
      <c r="H30" s="160">
        <f>IFERROR(VLOOKUP(D30,BD!$B:$D,3,FALSE),"")</f>
        <v>40219</v>
      </c>
      <c r="I30" s="160">
        <f>IFERROR(VLOOKUP(E30,BD!$B:$D,3,FALSE),"")</f>
        <v>40385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560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>
        <v>560</v>
      </c>
      <c r="W30" s="71"/>
      <c r="X30" s="158"/>
    </row>
    <row r="31" spans="2:24" ht="12" x14ac:dyDescent="0.2">
      <c r="B31" s="69"/>
      <c r="C31" s="255"/>
      <c r="D31" s="211" t="s">
        <v>1677</v>
      </c>
      <c r="E31" s="70" t="s">
        <v>1618</v>
      </c>
      <c r="F31" s="145" t="str">
        <f>IFERROR(VLOOKUP(D31,BD!$B:$D,2,FALSE),"")</f>
        <v>PIAMARTA</v>
      </c>
      <c r="G31" s="145" t="str">
        <f>IFERROR(VLOOKUP(E31,BD!$B:$D,2,FALSE),"")</f>
        <v>PIAMARTA</v>
      </c>
      <c r="H31" s="160">
        <f>IFERROR(VLOOKUP(D31,BD!$B:$D,3,FALSE),"")</f>
        <v>40828</v>
      </c>
      <c r="I31" s="160">
        <f>IFERROR(VLOOKUP(E31,BD!$B:$D,3,FALSE),"")</f>
        <v>40036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560</v>
      </c>
      <c r="K31" s="147">
        <f t="shared" si="0"/>
        <v>1</v>
      </c>
      <c r="L31" s="71"/>
      <c r="M31" s="71"/>
      <c r="N31" s="71"/>
      <c r="O31" s="71"/>
      <c r="P31" s="71"/>
      <c r="Q31" s="71">
        <v>560</v>
      </c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55">
        <v>23</v>
      </c>
      <c r="D32" s="124" t="s">
        <v>1639</v>
      </c>
      <c r="E32" s="70" t="s">
        <v>1636</v>
      </c>
      <c r="F32" s="145" t="str">
        <f>IFERROR(VLOOKUP(D32,BD!$B:$D,2,FALSE),"")</f>
        <v>SMCC</v>
      </c>
      <c r="G32" s="145" t="str">
        <f>IFERROR(VLOOKUP(E32,BD!$B:$D,2,FALSE),"")</f>
        <v>SMCC</v>
      </c>
      <c r="H32" s="160">
        <f>IFERROR(VLOOKUP(D32,BD!$B:$D,3,FALSE),"")</f>
        <v>40360</v>
      </c>
      <c r="I32" s="160">
        <f>IFERROR(VLOOKUP(E32,BD!$B:$D,3,FALSE),"")</f>
        <v>40516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440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>
        <v>440</v>
      </c>
      <c r="W32" s="71"/>
      <c r="X32" s="158"/>
    </row>
    <row r="33" spans="2:24" ht="12" x14ac:dyDescent="0.2">
      <c r="B33" s="69"/>
      <c r="C33" s="255"/>
      <c r="D33" s="70" t="s">
        <v>1660</v>
      </c>
      <c r="E33" s="123" t="s">
        <v>1638</v>
      </c>
      <c r="F33" s="145" t="str">
        <f>IFERROR(VLOOKUP(D33,BD!$B:$D,2,FALSE),"")</f>
        <v>SMCC</v>
      </c>
      <c r="G33" s="145" t="str">
        <f>IFERROR(VLOOKUP(E33,BD!$B:$D,2,FALSE),"")</f>
        <v>SMCC</v>
      </c>
      <c r="H33" s="160">
        <f>IFERROR(VLOOKUP(D33,BD!$B:$D,3,FALSE),"")</f>
        <v>40213</v>
      </c>
      <c r="I33" s="160">
        <f>IFERROR(VLOOKUP(E33,BD!$B:$D,3,FALSE),"")</f>
        <v>40097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440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>
        <v>440</v>
      </c>
      <c r="W33" s="71"/>
      <c r="X33" s="158"/>
    </row>
    <row r="34" spans="2:24" ht="12" x14ac:dyDescent="0.2">
      <c r="B34" s="69"/>
      <c r="C34" s="255">
        <v>25</v>
      </c>
      <c r="D34" s="124" t="s">
        <v>1656</v>
      </c>
      <c r="E34" s="70" t="s">
        <v>1657</v>
      </c>
      <c r="F34" s="145" t="str">
        <f>IFERROR(VLOOKUP(D34,BD!$B:$D,2,FALSE),"")</f>
        <v>SMEL/MCR</v>
      </c>
      <c r="G34" s="145" t="str">
        <f>IFERROR(VLOOKUP(E34,BD!$B:$D,2,FALSE),"")</f>
        <v>SMEL/MCR</v>
      </c>
      <c r="H34" s="160">
        <f>IFERROR(VLOOKUP(D34,BD!$B:$D,3,FALSE),"")</f>
        <v>0</v>
      </c>
      <c r="I34" s="160">
        <f>IFERROR(VLOOKUP(E34,BD!$B:$D,3,FALSE),"")</f>
        <v>0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320</v>
      </c>
      <c r="K34" s="147">
        <f t="shared" si="0"/>
        <v>1</v>
      </c>
      <c r="L34" s="71"/>
      <c r="M34" s="71"/>
      <c r="N34" s="71"/>
      <c r="O34" s="71"/>
      <c r="P34" s="71"/>
      <c r="Q34" s="71"/>
      <c r="R34" s="71"/>
      <c r="S34" s="71"/>
      <c r="T34" s="71"/>
      <c r="U34" s="71">
        <v>320</v>
      </c>
      <c r="V34" s="71"/>
      <c r="W34" s="71"/>
      <c r="X34" s="158"/>
    </row>
    <row r="35" spans="2:24" ht="12" x14ac:dyDescent="0.2">
      <c r="B35" s="69"/>
      <c r="C35" s="255"/>
      <c r="D35" s="124" t="s">
        <v>1655</v>
      </c>
      <c r="E35" s="70" t="s">
        <v>1036</v>
      </c>
      <c r="F35" s="145" t="str">
        <f>IFERROR(VLOOKUP(D35,BD!$B:$D,2,FALSE),"")</f>
        <v>SMEL/MCR</v>
      </c>
      <c r="G35" s="145" t="str">
        <f>IFERROR(VLOOKUP(E35,BD!$B:$D,2,FALSE),"")</f>
        <v>SMEL/MCR</v>
      </c>
      <c r="H35" s="160">
        <f>IFERROR(VLOOKUP(D35,BD!$B:$D,3,FALSE),"")</f>
        <v>40122</v>
      </c>
      <c r="I35" s="160">
        <f>IFERROR(VLOOKUP(E35,BD!$B:$D,3,FALSE),"")</f>
        <v>39944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320</v>
      </c>
      <c r="K35" s="147">
        <f t="shared" si="0"/>
        <v>1</v>
      </c>
      <c r="L35" s="71"/>
      <c r="M35" s="71"/>
      <c r="N35" s="71"/>
      <c r="O35" s="71"/>
      <c r="P35" s="71"/>
      <c r="Q35" s="71"/>
      <c r="R35" s="71"/>
      <c r="S35" s="71"/>
      <c r="T35" s="71"/>
      <c r="U35" s="71">
        <v>320</v>
      </c>
      <c r="V35" s="71"/>
      <c r="W35" s="71"/>
      <c r="X35" s="158"/>
    </row>
    <row r="36" spans="2:24" ht="12" x14ac:dyDescent="0.2">
      <c r="B36" s="69"/>
      <c r="C36" s="255"/>
      <c r="D36" s="124" t="s">
        <v>1658</v>
      </c>
      <c r="E36" s="70" t="s">
        <v>1136</v>
      </c>
      <c r="F36" s="145" t="str">
        <f>IFERROR(VLOOKUP(D36,BD!$B:$D,2,FALSE),"")</f>
        <v>PALOTINA</v>
      </c>
      <c r="G36" s="145" t="str">
        <f>IFERROR(VLOOKUP(E36,BD!$B:$D,2,FALSE),"")</f>
        <v>ASSVP</v>
      </c>
      <c r="H36" s="160">
        <f>IFERROR(VLOOKUP(D36,BD!$B:$D,3,FALSE),"")</f>
        <v>0</v>
      </c>
      <c r="I36" s="160">
        <f>IFERROR(VLOOKUP(E36,BD!$B:$D,3,FALSE),"")</f>
        <v>40173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320</v>
      </c>
      <c r="K36" s="147">
        <f t="shared" si="0"/>
        <v>1</v>
      </c>
      <c r="L36" s="71"/>
      <c r="M36" s="71"/>
      <c r="N36" s="71"/>
      <c r="O36" s="71"/>
      <c r="P36" s="71"/>
      <c r="Q36" s="71"/>
      <c r="R36" s="71"/>
      <c r="S36" s="71"/>
      <c r="T36" s="71"/>
      <c r="U36" s="71">
        <v>320</v>
      </c>
      <c r="V36" s="71"/>
      <c r="W36" s="71"/>
      <c r="X36" s="158"/>
    </row>
    <row r="37" spans="2:24" ht="12" x14ac:dyDescent="0.2">
      <c r="B37" s="69"/>
      <c r="C37" s="255"/>
      <c r="D37" s="126" t="s">
        <v>1629</v>
      </c>
      <c r="E37" s="124" t="s">
        <v>1143</v>
      </c>
      <c r="F37" s="145" t="str">
        <f>IFERROR(VLOOKUP(D37,BD!$B:$D,2,FALSE),"")</f>
        <v>SMEL/MCR</v>
      </c>
      <c r="G37" s="145" t="str">
        <f>IFERROR(VLOOKUP(E37,BD!$B:$D,2,FALSE),"")</f>
        <v>ASSVP</v>
      </c>
      <c r="H37" s="160">
        <f>IFERROR(VLOOKUP(D37,BD!$B:$D,3,FALSE),"")</f>
        <v>0</v>
      </c>
      <c r="I37" s="160">
        <f>IFERROR(VLOOKUP(E37,BD!$B:$D,3,FALSE),"")</f>
        <v>40801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320</v>
      </c>
      <c r="K37" s="147">
        <f t="shared" si="0"/>
        <v>1</v>
      </c>
      <c r="L37" s="71"/>
      <c r="M37" s="71"/>
      <c r="N37" s="71"/>
      <c r="O37" s="71"/>
      <c r="P37" s="71"/>
      <c r="Q37" s="71"/>
      <c r="R37" s="71"/>
      <c r="S37" s="71"/>
      <c r="T37" s="71"/>
      <c r="U37" s="71">
        <v>320</v>
      </c>
      <c r="V37" s="71"/>
      <c r="W37" s="71"/>
      <c r="X37" s="158"/>
    </row>
    <row r="38" spans="2:24" ht="12" x14ac:dyDescent="0.2">
      <c r="B38" s="69"/>
      <c r="C38" s="255"/>
      <c r="D38" s="124"/>
      <c r="E38" s="70"/>
      <c r="F38" s="145"/>
      <c r="G38" s="145" t="str">
        <f>IFERROR(VLOOKUP(E38,BD!$B:$D,2,FALSE),"")</f>
        <v/>
      </c>
      <c r="H38" s="160" t="str">
        <f>IFERROR(VLOOKUP(D38,BD!$B:$D,3,FALSE),"")</f>
        <v/>
      </c>
      <c r="I38" s="160" t="str">
        <f>IFERROR(VLOOKUP(E38,BD!$B:$D,3,FALSE),"")</f>
        <v/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0</v>
      </c>
      <c r="K38" s="147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55"/>
      <c r="D39" s="124"/>
      <c r="E39" s="70"/>
      <c r="F39" s="145" t="str">
        <f>IFERROR(VLOOKUP(D39,BD!$B:$D,2,FALSE),"")</f>
        <v/>
      </c>
      <c r="G39" s="145" t="str">
        <f>IFERROR(VLOOKUP(E39,BD!$B:$D,2,FALSE),"")</f>
        <v/>
      </c>
      <c r="H39" s="160" t="str">
        <f>IFERROR(VLOOKUP(D39,BD!$B:$D,3,FALSE),"")</f>
        <v/>
      </c>
      <c r="I39" s="160" t="str">
        <f>IFERROR(VLOOKUP(E39,BD!$B:$D,3,FALSE),"")</f>
        <v/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0</v>
      </c>
      <c r="K39" s="147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58"/>
    </row>
    <row r="40" spans="2:24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58"/>
    </row>
    <row r="41" spans="2:24" s="80" customFormat="1" x14ac:dyDescent="0.2">
      <c r="B41" s="76"/>
      <c r="C41" s="77"/>
      <c r="D41" s="78"/>
      <c r="E41" s="78" t="str">
        <f>SM_S19!$D$55</f>
        <v>CONTAGEM DE SEMANAS</v>
      </c>
      <c r="F41" s="82"/>
      <c r="G41" s="82"/>
      <c r="H41" s="83"/>
      <c r="I41" s="83"/>
      <c r="J41" s="79"/>
      <c r="K41" s="79"/>
      <c r="L41" s="102">
        <f>SM!H$38</f>
        <v>50</v>
      </c>
      <c r="M41" s="102">
        <f>SM!I$38</f>
        <v>49</v>
      </c>
      <c r="N41" s="102">
        <f>SM!J$38</f>
        <v>35</v>
      </c>
      <c r="O41" s="102">
        <f>SM!K$38</f>
        <v>30</v>
      </c>
      <c r="P41" s="102">
        <f>SM!L$38</f>
        <v>28</v>
      </c>
      <c r="Q41" s="102">
        <f>SM!M$38</f>
        <v>26</v>
      </c>
      <c r="R41" s="102">
        <f>SM!N$38</f>
        <v>22</v>
      </c>
      <c r="S41" s="102">
        <f>SM!O$38</f>
        <v>11</v>
      </c>
      <c r="T41" s="102">
        <f>SM!P$38</f>
        <v>4</v>
      </c>
      <c r="U41" s="102">
        <f>SM!Q$38</f>
        <v>4</v>
      </c>
      <c r="V41" s="102">
        <f>SM!R$38</f>
        <v>4</v>
      </c>
      <c r="W41" s="102">
        <f>SM!S$38</f>
        <v>1</v>
      </c>
      <c r="X41" s="159"/>
    </row>
  </sheetData>
  <sheetProtection selectLockedCells="1" selectUnlockedCells="1"/>
  <sortState ref="D10:W39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1"/>
  <sheetViews>
    <sheetView showGridLines="0" zoomScale="90" zoomScaleNormal="90" zoomScaleSheetLayoutView="100" workbookViewId="0">
      <selection activeCell="D17" sqref="D17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35.85546875" style="49" customWidth="1"/>
    <col min="5" max="5" width="39.140625" style="49" bestFit="1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33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customHeight="1" x14ac:dyDescent="0.2">
      <c r="B10" s="69"/>
      <c r="C10" s="193">
        <v>1</v>
      </c>
      <c r="D10" s="124" t="s">
        <v>1141</v>
      </c>
      <c r="E10" s="70" t="s">
        <v>1041</v>
      </c>
      <c r="F10" s="145" t="str">
        <f>IFERROR(VLOOKUP(D10,BD!$B:$D,2,FALSE),"")</f>
        <v>ASSVP</v>
      </c>
      <c r="G10" s="145" t="str">
        <f>IFERROR(VLOOKUP(E10,BD!$B:$D,2,FALSE),"")</f>
        <v>ASSVP</v>
      </c>
      <c r="H10" s="160">
        <f>IFERROR(VLOOKUP(D10,BD!$B:$D,3,FALSE),"")</f>
        <v>40280</v>
      </c>
      <c r="I10" s="160">
        <f>IFERROR(VLOOKUP(E10,BD!$B:$D,3,FALSE),"")</f>
        <v>40308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4280</v>
      </c>
      <c r="K10" s="147">
        <f t="shared" ref="K10:K39" si="0">COUNT(L10:X10)-COUNTIF(L10:X10,"=0")</f>
        <v>4</v>
      </c>
      <c r="L10" s="71"/>
      <c r="M10" s="71"/>
      <c r="N10" s="71"/>
      <c r="O10" s="71"/>
      <c r="P10" s="71"/>
      <c r="Q10" s="71"/>
      <c r="R10" s="71">
        <v>1360</v>
      </c>
      <c r="S10" s="71">
        <v>880</v>
      </c>
      <c r="T10" s="71"/>
      <c r="U10" s="71">
        <v>680</v>
      </c>
      <c r="V10" s="71"/>
      <c r="W10" s="71">
        <v>1360</v>
      </c>
      <c r="X10" s="158"/>
    </row>
    <row r="11" spans="2:24" ht="12" customHeight="1" x14ac:dyDescent="0.2">
      <c r="B11" s="69"/>
      <c r="C11" s="193">
        <v>2</v>
      </c>
      <c r="D11" s="124" t="s">
        <v>1139</v>
      </c>
      <c r="E11" s="70" t="s">
        <v>1332</v>
      </c>
      <c r="F11" s="145" t="str">
        <f>IFERROR(VLOOKUP(D11,BD!$B:$D,2,FALSE),"")</f>
        <v>ASSVP</v>
      </c>
      <c r="G11" s="145" t="str">
        <f>IFERROR(VLOOKUP(E11,BD!$B:$D,2,FALSE),"")</f>
        <v>ASSVP</v>
      </c>
      <c r="H11" s="160">
        <f>IFERROR(VLOOKUP(D11,BD!$B:$D,3,FALSE),"")</f>
        <v>39849</v>
      </c>
      <c r="I11" s="160">
        <f>IFERROR(VLOOKUP(E11,BD!$B:$D,3,FALSE),"")</f>
        <v>40108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3760</v>
      </c>
      <c r="K11" s="147">
        <f t="shared" si="0"/>
        <v>3</v>
      </c>
      <c r="L11" s="71"/>
      <c r="M11" s="71"/>
      <c r="N11" s="71"/>
      <c r="O11" s="71"/>
      <c r="P11" s="71"/>
      <c r="Q11" s="71"/>
      <c r="R11" s="71">
        <v>1600</v>
      </c>
      <c r="S11" s="71">
        <v>1360</v>
      </c>
      <c r="T11" s="71"/>
      <c r="U11" s="71">
        <v>800</v>
      </c>
      <c r="V11" s="71"/>
      <c r="W11" s="71"/>
      <c r="X11" s="158"/>
    </row>
    <row r="12" spans="2:24" ht="12" x14ac:dyDescent="0.2">
      <c r="B12" s="69"/>
      <c r="C12" s="256">
        <v>3</v>
      </c>
      <c r="D12" s="124" t="s">
        <v>537</v>
      </c>
      <c r="E12" s="70" t="s">
        <v>1142</v>
      </c>
      <c r="F12" s="145" t="str">
        <f>IFERROR(VLOOKUP(D12,BD!$B:$D,2,FALSE),"")</f>
        <v>PIAMARTA</v>
      </c>
      <c r="G12" s="145" t="str">
        <f>IFERROR(VLOOKUP(E12,BD!$B:$D,2,FALSE),"")</f>
        <v>PIAMARTA</v>
      </c>
      <c r="H12" s="160">
        <f>IFERROR(VLOOKUP(D12,BD!$B:$D,3,FALSE),"")</f>
        <v>40194</v>
      </c>
      <c r="I12" s="160">
        <f>IFERROR(VLOOKUP(E12,BD!$B:$D,3,FALSE),"")</f>
        <v>39855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2960</v>
      </c>
      <c r="K12" s="147">
        <f t="shared" si="0"/>
        <v>3</v>
      </c>
      <c r="L12" s="71"/>
      <c r="M12" s="71"/>
      <c r="N12" s="71"/>
      <c r="O12" s="71"/>
      <c r="P12" s="71"/>
      <c r="Q12" s="71">
        <v>800</v>
      </c>
      <c r="R12" s="71"/>
      <c r="S12" s="71">
        <v>1600</v>
      </c>
      <c r="T12" s="71"/>
      <c r="U12" s="71">
        <v>560</v>
      </c>
      <c r="V12" s="71"/>
      <c r="W12" s="71"/>
      <c r="X12" s="158"/>
    </row>
    <row r="13" spans="2:24" ht="12" x14ac:dyDescent="0.2">
      <c r="B13" s="69"/>
      <c r="C13" s="256">
        <v>4</v>
      </c>
      <c r="D13" s="124" t="s">
        <v>1642</v>
      </c>
      <c r="E13" s="70" t="s">
        <v>1643</v>
      </c>
      <c r="F13" s="145" t="str">
        <f>IFERROR(VLOOKUP(D13,BD!$B:$D,2,FALSE),"")</f>
        <v>SMCC</v>
      </c>
      <c r="G13" s="145" t="str">
        <f>IFERROR(VLOOKUP(E13,BD!$B:$D,2,FALSE),"")</f>
        <v>SMCC</v>
      </c>
      <c r="H13" s="160">
        <f>IFERROR(VLOOKUP(D13,BD!$B:$D,3,FALSE),"")</f>
        <v>40236</v>
      </c>
      <c r="I13" s="160">
        <f>IFERROR(VLOOKUP(E13,BD!$B:$D,3,FALSE),"")</f>
        <v>40015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2800</v>
      </c>
      <c r="K13" s="147">
        <f t="shared" si="0"/>
        <v>3</v>
      </c>
      <c r="L13" s="71"/>
      <c r="M13" s="71"/>
      <c r="N13" s="71"/>
      <c r="O13" s="71"/>
      <c r="P13" s="71"/>
      <c r="Q13" s="71"/>
      <c r="R13" s="71"/>
      <c r="S13" s="71">
        <v>1120</v>
      </c>
      <c r="T13" s="71"/>
      <c r="U13" s="71"/>
      <c r="V13" s="71">
        <v>800</v>
      </c>
      <c r="W13" s="71">
        <v>880</v>
      </c>
      <c r="X13" s="158"/>
    </row>
    <row r="14" spans="2:24" ht="12" customHeight="1" x14ac:dyDescent="0.2">
      <c r="B14" s="69"/>
      <c r="C14" s="256">
        <v>5</v>
      </c>
      <c r="D14" s="124" t="s">
        <v>1460</v>
      </c>
      <c r="E14" s="70" t="s">
        <v>1459</v>
      </c>
      <c r="F14" s="145" t="str">
        <f>IFERROR(VLOOKUP(D14,BD!$B:$D,2,FALSE),"")</f>
        <v>AMBP</v>
      </c>
      <c r="G14" s="145" t="str">
        <f>IFERROR(VLOOKUP(E14,BD!$B:$D,2,FALSE),"")</f>
        <v>AMBP</v>
      </c>
      <c r="H14" s="160">
        <f>IFERROR(VLOOKUP(D14,BD!$B:$D,3,FALSE),"")</f>
        <v>39882</v>
      </c>
      <c r="I14" s="160">
        <f>IFERROR(VLOOKUP(E14,BD!$B:$D,3,FALSE),"")</f>
        <v>40371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1680</v>
      </c>
      <c r="K14" s="147">
        <f t="shared" si="0"/>
        <v>2</v>
      </c>
      <c r="L14" s="71"/>
      <c r="M14" s="71"/>
      <c r="N14" s="71"/>
      <c r="O14" s="71"/>
      <c r="P14" s="71"/>
      <c r="Q14" s="71"/>
      <c r="R14" s="71"/>
      <c r="S14" s="71">
        <v>880</v>
      </c>
      <c r="T14" s="71">
        <v>800</v>
      </c>
      <c r="U14" s="71"/>
      <c r="V14" s="71"/>
      <c r="W14" s="71"/>
      <c r="X14" s="158"/>
    </row>
    <row r="15" spans="2:24" ht="12" x14ac:dyDescent="0.2">
      <c r="B15" s="69"/>
      <c r="C15" s="256">
        <v>6</v>
      </c>
      <c r="D15" s="124" t="s">
        <v>750</v>
      </c>
      <c r="E15" s="70" t="s">
        <v>537</v>
      </c>
      <c r="F15" s="145" t="str">
        <f>IFERROR(VLOOKUP(D15,BD!$B:$D,2,FALSE),"")</f>
        <v>PIAMARTA</v>
      </c>
      <c r="G15" s="145" t="str">
        <f>IFERROR(VLOOKUP(E15,BD!$B:$D,2,FALSE),"")</f>
        <v>PIAMARTA</v>
      </c>
      <c r="H15" s="160">
        <f>IFERROR(VLOOKUP(D15,BD!$B:$D,3,FALSE),"")</f>
        <v>40588</v>
      </c>
      <c r="I15" s="160">
        <f>IFERROR(VLOOKUP(E15,BD!$B:$D,3,FALSE),"")</f>
        <v>40194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1600</v>
      </c>
      <c r="K15" s="147">
        <f t="shared" si="0"/>
        <v>1</v>
      </c>
      <c r="L15" s="71"/>
      <c r="M15" s="71"/>
      <c r="N15" s="71"/>
      <c r="O15" s="71">
        <v>1600</v>
      </c>
      <c r="P15" s="71"/>
      <c r="Q15" s="71"/>
      <c r="R15" s="71"/>
      <c r="S15" s="71"/>
      <c r="T15" s="71"/>
      <c r="U15" s="71"/>
      <c r="V15" s="71"/>
      <c r="W15" s="71"/>
      <c r="X15" s="158"/>
    </row>
    <row r="16" spans="2:24" ht="12" x14ac:dyDescent="0.2">
      <c r="B16" s="69"/>
      <c r="C16" s="256"/>
      <c r="D16" s="126" t="s">
        <v>1652</v>
      </c>
      <c r="E16" s="70" t="s">
        <v>1240</v>
      </c>
      <c r="F16" s="145" t="str">
        <f>IFERROR(VLOOKUP(D16,BD!$B:$D,2,FALSE),"")</f>
        <v>ABCFI</v>
      </c>
      <c r="G16" s="145" t="str">
        <f>IFERROR(VLOOKUP(E16,BD!$B:$D,2,FALSE),"")</f>
        <v>ABCFI</v>
      </c>
      <c r="H16" s="160">
        <f>IFERROR(VLOOKUP(D16,BD!$B:$D,3,FALSE),"")</f>
        <v>39923</v>
      </c>
      <c r="I16" s="160">
        <f>IFERROR(VLOOKUP(E16,BD!$B:$D,3,FALSE),"")</f>
        <v>39923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1600</v>
      </c>
      <c r="K16" s="147">
        <f t="shared" si="0"/>
        <v>1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>
        <v>1600</v>
      </c>
      <c r="X16" s="158"/>
    </row>
    <row r="17" spans="2:24" ht="12" x14ac:dyDescent="0.2">
      <c r="B17" s="69"/>
      <c r="C17" s="256">
        <v>8</v>
      </c>
      <c r="D17" s="124" t="s">
        <v>1649</v>
      </c>
      <c r="E17" s="70" t="s">
        <v>1650</v>
      </c>
      <c r="F17" s="145" t="str">
        <f>IFERROR(VLOOKUP(D17,BD!$B:$D,2,FALSE),"")</f>
        <v>SMCC</v>
      </c>
      <c r="G17" s="145" t="str">
        <f>IFERROR(VLOOKUP(E17,BD!$B:$D,2,FALSE),"")</f>
        <v>SMCC</v>
      </c>
      <c r="H17" s="160">
        <f>IFERROR(VLOOKUP(D17,BD!$B:$D,3,FALSE),"")</f>
        <v>40146</v>
      </c>
      <c r="I17" s="160">
        <f>IFERROR(VLOOKUP(E17,BD!$B:$D,3,FALSE),"")</f>
        <v>39951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1560</v>
      </c>
      <c r="K17" s="147">
        <f t="shared" si="0"/>
        <v>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>
        <v>680</v>
      </c>
      <c r="W17" s="71">
        <v>880</v>
      </c>
      <c r="X17" s="158"/>
    </row>
    <row r="18" spans="2:24" ht="12" x14ac:dyDescent="0.2">
      <c r="B18" s="69"/>
      <c r="C18" s="256">
        <v>9</v>
      </c>
      <c r="D18" s="70" t="s">
        <v>1332</v>
      </c>
      <c r="E18" s="70" t="s">
        <v>1140</v>
      </c>
      <c r="F18" s="145" t="str">
        <f>IFERROR(VLOOKUP(D18,BD!$B:$D,2,FALSE),"")</f>
        <v>ASSVP</v>
      </c>
      <c r="G18" s="145" t="str">
        <f>IFERROR(VLOOKUP(E18,BD!$B:$D,2,FALSE),"")</f>
        <v>ASSVP</v>
      </c>
      <c r="H18" s="160">
        <f>IFERROR(VLOOKUP(D18,BD!$B:$D,3,FALSE),"")</f>
        <v>40108</v>
      </c>
      <c r="I18" s="160">
        <f>IFERROR(VLOOKUP(E18,BD!$B:$D,3,FALSE),"")</f>
        <v>40683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1360</v>
      </c>
      <c r="K18" s="147">
        <f t="shared" si="0"/>
        <v>1</v>
      </c>
      <c r="L18" s="71"/>
      <c r="M18" s="71"/>
      <c r="N18" s="71"/>
      <c r="O18" s="71">
        <v>1360</v>
      </c>
      <c r="P18" s="71"/>
      <c r="Q18" s="71"/>
      <c r="R18" s="71"/>
      <c r="S18" s="71"/>
      <c r="T18" s="71"/>
      <c r="U18" s="71"/>
      <c r="V18" s="71"/>
      <c r="W18" s="71"/>
      <c r="X18" s="158"/>
    </row>
    <row r="19" spans="2:24" ht="12" x14ac:dyDescent="0.2">
      <c r="B19" s="69"/>
      <c r="C19" s="256">
        <v>10</v>
      </c>
      <c r="D19" s="70" t="s">
        <v>1042</v>
      </c>
      <c r="E19" s="70" t="s">
        <v>1041</v>
      </c>
      <c r="F19" s="145" t="str">
        <f>IFERROR(VLOOKUP(D19,BD!$B:$D,2,FALSE),"")</f>
        <v>ASSVP</v>
      </c>
      <c r="G19" s="145" t="str">
        <f>IFERROR(VLOOKUP(E19,BD!$B:$D,2,FALSE),"")</f>
        <v>ASSVP</v>
      </c>
      <c r="H19" s="160">
        <f>IFERROR(VLOOKUP(D19,BD!$B:$D,3,FALSE),"")</f>
        <v>40624</v>
      </c>
      <c r="I19" s="160">
        <f>IFERROR(VLOOKUP(E19,BD!$B:$D,3,FALSE),"")</f>
        <v>40308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1120</v>
      </c>
      <c r="K19" s="147">
        <f t="shared" si="0"/>
        <v>1</v>
      </c>
      <c r="L19" s="71"/>
      <c r="M19" s="71"/>
      <c r="N19" s="71"/>
      <c r="O19" s="71">
        <v>1120</v>
      </c>
      <c r="P19" s="71"/>
      <c r="Q19" s="71"/>
      <c r="R19" s="71"/>
      <c r="S19" s="71"/>
      <c r="T19" s="71"/>
      <c r="U19" s="71"/>
      <c r="V19" s="71"/>
      <c r="W19" s="71"/>
      <c r="X19" s="158"/>
    </row>
    <row r="20" spans="2:24" ht="12" x14ac:dyDescent="0.2">
      <c r="B20" s="69"/>
      <c r="C20" s="256"/>
      <c r="D20" s="124" t="s">
        <v>1641</v>
      </c>
      <c r="E20" s="70" t="s">
        <v>1142</v>
      </c>
      <c r="F20" s="145" t="str">
        <f>IFERROR(VLOOKUP(D20,BD!$B:$D,2,FALSE),"")</f>
        <v>PIAMARTA</v>
      </c>
      <c r="G20" s="145" t="str">
        <f>IFERROR(VLOOKUP(E20,BD!$B:$D,2,FALSE),"")</f>
        <v>PIAMARTA</v>
      </c>
      <c r="H20" s="160">
        <f>IFERROR(VLOOKUP(D20,BD!$B:$D,3,FALSE),"")</f>
        <v>40072</v>
      </c>
      <c r="I20" s="160">
        <f>IFERROR(VLOOKUP(E20,BD!$B:$D,3,FALSE),"")</f>
        <v>39855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1120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>
        <v>1120</v>
      </c>
      <c r="S20" s="71"/>
      <c r="T20" s="71"/>
      <c r="U20" s="71"/>
      <c r="V20" s="71"/>
      <c r="W20" s="71"/>
      <c r="X20" s="158"/>
    </row>
    <row r="21" spans="2:24" ht="12" x14ac:dyDescent="0.2">
      <c r="B21" s="69"/>
      <c r="C21" s="256"/>
      <c r="D21" s="70" t="s">
        <v>537</v>
      </c>
      <c r="E21" s="70" t="s">
        <v>1138</v>
      </c>
      <c r="F21" s="145" t="str">
        <f>IFERROR(VLOOKUP(D21,BD!$B:$D,2,FALSE),"")</f>
        <v>PIAMARTA</v>
      </c>
      <c r="G21" s="145" t="str">
        <f>IFERROR(VLOOKUP(E21,BD!$B:$D,2,FALSE),"")</f>
        <v>ABCFI</v>
      </c>
      <c r="H21" s="160">
        <f>IFERROR(VLOOKUP(D21,BD!$B:$D,3,FALSE),"")</f>
        <v>40194</v>
      </c>
      <c r="I21" s="160">
        <f>IFERROR(VLOOKUP(E21,BD!$B:$D,3,FALSE),"")</f>
        <v>39888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1120</v>
      </c>
      <c r="K21" s="147">
        <f t="shared" si="0"/>
        <v>1</v>
      </c>
      <c r="L21" s="71"/>
      <c r="M21" s="71"/>
      <c r="N21" s="71"/>
      <c r="O21" s="71"/>
      <c r="P21" s="71"/>
      <c r="Q21" s="71"/>
      <c r="R21" s="71">
        <v>1120</v>
      </c>
      <c r="S21" s="71"/>
      <c r="T21" s="71"/>
      <c r="U21" s="71"/>
      <c r="V21" s="71"/>
      <c r="W21" s="71"/>
      <c r="X21" s="158"/>
    </row>
    <row r="22" spans="2:24" ht="12" x14ac:dyDescent="0.2">
      <c r="B22" s="69"/>
      <c r="C22" s="256"/>
      <c r="D22" s="70" t="s">
        <v>1141</v>
      </c>
      <c r="E22" s="70" t="s">
        <v>1139</v>
      </c>
      <c r="F22" s="145" t="str">
        <f>IFERROR(VLOOKUP(D22,BD!$B:$D,2,FALSE),"")</f>
        <v>ASSVP</v>
      </c>
      <c r="G22" s="145" t="str">
        <f>IFERROR(VLOOKUP(E22,BD!$B:$D,2,FALSE),"")</f>
        <v>ASSVP</v>
      </c>
      <c r="H22" s="160">
        <f>IFERROR(VLOOKUP(D22,BD!$B:$D,3,FALSE),"")</f>
        <v>40280</v>
      </c>
      <c r="I22" s="160">
        <f>IFERROR(VLOOKUP(E22,BD!$B:$D,3,FALSE),"")</f>
        <v>39849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1120</v>
      </c>
      <c r="K22" s="147">
        <f t="shared" si="0"/>
        <v>1</v>
      </c>
      <c r="L22" s="71"/>
      <c r="M22" s="71"/>
      <c r="N22" s="71"/>
      <c r="O22" s="71">
        <v>1120</v>
      </c>
      <c r="P22" s="71"/>
      <c r="Q22" s="71"/>
      <c r="R22" s="71"/>
      <c r="S22" s="71"/>
      <c r="T22" s="71"/>
      <c r="U22" s="71"/>
      <c r="V22" s="71"/>
      <c r="W22" s="71"/>
      <c r="X22" s="158"/>
    </row>
    <row r="23" spans="2:24" ht="12" x14ac:dyDescent="0.2">
      <c r="B23" s="69"/>
      <c r="C23" s="256"/>
      <c r="D23" s="70" t="s">
        <v>1139</v>
      </c>
      <c r="E23" s="70" t="s">
        <v>1651</v>
      </c>
      <c r="F23" s="145" t="str">
        <f>IFERROR(VLOOKUP(D23,BD!$B:$D,2,FALSE),"")</f>
        <v>ASSVP</v>
      </c>
      <c r="G23" s="145" t="str">
        <f>IFERROR(VLOOKUP(E23,BD!$B:$D,2,FALSE),"")</f>
        <v>SMEL/MCR</v>
      </c>
      <c r="H23" s="160">
        <f>IFERROR(VLOOKUP(D23,BD!$B:$D,3,FALSE),"")</f>
        <v>39849</v>
      </c>
      <c r="I23" s="160">
        <f>IFERROR(VLOOKUP(E23,BD!$B:$D,3,FALSE),"")</f>
        <v>40399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1120</v>
      </c>
      <c r="K23" s="147">
        <f t="shared" si="0"/>
        <v>1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1120</v>
      </c>
      <c r="X23" s="158"/>
    </row>
    <row r="24" spans="2:24" ht="12" x14ac:dyDescent="0.2">
      <c r="B24" s="69"/>
      <c r="C24" s="256"/>
      <c r="D24" s="124" t="s">
        <v>1651</v>
      </c>
      <c r="E24" s="70" t="s">
        <v>1138</v>
      </c>
      <c r="F24" s="145" t="str">
        <f>IFERROR(VLOOKUP(D24,BD!$B:$D,2,FALSE),"")</f>
        <v>SMEL/MCR</v>
      </c>
      <c r="G24" s="145" t="str">
        <f>IFERROR(VLOOKUP(E24,BD!$B:$D,2,FALSE),"")</f>
        <v>ABCFI</v>
      </c>
      <c r="H24" s="160">
        <f>IFERROR(VLOOKUP(D24,BD!$B:$D,3,FALSE),"")</f>
        <v>40399</v>
      </c>
      <c r="I24" s="160">
        <f>IFERROR(VLOOKUP(E24,BD!$B:$D,3,FALSE),"")</f>
        <v>39888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1120</v>
      </c>
      <c r="K24" s="147">
        <f t="shared" si="0"/>
        <v>1</v>
      </c>
      <c r="L24" s="71"/>
      <c r="M24" s="71"/>
      <c r="N24" s="71"/>
      <c r="O24" s="71"/>
      <c r="P24" s="71"/>
      <c r="Q24" s="71"/>
      <c r="R24" s="71"/>
      <c r="S24" s="71">
        <v>1120</v>
      </c>
      <c r="T24" s="71"/>
      <c r="U24" s="71"/>
      <c r="V24" s="71"/>
      <c r="W24" s="71"/>
      <c r="X24" s="158"/>
    </row>
    <row r="25" spans="2:24" ht="12" x14ac:dyDescent="0.2">
      <c r="B25" s="69"/>
      <c r="C25" s="256">
        <v>16</v>
      </c>
      <c r="D25" s="70" t="s">
        <v>1460</v>
      </c>
      <c r="E25" s="70" t="s">
        <v>1662</v>
      </c>
      <c r="F25" s="145" t="str">
        <f>IFERROR(VLOOKUP(D25,BD!$B:$D,2,FALSE),"")</f>
        <v>AMBP</v>
      </c>
      <c r="G25" s="145" t="str">
        <f>IFERROR(VLOOKUP(E25,BD!$B:$D,2,FALSE),"")</f>
        <v>AMBP</v>
      </c>
      <c r="H25" s="160">
        <f>IFERROR(VLOOKUP(D25,BD!$B:$D,3,FALSE),"")</f>
        <v>39882</v>
      </c>
      <c r="I25" s="160">
        <f>IFERROR(VLOOKUP(E25,BD!$B:$D,3,FALSE),"")</f>
        <v>40836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800</v>
      </c>
      <c r="K25" s="147">
        <f t="shared" si="0"/>
        <v>1</v>
      </c>
      <c r="L25" s="71"/>
      <c r="M25" s="71"/>
      <c r="N25" s="71"/>
      <c r="O25" s="71"/>
      <c r="P25" s="71">
        <v>800</v>
      </c>
      <c r="Q25" s="71"/>
      <c r="R25" s="71"/>
      <c r="S25" s="71"/>
      <c r="T25" s="71"/>
      <c r="U25" s="71"/>
      <c r="V25" s="71"/>
      <c r="W25" s="71"/>
      <c r="X25" s="158"/>
    </row>
    <row r="26" spans="2:24" ht="12" x14ac:dyDescent="0.2">
      <c r="B26" s="69"/>
      <c r="C26" s="256">
        <v>17</v>
      </c>
      <c r="D26" s="124" t="s">
        <v>750</v>
      </c>
      <c r="E26" s="70" t="s">
        <v>1138</v>
      </c>
      <c r="F26" s="145" t="str">
        <f>IFERROR(VLOOKUP(D26,BD!$B:$D,2,FALSE),"")</f>
        <v>PIAMARTA</v>
      </c>
      <c r="G26" s="145" t="str">
        <f>IFERROR(VLOOKUP(E26,BD!$B:$D,2,FALSE),"")</f>
        <v>ABCFI</v>
      </c>
      <c r="H26" s="160">
        <f>IFERROR(VLOOKUP(D26,BD!$B:$D,3,FALSE),"")</f>
        <v>40588</v>
      </c>
      <c r="I26" s="160">
        <f>IFERROR(VLOOKUP(E26,BD!$B:$D,3,FALSE),"")</f>
        <v>39888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680</v>
      </c>
      <c r="K26" s="147">
        <f t="shared" si="0"/>
        <v>1</v>
      </c>
      <c r="L26" s="71"/>
      <c r="M26" s="71"/>
      <c r="N26" s="71"/>
      <c r="O26" s="71"/>
      <c r="P26" s="71"/>
      <c r="Q26" s="71">
        <v>680</v>
      </c>
      <c r="R26" s="71"/>
      <c r="S26" s="71"/>
      <c r="T26" s="71"/>
      <c r="U26" s="71"/>
      <c r="V26" s="71"/>
      <c r="W26" s="71"/>
      <c r="X26" s="158"/>
    </row>
    <row r="27" spans="2:24" ht="12" x14ac:dyDescent="0.2">
      <c r="B27" s="69"/>
      <c r="C27" s="256"/>
      <c r="D27" s="124" t="s">
        <v>1644</v>
      </c>
      <c r="E27" s="70" t="s">
        <v>1645</v>
      </c>
      <c r="F27" s="145" t="str">
        <f>IFERROR(VLOOKUP(D27,BD!$B:$D,2,FALSE),"")</f>
        <v>CSJ/NAMBA TRAINING</v>
      </c>
      <c r="G27" s="145" t="str">
        <f>IFERROR(VLOOKUP(E27,BD!$B:$D,2,FALSE),"")</f>
        <v>CSJ/NAMBA TRAINING</v>
      </c>
      <c r="H27" s="160">
        <f>IFERROR(VLOOKUP(D27,BD!$B:$D,3,FALSE),"")</f>
        <v>40185</v>
      </c>
      <c r="I27" s="160">
        <f>IFERROR(VLOOKUP(E27,BD!$B:$D,3,FALSE),"")</f>
        <v>40242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680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/>
      <c r="S27" s="71"/>
      <c r="T27" s="71">
        <v>680</v>
      </c>
      <c r="U27" s="71"/>
      <c r="V27" s="71"/>
      <c r="W27" s="71"/>
      <c r="X27" s="158"/>
    </row>
    <row r="28" spans="2:24" ht="12" x14ac:dyDescent="0.2">
      <c r="B28" s="69"/>
      <c r="C28" s="256">
        <v>19</v>
      </c>
      <c r="D28" s="70" t="s">
        <v>1099</v>
      </c>
      <c r="E28" s="70" t="s">
        <v>1100</v>
      </c>
      <c r="F28" s="145" t="str">
        <f>IFERROR(VLOOKUP(D28,BD!$B:$D,2,FALSE),"")</f>
        <v>ILECE</v>
      </c>
      <c r="G28" s="145" t="str">
        <f>IFERROR(VLOOKUP(E28,BD!$B:$D,2,FALSE),"")</f>
        <v>ILECE</v>
      </c>
      <c r="H28" s="160">
        <f>IFERROR(VLOOKUP(D28,BD!$B:$D,3,FALSE),"")</f>
        <v>0</v>
      </c>
      <c r="I28" s="160">
        <f>IFERROR(VLOOKUP(E28,BD!$B:$D,3,FALSE),"")</f>
        <v>0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560</v>
      </c>
      <c r="K28" s="147">
        <f t="shared" si="0"/>
        <v>1</v>
      </c>
      <c r="L28" s="71"/>
      <c r="M28" s="71">
        <v>560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158"/>
    </row>
    <row r="29" spans="2:24" ht="12" x14ac:dyDescent="0.2">
      <c r="B29" s="69"/>
      <c r="C29" s="256">
        <v>20</v>
      </c>
      <c r="D29" s="70" t="s">
        <v>1648</v>
      </c>
      <c r="E29" s="70" t="s">
        <v>1664</v>
      </c>
      <c r="F29" s="145" t="str">
        <f>IFERROR(VLOOKUP(D29,BD!$B:$D,2,FALSE),"")</f>
        <v>PIAMARTA</v>
      </c>
      <c r="G29" s="145" t="str">
        <f>IFERROR(VLOOKUP(E29,BD!$B:$D,2,FALSE),"")</f>
        <v>PIAMARTA</v>
      </c>
      <c r="H29" s="160">
        <f>IFERROR(VLOOKUP(D29,BD!$B:$D,3,FALSE),"")</f>
        <v>40483</v>
      </c>
      <c r="I29" s="160">
        <f>IFERROR(VLOOKUP(E29,BD!$B:$D,3,FALSE),"")</f>
        <v>0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440</v>
      </c>
      <c r="K29" s="147">
        <f t="shared" si="0"/>
        <v>1</v>
      </c>
      <c r="L29" s="71"/>
      <c r="M29" s="71"/>
      <c r="N29" s="71"/>
      <c r="O29" s="71"/>
      <c r="P29" s="71"/>
      <c r="Q29" s="71"/>
      <c r="R29" s="71"/>
      <c r="S29" s="71"/>
      <c r="T29" s="71"/>
      <c r="U29" s="71">
        <v>440</v>
      </c>
      <c r="V29" s="71"/>
      <c r="W29" s="71"/>
      <c r="X29" s="158"/>
    </row>
    <row r="30" spans="2:24" ht="12" x14ac:dyDescent="0.2">
      <c r="B30" s="69"/>
      <c r="C30" s="256"/>
      <c r="D30" s="70" t="s">
        <v>1663</v>
      </c>
      <c r="E30" s="124" t="s">
        <v>1647</v>
      </c>
      <c r="F30" s="145" t="str">
        <f>IFERROR(VLOOKUP(D30,BD!$B:$D,2,FALSE),"")</f>
        <v>ASSVP</v>
      </c>
      <c r="G30" s="145" t="str">
        <f>IFERROR(VLOOKUP(E30,BD!$B:$D,2,FALSE),"")</f>
        <v>ASSVP</v>
      </c>
      <c r="H30" s="160">
        <f>IFERROR(VLOOKUP(D30,BD!$B:$D,3,FALSE),"")</f>
        <v>0</v>
      </c>
      <c r="I30" s="160">
        <f>IFERROR(VLOOKUP(E30,BD!$B:$D,3,FALSE),"")</f>
        <v>40064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440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/>
      <c r="S30" s="71"/>
      <c r="T30" s="71"/>
      <c r="U30" s="71">
        <v>440</v>
      </c>
      <c r="V30" s="71"/>
      <c r="W30" s="71"/>
      <c r="X30" s="158"/>
    </row>
    <row r="31" spans="2:24" ht="12" x14ac:dyDescent="0.2">
      <c r="B31" s="69"/>
      <c r="C31" s="205"/>
      <c r="D31" s="124"/>
      <c r="E31" s="70"/>
      <c r="F31" s="145" t="str">
        <f>IFERROR(VLOOKUP(D31,BD!$B:$D,2,FALSE),"")</f>
        <v/>
      </c>
      <c r="G31" s="145" t="str">
        <f>IFERROR(VLOOKUP(E31,BD!$B:$D,2,FALSE),"")</f>
        <v/>
      </c>
      <c r="H31" s="160" t="str">
        <f>IFERROR(VLOOKUP(D31,BD!$B:$D,3,FALSE),"")</f>
        <v/>
      </c>
      <c r="I31" s="160" t="str">
        <f>IFERROR(VLOOKUP(E31,BD!$B:$D,3,FALSE),"")</f>
        <v/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0</v>
      </c>
      <c r="K31" s="147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05"/>
      <c r="D32" s="124"/>
      <c r="E32" s="70"/>
      <c r="F32" s="145" t="str">
        <f>IFERROR(VLOOKUP(D32,BD!$B:$D,2,FALSE),"")</f>
        <v/>
      </c>
      <c r="G32" s="145" t="str">
        <f>IFERROR(VLOOKUP(E32,BD!$B:$D,2,FALSE),"")</f>
        <v/>
      </c>
      <c r="H32" s="160" t="str">
        <f>IFERROR(VLOOKUP(D32,BD!$B:$D,3,FALSE),"")</f>
        <v/>
      </c>
      <c r="I32" s="160" t="str">
        <f>IFERROR(VLOOKUP(E32,BD!$B:$D,3,FALSE),"")</f>
        <v/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0</v>
      </c>
      <c r="K32" s="147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205"/>
      <c r="D33" s="124"/>
      <c r="E33" s="70"/>
      <c r="F33" s="145" t="str">
        <f>IFERROR(VLOOKUP(D33,BD!$B:$D,2,FALSE),"")</f>
        <v/>
      </c>
      <c r="G33" s="145" t="str">
        <f>IFERROR(VLOOKUP(E33,BD!$B:$D,2,FALSE),"")</f>
        <v/>
      </c>
      <c r="H33" s="160" t="str">
        <f>IFERROR(VLOOKUP(D33,BD!$B:$D,3,FALSE),"")</f>
        <v/>
      </c>
      <c r="I33" s="160" t="str">
        <f>IFERROR(VLOOKUP(E33,BD!$B:$D,3,FALSE),"")</f>
        <v/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0</v>
      </c>
      <c r="K33" s="147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205"/>
      <c r="D34" s="124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60" t="str">
        <f>IFERROR(VLOOKUP(D34,BD!$B:$D,3,FALSE),"")</f>
        <v/>
      </c>
      <c r="I34" s="160" t="str">
        <f>IFERROR(VLOOKUP(E34,BD!$B:$D,3,FALSE),"")</f>
        <v/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0</v>
      </c>
      <c r="K34" s="147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05"/>
      <c r="D35" s="124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60" t="str">
        <f>IFERROR(VLOOKUP(D35,BD!$B:$D,3,FALSE),"")</f>
        <v/>
      </c>
      <c r="I35" s="160" t="str">
        <f>IFERROR(VLOOKUP(E35,BD!$B:$D,3,FALSE),"")</f>
        <v/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0</v>
      </c>
      <c r="K35" s="147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205"/>
      <c r="D36" s="124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60" t="str">
        <f>IFERROR(VLOOKUP(D36,BD!$B:$D,3,FALSE),"")</f>
        <v/>
      </c>
      <c r="I36" s="160" t="str">
        <f>IFERROR(VLOOKUP(E36,BD!$B:$D,3,FALSE),"")</f>
        <v/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0</v>
      </c>
      <c r="K36" s="147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05"/>
      <c r="D37" s="124"/>
      <c r="E37" s="70"/>
      <c r="F37" s="145" t="str">
        <f>IFERROR(VLOOKUP(D37,BD!$B:$D,2,FALSE),"")</f>
        <v/>
      </c>
      <c r="G37" s="145" t="str">
        <f>IFERROR(VLOOKUP(E37,BD!$B:$D,2,FALSE),"")</f>
        <v/>
      </c>
      <c r="H37" s="160" t="str">
        <f>IFERROR(VLOOKUP(D37,BD!$B:$D,3,FALSE),"")</f>
        <v/>
      </c>
      <c r="I37" s="160" t="str">
        <f>IFERROR(VLOOKUP(E37,BD!$B:$D,3,FALSE),"")</f>
        <v/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0</v>
      </c>
      <c r="K37" s="147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193"/>
      <c r="D38" s="124"/>
      <c r="E38" s="70"/>
      <c r="F38" s="145" t="str">
        <f>IFERROR(VLOOKUP(D38,BD!$B:$D,2,FALSE),"")</f>
        <v/>
      </c>
      <c r="G38" s="145" t="str">
        <f>IFERROR(VLOOKUP(E38,BD!$B:$D,2,FALSE),"")</f>
        <v/>
      </c>
      <c r="H38" s="160" t="str">
        <f>IFERROR(VLOOKUP(D38,BD!$B:$D,3,FALSE),"")</f>
        <v/>
      </c>
      <c r="I38" s="160" t="str">
        <f>IFERROR(VLOOKUP(E38,BD!$B:$D,3,FALSE),"")</f>
        <v/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0</v>
      </c>
      <c r="K38" s="147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193"/>
      <c r="D39" s="124"/>
      <c r="E39" s="70"/>
      <c r="F39" s="145" t="str">
        <f>IFERROR(VLOOKUP(D39,BD!$B:$D,2,FALSE),"")</f>
        <v/>
      </c>
      <c r="G39" s="145" t="str">
        <f>IFERROR(VLOOKUP(E39,BD!$B:$D,2,FALSE),"")</f>
        <v/>
      </c>
      <c r="H39" s="160" t="str">
        <f>IFERROR(VLOOKUP(D39,BD!$B:$D,3,FALSE),"")</f>
        <v/>
      </c>
      <c r="I39" s="160" t="str">
        <f>IFERROR(VLOOKUP(E39,BD!$B:$D,3,FALSE),"")</f>
        <v/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0</v>
      </c>
      <c r="K39" s="147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58"/>
    </row>
    <row r="40" spans="2:24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58"/>
    </row>
    <row r="41" spans="2:24" s="80" customFormat="1" x14ac:dyDescent="0.2">
      <c r="B41" s="76"/>
      <c r="C41" s="77"/>
      <c r="D41" s="78"/>
      <c r="E41" s="78" t="str">
        <f>SM_S19!$D$55</f>
        <v>CONTAGEM DE SEMANAS</v>
      </c>
      <c r="F41" s="82"/>
      <c r="G41" s="82"/>
      <c r="H41" s="83"/>
      <c r="I41" s="83"/>
      <c r="J41" s="79"/>
      <c r="K41" s="79"/>
      <c r="L41" s="102">
        <f>SM!H$38</f>
        <v>50</v>
      </c>
      <c r="M41" s="102">
        <f>SM!I$38</f>
        <v>49</v>
      </c>
      <c r="N41" s="102">
        <f>SM!J$38</f>
        <v>35</v>
      </c>
      <c r="O41" s="102">
        <f>SM!K$38</f>
        <v>30</v>
      </c>
      <c r="P41" s="102">
        <f>SM!L$38</f>
        <v>28</v>
      </c>
      <c r="Q41" s="102">
        <f>SM!M$38</f>
        <v>26</v>
      </c>
      <c r="R41" s="102">
        <f>SM!N$38</f>
        <v>22</v>
      </c>
      <c r="S41" s="102">
        <f>SM!O$38</f>
        <v>11</v>
      </c>
      <c r="T41" s="102">
        <f>SM!P$38</f>
        <v>4</v>
      </c>
      <c r="U41" s="102">
        <f>SM!Q$38</f>
        <v>4</v>
      </c>
      <c r="V41" s="102">
        <f>SM!R$38</f>
        <v>4</v>
      </c>
      <c r="W41" s="102">
        <f>SM!S$38</f>
        <v>1</v>
      </c>
      <c r="X41" s="159"/>
    </row>
  </sheetData>
  <sheetProtection selectLockedCells="1" selectUnlockedCells="1"/>
  <sortState ref="D10:W39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4"/>
  <sheetViews>
    <sheetView showGridLines="0" topLeftCell="A6" zoomScale="90" zoomScaleNormal="90" zoomScaleSheetLayoutView="100" workbookViewId="0">
      <selection activeCell="C1" sqref="C1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32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62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62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193">
        <v>1</v>
      </c>
      <c r="D10" s="124" t="s">
        <v>885</v>
      </c>
      <c r="E10" s="124" t="s">
        <v>1138</v>
      </c>
      <c r="F10" s="145" t="str">
        <f>IFERROR(VLOOKUP(D10,BD!$B:$D,2,FALSE),"")</f>
        <v>ABCFI</v>
      </c>
      <c r="G10" s="145" t="str">
        <f>IFERROR(VLOOKUP(E10,BD!$B:$D,2,FALSE),"")</f>
        <v>ABCFI</v>
      </c>
      <c r="H10" s="160">
        <f>IFERROR(VLOOKUP(D10,BD!$B:$D,3,FALSE),"")</f>
        <v>40022</v>
      </c>
      <c r="I10" s="160">
        <f>IFERROR(VLOOKUP(E10,BD!$B:$D,3,FALSE),"")</f>
        <v>39888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6120</v>
      </c>
      <c r="K10" s="147">
        <f t="shared" ref="K10:K42" si="0">COUNT(L10:X10)-COUNTIF(L10:X10,"=0")</f>
        <v>6</v>
      </c>
      <c r="L10" s="71"/>
      <c r="M10" s="71"/>
      <c r="N10" s="71"/>
      <c r="O10" s="71">
        <v>1360</v>
      </c>
      <c r="P10" s="71"/>
      <c r="Q10" s="71">
        <v>440</v>
      </c>
      <c r="R10" s="71">
        <v>1120</v>
      </c>
      <c r="S10" s="71">
        <v>1360</v>
      </c>
      <c r="T10" s="71"/>
      <c r="U10" s="71">
        <v>680</v>
      </c>
      <c r="V10" s="71"/>
      <c r="W10" s="71">
        <v>1600</v>
      </c>
      <c r="X10" s="158"/>
    </row>
    <row r="11" spans="2:24" ht="12" x14ac:dyDescent="0.2">
      <c r="B11" s="69"/>
      <c r="C11" s="193">
        <v>2</v>
      </c>
      <c r="D11" s="126" t="s">
        <v>822</v>
      </c>
      <c r="E11" s="70" t="s">
        <v>537</v>
      </c>
      <c r="F11" s="145" t="str">
        <f>IFERROR(VLOOKUP(D11,BD!$B:$D,2,FALSE),"")</f>
        <v>PIAMARTA</v>
      </c>
      <c r="G11" s="145" t="str">
        <f>IFERROR(VLOOKUP(E11,BD!$B:$D,2,FALSE),"")</f>
        <v>PIAMARTA</v>
      </c>
      <c r="H11" s="160">
        <f>IFERROR(VLOOKUP(D11,BD!$B:$D,3,FALSE),"")</f>
        <v>40030</v>
      </c>
      <c r="I11" s="160">
        <f>IFERROR(VLOOKUP(E11,BD!$B:$D,3,FALSE),"")</f>
        <v>40194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4800</v>
      </c>
      <c r="K11" s="147">
        <f t="shared" si="0"/>
        <v>4</v>
      </c>
      <c r="L11" s="71"/>
      <c r="M11" s="71"/>
      <c r="N11" s="71"/>
      <c r="O11" s="71"/>
      <c r="P11" s="71"/>
      <c r="Q11" s="71">
        <v>800</v>
      </c>
      <c r="R11" s="71">
        <v>1600</v>
      </c>
      <c r="S11" s="71">
        <v>1600</v>
      </c>
      <c r="T11" s="71"/>
      <c r="U11" s="71">
        <v>800</v>
      </c>
      <c r="V11" s="71"/>
      <c r="W11" s="71"/>
      <c r="X11" s="158"/>
    </row>
    <row r="12" spans="2:24" ht="12" x14ac:dyDescent="0.2">
      <c r="B12" s="69"/>
      <c r="C12" s="256">
        <v>3</v>
      </c>
      <c r="D12" s="124" t="s">
        <v>1036</v>
      </c>
      <c r="E12" s="70" t="s">
        <v>1651</v>
      </c>
      <c r="F12" s="145" t="str">
        <f>IFERROR(VLOOKUP(D12,BD!$B:$D,2,FALSE),"")</f>
        <v>SMEL/MCR</v>
      </c>
      <c r="G12" s="145" t="str">
        <f>IFERROR(VLOOKUP(E12,BD!$B:$D,2,FALSE),"")</f>
        <v>SMEL/MCR</v>
      </c>
      <c r="H12" s="160">
        <f>IFERROR(VLOOKUP(D12,BD!$B:$D,3,FALSE),"")</f>
        <v>39944</v>
      </c>
      <c r="I12" s="160">
        <f>IFERROR(VLOOKUP(E12,BD!$B:$D,3,FALSE),"")</f>
        <v>40399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4760</v>
      </c>
      <c r="K12" s="147">
        <f t="shared" si="0"/>
        <v>4</v>
      </c>
      <c r="L12" s="71"/>
      <c r="M12" s="71"/>
      <c r="N12" s="71"/>
      <c r="O12" s="71">
        <v>1600</v>
      </c>
      <c r="P12" s="71"/>
      <c r="Q12" s="71">
        <v>680</v>
      </c>
      <c r="R12" s="71">
        <v>1360</v>
      </c>
      <c r="S12" s="71">
        <v>1120</v>
      </c>
      <c r="T12" s="71"/>
      <c r="U12" s="71"/>
      <c r="V12" s="71"/>
      <c r="W12" s="71"/>
      <c r="X12" s="158"/>
    </row>
    <row r="13" spans="2:24" ht="12" x14ac:dyDescent="0.2">
      <c r="B13" s="69"/>
      <c r="C13" s="256">
        <v>4</v>
      </c>
      <c r="D13" s="124" t="s">
        <v>1135</v>
      </c>
      <c r="E13" s="70" t="s">
        <v>1139</v>
      </c>
      <c r="F13" s="145" t="str">
        <f>IFERROR(VLOOKUP(D13,BD!$B:$D,2,FALSE),"")</f>
        <v>ASSVP</v>
      </c>
      <c r="G13" s="145" t="str">
        <f>IFERROR(VLOOKUP(E13,BD!$B:$D,2,FALSE),"")</f>
        <v>ASSVP</v>
      </c>
      <c r="H13" s="160">
        <f>IFERROR(VLOOKUP(D13,BD!$B:$D,3,FALSE),"")</f>
        <v>40061</v>
      </c>
      <c r="I13" s="160">
        <f>IFERROR(VLOOKUP(E13,BD!$B:$D,3,FALSE),"")</f>
        <v>39849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3360</v>
      </c>
      <c r="K13" s="147">
        <f t="shared" si="0"/>
        <v>3</v>
      </c>
      <c r="L13" s="71"/>
      <c r="M13" s="71"/>
      <c r="N13" s="71"/>
      <c r="O13" s="71"/>
      <c r="P13" s="71"/>
      <c r="Q13" s="71"/>
      <c r="R13" s="71">
        <v>880</v>
      </c>
      <c r="S13" s="71">
        <v>1120</v>
      </c>
      <c r="T13" s="71"/>
      <c r="U13" s="71"/>
      <c r="V13" s="71"/>
      <c r="W13" s="71">
        <v>1360</v>
      </c>
      <c r="X13" s="158"/>
    </row>
    <row r="14" spans="2:24" ht="12" x14ac:dyDescent="0.2">
      <c r="B14" s="69"/>
      <c r="C14" s="256">
        <v>5</v>
      </c>
      <c r="D14" s="70" t="s">
        <v>731</v>
      </c>
      <c r="E14" s="124" t="s">
        <v>1141</v>
      </c>
      <c r="F14" s="145" t="str">
        <f>IFERROR(VLOOKUP(D14,BD!$B:$D,2,FALSE),"")</f>
        <v>ASSVP</v>
      </c>
      <c r="G14" s="145" t="str">
        <f>IFERROR(VLOOKUP(E14,BD!$B:$D,2,FALSE),"")</f>
        <v>ASSVP</v>
      </c>
      <c r="H14" s="160">
        <f>IFERROR(VLOOKUP(D14,BD!$B:$D,3,FALSE),"")</f>
        <v>40368</v>
      </c>
      <c r="I14" s="160">
        <f>IFERROR(VLOOKUP(E14,BD!$B:$D,3,FALSE),"")</f>
        <v>40280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3200</v>
      </c>
      <c r="K14" s="147">
        <f t="shared" si="0"/>
        <v>4</v>
      </c>
      <c r="L14" s="71"/>
      <c r="M14" s="71"/>
      <c r="N14" s="71"/>
      <c r="O14" s="71"/>
      <c r="P14" s="71"/>
      <c r="Q14" s="71"/>
      <c r="R14" s="71">
        <v>1120</v>
      </c>
      <c r="S14" s="71">
        <v>640</v>
      </c>
      <c r="T14" s="71"/>
      <c r="U14" s="71">
        <v>560</v>
      </c>
      <c r="V14" s="71"/>
      <c r="W14" s="71">
        <v>880</v>
      </c>
      <c r="X14" s="158"/>
    </row>
    <row r="15" spans="2:24" ht="12" x14ac:dyDescent="0.2">
      <c r="B15" s="69"/>
      <c r="C15" s="256">
        <v>6</v>
      </c>
      <c r="D15" s="70" t="s">
        <v>726</v>
      </c>
      <c r="E15" s="70" t="s">
        <v>1041</v>
      </c>
      <c r="F15" s="145" t="str">
        <f>IFERROR(VLOOKUP(D15,BD!$B:$D,2,FALSE),"")</f>
        <v>ASSVP</v>
      </c>
      <c r="G15" s="145" t="str">
        <f>IFERROR(VLOOKUP(E15,BD!$B:$D,2,FALSE),"")</f>
        <v>ASSVP</v>
      </c>
      <c r="H15" s="160">
        <f>IFERROR(VLOOKUP(D15,BD!$B:$D,3,FALSE),"")</f>
        <v>40102</v>
      </c>
      <c r="I15" s="160">
        <f>IFERROR(VLOOKUP(E15,BD!$B:$D,3,FALSE),"")</f>
        <v>40308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2640</v>
      </c>
      <c r="K15" s="147">
        <f t="shared" si="0"/>
        <v>3</v>
      </c>
      <c r="L15" s="71"/>
      <c r="M15" s="71"/>
      <c r="N15" s="71"/>
      <c r="O15" s="71"/>
      <c r="P15" s="71"/>
      <c r="Q15" s="71"/>
      <c r="R15" s="71">
        <v>880</v>
      </c>
      <c r="S15" s="71">
        <v>640</v>
      </c>
      <c r="T15" s="71"/>
      <c r="U15" s="71"/>
      <c r="V15" s="71"/>
      <c r="W15" s="71">
        <v>1120</v>
      </c>
      <c r="X15" s="158"/>
    </row>
    <row r="16" spans="2:24" ht="12" x14ac:dyDescent="0.2">
      <c r="B16" s="69"/>
      <c r="C16" s="256">
        <v>7</v>
      </c>
      <c r="D16" s="70" t="s">
        <v>1039</v>
      </c>
      <c r="E16" s="123" t="s">
        <v>1044</v>
      </c>
      <c r="F16" s="145" t="str">
        <f>IFERROR(VLOOKUP(D16,BD!$B:$D,2,FALSE),"")</f>
        <v>ASERP</v>
      </c>
      <c r="G16" s="145" t="str">
        <f>IFERROR(VLOOKUP(E16,BD!$B:$D,2,FALSE),"")</f>
        <v>ASERP</v>
      </c>
      <c r="H16" s="160">
        <f>IFERROR(VLOOKUP(D16,BD!$B:$D,3,FALSE),"")</f>
        <v>40421</v>
      </c>
      <c r="I16" s="160">
        <f>IFERROR(VLOOKUP(E16,BD!$B:$D,3,FALSE),"")</f>
        <v>40295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2120</v>
      </c>
      <c r="K16" s="147">
        <f t="shared" si="0"/>
        <v>3</v>
      </c>
      <c r="L16" s="71"/>
      <c r="M16" s="71">
        <v>680</v>
      </c>
      <c r="N16" s="71"/>
      <c r="O16" s="71"/>
      <c r="P16" s="71"/>
      <c r="Q16" s="71"/>
      <c r="R16" s="71"/>
      <c r="S16" s="71">
        <v>640</v>
      </c>
      <c r="T16" s="71">
        <v>800</v>
      </c>
      <c r="U16" s="71"/>
      <c r="V16" s="71"/>
      <c r="W16" s="71"/>
      <c r="X16" s="158"/>
    </row>
    <row r="17" spans="2:24" ht="12" x14ac:dyDescent="0.2">
      <c r="B17" s="69"/>
      <c r="C17" s="256">
        <v>8</v>
      </c>
      <c r="D17" s="124" t="s">
        <v>1624</v>
      </c>
      <c r="E17" s="70" t="s">
        <v>1642</v>
      </c>
      <c r="F17" s="145" t="str">
        <f>IFERROR(VLOOKUP(D17,BD!$B:$D,2,FALSE),"")</f>
        <v>SMCC</v>
      </c>
      <c r="G17" s="145" t="str">
        <f>IFERROR(VLOOKUP(E17,BD!$B:$D,2,FALSE),"")</f>
        <v>SMCC</v>
      </c>
      <c r="H17" s="160">
        <f>IFERROR(VLOOKUP(D17,BD!$B:$D,3,FALSE),"")</f>
        <v>40278</v>
      </c>
      <c r="I17" s="160">
        <f>IFERROR(VLOOKUP(E17,BD!$B:$D,3,FALSE),"")</f>
        <v>40236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2080</v>
      </c>
      <c r="K17" s="147">
        <f t="shared" si="0"/>
        <v>3</v>
      </c>
      <c r="L17" s="71"/>
      <c r="M17" s="71"/>
      <c r="N17" s="71"/>
      <c r="O17" s="71"/>
      <c r="P17" s="71"/>
      <c r="Q17" s="71"/>
      <c r="R17" s="71"/>
      <c r="S17" s="71">
        <v>640</v>
      </c>
      <c r="T17" s="71"/>
      <c r="U17" s="71"/>
      <c r="V17" s="71">
        <v>800</v>
      </c>
      <c r="W17" s="71">
        <v>640</v>
      </c>
      <c r="X17" s="158"/>
    </row>
    <row r="18" spans="2:24" ht="12" x14ac:dyDescent="0.2">
      <c r="B18" s="69"/>
      <c r="C18" s="256">
        <v>9</v>
      </c>
      <c r="D18" s="124" t="s">
        <v>848</v>
      </c>
      <c r="E18" s="70" t="s">
        <v>1649</v>
      </c>
      <c r="F18" s="145" t="str">
        <f>IFERROR(VLOOKUP(D18,BD!$B:$D,2,FALSE),"")</f>
        <v>SMCC</v>
      </c>
      <c r="G18" s="145" t="str">
        <f>IFERROR(VLOOKUP(E18,BD!$B:$D,2,FALSE),"")</f>
        <v>SMCC</v>
      </c>
      <c r="H18" s="160">
        <f>IFERROR(VLOOKUP(D18,BD!$B:$D,3,FALSE),"")</f>
        <v>40328</v>
      </c>
      <c r="I18" s="160">
        <f>IFERROR(VLOOKUP(E18,BD!$B:$D,3,FALSE),"")</f>
        <v>40146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1800</v>
      </c>
      <c r="K18" s="147">
        <f t="shared" si="0"/>
        <v>2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>
        <v>680</v>
      </c>
      <c r="W18" s="71">
        <v>1120</v>
      </c>
      <c r="X18" s="158"/>
    </row>
    <row r="19" spans="2:24" ht="12" x14ac:dyDescent="0.2">
      <c r="B19" s="69"/>
      <c r="C19" s="256">
        <v>10</v>
      </c>
      <c r="D19" s="124" t="s">
        <v>1135</v>
      </c>
      <c r="E19" s="124" t="s">
        <v>1141</v>
      </c>
      <c r="F19" s="145" t="str">
        <f>IFERROR(VLOOKUP(D19,BD!$B:$D,2,FALSE),"")</f>
        <v>ASSVP</v>
      </c>
      <c r="G19" s="145" t="str">
        <f>IFERROR(VLOOKUP(E19,BD!$B:$D,2,FALSE),"")</f>
        <v>ASSVP</v>
      </c>
      <c r="H19" s="160">
        <f>IFERROR(VLOOKUP(D19,BD!$B:$D,3,FALSE),"")</f>
        <v>40061</v>
      </c>
      <c r="I19" s="160">
        <f>IFERROR(VLOOKUP(E19,BD!$B:$D,3,FALSE),"")</f>
        <v>40280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1120</v>
      </c>
      <c r="K19" s="147">
        <f t="shared" si="0"/>
        <v>1</v>
      </c>
      <c r="L19" s="71"/>
      <c r="M19" s="71"/>
      <c r="N19" s="71"/>
      <c r="O19" s="71">
        <v>1120</v>
      </c>
      <c r="P19" s="71"/>
      <c r="Q19" s="71"/>
      <c r="R19" s="71"/>
      <c r="S19" s="71"/>
      <c r="T19" s="71"/>
      <c r="U19" s="71"/>
      <c r="V19" s="71"/>
      <c r="W19" s="71"/>
      <c r="X19" s="158"/>
    </row>
    <row r="20" spans="2:24" ht="12" x14ac:dyDescent="0.2">
      <c r="B20" s="69"/>
      <c r="C20" s="256">
        <v>11</v>
      </c>
      <c r="D20" s="126" t="s">
        <v>1063</v>
      </c>
      <c r="E20" s="70" t="s">
        <v>1641</v>
      </c>
      <c r="F20" s="145" t="str">
        <f>IFERROR(VLOOKUP(D20,BD!$B:$D,2,FALSE),"")</f>
        <v>ABB</v>
      </c>
      <c r="G20" s="145" t="str">
        <f>IFERROR(VLOOKUP(E20,BD!$B:$D,2,FALSE),"")</f>
        <v>PIAMARTA</v>
      </c>
      <c r="H20" s="160">
        <f>IFERROR(VLOOKUP(D20,BD!$B:$D,3,FALSE),"")</f>
        <v>40303</v>
      </c>
      <c r="I20" s="160">
        <f>IFERROR(VLOOKUP(E20,BD!$B:$D,3,FALSE),"")</f>
        <v>40072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880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>
        <v>880</v>
      </c>
      <c r="S20" s="71"/>
      <c r="T20" s="71"/>
      <c r="U20" s="71"/>
      <c r="V20" s="71"/>
      <c r="W20" s="71"/>
      <c r="X20" s="158"/>
    </row>
    <row r="21" spans="2:24" ht="12" x14ac:dyDescent="0.2">
      <c r="B21" s="69"/>
      <c r="C21" s="256"/>
      <c r="D21" s="124" t="s">
        <v>1136</v>
      </c>
      <c r="E21" s="70" t="s">
        <v>1041</v>
      </c>
      <c r="F21" s="145" t="str">
        <f>IFERROR(VLOOKUP(D21,BD!$B:$D,2,FALSE),"")</f>
        <v>ASSVP</v>
      </c>
      <c r="G21" s="145" t="str">
        <f>IFERROR(VLOOKUP(E21,BD!$B:$D,2,FALSE),"")</f>
        <v>ASSVP</v>
      </c>
      <c r="H21" s="160">
        <f>IFERROR(VLOOKUP(D21,BD!$B:$D,3,FALSE),"")</f>
        <v>40173</v>
      </c>
      <c r="I21" s="160">
        <f>IFERROR(VLOOKUP(E21,BD!$B:$D,3,FALSE),"")</f>
        <v>40308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880</v>
      </c>
      <c r="K21" s="147">
        <f t="shared" si="0"/>
        <v>1</v>
      </c>
      <c r="L21" s="71"/>
      <c r="M21" s="71"/>
      <c r="N21" s="71"/>
      <c r="O21" s="71">
        <v>880</v>
      </c>
      <c r="P21" s="71"/>
      <c r="Q21" s="71"/>
      <c r="R21" s="71"/>
      <c r="S21" s="71"/>
      <c r="T21" s="71"/>
      <c r="U21" s="71"/>
      <c r="V21" s="71"/>
      <c r="W21" s="71"/>
      <c r="X21" s="158"/>
    </row>
    <row r="22" spans="2:24" ht="12" x14ac:dyDescent="0.2">
      <c r="B22" s="69"/>
      <c r="C22" s="256"/>
      <c r="D22" s="124" t="s">
        <v>731</v>
      </c>
      <c r="E22" s="70" t="s">
        <v>1142</v>
      </c>
      <c r="F22" s="145" t="str">
        <f>IFERROR(VLOOKUP(D22,BD!$B:$D,2,FALSE),"")</f>
        <v>ASSVP</v>
      </c>
      <c r="G22" s="145" t="str">
        <f>IFERROR(VLOOKUP(E22,BD!$B:$D,2,FALSE),"")</f>
        <v>PIAMARTA</v>
      </c>
      <c r="H22" s="160">
        <f>IFERROR(VLOOKUP(D22,BD!$B:$D,3,FALSE),"")</f>
        <v>40368</v>
      </c>
      <c r="I22" s="160">
        <f>IFERROR(VLOOKUP(E22,BD!$B:$D,3,FALSE),"")</f>
        <v>39855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880</v>
      </c>
      <c r="K22" s="147">
        <f t="shared" si="0"/>
        <v>1</v>
      </c>
      <c r="L22" s="71"/>
      <c r="M22" s="71"/>
      <c r="N22" s="71"/>
      <c r="O22" s="71">
        <v>880</v>
      </c>
      <c r="P22" s="71"/>
      <c r="Q22" s="71"/>
      <c r="R22" s="71"/>
      <c r="S22" s="71"/>
      <c r="T22" s="71"/>
      <c r="U22" s="71"/>
      <c r="V22" s="71"/>
      <c r="W22" s="71"/>
      <c r="X22" s="158"/>
    </row>
    <row r="23" spans="2:24" ht="12" x14ac:dyDescent="0.2">
      <c r="B23" s="69"/>
      <c r="C23" s="256"/>
      <c r="D23" s="126" t="s">
        <v>1618</v>
      </c>
      <c r="E23" s="70" t="s">
        <v>1142</v>
      </c>
      <c r="F23" s="145" t="str">
        <f>IFERROR(VLOOKUP(D23,BD!$B:$D,2,FALSE),"")</f>
        <v>PIAMARTA</v>
      </c>
      <c r="G23" s="145" t="str">
        <f>IFERROR(VLOOKUP(E23,BD!$B:$D,2,FALSE),"")</f>
        <v>PIAMARTA</v>
      </c>
      <c r="H23" s="160">
        <f>IFERROR(VLOOKUP(D23,BD!$B:$D,3,FALSE),"")</f>
        <v>40036</v>
      </c>
      <c r="I23" s="160">
        <f>IFERROR(VLOOKUP(E23,BD!$B:$D,3,FALSE),"")</f>
        <v>39855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880</v>
      </c>
      <c r="K23" s="147">
        <f t="shared" si="0"/>
        <v>1</v>
      </c>
      <c r="L23" s="71"/>
      <c r="M23" s="71"/>
      <c r="N23" s="71"/>
      <c r="O23" s="71"/>
      <c r="P23" s="71"/>
      <c r="Q23" s="71"/>
      <c r="R23" s="71">
        <v>880</v>
      </c>
      <c r="S23" s="71"/>
      <c r="T23" s="71"/>
      <c r="U23" s="71"/>
      <c r="V23" s="71"/>
      <c r="W23" s="71"/>
      <c r="X23" s="158"/>
    </row>
    <row r="24" spans="2:24" ht="12" x14ac:dyDescent="0.2">
      <c r="B24" s="69"/>
      <c r="C24" s="256"/>
      <c r="D24" s="70" t="s">
        <v>1143</v>
      </c>
      <c r="E24" s="70" t="s">
        <v>1042</v>
      </c>
      <c r="F24" s="145" t="str">
        <f>IFERROR(VLOOKUP(D24,BD!$B:$D,2,FALSE),"")</f>
        <v>ASSVP</v>
      </c>
      <c r="G24" s="145" t="str">
        <f>IFERROR(VLOOKUP(E24,BD!$B:$D,2,FALSE),"")</f>
        <v>ASSVP</v>
      </c>
      <c r="H24" s="160">
        <f>IFERROR(VLOOKUP(D24,BD!$B:$D,3,FALSE),"")</f>
        <v>40801</v>
      </c>
      <c r="I24" s="160">
        <f>IFERROR(VLOOKUP(E24,BD!$B:$D,3,FALSE),"")</f>
        <v>40624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880</v>
      </c>
      <c r="K24" s="147">
        <f t="shared" si="0"/>
        <v>1</v>
      </c>
      <c r="L24" s="71"/>
      <c r="M24" s="71"/>
      <c r="N24" s="71"/>
      <c r="O24" s="71">
        <v>880</v>
      </c>
      <c r="P24" s="71"/>
      <c r="Q24" s="71"/>
      <c r="R24" s="71"/>
      <c r="S24" s="71"/>
      <c r="T24" s="71"/>
      <c r="U24" s="71"/>
      <c r="V24" s="71"/>
      <c r="W24" s="71"/>
      <c r="X24" s="158"/>
    </row>
    <row r="25" spans="2:24" ht="12" x14ac:dyDescent="0.2">
      <c r="B25" s="69"/>
      <c r="C25" s="256"/>
      <c r="D25" s="70" t="s">
        <v>726</v>
      </c>
      <c r="E25" s="70" t="s">
        <v>1140</v>
      </c>
      <c r="F25" s="145" t="str">
        <f>IFERROR(VLOOKUP(D25,BD!$B:$D,2,FALSE),"")</f>
        <v>ASSVP</v>
      </c>
      <c r="G25" s="145" t="str">
        <f>IFERROR(VLOOKUP(E25,BD!$B:$D,2,FALSE),"")</f>
        <v>ASSVP</v>
      </c>
      <c r="H25" s="160">
        <f>IFERROR(VLOOKUP(D25,BD!$B:$D,3,FALSE),"")</f>
        <v>40102</v>
      </c>
      <c r="I25" s="160">
        <f>IFERROR(VLOOKUP(E25,BD!$B:$D,3,FALSE),"")</f>
        <v>40683</v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880</v>
      </c>
      <c r="K25" s="147">
        <f t="shared" si="0"/>
        <v>1</v>
      </c>
      <c r="L25" s="71"/>
      <c r="M25" s="71"/>
      <c r="N25" s="71"/>
      <c r="O25" s="71">
        <v>880</v>
      </c>
      <c r="P25" s="71"/>
      <c r="Q25" s="71"/>
      <c r="R25" s="71"/>
      <c r="S25" s="71"/>
      <c r="T25" s="71"/>
      <c r="U25" s="71"/>
      <c r="V25" s="71"/>
      <c r="W25" s="71"/>
      <c r="X25" s="158"/>
    </row>
    <row r="26" spans="2:24" ht="12" x14ac:dyDescent="0.2">
      <c r="B26" s="69"/>
      <c r="C26" s="256">
        <v>17</v>
      </c>
      <c r="D26" s="70" t="s">
        <v>1665</v>
      </c>
      <c r="E26" s="70" t="s">
        <v>1662</v>
      </c>
      <c r="F26" s="145" t="str">
        <f>IFERROR(VLOOKUP(D26,BD!$B:$D,2,FALSE),"")</f>
        <v>AMBP</v>
      </c>
      <c r="G26" s="145" t="str">
        <f>IFERROR(VLOOKUP(E26,BD!$B:$D,2,FALSE),"")</f>
        <v>AMBP</v>
      </c>
      <c r="H26" s="160">
        <f>IFERROR(VLOOKUP(D26,BD!$B:$D,3,FALSE),"")</f>
        <v>40840</v>
      </c>
      <c r="I26" s="160">
        <f>IFERROR(VLOOKUP(E26,BD!$B:$D,3,FALSE),"")</f>
        <v>40836</v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800</v>
      </c>
      <c r="K26" s="147">
        <f t="shared" si="0"/>
        <v>1</v>
      </c>
      <c r="L26" s="71"/>
      <c r="M26" s="71"/>
      <c r="N26" s="71"/>
      <c r="O26" s="71"/>
      <c r="P26" s="71">
        <v>800</v>
      </c>
      <c r="Q26" s="71"/>
      <c r="R26" s="71"/>
      <c r="S26" s="71"/>
      <c r="T26" s="71"/>
      <c r="U26" s="71"/>
      <c r="V26" s="71"/>
      <c r="W26" s="71"/>
      <c r="X26" s="158"/>
    </row>
    <row r="27" spans="2:24" ht="12" x14ac:dyDescent="0.2">
      <c r="B27" s="69"/>
      <c r="C27" s="256">
        <v>18</v>
      </c>
      <c r="D27" s="124" t="s">
        <v>1628</v>
      </c>
      <c r="E27" s="124" t="s">
        <v>1460</v>
      </c>
      <c r="F27" s="145" t="str">
        <f>IFERROR(VLOOKUP(D27,BD!$B:$D,2,FALSE),"")</f>
        <v>AMBP</v>
      </c>
      <c r="G27" s="145" t="str">
        <f>IFERROR(VLOOKUP(E27,BD!$B:$D,2,FALSE),"")</f>
        <v>AMBP</v>
      </c>
      <c r="H27" s="160">
        <f>IFERROR(VLOOKUP(D27,BD!$B:$D,3,FALSE),"")</f>
        <v>40062</v>
      </c>
      <c r="I27" s="160">
        <f>IFERROR(VLOOKUP(E27,BD!$B:$D,3,FALSE),"")</f>
        <v>39882</v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680</v>
      </c>
      <c r="K27" s="147">
        <f t="shared" si="0"/>
        <v>1</v>
      </c>
      <c r="L27" s="71"/>
      <c r="M27" s="71"/>
      <c r="N27" s="71"/>
      <c r="O27" s="71"/>
      <c r="P27" s="71"/>
      <c r="Q27" s="71"/>
      <c r="R27" s="71"/>
      <c r="S27" s="71"/>
      <c r="T27" s="71">
        <v>680</v>
      </c>
      <c r="U27" s="71"/>
      <c r="V27" s="71"/>
      <c r="W27" s="71"/>
      <c r="X27" s="158"/>
    </row>
    <row r="28" spans="2:24" ht="12" x14ac:dyDescent="0.2">
      <c r="B28" s="69"/>
      <c r="C28" s="256">
        <v>19</v>
      </c>
      <c r="D28" s="123" t="s">
        <v>1659</v>
      </c>
      <c r="E28" s="70" t="s">
        <v>1643</v>
      </c>
      <c r="F28" s="145" t="str">
        <f>IFERROR(VLOOKUP(D28,BD!$B:$D,2,FALSE),"")</f>
        <v>SMCC</v>
      </c>
      <c r="G28" s="145" t="str">
        <f>IFERROR(VLOOKUP(E28,BD!$B:$D,2,FALSE),"")</f>
        <v>SMCC</v>
      </c>
      <c r="H28" s="160">
        <f>IFERROR(VLOOKUP(D28,BD!$B:$D,3,FALSE),"")</f>
        <v>40038</v>
      </c>
      <c r="I28" s="160">
        <f>IFERROR(VLOOKUP(E28,BD!$B:$D,3,FALSE),"")</f>
        <v>40015</v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640</v>
      </c>
      <c r="K28" s="147">
        <f t="shared" si="0"/>
        <v>1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>
        <v>640</v>
      </c>
      <c r="X28" s="158"/>
    </row>
    <row r="29" spans="2:24" ht="12" x14ac:dyDescent="0.2">
      <c r="B29" s="69"/>
      <c r="C29" s="256"/>
      <c r="D29" s="126" t="s">
        <v>1631</v>
      </c>
      <c r="E29" s="70" t="s">
        <v>1651</v>
      </c>
      <c r="F29" s="145" t="str">
        <f>IFERROR(VLOOKUP(D29,BD!$B:$D,2,FALSE),"")</f>
        <v>ASSVP</v>
      </c>
      <c r="G29" s="145" t="str">
        <f>IFERROR(VLOOKUP(E29,BD!$B:$D,2,FALSE),"")</f>
        <v>SMEL/MCR</v>
      </c>
      <c r="H29" s="160">
        <f>IFERROR(VLOOKUP(D29,BD!$B:$D,3,FALSE),"")</f>
        <v>40170</v>
      </c>
      <c r="I29" s="160">
        <f>IFERROR(VLOOKUP(E29,BD!$B:$D,3,FALSE),"")</f>
        <v>40399</v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640</v>
      </c>
      <c r="K29" s="147">
        <f t="shared" si="0"/>
        <v>1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>
        <v>640</v>
      </c>
      <c r="X29" s="158"/>
    </row>
    <row r="30" spans="2:24" ht="12" x14ac:dyDescent="0.2">
      <c r="B30" s="69"/>
      <c r="C30" s="256"/>
      <c r="D30" s="70" t="s">
        <v>1136</v>
      </c>
      <c r="E30" s="70" t="s">
        <v>1332</v>
      </c>
      <c r="F30" s="145" t="str">
        <f>IFERROR(VLOOKUP(D30,BD!$B:$D,2,FALSE),"")</f>
        <v>ASSVP</v>
      </c>
      <c r="G30" s="145" t="str">
        <f>IFERROR(VLOOKUP(E30,BD!$B:$D,2,FALSE),"")</f>
        <v>ASSVP</v>
      </c>
      <c r="H30" s="160">
        <f>IFERROR(VLOOKUP(D30,BD!$B:$D,3,FALSE),"")</f>
        <v>40173</v>
      </c>
      <c r="I30" s="160">
        <f>IFERROR(VLOOKUP(E30,BD!$B:$D,3,FALSE),"")</f>
        <v>40108</v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640</v>
      </c>
      <c r="K30" s="147">
        <f t="shared" si="0"/>
        <v>1</v>
      </c>
      <c r="L30" s="71"/>
      <c r="M30" s="71"/>
      <c r="N30" s="71"/>
      <c r="O30" s="71"/>
      <c r="P30" s="71"/>
      <c r="Q30" s="71"/>
      <c r="R30" s="71"/>
      <c r="S30" s="71">
        <v>640</v>
      </c>
      <c r="T30" s="71"/>
      <c r="U30" s="71"/>
      <c r="V30" s="71"/>
      <c r="W30" s="71"/>
      <c r="X30" s="158"/>
    </row>
    <row r="31" spans="2:24" ht="12" x14ac:dyDescent="0.2">
      <c r="B31" s="69"/>
      <c r="C31" s="256"/>
      <c r="D31" s="124" t="s">
        <v>848</v>
      </c>
      <c r="E31" s="70" t="s">
        <v>1643</v>
      </c>
      <c r="F31" s="145" t="str">
        <f>IFERROR(VLOOKUP(D31,BD!$B:$D,2,FALSE),"")</f>
        <v>SMCC</v>
      </c>
      <c r="G31" s="145" t="str">
        <f>IFERROR(VLOOKUP(E31,BD!$B:$D,2,FALSE),"")</f>
        <v>SMCC</v>
      </c>
      <c r="H31" s="160">
        <f>IFERROR(VLOOKUP(D31,BD!$B:$D,3,FALSE),"")</f>
        <v>40328</v>
      </c>
      <c r="I31" s="160">
        <f>IFERROR(VLOOKUP(E31,BD!$B:$D,3,FALSE),"")</f>
        <v>40015</v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640</v>
      </c>
      <c r="K31" s="147">
        <f t="shared" si="0"/>
        <v>1</v>
      </c>
      <c r="L31" s="71"/>
      <c r="M31" s="71"/>
      <c r="N31" s="71"/>
      <c r="O31" s="71"/>
      <c r="P31" s="71"/>
      <c r="Q31" s="71"/>
      <c r="R31" s="71"/>
      <c r="S31" s="71">
        <v>640</v>
      </c>
      <c r="T31" s="71"/>
      <c r="U31" s="71"/>
      <c r="V31" s="71"/>
      <c r="W31" s="71"/>
      <c r="X31" s="158"/>
    </row>
    <row r="32" spans="2:24" ht="12" x14ac:dyDescent="0.2">
      <c r="B32" s="69"/>
      <c r="C32" s="256"/>
      <c r="D32" s="126" t="s">
        <v>1626</v>
      </c>
      <c r="E32" s="70" t="s">
        <v>1650</v>
      </c>
      <c r="F32" s="145" t="str">
        <f>IFERROR(VLOOKUP(D32,BD!$B:$D,2,FALSE),"")</f>
        <v>SMCC</v>
      </c>
      <c r="G32" s="145" t="str">
        <f>IFERROR(VLOOKUP(E32,BD!$B:$D,2,FALSE),"")</f>
        <v>SMCC</v>
      </c>
      <c r="H32" s="160">
        <f>IFERROR(VLOOKUP(D32,BD!$B:$D,3,FALSE),"")</f>
        <v>39818</v>
      </c>
      <c r="I32" s="160">
        <f>IFERROR(VLOOKUP(E32,BD!$B:$D,3,FALSE),"")</f>
        <v>39951</v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640</v>
      </c>
      <c r="K32" s="147">
        <f t="shared" si="0"/>
        <v>1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>
        <v>640</v>
      </c>
      <c r="X32" s="158"/>
    </row>
    <row r="33" spans="2:24" ht="12" x14ac:dyDescent="0.2">
      <c r="B33" s="69"/>
      <c r="C33" s="256">
        <v>24</v>
      </c>
      <c r="D33" s="126" t="s">
        <v>1611</v>
      </c>
      <c r="E33" s="124" t="s">
        <v>1645</v>
      </c>
      <c r="F33" s="145" t="str">
        <f>IFERROR(VLOOKUP(D33,BD!$B:$D,2,FALSE),"")</f>
        <v>CSJ/NAMBA TRAINING</v>
      </c>
      <c r="G33" s="145" t="str">
        <f>IFERROR(VLOOKUP(E33,BD!$B:$D,2,FALSE),"")</f>
        <v>CSJ/NAMBA TRAINING</v>
      </c>
      <c r="H33" s="160">
        <f>IFERROR(VLOOKUP(D33,BD!$B:$D,3,FALSE),"")</f>
        <v>40334</v>
      </c>
      <c r="I33" s="160">
        <f>IFERROR(VLOOKUP(E33,BD!$B:$D,3,FALSE),"")</f>
        <v>40242</v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560</v>
      </c>
      <c r="K33" s="147">
        <f t="shared" si="0"/>
        <v>1</v>
      </c>
      <c r="L33" s="71"/>
      <c r="M33" s="71"/>
      <c r="N33" s="71"/>
      <c r="O33" s="71"/>
      <c r="P33" s="71"/>
      <c r="Q33" s="71"/>
      <c r="R33" s="71"/>
      <c r="S33" s="71"/>
      <c r="T33" s="71">
        <v>560</v>
      </c>
      <c r="U33" s="71"/>
      <c r="V33" s="71"/>
      <c r="W33" s="71"/>
      <c r="X33" s="158"/>
    </row>
    <row r="34" spans="2:24" ht="12" x14ac:dyDescent="0.2">
      <c r="B34" s="69"/>
      <c r="C34" s="256"/>
      <c r="D34" s="126" t="s">
        <v>1631</v>
      </c>
      <c r="E34" s="70" t="s">
        <v>1332</v>
      </c>
      <c r="F34" s="145" t="str">
        <f>IFERROR(VLOOKUP(D34,BD!$B:$D,2,FALSE),"")</f>
        <v>ASSVP</v>
      </c>
      <c r="G34" s="145" t="str">
        <f>IFERROR(VLOOKUP(E34,BD!$B:$D,2,FALSE),"")</f>
        <v>ASSVP</v>
      </c>
      <c r="H34" s="160">
        <f>IFERROR(VLOOKUP(D34,BD!$B:$D,3,FALSE),"")</f>
        <v>40170</v>
      </c>
      <c r="I34" s="160">
        <f>IFERROR(VLOOKUP(E34,BD!$B:$D,3,FALSE),"")</f>
        <v>40108</v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560</v>
      </c>
      <c r="K34" s="147">
        <f t="shared" si="0"/>
        <v>1</v>
      </c>
      <c r="L34" s="71"/>
      <c r="M34" s="71"/>
      <c r="N34" s="71"/>
      <c r="O34" s="71"/>
      <c r="P34" s="71"/>
      <c r="Q34" s="71"/>
      <c r="R34" s="71"/>
      <c r="S34" s="71"/>
      <c r="T34" s="71"/>
      <c r="U34" s="71">
        <v>560</v>
      </c>
      <c r="V34" s="71"/>
      <c r="W34" s="71"/>
      <c r="X34" s="158"/>
    </row>
    <row r="35" spans="2:24" ht="12" x14ac:dyDescent="0.2">
      <c r="B35" s="69"/>
      <c r="C35" s="256"/>
      <c r="D35" s="124" t="s">
        <v>731</v>
      </c>
      <c r="E35" s="124" t="s">
        <v>750</v>
      </c>
      <c r="F35" s="145" t="str">
        <f>IFERROR(VLOOKUP(D35,BD!$B:$D,2,FALSE),"")</f>
        <v>ASSVP</v>
      </c>
      <c r="G35" s="145" t="str">
        <f>IFERROR(VLOOKUP(E35,BD!$B:$D,2,FALSE),"")</f>
        <v>PIAMARTA</v>
      </c>
      <c r="H35" s="160">
        <f>IFERROR(VLOOKUP(D35,BD!$B:$D,3,FALSE),"")</f>
        <v>40368</v>
      </c>
      <c r="I35" s="160">
        <f>IFERROR(VLOOKUP(E35,BD!$B:$D,3,FALSE),"")</f>
        <v>40588</v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560</v>
      </c>
      <c r="K35" s="147">
        <f t="shared" si="0"/>
        <v>1</v>
      </c>
      <c r="L35" s="71"/>
      <c r="M35" s="71"/>
      <c r="N35" s="71"/>
      <c r="O35" s="71"/>
      <c r="P35" s="71"/>
      <c r="Q35" s="71">
        <v>560</v>
      </c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256"/>
      <c r="D36" s="123" t="s">
        <v>1612</v>
      </c>
      <c r="E36" s="70" t="s">
        <v>1644</v>
      </c>
      <c r="F36" s="145" t="str">
        <f>IFERROR(VLOOKUP(D36,BD!$B:$D,2,FALSE),"")</f>
        <v>CSJ/NAMBA TRAINING</v>
      </c>
      <c r="G36" s="145" t="str">
        <f>IFERROR(VLOOKUP(E36,BD!$B:$D,2,FALSE),"")</f>
        <v>CSJ/NAMBA TRAINING</v>
      </c>
      <c r="H36" s="160">
        <f>IFERROR(VLOOKUP(D36,BD!$B:$D,3,FALSE),"")</f>
        <v>40345</v>
      </c>
      <c r="I36" s="160">
        <f>IFERROR(VLOOKUP(E36,BD!$B:$D,3,FALSE),"")</f>
        <v>40185</v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560</v>
      </c>
      <c r="K36" s="147">
        <f t="shared" si="0"/>
        <v>1</v>
      </c>
      <c r="L36" s="71"/>
      <c r="M36" s="71"/>
      <c r="N36" s="71"/>
      <c r="O36" s="71"/>
      <c r="P36" s="71"/>
      <c r="Q36" s="71"/>
      <c r="R36" s="71"/>
      <c r="S36" s="71"/>
      <c r="T36" s="71">
        <v>560</v>
      </c>
      <c r="U36" s="71"/>
      <c r="V36" s="71"/>
      <c r="W36" s="71"/>
      <c r="X36" s="158"/>
    </row>
    <row r="37" spans="2:24" ht="12" x14ac:dyDescent="0.2">
      <c r="B37" s="69"/>
      <c r="C37" s="256"/>
      <c r="D37" s="123" t="s">
        <v>1101</v>
      </c>
      <c r="E37" s="124" t="s">
        <v>1099</v>
      </c>
      <c r="F37" s="145" t="str">
        <f>IFERROR(VLOOKUP(D37,BD!$B:$D,2,FALSE),"")</f>
        <v>ILECE</v>
      </c>
      <c r="G37" s="145" t="str">
        <f>IFERROR(VLOOKUP(E37,BD!$B:$D,2,FALSE),"")</f>
        <v>ILECE</v>
      </c>
      <c r="H37" s="160">
        <f>IFERROR(VLOOKUP(D37,BD!$B:$D,3,FALSE),"")</f>
        <v>0</v>
      </c>
      <c r="I37" s="160">
        <f>IFERROR(VLOOKUP(E37,BD!$B:$D,3,FALSE),"")</f>
        <v>0</v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560</v>
      </c>
      <c r="K37" s="147">
        <f t="shared" si="0"/>
        <v>1</v>
      </c>
      <c r="L37" s="71"/>
      <c r="M37" s="71">
        <v>560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56"/>
      <c r="D38" s="126" t="s">
        <v>1637</v>
      </c>
      <c r="E38" s="70" t="s">
        <v>1668</v>
      </c>
      <c r="F38" s="145" t="str">
        <f>IFERROR(VLOOKUP(D38,BD!$B:$D,2,FALSE),"")</f>
        <v>CC</v>
      </c>
      <c r="G38" s="145" t="str">
        <f>IFERROR(VLOOKUP(E38,BD!$B:$D,2,FALSE),"")</f>
        <v>CC</v>
      </c>
      <c r="H38" s="160">
        <f>IFERROR(VLOOKUP(D38,BD!$B:$D,3,FALSE),"")</f>
        <v>40385</v>
      </c>
      <c r="I38" s="160">
        <f>IFERROR(VLOOKUP(E38,BD!$B:$D,3,FALSE),"")</f>
        <v>40565</v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560</v>
      </c>
      <c r="K38" s="147">
        <f t="shared" si="0"/>
        <v>1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>
        <v>560</v>
      </c>
      <c r="W38" s="71"/>
      <c r="X38" s="158"/>
    </row>
    <row r="39" spans="2:24" ht="12" x14ac:dyDescent="0.2">
      <c r="B39" s="69"/>
      <c r="C39" s="256">
        <v>30</v>
      </c>
      <c r="D39" s="124" t="s">
        <v>1666</v>
      </c>
      <c r="E39" s="70" t="s">
        <v>1648</v>
      </c>
      <c r="F39" s="145" t="str">
        <f>IFERROR(VLOOKUP(D39,BD!$B:$D,2,FALSE),"")</f>
        <v>PIAMARTA</v>
      </c>
      <c r="G39" s="145" t="str">
        <f>IFERROR(VLOOKUP(E39,BD!$B:$D,2,FALSE),"")</f>
        <v>PIAMARTA</v>
      </c>
      <c r="H39" s="160">
        <f>IFERROR(VLOOKUP(D39,BD!$B:$D,3,FALSE),"")</f>
        <v>41491</v>
      </c>
      <c r="I39" s="160">
        <f>IFERROR(VLOOKUP(E39,BD!$B:$D,3,FALSE),"")</f>
        <v>40483</v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440</v>
      </c>
      <c r="K39" s="147">
        <f t="shared" si="0"/>
        <v>1</v>
      </c>
      <c r="L39" s="71"/>
      <c r="M39" s="71"/>
      <c r="N39" s="71"/>
      <c r="O39" s="71"/>
      <c r="P39" s="71"/>
      <c r="Q39" s="71"/>
      <c r="R39" s="71"/>
      <c r="S39" s="71"/>
      <c r="T39" s="71"/>
      <c r="U39" s="71">
        <v>440</v>
      </c>
      <c r="V39" s="71"/>
      <c r="W39" s="71"/>
      <c r="X39" s="158"/>
    </row>
    <row r="40" spans="2:24" ht="12" x14ac:dyDescent="0.2">
      <c r="B40" s="69"/>
      <c r="C40" s="256"/>
      <c r="D40" s="124" t="s">
        <v>1667</v>
      </c>
      <c r="E40" s="70" t="s">
        <v>1646</v>
      </c>
      <c r="F40" s="145" t="str">
        <f>IFERROR(VLOOKUP(D40,BD!$B:$D,2,FALSE),"")</f>
        <v>PIAMARTA</v>
      </c>
      <c r="G40" s="145" t="str">
        <f>IFERROR(VLOOKUP(E40,BD!$B:$D,2,FALSE),"")</f>
        <v>PIAMARTA</v>
      </c>
      <c r="H40" s="160">
        <f>IFERROR(VLOOKUP(D40,BD!$B:$D,3,FALSE),"")</f>
        <v>0</v>
      </c>
      <c r="I40" s="160">
        <f>IFERROR(VLOOKUP(E40,BD!$B:$D,3,FALSE),"")</f>
        <v>0</v>
      </c>
      <c r="J40" s="146">
        <f>IF(COUNT(L40:X40)&gt;=5,SUM(LARGE(L40:X40,{1,2,3,4,5})),IF(COUNT(L40:X40)=4,SUM(LARGE(L40:X40,{1,2,3,4})),IF(COUNT(L40:X40)=3,SUM(LARGE(L40:X40,{1,2,3})),IF(COUNT(L40:X40)=2,SUM(LARGE(L40:X40,{1,2})),IF(COUNT(L40:X40)=1,SUM(LARGE(L40:X40,{1})),0)))))</f>
        <v>440</v>
      </c>
      <c r="K40" s="147">
        <f t="shared" si="0"/>
        <v>1</v>
      </c>
      <c r="L40" s="71"/>
      <c r="M40" s="71"/>
      <c r="N40" s="71"/>
      <c r="O40" s="71"/>
      <c r="P40" s="71"/>
      <c r="Q40" s="71"/>
      <c r="R40" s="71"/>
      <c r="S40" s="71"/>
      <c r="T40" s="71"/>
      <c r="U40" s="71">
        <v>440</v>
      </c>
      <c r="V40" s="71"/>
      <c r="W40" s="71"/>
      <c r="X40" s="158"/>
    </row>
    <row r="41" spans="2:24" ht="12" x14ac:dyDescent="0.2">
      <c r="B41" s="69"/>
      <c r="C41" s="256"/>
      <c r="D41" s="126" t="s">
        <v>1618</v>
      </c>
      <c r="E41" s="70" t="s">
        <v>1641</v>
      </c>
      <c r="F41" s="145" t="str">
        <f>IFERROR(VLOOKUP(D41,BD!$B:$D,2,FALSE),"")</f>
        <v>PIAMARTA</v>
      </c>
      <c r="G41" s="145" t="str">
        <f>IFERROR(VLOOKUP(E41,BD!$B:$D,2,FALSE),"")</f>
        <v>PIAMARTA</v>
      </c>
      <c r="H41" s="160">
        <f>IFERROR(VLOOKUP(D41,BD!$B:$D,3,FALSE),"")</f>
        <v>40036</v>
      </c>
      <c r="I41" s="160">
        <f>IFERROR(VLOOKUP(E41,BD!$B:$D,3,FALSE),"")</f>
        <v>40072</v>
      </c>
      <c r="J41" s="146">
        <f>IF(COUNT(L41:X41)&gt;=5,SUM(LARGE(L41:X41,{1,2,3,4,5})),IF(COUNT(L41:X41)=4,SUM(LARGE(L41:X41,{1,2,3,4})),IF(COUNT(L41:X41)=3,SUM(LARGE(L41:X41,{1,2,3})),IF(COUNT(L41:X41)=2,SUM(LARGE(L41:X41,{1,2})),IF(COUNT(L41:X41)=1,SUM(LARGE(L41:X41,{1})),0)))))</f>
        <v>440</v>
      </c>
      <c r="K41" s="147">
        <f t="shared" si="0"/>
        <v>1</v>
      </c>
      <c r="L41" s="71"/>
      <c r="M41" s="71"/>
      <c r="N41" s="71"/>
      <c r="O41" s="71"/>
      <c r="P41" s="71"/>
      <c r="Q41" s="71">
        <v>440</v>
      </c>
      <c r="R41" s="71"/>
      <c r="S41" s="71"/>
      <c r="T41" s="71"/>
      <c r="U41" s="71"/>
      <c r="V41" s="71"/>
      <c r="W41" s="71"/>
      <c r="X41" s="158"/>
    </row>
    <row r="42" spans="2:24" ht="12" x14ac:dyDescent="0.2">
      <c r="B42" s="69"/>
      <c r="C42" s="256"/>
      <c r="D42" s="124" t="s">
        <v>726</v>
      </c>
      <c r="E42" s="70" t="s">
        <v>1139</v>
      </c>
      <c r="F42" s="145" t="str">
        <f>IFERROR(VLOOKUP(D42,BD!$B:$D,2,FALSE),"")</f>
        <v>ASSVP</v>
      </c>
      <c r="G42" s="145" t="str">
        <f>IFERROR(VLOOKUP(E42,BD!$B:$D,2,FALSE),"")</f>
        <v>ASSVP</v>
      </c>
      <c r="H42" s="160">
        <f>IFERROR(VLOOKUP(D42,BD!$B:$D,3,FALSE),"")</f>
        <v>40102</v>
      </c>
      <c r="I42" s="160">
        <f>IFERROR(VLOOKUP(E42,BD!$B:$D,3,FALSE),"")</f>
        <v>39849</v>
      </c>
      <c r="J42" s="146">
        <f>IF(COUNT(L42:X42)&gt;=5,SUM(LARGE(L42:X42,{1,2,3,4,5})),IF(COUNT(L42:X42)=4,SUM(LARGE(L42:X42,{1,2,3,4})),IF(COUNT(L42:X42)=3,SUM(LARGE(L42:X42,{1,2,3})),IF(COUNT(L42:X42)=2,SUM(LARGE(L42:X42,{1,2})),IF(COUNT(L42:X42)=1,SUM(LARGE(L42:X42,{1})),0)))))</f>
        <v>440</v>
      </c>
      <c r="K42" s="147">
        <f t="shared" si="0"/>
        <v>1</v>
      </c>
      <c r="L42" s="71"/>
      <c r="M42" s="71"/>
      <c r="N42" s="71"/>
      <c r="O42" s="71"/>
      <c r="P42" s="71"/>
      <c r="Q42" s="71"/>
      <c r="R42" s="71"/>
      <c r="S42" s="71"/>
      <c r="T42" s="71"/>
      <c r="U42" s="71">
        <v>440</v>
      </c>
      <c r="V42" s="71"/>
      <c r="W42" s="71"/>
      <c r="X42" s="158"/>
    </row>
    <row r="43" spans="2:24" x14ac:dyDescent="0.2">
      <c r="B43" s="72"/>
      <c r="C43" s="73"/>
      <c r="D43" s="73"/>
      <c r="E43" s="73"/>
      <c r="F43" s="75"/>
      <c r="G43" s="75"/>
      <c r="H43" s="83"/>
      <c r="I43" s="83"/>
      <c r="J43" s="74"/>
      <c r="K43" s="75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158"/>
    </row>
    <row r="44" spans="2:24" s="80" customFormat="1" x14ac:dyDescent="0.2">
      <c r="B44" s="76"/>
      <c r="C44" s="77"/>
      <c r="D44" s="78"/>
      <c r="E44" s="78" t="str">
        <f>SM_S19!$D$55</f>
        <v>CONTAGEM DE SEMANAS</v>
      </c>
      <c r="F44" s="82"/>
      <c r="G44" s="82"/>
      <c r="H44" s="83"/>
      <c r="I44" s="83"/>
      <c r="J44" s="79"/>
      <c r="K44" s="79"/>
      <c r="L44" s="102">
        <f>SM!H$38</f>
        <v>50</v>
      </c>
      <c r="M44" s="102">
        <f>SM!I$38</f>
        <v>49</v>
      </c>
      <c r="N44" s="102">
        <f>SM!J$38</f>
        <v>35</v>
      </c>
      <c r="O44" s="102">
        <f>SM!K$38</f>
        <v>30</v>
      </c>
      <c r="P44" s="102">
        <f>SM!L$38</f>
        <v>28</v>
      </c>
      <c r="Q44" s="102">
        <f>SM!M$38</f>
        <v>26</v>
      </c>
      <c r="R44" s="102">
        <f>SM!N$38</f>
        <v>22</v>
      </c>
      <c r="S44" s="102">
        <f>SM!O$38</f>
        <v>11</v>
      </c>
      <c r="T44" s="102">
        <f>SM!P$38</f>
        <v>4</v>
      </c>
      <c r="U44" s="102">
        <f>SM!Q$38</f>
        <v>4</v>
      </c>
      <c r="V44" s="102">
        <f>SM!R$38</f>
        <v>4</v>
      </c>
      <c r="W44" s="102">
        <f>SM!S$38</f>
        <v>1</v>
      </c>
      <c r="X44" s="159"/>
    </row>
  </sheetData>
  <sheetProtection selectLockedCells="1" selectUnlockedCells="1"/>
  <sortState ref="D10:W42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6"/>
  <sheetViews>
    <sheetView showGridLines="0" topLeftCell="A6" zoomScaleNormal="100" zoomScaleSheetLayoutView="100" workbookViewId="0">
      <selection activeCell="D20" sqref="D20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1146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22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22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221">
        <v>1</v>
      </c>
      <c r="D10" s="123" t="s">
        <v>1674</v>
      </c>
      <c r="E10" s="145" t="str">
        <f>IFERROR(VLOOKUP(D10,BD!$B:$D,2,FALSE),"")</f>
        <v>SMCC</v>
      </c>
      <c r="F10" s="160">
        <f>IFERROR(VLOOKUP(D10,BD!$B:$D,3,FALSE),"")</f>
        <v>41460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4000</v>
      </c>
      <c r="H10" s="147">
        <f t="shared" ref="H10:H34" si="0">COUNT(I10:U10)-COUNTIF(I10:U10,"=0")</f>
        <v>3</v>
      </c>
      <c r="I10" s="71"/>
      <c r="J10" s="71"/>
      <c r="K10" s="71"/>
      <c r="L10" s="71"/>
      <c r="M10" s="71"/>
      <c r="N10" s="71"/>
      <c r="O10" s="71"/>
      <c r="P10" s="71">
        <v>1600</v>
      </c>
      <c r="Q10" s="71"/>
      <c r="R10" s="71"/>
      <c r="S10" s="71">
        <v>800</v>
      </c>
      <c r="T10" s="71">
        <v>1600</v>
      </c>
      <c r="U10" s="158"/>
    </row>
    <row r="11" spans="2:21" ht="12" x14ac:dyDescent="0.2">
      <c r="B11" s="69"/>
      <c r="C11" s="221">
        <v>2</v>
      </c>
      <c r="D11" s="121" t="s">
        <v>1248</v>
      </c>
      <c r="E11" s="145" t="str">
        <f>IFERROR(VLOOKUP(D11,BD!$B:$D,2,FALSE),"")</f>
        <v>ABCFI</v>
      </c>
      <c r="F11" s="160">
        <f>IFERROR(VLOOKUP(D11,BD!$B:$D,3,FALSE),"")</f>
        <v>40968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3520</v>
      </c>
      <c r="H11" s="147">
        <f t="shared" si="0"/>
        <v>3</v>
      </c>
      <c r="I11" s="71"/>
      <c r="J11" s="71"/>
      <c r="K11" s="71"/>
      <c r="L11" s="71"/>
      <c r="M11" s="71"/>
      <c r="N11" s="71">
        <v>800</v>
      </c>
      <c r="O11" s="71">
        <v>1360</v>
      </c>
      <c r="P11" s="71">
        <v>1360</v>
      </c>
      <c r="Q11" s="71"/>
      <c r="R11" s="71"/>
      <c r="S11" s="71"/>
      <c r="T11" s="71"/>
      <c r="U11" s="158"/>
    </row>
    <row r="12" spans="2:21" ht="12" x14ac:dyDescent="0.2">
      <c r="B12" s="69"/>
      <c r="C12" s="257">
        <v>3</v>
      </c>
      <c r="D12" s="121" t="s">
        <v>1144</v>
      </c>
      <c r="E12" s="145" t="str">
        <f>IFERROR(VLOOKUP(D12,BD!$B:$D,2,FALSE),"")</f>
        <v>ABB</v>
      </c>
      <c r="F12" s="160">
        <f>IFERROR(VLOOKUP(D12,BD!$B:$D,3,FALSE),"")</f>
        <v>40549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3200</v>
      </c>
      <c r="H12" s="147">
        <f t="shared" si="0"/>
        <v>2</v>
      </c>
      <c r="I12" s="71"/>
      <c r="J12" s="71"/>
      <c r="K12" s="71"/>
      <c r="L12" s="71">
        <v>1600</v>
      </c>
      <c r="M12" s="71"/>
      <c r="N12" s="71"/>
      <c r="O12" s="71">
        <v>1600</v>
      </c>
      <c r="P12" s="71"/>
      <c r="Q12" s="71"/>
      <c r="R12" s="71"/>
      <c r="S12" s="71"/>
      <c r="T12" s="71"/>
      <c r="U12" s="158"/>
    </row>
    <row r="13" spans="2:21" ht="12" x14ac:dyDescent="0.2">
      <c r="B13" s="69"/>
      <c r="C13" s="257">
        <v>4</v>
      </c>
      <c r="D13" s="126" t="s">
        <v>1613</v>
      </c>
      <c r="E13" s="145" t="str">
        <f>IFERROR(VLOOKUP(D13,BD!$B:$D,2,FALSE),"")</f>
        <v>CSJ/NAMBA TRAINING</v>
      </c>
      <c r="F13" s="160">
        <f>IFERROR(VLOOKUP(D13,BD!$B:$D,3,FALSE),"")</f>
        <v>40559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3040</v>
      </c>
      <c r="H13" s="147">
        <f t="shared" si="0"/>
        <v>3</v>
      </c>
      <c r="I13" s="71"/>
      <c r="J13" s="71"/>
      <c r="K13" s="71"/>
      <c r="L13" s="71"/>
      <c r="M13" s="71"/>
      <c r="N13" s="71"/>
      <c r="O13" s="71"/>
      <c r="P13" s="71">
        <v>1120</v>
      </c>
      <c r="Q13" s="71">
        <v>800</v>
      </c>
      <c r="R13" s="71"/>
      <c r="S13" s="71"/>
      <c r="T13" s="71">
        <v>1120</v>
      </c>
      <c r="U13" s="158"/>
    </row>
    <row r="14" spans="2:21" ht="12" x14ac:dyDescent="0.2">
      <c r="B14" s="69"/>
      <c r="C14" s="257">
        <v>5</v>
      </c>
      <c r="D14" s="123" t="s">
        <v>1677</v>
      </c>
      <c r="E14" s="145" t="str">
        <f>IFERROR(VLOOKUP(D14,BD!$B:$D,2,FALSE),"")</f>
        <v>PIAMARTA</v>
      </c>
      <c r="F14" s="160">
        <f>IFERROR(VLOOKUP(D14,BD!$B:$D,3,FALSE),"")</f>
        <v>40828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2880</v>
      </c>
      <c r="H14" s="147">
        <f t="shared" si="0"/>
        <v>4</v>
      </c>
      <c r="I14" s="71"/>
      <c r="J14" s="71"/>
      <c r="K14" s="71"/>
      <c r="L14" s="71"/>
      <c r="M14" s="71"/>
      <c r="N14" s="71">
        <v>680</v>
      </c>
      <c r="O14" s="71">
        <v>640</v>
      </c>
      <c r="P14" s="71">
        <v>880</v>
      </c>
      <c r="Q14" s="71"/>
      <c r="R14" s="71">
        <v>680</v>
      </c>
      <c r="S14" s="71"/>
      <c r="T14" s="71"/>
      <c r="U14" s="158"/>
    </row>
    <row r="15" spans="2:21" ht="12" x14ac:dyDescent="0.2">
      <c r="B15" s="69"/>
      <c r="C15" s="257">
        <v>6</v>
      </c>
      <c r="D15" s="126" t="s">
        <v>1143</v>
      </c>
      <c r="E15" s="145" t="str">
        <f>IFERROR(VLOOKUP(D15,BD!$B:$D,2,FALSE),"")</f>
        <v>ASSVP</v>
      </c>
      <c r="F15" s="160">
        <f>IFERROR(VLOOKUP(D15,BD!$B:$D,3,FALSE),"")</f>
        <v>40801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2000</v>
      </c>
      <c r="H15" s="147">
        <f t="shared" si="0"/>
        <v>2</v>
      </c>
      <c r="I15" s="71"/>
      <c r="J15" s="71"/>
      <c r="K15" s="71"/>
      <c r="L15" s="71">
        <v>1360</v>
      </c>
      <c r="M15" s="71"/>
      <c r="N15" s="71"/>
      <c r="O15" s="71">
        <v>640</v>
      </c>
      <c r="P15" s="71"/>
      <c r="Q15" s="71"/>
      <c r="R15" s="71"/>
      <c r="S15" s="71"/>
      <c r="T15" s="71"/>
      <c r="U15" s="158"/>
    </row>
    <row r="16" spans="2:21" ht="12" x14ac:dyDescent="0.2">
      <c r="B16" s="69"/>
      <c r="C16" s="257">
        <v>7</v>
      </c>
      <c r="D16" s="123" t="s">
        <v>1654</v>
      </c>
      <c r="E16" s="145" t="str">
        <f>IFERROR(VLOOKUP(D16,BD!$B:$D,2,FALSE),"")</f>
        <v>SMEL/MCR</v>
      </c>
      <c r="F16" s="160">
        <f>IFERROR(VLOOKUP(D16,BD!$B:$D,3,FALSE),"")</f>
        <v>40668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1920</v>
      </c>
      <c r="H16" s="147">
        <f t="shared" si="0"/>
        <v>2</v>
      </c>
      <c r="I16" s="71"/>
      <c r="J16" s="71"/>
      <c r="K16" s="71"/>
      <c r="L16" s="71"/>
      <c r="M16" s="71"/>
      <c r="N16" s="71"/>
      <c r="O16" s="71">
        <v>1120</v>
      </c>
      <c r="P16" s="71"/>
      <c r="Q16" s="71"/>
      <c r="R16" s="71">
        <v>800</v>
      </c>
      <c r="S16" s="71"/>
      <c r="T16" s="71"/>
      <c r="U16" s="158"/>
    </row>
    <row r="17" spans="2:21" ht="12" x14ac:dyDescent="0.2">
      <c r="B17" s="69"/>
      <c r="C17" s="257">
        <v>8</v>
      </c>
      <c r="D17" s="123" t="s">
        <v>1679</v>
      </c>
      <c r="E17" s="145" t="str">
        <f>IFERROR(VLOOKUP(D17,BD!$B:$D,2,FALSE),"")</f>
        <v>BME</v>
      </c>
      <c r="F17" s="160">
        <f>IFERROR(VLOOKUP(D17,BD!$B:$D,3,FALSE),"")</f>
        <v>0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1800</v>
      </c>
      <c r="H17" s="147">
        <f t="shared" si="0"/>
        <v>2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>
        <v>680</v>
      </c>
      <c r="T17" s="71">
        <v>1120</v>
      </c>
      <c r="U17" s="158"/>
    </row>
    <row r="18" spans="2:21" ht="12" x14ac:dyDescent="0.2">
      <c r="B18" s="69"/>
      <c r="C18" s="257">
        <v>9</v>
      </c>
      <c r="D18" s="123" t="s">
        <v>1458</v>
      </c>
      <c r="E18" s="145" t="str">
        <f>IFERROR(VLOOKUP(D18,BD!$B:$D,2,FALSE),"")</f>
        <v>PIAMARTA</v>
      </c>
      <c r="F18" s="160">
        <f>IFERROR(VLOOKUP(D18,BD!$B:$D,3,FALSE),"")</f>
        <v>40605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1440</v>
      </c>
      <c r="H18" s="147">
        <f t="shared" si="0"/>
        <v>2</v>
      </c>
      <c r="I18" s="71"/>
      <c r="J18" s="71"/>
      <c r="K18" s="71"/>
      <c r="L18" s="71"/>
      <c r="M18" s="71"/>
      <c r="N18" s="71"/>
      <c r="O18" s="71">
        <v>1120</v>
      </c>
      <c r="P18" s="71"/>
      <c r="Q18" s="71"/>
      <c r="R18" s="71">
        <v>320</v>
      </c>
      <c r="S18" s="71"/>
      <c r="T18" s="71"/>
      <c r="U18" s="158"/>
    </row>
    <row r="19" spans="2:21" ht="12" x14ac:dyDescent="0.2">
      <c r="B19" s="69"/>
      <c r="C19" s="257">
        <v>10</v>
      </c>
      <c r="D19" s="123" t="s">
        <v>1661</v>
      </c>
      <c r="E19" s="145" t="str">
        <f>IFERROR(VLOOKUP(D19,BD!$B:$D,2,FALSE),"")</f>
        <v>CC</v>
      </c>
      <c r="F19" s="160">
        <f>IFERROR(VLOOKUP(D19,BD!$B:$D,3,FALSE),"")</f>
        <v>40669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1360</v>
      </c>
      <c r="H19" s="147">
        <f t="shared" si="0"/>
        <v>1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>
        <v>1360</v>
      </c>
      <c r="U19" s="158"/>
    </row>
    <row r="20" spans="2:21" ht="12" x14ac:dyDescent="0.2">
      <c r="B20" s="69"/>
      <c r="C20" s="257">
        <v>11</v>
      </c>
      <c r="D20" s="123" t="s">
        <v>1676</v>
      </c>
      <c r="E20" s="145" t="str">
        <f>IFERROR(VLOOKUP(D20,BD!$B:$D,2,FALSE),"")</f>
        <v>PIAMARTA</v>
      </c>
      <c r="F20" s="160">
        <f>IFERROR(VLOOKUP(D20,BD!$B:$D,3,FALSE),"")</f>
        <v>0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1320</v>
      </c>
      <c r="H20" s="147">
        <f t="shared" si="0"/>
        <v>2</v>
      </c>
      <c r="I20" s="71"/>
      <c r="J20" s="71"/>
      <c r="K20" s="71"/>
      <c r="L20" s="71"/>
      <c r="M20" s="71"/>
      <c r="N20" s="71"/>
      <c r="O20" s="71"/>
      <c r="P20" s="71">
        <v>880</v>
      </c>
      <c r="Q20" s="71"/>
      <c r="R20" s="71">
        <v>440</v>
      </c>
      <c r="S20" s="71"/>
      <c r="T20" s="71"/>
      <c r="U20" s="158"/>
    </row>
    <row r="21" spans="2:21" ht="12" x14ac:dyDescent="0.2">
      <c r="B21" s="69"/>
      <c r="C21" s="257">
        <v>12</v>
      </c>
      <c r="D21" s="123" t="s">
        <v>1666</v>
      </c>
      <c r="E21" s="145" t="str">
        <f>IFERROR(VLOOKUP(D21,BD!$B:$D,2,FALSE),"")</f>
        <v>PIAMARTA</v>
      </c>
      <c r="F21" s="160">
        <f>IFERROR(VLOOKUP(D21,BD!$B:$D,3,FALSE),"")</f>
        <v>41491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1200</v>
      </c>
      <c r="H21" s="147">
        <f t="shared" si="0"/>
        <v>2</v>
      </c>
      <c r="I21" s="71"/>
      <c r="J21" s="71"/>
      <c r="K21" s="71"/>
      <c r="L21" s="71"/>
      <c r="M21" s="71"/>
      <c r="N21" s="71"/>
      <c r="O21" s="71"/>
      <c r="P21" s="71">
        <v>880</v>
      </c>
      <c r="Q21" s="71"/>
      <c r="R21" s="71">
        <v>320</v>
      </c>
      <c r="S21" s="71"/>
      <c r="T21" s="71"/>
      <c r="U21" s="158"/>
    </row>
    <row r="22" spans="2:21" ht="12" x14ac:dyDescent="0.2">
      <c r="B22" s="69"/>
      <c r="C22" s="257"/>
      <c r="D22" s="123" t="s">
        <v>1274</v>
      </c>
      <c r="E22" s="145" t="str">
        <f>IFERROR(VLOOKUP(D22,BD!$B:$D,2,FALSE),"")</f>
        <v>PALOTINA</v>
      </c>
      <c r="F22" s="160">
        <f>IFERROR(VLOOKUP(D22,BD!$B:$D,3,FALSE),"")</f>
        <v>40575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1200</v>
      </c>
      <c r="H22" s="147">
        <f t="shared" si="0"/>
        <v>2</v>
      </c>
      <c r="I22" s="71"/>
      <c r="J22" s="71"/>
      <c r="K22" s="71"/>
      <c r="L22" s="71"/>
      <c r="M22" s="71"/>
      <c r="N22" s="71"/>
      <c r="O22" s="71">
        <v>640</v>
      </c>
      <c r="P22" s="71"/>
      <c r="Q22" s="71"/>
      <c r="R22" s="71">
        <v>560</v>
      </c>
      <c r="S22" s="71"/>
      <c r="T22" s="71"/>
      <c r="U22" s="158"/>
    </row>
    <row r="23" spans="2:21" ht="12" x14ac:dyDescent="0.2">
      <c r="B23" s="69"/>
      <c r="C23" s="257">
        <v>14</v>
      </c>
      <c r="D23" s="123" t="s">
        <v>1675</v>
      </c>
      <c r="E23" s="145" t="str">
        <f>IFERROR(VLOOKUP(D23,BD!$B:$D,2,FALSE),"")</f>
        <v>PIAMARTA</v>
      </c>
      <c r="F23" s="160">
        <f>IFERROR(VLOOKUP(D23,BD!$B:$D,3,FALSE),"")</f>
        <v>0</v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1120</v>
      </c>
      <c r="H23" s="147">
        <f t="shared" si="0"/>
        <v>1</v>
      </c>
      <c r="I23" s="71"/>
      <c r="J23" s="71"/>
      <c r="K23" s="71"/>
      <c r="L23" s="71"/>
      <c r="M23" s="71"/>
      <c r="N23" s="71"/>
      <c r="O23" s="71"/>
      <c r="P23" s="71">
        <v>1120</v>
      </c>
      <c r="Q23" s="71"/>
      <c r="R23" s="71"/>
      <c r="S23" s="71"/>
      <c r="T23" s="71"/>
      <c r="U23" s="158"/>
    </row>
    <row r="24" spans="2:21" ht="12" x14ac:dyDescent="0.2">
      <c r="B24" s="69"/>
      <c r="C24" s="257">
        <v>15</v>
      </c>
      <c r="D24" s="123" t="s">
        <v>1673</v>
      </c>
      <c r="E24" s="145" t="str">
        <f>IFERROR(VLOOKUP(D24,BD!$B:$D,2,FALSE),"")</f>
        <v>PIAMARTA</v>
      </c>
      <c r="F24" s="160">
        <f>IFERROR(VLOOKUP(D24,BD!$B:$D,3,FALSE),"")</f>
        <v>41422</v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1080</v>
      </c>
      <c r="H24" s="147">
        <f t="shared" si="0"/>
        <v>2</v>
      </c>
      <c r="I24" s="71"/>
      <c r="J24" s="71"/>
      <c r="K24" s="71"/>
      <c r="L24" s="71"/>
      <c r="M24" s="71"/>
      <c r="N24" s="71"/>
      <c r="O24" s="71">
        <v>640</v>
      </c>
      <c r="P24" s="71"/>
      <c r="Q24" s="71"/>
      <c r="R24" s="71">
        <v>440</v>
      </c>
      <c r="S24" s="71"/>
      <c r="T24" s="71"/>
      <c r="U24" s="158"/>
    </row>
    <row r="25" spans="2:21" ht="12" x14ac:dyDescent="0.2">
      <c r="B25" s="69"/>
      <c r="C25" s="257">
        <v>16</v>
      </c>
      <c r="D25" s="123" t="s">
        <v>1277</v>
      </c>
      <c r="E25" s="145" t="str">
        <f>IFERROR(VLOOKUP(D25,BD!$B:$D,2,FALSE),"")</f>
        <v>PALOTINA</v>
      </c>
      <c r="F25" s="160">
        <f>IFERROR(VLOOKUP(D25,BD!$B:$D,3,FALSE),"")</f>
        <v>40982</v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960</v>
      </c>
      <c r="H25" s="147">
        <f t="shared" si="0"/>
        <v>2</v>
      </c>
      <c r="I25" s="71"/>
      <c r="J25" s="71"/>
      <c r="K25" s="71"/>
      <c r="L25" s="71"/>
      <c r="M25" s="71"/>
      <c r="N25" s="71"/>
      <c r="O25" s="71">
        <v>640</v>
      </c>
      <c r="P25" s="71"/>
      <c r="Q25" s="71"/>
      <c r="R25" s="71">
        <v>320</v>
      </c>
      <c r="S25" s="71"/>
      <c r="T25" s="71"/>
      <c r="U25" s="158"/>
    </row>
    <row r="26" spans="2:21" ht="12" x14ac:dyDescent="0.2">
      <c r="B26" s="69"/>
      <c r="C26" s="257">
        <v>17</v>
      </c>
      <c r="D26" s="123" t="s">
        <v>1669</v>
      </c>
      <c r="E26" s="145" t="str">
        <f>IFERROR(VLOOKUP(D26,BD!$B:$D,2,FALSE),"")</f>
        <v>PIAMARTA</v>
      </c>
      <c r="F26" s="160">
        <f>IFERROR(VLOOKUP(D26,BD!$B:$D,3,FALSE),"")</f>
        <v>40557</v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880</v>
      </c>
      <c r="H26" s="147">
        <f t="shared" si="0"/>
        <v>1</v>
      </c>
      <c r="I26" s="71"/>
      <c r="J26" s="71"/>
      <c r="K26" s="71"/>
      <c r="L26" s="71"/>
      <c r="M26" s="71"/>
      <c r="N26" s="71"/>
      <c r="O26" s="71">
        <v>880</v>
      </c>
      <c r="P26" s="71"/>
      <c r="Q26" s="71"/>
      <c r="R26" s="71"/>
      <c r="S26" s="71"/>
      <c r="T26" s="71"/>
      <c r="U26" s="158"/>
    </row>
    <row r="27" spans="2:21" ht="12" x14ac:dyDescent="0.2">
      <c r="B27" s="69"/>
      <c r="C27" s="257"/>
      <c r="D27" s="123" t="s">
        <v>1671</v>
      </c>
      <c r="E27" s="145" t="str">
        <f>IFERROR(VLOOKUP(D27,BD!$B:$D,2,FALSE),"")</f>
        <v>PIAMARTA</v>
      </c>
      <c r="F27" s="160">
        <f>IFERROR(VLOOKUP(D27,BD!$B:$D,3,FALSE),"")</f>
        <v>40917</v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880</v>
      </c>
      <c r="H27" s="147">
        <f t="shared" si="0"/>
        <v>1</v>
      </c>
      <c r="I27" s="71"/>
      <c r="J27" s="71"/>
      <c r="K27" s="71"/>
      <c r="L27" s="71"/>
      <c r="M27" s="71"/>
      <c r="N27" s="71"/>
      <c r="O27" s="71">
        <v>880</v>
      </c>
      <c r="P27" s="71"/>
      <c r="Q27" s="71"/>
      <c r="R27" s="71"/>
      <c r="S27" s="71"/>
      <c r="T27" s="71"/>
      <c r="U27" s="158"/>
    </row>
    <row r="28" spans="2:21" ht="12" x14ac:dyDescent="0.2">
      <c r="B28" s="69"/>
      <c r="C28" s="257">
        <v>19</v>
      </c>
      <c r="D28" s="123" t="s">
        <v>1670</v>
      </c>
      <c r="E28" s="145" t="str">
        <f>IFERROR(VLOOKUP(D28,BD!$B:$D,2,FALSE),"")</f>
        <v>PIAMARTA</v>
      </c>
      <c r="F28" s="160">
        <f>IFERROR(VLOOKUP(D28,BD!$B:$D,3,FALSE),"")</f>
        <v>40784</v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640</v>
      </c>
      <c r="H28" s="147">
        <f t="shared" si="0"/>
        <v>1</v>
      </c>
      <c r="I28" s="71"/>
      <c r="J28" s="71"/>
      <c r="K28" s="71"/>
      <c r="L28" s="71"/>
      <c r="M28" s="71"/>
      <c r="N28" s="71"/>
      <c r="O28" s="71">
        <v>640</v>
      </c>
      <c r="P28" s="71"/>
      <c r="Q28" s="71"/>
      <c r="R28" s="71"/>
      <c r="S28" s="71"/>
      <c r="T28" s="71"/>
      <c r="U28" s="158"/>
    </row>
    <row r="29" spans="2:21" ht="12" x14ac:dyDescent="0.2">
      <c r="B29" s="69"/>
      <c r="C29" s="257"/>
      <c r="D29" s="123" t="s">
        <v>1672</v>
      </c>
      <c r="E29" s="145" t="str">
        <f>IFERROR(VLOOKUP(D29,BD!$B:$D,2,FALSE),"")</f>
        <v>SMEL/MCR</v>
      </c>
      <c r="F29" s="160">
        <f>IFERROR(VLOOKUP(D29,BD!$B:$D,3,FALSE),"")</f>
        <v>41615</v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640</v>
      </c>
      <c r="H29" s="147">
        <f t="shared" si="0"/>
        <v>1</v>
      </c>
      <c r="I29" s="71"/>
      <c r="J29" s="71"/>
      <c r="K29" s="71"/>
      <c r="L29" s="71"/>
      <c r="M29" s="71"/>
      <c r="N29" s="71"/>
      <c r="O29" s="71">
        <v>640</v>
      </c>
      <c r="P29" s="71"/>
      <c r="Q29" s="71"/>
      <c r="R29" s="71"/>
      <c r="S29" s="71"/>
      <c r="T29" s="71"/>
      <c r="U29" s="158"/>
    </row>
    <row r="30" spans="2:21" ht="12" x14ac:dyDescent="0.2">
      <c r="B30" s="69"/>
      <c r="C30" s="257">
        <v>21</v>
      </c>
      <c r="D30" s="123" t="s">
        <v>1653</v>
      </c>
      <c r="E30" s="145" t="str">
        <f>IFERROR(VLOOKUP(D30,BD!$B:$D,2,FALSE),"")</f>
        <v>ASSVP</v>
      </c>
      <c r="F30" s="160">
        <f>IFERROR(VLOOKUP(D30,BD!$B:$D,3,FALSE),"")</f>
        <v>0</v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560</v>
      </c>
      <c r="H30" s="147">
        <f t="shared" si="0"/>
        <v>1</v>
      </c>
      <c r="I30" s="71"/>
      <c r="J30" s="71"/>
      <c r="K30" s="71"/>
      <c r="L30" s="71"/>
      <c r="M30" s="71"/>
      <c r="N30" s="71"/>
      <c r="O30" s="71"/>
      <c r="P30" s="71"/>
      <c r="Q30" s="71"/>
      <c r="R30" s="71">
        <v>560</v>
      </c>
      <c r="S30" s="71"/>
      <c r="T30" s="71"/>
      <c r="U30" s="158"/>
    </row>
    <row r="31" spans="2:21" ht="12" x14ac:dyDescent="0.2">
      <c r="B31" s="69"/>
      <c r="C31" s="257">
        <v>22</v>
      </c>
      <c r="D31" s="123" t="s">
        <v>1658</v>
      </c>
      <c r="E31" s="145" t="str">
        <f>IFERROR(VLOOKUP(D31,BD!$B:$D,2,FALSE),"")</f>
        <v>PALOTINA</v>
      </c>
      <c r="F31" s="160">
        <f>IFERROR(VLOOKUP(D31,BD!$B:$D,3,FALSE),"")</f>
        <v>0</v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440</v>
      </c>
      <c r="H31" s="147">
        <f t="shared" si="0"/>
        <v>1</v>
      </c>
      <c r="I31" s="71"/>
      <c r="J31" s="71"/>
      <c r="K31" s="71"/>
      <c r="L31" s="71"/>
      <c r="M31" s="71"/>
      <c r="N31" s="71"/>
      <c r="O31" s="71"/>
      <c r="P31" s="71"/>
      <c r="Q31" s="71"/>
      <c r="R31" s="71">
        <v>440</v>
      </c>
      <c r="S31" s="71"/>
      <c r="T31" s="71"/>
      <c r="U31" s="158"/>
    </row>
    <row r="32" spans="2:21" ht="12" x14ac:dyDescent="0.2">
      <c r="B32" s="69"/>
      <c r="C32" s="257"/>
      <c r="D32" s="123" t="s">
        <v>1678</v>
      </c>
      <c r="E32" s="145" t="str">
        <f>IFERROR(VLOOKUP(D32,BD!$B:$D,2,FALSE),"")</f>
        <v>SMEL/MCR</v>
      </c>
      <c r="F32" s="160">
        <f>IFERROR(VLOOKUP(D32,BD!$B:$D,3,FALSE),"")</f>
        <v>0</v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440</v>
      </c>
      <c r="H32" s="147">
        <f t="shared" si="0"/>
        <v>1</v>
      </c>
      <c r="I32" s="71"/>
      <c r="J32" s="71"/>
      <c r="K32" s="71"/>
      <c r="L32" s="71"/>
      <c r="M32" s="71"/>
      <c r="N32" s="71"/>
      <c r="O32" s="71"/>
      <c r="P32" s="71"/>
      <c r="Q32" s="71"/>
      <c r="R32" s="71">
        <v>440</v>
      </c>
      <c r="S32" s="71"/>
      <c r="T32" s="71"/>
      <c r="U32" s="158"/>
    </row>
    <row r="33" spans="2:21" ht="12" x14ac:dyDescent="0.2">
      <c r="B33" s="69"/>
      <c r="C33" s="257">
        <v>24</v>
      </c>
      <c r="D33" s="123" t="s">
        <v>1667</v>
      </c>
      <c r="E33" s="145" t="str">
        <f>IFERROR(VLOOKUP(D33,BD!$B:$D,2,FALSE),"")</f>
        <v>PIAMARTA</v>
      </c>
      <c r="F33" s="160">
        <f>IFERROR(VLOOKUP(D33,BD!$B:$D,3,FALSE),"")</f>
        <v>0</v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320</v>
      </c>
      <c r="H33" s="147">
        <f t="shared" si="0"/>
        <v>1</v>
      </c>
      <c r="I33" s="71"/>
      <c r="J33" s="71"/>
      <c r="K33" s="71"/>
      <c r="L33" s="71"/>
      <c r="M33" s="71"/>
      <c r="N33" s="71"/>
      <c r="O33" s="71"/>
      <c r="P33" s="71"/>
      <c r="Q33" s="71"/>
      <c r="R33" s="71">
        <v>320</v>
      </c>
      <c r="S33" s="71"/>
      <c r="T33" s="71"/>
      <c r="U33" s="158"/>
    </row>
    <row r="34" spans="2:21" ht="12" x14ac:dyDescent="0.2">
      <c r="B34" s="69"/>
      <c r="C34" s="221"/>
      <c r="D34" s="123"/>
      <c r="E34" s="145" t="str">
        <f>IFERROR(VLOOKUP(D34,BD!$B:$D,2,FALSE),"")</f>
        <v/>
      </c>
      <c r="F34" s="160" t="str">
        <f>IFERROR(VLOOKUP(D34,BD!$B:$D,3,FALSE),"")</f>
        <v/>
      </c>
      <c r="G34" s="146">
        <f>IF(COUNT(I34:U34)&gt;=5,SUM(LARGE(I34:U34,{1,2,3,4,5})),IF(COUNT(I34:U34)=4,SUM(LARGE(I34:U34,{1,2,3,4})),IF(COUNT(I34:U34)=3,SUM(LARGE(I34:U34,{1,2,3})),IF(COUNT(I34:U34)=2,SUM(LARGE(I34:U34,{1,2})),IF(COUNT(I34:U34)=1,SUM(LARGE(I34:U34,{1})),0)))))</f>
        <v>0</v>
      </c>
      <c r="H34" s="147">
        <f t="shared" si="0"/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158"/>
    </row>
    <row r="35" spans="2:21" ht="12" x14ac:dyDescent="0.2">
      <c r="B35" s="72"/>
      <c r="C35" s="73"/>
      <c r="D35" s="73"/>
      <c r="E35" s="75"/>
      <c r="F35" s="83"/>
      <c r="G35" s="120"/>
      <c r="H35" s="13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58"/>
    </row>
    <row r="36" spans="2:21" s="80" customFormat="1" x14ac:dyDescent="0.2">
      <c r="B36" s="76"/>
      <c r="C36" s="77"/>
      <c r="D36" s="78" t="str">
        <f>SM_S19!$D$55</f>
        <v>CONTAGEM DE SEMANAS</v>
      </c>
      <c r="E36" s="82"/>
      <c r="F36" s="83"/>
      <c r="G36" s="79"/>
      <c r="H36" s="136"/>
      <c r="I36" s="102">
        <f>SM!H$38</f>
        <v>50</v>
      </c>
      <c r="J36" s="102">
        <f>SM!I$38</f>
        <v>49</v>
      </c>
      <c r="K36" s="102">
        <f>SM!J$38</f>
        <v>35</v>
      </c>
      <c r="L36" s="102">
        <f>SM!K$38</f>
        <v>30</v>
      </c>
      <c r="M36" s="102">
        <f>SM!L$38</f>
        <v>28</v>
      </c>
      <c r="N36" s="102">
        <f>SM!M$38</f>
        <v>26</v>
      </c>
      <c r="O36" s="102">
        <f>SM!N$38</f>
        <v>22</v>
      </c>
      <c r="P36" s="102">
        <f>SM!O$38</f>
        <v>11</v>
      </c>
      <c r="Q36" s="102">
        <f>SM!P$38</f>
        <v>4</v>
      </c>
      <c r="R36" s="102">
        <f>SM!Q$38</f>
        <v>4</v>
      </c>
      <c r="S36" s="102">
        <f>SM!R$38</f>
        <v>4</v>
      </c>
      <c r="T36" s="102">
        <f>SM!S$38</f>
        <v>1</v>
      </c>
      <c r="U36" s="159"/>
    </row>
  </sheetData>
  <sheetProtection selectLockedCells="1" selectUnlockedCells="1"/>
  <sortState ref="D10:T34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D10:D34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5"/>
  <sheetViews>
    <sheetView showGridLines="0" zoomScaleNormal="100" zoomScaleSheetLayoutView="100" workbookViewId="0">
      <selection activeCell="D22" sqref="D22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20" width="8.28515625" style="49" customWidth="1"/>
    <col min="21" max="21" width="1.85546875" style="49" customWidth="1"/>
    <col min="22" max="16384" width="9.28515625" style="49"/>
  </cols>
  <sheetData>
    <row r="2" spans="2:21" ht="12" x14ac:dyDescent="0.2">
      <c r="B2" s="48" t="str">
        <f>SM_S19!B2</f>
        <v>RANKING ESTADUAL - 2019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1" ht="12" x14ac:dyDescent="0.2">
      <c r="B3" s="53" t="s">
        <v>1145</v>
      </c>
      <c r="D3" s="8">
        <f>SM!D3</f>
        <v>43787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1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57"/>
    </row>
    <row r="6" spans="2:21" ht="12" customHeight="1" x14ac:dyDescent="0.2">
      <c r="B6" s="222"/>
      <c r="C6" s="290" t="s">
        <v>1</v>
      </c>
      <c r="D6" s="290" t="str">
        <f>SM_S19!D6</f>
        <v>ATLETA</v>
      </c>
      <c r="E6" s="286" t="str">
        <f>SM_S19!E6</f>
        <v>ENTIDADE</v>
      </c>
      <c r="F6" s="295" t="s">
        <v>36</v>
      </c>
      <c r="G6" s="296" t="str">
        <f>SM_S19!G6</f>
        <v>TOTAL RK52</v>
      </c>
      <c r="H6" s="294" t="str">
        <f>SM_S19!H6</f>
        <v>Torneios</v>
      </c>
      <c r="I6" s="11" t="str">
        <f>SM!H6</f>
        <v>2o</v>
      </c>
      <c r="J6" s="11" t="str">
        <f>SM!I6</f>
        <v>3o</v>
      </c>
      <c r="K6" s="11" t="str">
        <f>SM!J6</f>
        <v>1o</v>
      </c>
      <c r="L6" s="11" t="str">
        <f>SM!K6</f>
        <v>1o</v>
      </c>
      <c r="M6" s="11" t="str">
        <f>SM!L6</f>
        <v>1o</v>
      </c>
      <c r="N6" s="11" t="str">
        <f>SM!M6</f>
        <v>1o</v>
      </c>
      <c r="O6" s="11" t="str">
        <f>SM!N6</f>
        <v>2o</v>
      </c>
      <c r="P6" s="11" t="str">
        <f>SM!O6</f>
        <v>3o</v>
      </c>
      <c r="Q6" s="11" t="str">
        <f>SM!P6</f>
        <v>2o</v>
      </c>
      <c r="R6" s="11" t="str">
        <f>SM!Q6</f>
        <v>2o</v>
      </c>
      <c r="S6" s="11" t="str">
        <f>SM!R6</f>
        <v>2o</v>
      </c>
      <c r="T6" s="11" t="str">
        <f>SM!S6</f>
        <v>4o</v>
      </c>
      <c r="U6" s="158"/>
    </row>
    <row r="7" spans="2:21" ht="12" x14ac:dyDescent="0.2">
      <c r="B7" s="222"/>
      <c r="C7" s="290"/>
      <c r="D7" s="290"/>
      <c r="E7" s="286"/>
      <c r="F7" s="295"/>
      <c r="G7" s="296"/>
      <c r="H7" s="294"/>
      <c r="I7" s="12" t="str">
        <f>SM!H7</f>
        <v>M-CWB</v>
      </c>
      <c r="J7" s="12" t="str">
        <f>SM!I7</f>
        <v>M-NOR</v>
      </c>
      <c r="K7" s="12" t="str">
        <f>SM!J7</f>
        <v>M-CWB</v>
      </c>
      <c r="L7" s="12" t="str">
        <f>SM!K7</f>
        <v>EST</v>
      </c>
      <c r="M7" s="12" t="str">
        <f>SM!L7</f>
        <v>M-NOR</v>
      </c>
      <c r="N7" s="12" t="str">
        <f>SM!M7</f>
        <v>M-OES</v>
      </c>
      <c r="O7" s="12" t="str">
        <f>SM!N7</f>
        <v>EST</v>
      </c>
      <c r="P7" s="12" t="str">
        <f>SM!O7</f>
        <v>EST</v>
      </c>
      <c r="Q7" s="12" t="str">
        <f>SM!P7</f>
        <v>M-NOR</v>
      </c>
      <c r="R7" s="12" t="str">
        <f>SM!Q7</f>
        <v>M-OES</v>
      </c>
      <c r="S7" s="12" t="str">
        <f>SM!R7</f>
        <v>M-CWB</v>
      </c>
      <c r="T7" s="12" t="str">
        <f>SM!S7</f>
        <v>EST</v>
      </c>
      <c r="U7" s="158"/>
    </row>
    <row r="8" spans="2:21" ht="12" x14ac:dyDescent="0.2">
      <c r="B8" s="64"/>
      <c r="C8" s="290"/>
      <c r="D8" s="290"/>
      <c r="E8" s="286"/>
      <c r="F8" s="295"/>
      <c r="G8" s="296"/>
      <c r="H8" s="294"/>
      <c r="I8" s="13">
        <f>SM!H8</f>
        <v>43444</v>
      </c>
      <c r="J8" s="13">
        <f>SM!I8</f>
        <v>43451</v>
      </c>
      <c r="K8" s="13">
        <f>SM!J8</f>
        <v>43549</v>
      </c>
      <c r="L8" s="13">
        <f>SM!K8</f>
        <v>43583</v>
      </c>
      <c r="M8" s="13">
        <f>SM!L8</f>
        <v>43598</v>
      </c>
      <c r="N8" s="13">
        <f>SM!M8</f>
        <v>43612</v>
      </c>
      <c r="O8" s="13">
        <f>SM!N8</f>
        <v>43640</v>
      </c>
      <c r="P8" s="13">
        <f>SM!O8</f>
        <v>43717</v>
      </c>
      <c r="Q8" s="13">
        <f>SM!P8</f>
        <v>43766</v>
      </c>
      <c r="R8" s="13">
        <f>SM!Q8</f>
        <v>43766</v>
      </c>
      <c r="S8" s="13">
        <f>SM!R8</f>
        <v>43766</v>
      </c>
      <c r="T8" s="13">
        <f>SM!S8</f>
        <v>43787</v>
      </c>
      <c r="U8" s="158"/>
    </row>
    <row r="9" spans="2:21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58"/>
    </row>
    <row r="10" spans="2:21" ht="12" x14ac:dyDescent="0.2">
      <c r="B10" s="69"/>
      <c r="C10" s="221">
        <v>1</v>
      </c>
      <c r="D10" s="121" t="s">
        <v>1140</v>
      </c>
      <c r="E10" s="145" t="str">
        <f>IFERROR(VLOOKUP(D10,BD!$B:$D,2,FALSE),"")</f>
        <v>ASSVP</v>
      </c>
      <c r="F10" s="160">
        <f>IFERROR(VLOOKUP(D10,BD!$B:$D,3,FALSE),"")</f>
        <v>40683</v>
      </c>
      <c r="G10" s="146">
        <f>IF(COUNT(I10:U10)&gt;=5,SUM(LARGE(I10:U10,{1,2,3,4,5})),IF(COUNT(I10:U10)=4,SUM(LARGE(I10:U10,{1,2,3,4})),IF(COUNT(I10:U10)=3,SUM(LARGE(I10:U10,{1,2,3})),IF(COUNT(I10:U10)=2,SUM(LARGE(I10:U10,{1,2})),IF(COUNT(I10:U10)=1,SUM(LARGE(I10:U10,{1})),0)))))</f>
        <v>5600</v>
      </c>
      <c r="H10" s="147">
        <f t="shared" ref="H10:H33" si="0">COUNT(I10:U10)-COUNTIF(I10:U10,"=0")</f>
        <v>4</v>
      </c>
      <c r="I10" s="71"/>
      <c r="J10" s="71"/>
      <c r="K10" s="71"/>
      <c r="L10" s="71"/>
      <c r="M10" s="71"/>
      <c r="N10" s="71"/>
      <c r="O10" s="71">
        <v>1600</v>
      </c>
      <c r="P10" s="71">
        <v>1600</v>
      </c>
      <c r="Q10" s="71"/>
      <c r="R10" s="71">
        <v>800</v>
      </c>
      <c r="S10" s="71"/>
      <c r="T10" s="71">
        <v>1600</v>
      </c>
      <c r="U10" s="158"/>
    </row>
    <row r="11" spans="2:21" ht="12" x14ac:dyDescent="0.2">
      <c r="B11" s="69"/>
      <c r="C11" s="221">
        <v>2</v>
      </c>
      <c r="D11" s="121" t="s">
        <v>750</v>
      </c>
      <c r="E11" s="145" t="str">
        <f>IFERROR(VLOOKUP(D11,BD!$B:$D,2,FALSE),"")</f>
        <v>PIAMARTA</v>
      </c>
      <c r="F11" s="160">
        <f>IFERROR(VLOOKUP(D11,BD!$B:$D,3,FALSE),"")</f>
        <v>40588</v>
      </c>
      <c r="G11" s="146">
        <f>IF(COUNT(I11:U11)&gt;=5,SUM(LARGE(I11:U11,{1,2,3,4,5})),IF(COUNT(I11:U11)=4,SUM(LARGE(I11:U11,{1,2,3,4})),IF(COUNT(I11:U11)=3,SUM(LARGE(I11:U11,{1,2,3})),IF(COUNT(I11:U11)=2,SUM(LARGE(I11:U11,{1,2})),IF(COUNT(I11:U11)=1,SUM(LARGE(I11:U11,{1})),0)))))</f>
        <v>4600</v>
      </c>
      <c r="H11" s="147">
        <f t="shared" si="0"/>
        <v>5</v>
      </c>
      <c r="I11" s="71"/>
      <c r="J11" s="71"/>
      <c r="K11" s="71"/>
      <c r="L11" s="71">
        <v>1600</v>
      </c>
      <c r="M11" s="71"/>
      <c r="N11" s="71">
        <v>800</v>
      </c>
      <c r="O11" s="71">
        <v>880</v>
      </c>
      <c r="P11" s="71">
        <v>640</v>
      </c>
      <c r="Q11" s="71"/>
      <c r="R11" s="71">
        <v>680</v>
      </c>
      <c r="S11" s="71"/>
      <c r="T11" s="71"/>
      <c r="U11" s="158"/>
    </row>
    <row r="12" spans="2:21" ht="12" x14ac:dyDescent="0.2">
      <c r="B12" s="69"/>
      <c r="C12" s="257">
        <v>3</v>
      </c>
      <c r="D12" s="126" t="s">
        <v>1042</v>
      </c>
      <c r="E12" s="145" t="str">
        <f>IFERROR(VLOOKUP(D12,BD!$B:$D,2,FALSE),"")</f>
        <v>ASSVP</v>
      </c>
      <c r="F12" s="160">
        <f>IFERROR(VLOOKUP(D12,BD!$B:$D,3,FALSE),"")</f>
        <v>40624</v>
      </c>
      <c r="G12" s="146">
        <f>IF(COUNT(I12:U12)&gt;=5,SUM(LARGE(I12:U12,{1,2,3,4,5})),IF(COUNT(I12:U12)=4,SUM(LARGE(I12:U12,{1,2,3,4})),IF(COUNT(I12:U12)=3,SUM(LARGE(I12:U12,{1,2,3})),IF(COUNT(I12:U12)=2,SUM(LARGE(I12:U12,{1,2})),IF(COUNT(I12:U12)=1,SUM(LARGE(I12:U12,{1})),0)))))</f>
        <v>3160</v>
      </c>
      <c r="H12" s="147">
        <f t="shared" si="0"/>
        <v>3</v>
      </c>
      <c r="I12" s="71"/>
      <c r="J12" s="71"/>
      <c r="K12" s="71"/>
      <c r="L12" s="71"/>
      <c r="M12" s="71"/>
      <c r="N12" s="71"/>
      <c r="O12" s="71"/>
      <c r="P12" s="71">
        <v>1360</v>
      </c>
      <c r="Q12" s="71"/>
      <c r="R12" s="71">
        <v>440</v>
      </c>
      <c r="S12" s="71"/>
      <c r="T12" s="71">
        <v>1360</v>
      </c>
      <c r="U12" s="158"/>
    </row>
    <row r="13" spans="2:21" ht="12" x14ac:dyDescent="0.2">
      <c r="B13" s="69"/>
      <c r="C13" s="257">
        <v>4</v>
      </c>
      <c r="D13" s="123" t="s">
        <v>1292</v>
      </c>
      <c r="E13" s="145" t="str">
        <f>IFERROR(VLOOKUP(D13,BD!$B:$D,2,FALSE),"")</f>
        <v>ABCFI</v>
      </c>
      <c r="F13" s="160">
        <f>IFERROR(VLOOKUP(D13,BD!$B:$D,3,FALSE),"")</f>
        <v>41092</v>
      </c>
      <c r="G13" s="146">
        <f>IF(COUNT(I13:U13)&gt;=5,SUM(LARGE(I13:U13,{1,2,3,4,5})),IF(COUNT(I13:U13)=4,SUM(LARGE(I13:U13,{1,2,3,4})),IF(COUNT(I13:U13)=3,SUM(LARGE(I13:U13,{1,2,3})),IF(COUNT(I13:U13)=2,SUM(LARGE(I13:U13,{1,2})),IF(COUNT(I13:U13)=1,SUM(LARGE(I13:U13,{1})),0)))))</f>
        <v>3040</v>
      </c>
      <c r="H13" s="147">
        <f t="shared" si="0"/>
        <v>3</v>
      </c>
      <c r="I13" s="71"/>
      <c r="J13" s="71"/>
      <c r="K13" s="71"/>
      <c r="L13" s="71"/>
      <c r="M13" s="71"/>
      <c r="N13" s="71">
        <v>560</v>
      </c>
      <c r="O13" s="71">
        <v>1360</v>
      </c>
      <c r="P13" s="71">
        <v>1120</v>
      </c>
      <c r="Q13" s="71"/>
      <c r="R13" s="71"/>
      <c r="S13" s="71"/>
      <c r="T13" s="71"/>
      <c r="U13" s="158"/>
    </row>
    <row r="14" spans="2:21" ht="12" x14ac:dyDescent="0.2">
      <c r="B14" s="69"/>
      <c r="C14" s="257">
        <v>5</v>
      </c>
      <c r="D14" s="126" t="s">
        <v>1682</v>
      </c>
      <c r="E14" s="145" t="str">
        <f>IFERROR(VLOOKUP(D14,BD!$B:$D,2,FALSE),"")</f>
        <v>SMCC</v>
      </c>
      <c r="F14" s="160">
        <f>IFERROR(VLOOKUP(D14,BD!$B:$D,3,FALSE),"")</f>
        <v>40868</v>
      </c>
      <c r="G14" s="146">
        <f>IF(COUNT(I14:U14)&gt;=5,SUM(LARGE(I14:U14,{1,2,3,4,5})),IF(COUNT(I14:U14)=4,SUM(LARGE(I14:U14,{1,2,3,4})),IF(COUNT(I14:U14)=3,SUM(LARGE(I14:U14,{1,2,3})),IF(COUNT(I14:U14)=2,SUM(LARGE(I14:U14,{1,2})),IF(COUNT(I14:U14)=1,SUM(LARGE(I14:U14,{1})),0)))))</f>
        <v>2680</v>
      </c>
      <c r="H14" s="147">
        <f t="shared" si="0"/>
        <v>3</v>
      </c>
      <c r="I14" s="71"/>
      <c r="J14" s="71"/>
      <c r="K14" s="71"/>
      <c r="L14" s="71"/>
      <c r="M14" s="71"/>
      <c r="N14" s="71"/>
      <c r="O14" s="71"/>
      <c r="P14" s="71">
        <v>880</v>
      </c>
      <c r="Q14" s="71"/>
      <c r="R14" s="71"/>
      <c r="S14" s="71">
        <v>680</v>
      </c>
      <c r="T14" s="71">
        <v>1120</v>
      </c>
      <c r="U14" s="158"/>
    </row>
    <row r="15" spans="2:21" ht="12" x14ac:dyDescent="0.2">
      <c r="B15" s="69"/>
      <c r="C15" s="257">
        <v>6</v>
      </c>
      <c r="D15" s="123" t="s">
        <v>1668</v>
      </c>
      <c r="E15" s="145" t="str">
        <f>IFERROR(VLOOKUP(D15,BD!$B:$D,2,FALSE),"")</f>
        <v>CC</v>
      </c>
      <c r="F15" s="160">
        <f>IFERROR(VLOOKUP(D15,BD!$B:$D,3,FALSE),"")</f>
        <v>40565</v>
      </c>
      <c r="G15" s="146">
        <f>IF(COUNT(I15:U15)&gt;=5,SUM(LARGE(I15:U15,{1,2,3,4,5})),IF(COUNT(I15:U15)=4,SUM(LARGE(I15:U15,{1,2,3,4})),IF(COUNT(I15:U15)=3,SUM(LARGE(I15:U15,{1,2,3})),IF(COUNT(I15:U15)=2,SUM(LARGE(I15:U15,{1,2})),IF(COUNT(I15:U15)=1,SUM(LARGE(I15:U15,{1})),0)))))</f>
        <v>1920</v>
      </c>
      <c r="H15" s="147">
        <f t="shared" si="0"/>
        <v>2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>
        <v>800</v>
      </c>
      <c r="T15" s="71">
        <v>1120</v>
      </c>
      <c r="U15" s="158"/>
    </row>
    <row r="16" spans="2:21" ht="12" x14ac:dyDescent="0.2">
      <c r="B16" s="69"/>
      <c r="C16" s="257">
        <v>7</v>
      </c>
      <c r="D16" s="123" t="s">
        <v>1680</v>
      </c>
      <c r="E16" s="145" t="str">
        <f>IFERROR(VLOOKUP(D16,BD!$B:$D,2,FALSE),"")</f>
        <v>PIAMARTA</v>
      </c>
      <c r="F16" s="160">
        <f>IFERROR(VLOOKUP(D16,BD!$B:$D,3,FALSE),"")</f>
        <v>41494</v>
      </c>
      <c r="G16" s="146">
        <f>IF(COUNT(I16:U16)&gt;=5,SUM(LARGE(I16:U16,{1,2,3,4,5})),IF(COUNT(I16:U16)=4,SUM(LARGE(I16:U16,{1,2,3,4})),IF(COUNT(I16:U16)=3,SUM(LARGE(I16:U16,{1,2,3})),IF(COUNT(I16:U16)=2,SUM(LARGE(I16:U16,{1,2})),IF(COUNT(I16:U16)=1,SUM(LARGE(I16:U16,{1})),0)))))</f>
        <v>1560</v>
      </c>
      <c r="H16" s="147">
        <f t="shared" si="0"/>
        <v>2</v>
      </c>
      <c r="I16" s="71"/>
      <c r="J16" s="71"/>
      <c r="K16" s="71"/>
      <c r="L16" s="71"/>
      <c r="M16" s="71"/>
      <c r="N16" s="71">
        <v>680</v>
      </c>
      <c r="O16" s="71">
        <v>880</v>
      </c>
      <c r="P16" s="71"/>
      <c r="Q16" s="71"/>
      <c r="R16" s="71"/>
      <c r="S16" s="71"/>
      <c r="T16" s="71"/>
      <c r="U16" s="158"/>
    </row>
    <row r="17" spans="2:21" ht="12" x14ac:dyDescent="0.2">
      <c r="B17" s="69"/>
      <c r="C17" s="257">
        <v>8</v>
      </c>
      <c r="D17" s="123" t="s">
        <v>1681</v>
      </c>
      <c r="E17" s="145" t="str">
        <f>IFERROR(VLOOKUP(D17,BD!$B:$D,2,FALSE),"")</f>
        <v>PIAMARTA</v>
      </c>
      <c r="F17" s="160">
        <f>IFERROR(VLOOKUP(D17,BD!$B:$D,3,FALSE),"")</f>
        <v>0</v>
      </c>
      <c r="G17" s="146">
        <f>IF(COUNT(I17:U17)&gt;=5,SUM(LARGE(I17:U17,{1,2,3,4,5})),IF(COUNT(I17:U17)=4,SUM(LARGE(I17:U17,{1,2,3,4})),IF(COUNT(I17:U17)=3,SUM(LARGE(I17:U17,{1,2,3})),IF(COUNT(I17:U17)=2,SUM(LARGE(I17:U17,{1,2})),IF(COUNT(I17:U17)=1,SUM(LARGE(I17:U17,{1})),0)))))</f>
        <v>1120</v>
      </c>
      <c r="H17" s="147">
        <f t="shared" si="0"/>
        <v>1</v>
      </c>
      <c r="I17" s="71"/>
      <c r="J17" s="71"/>
      <c r="K17" s="71"/>
      <c r="L17" s="71"/>
      <c r="M17" s="71"/>
      <c r="N17" s="71"/>
      <c r="O17" s="71"/>
      <c r="P17" s="71">
        <v>1120</v>
      </c>
      <c r="Q17" s="71"/>
      <c r="R17" s="71"/>
      <c r="S17" s="71"/>
      <c r="T17" s="71"/>
      <c r="U17" s="158"/>
    </row>
    <row r="18" spans="2:21" ht="12" x14ac:dyDescent="0.2">
      <c r="B18" s="69"/>
      <c r="C18" s="257">
        <v>9</v>
      </c>
      <c r="D18" s="123" t="s">
        <v>1684</v>
      </c>
      <c r="E18" s="145" t="str">
        <f>IFERROR(VLOOKUP(D18,BD!$B:$D,2,FALSE),"")</f>
        <v>CSJ/NAMBA TRAINING</v>
      </c>
      <c r="F18" s="160">
        <f>IFERROR(VLOOKUP(D18,BD!$B:$D,3,FALSE),"")</f>
        <v>42007</v>
      </c>
      <c r="G18" s="146">
        <f>IF(COUNT(I18:U18)&gt;=5,SUM(LARGE(I18:U18,{1,2,3,4,5})),IF(COUNT(I18:U18)=4,SUM(LARGE(I18:U18,{1,2,3,4})),IF(COUNT(I18:U18)=3,SUM(LARGE(I18:U18,{1,2,3})),IF(COUNT(I18:U18)=2,SUM(LARGE(I18:U18,{1,2})),IF(COUNT(I18:U18)=1,SUM(LARGE(I18:U18,{1})),0)))))</f>
        <v>800</v>
      </c>
      <c r="H18" s="147">
        <f t="shared" si="0"/>
        <v>1</v>
      </c>
      <c r="I18" s="71"/>
      <c r="J18" s="71"/>
      <c r="K18" s="71"/>
      <c r="L18" s="71"/>
      <c r="M18" s="71"/>
      <c r="N18" s="71"/>
      <c r="O18" s="71"/>
      <c r="P18" s="71"/>
      <c r="Q18" s="71">
        <v>800</v>
      </c>
      <c r="R18" s="71"/>
      <c r="S18" s="71"/>
      <c r="T18" s="71"/>
      <c r="U18" s="158"/>
    </row>
    <row r="19" spans="2:21" ht="12" x14ac:dyDescent="0.2">
      <c r="B19" s="69"/>
      <c r="C19" s="257">
        <v>10</v>
      </c>
      <c r="D19" s="123" t="s">
        <v>1683</v>
      </c>
      <c r="E19" s="145" t="str">
        <f>IFERROR(VLOOKUP(D19,BD!$B:$D,2,FALSE),"")</f>
        <v>PIAMARTA</v>
      </c>
      <c r="F19" s="160">
        <f>IFERROR(VLOOKUP(D19,BD!$B:$D,3,FALSE),"")</f>
        <v>0</v>
      </c>
      <c r="G19" s="146">
        <f>IF(COUNT(I19:U19)&gt;=5,SUM(LARGE(I19:U19,{1,2,3,4,5})),IF(COUNT(I19:U19)=4,SUM(LARGE(I19:U19,{1,2,3,4})),IF(COUNT(I19:U19)=3,SUM(LARGE(I19:U19,{1,2,3})),IF(COUNT(I19:U19)=2,SUM(LARGE(I19:U19,{1,2})),IF(COUNT(I19:U19)=1,SUM(LARGE(I19:U19,{1})),0)))))</f>
        <v>640</v>
      </c>
      <c r="H19" s="147">
        <f t="shared" si="0"/>
        <v>1</v>
      </c>
      <c r="I19" s="71"/>
      <c r="J19" s="71"/>
      <c r="K19" s="71"/>
      <c r="L19" s="71"/>
      <c r="M19" s="71"/>
      <c r="N19" s="71"/>
      <c r="O19" s="71"/>
      <c r="P19" s="71">
        <v>640</v>
      </c>
      <c r="Q19" s="71"/>
      <c r="R19" s="71"/>
      <c r="S19" s="71"/>
      <c r="T19" s="71"/>
      <c r="U19" s="158"/>
    </row>
    <row r="20" spans="2:21" ht="12" x14ac:dyDescent="0.2">
      <c r="B20" s="69"/>
      <c r="C20" s="257">
        <v>11</v>
      </c>
      <c r="D20" s="123" t="s">
        <v>1663</v>
      </c>
      <c r="E20" s="145" t="str">
        <f>IFERROR(VLOOKUP(D20,BD!$B:$D,2,FALSE),"")</f>
        <v>ASSVP</v>
      </c>
      <c r="F20" s="160">
        <f>IFERROR(VLOOKUP(D20,BD!$B:$D,3,FALSE),"")</f>
        <v>0</v>
      </c>
      <c r="G20" s="146">
        <f>IF(COUNT(I20:U20)&gt;=5,SUM(LARGE(I20:U20,{1,2,3,4,5})),IF(COUNT(I20:U20)=4,SUM(LARGE(I20:U20,{1,2,3,4})),IF(COUNT(I20:U20)=3,SUM(LARGE(I20:U20,{1,2,3})),IF(COUNT(I20:U20)=2,SUM(LARGE(I20:U20,{1,2})),IF(COUNT(I20:U20)=1,SUM(LARGE(I20:U20,{1})),0)))))</f>
        <v>560</v>
      </c>
      <c r="H20" s="147">
        <f t="shared" si="0"/>
        <v>1</v>
      </c>
      <c r="I20" s="71"/>
      <c r="J20" s="71"/>
      <c r="K20" s="71"/>
      <c r="L20" s="71"/>
      <c r="M20" s="71"/>
      <c r="N20" s="71"/>
      <c r="O20" s="71"/>
      <c r="P20" s="71"/>
      <c r="Q20" s="71"/>
      <c r="R20" s="71">
        <v>560</v>
      </c>
      <c r="S20" s="71"/>
      <c r="T20" s="71"/>
      <c r="U20" s="158"/>
    </row>
    <row r="21" spans="2:21" ht="12" x14ac:dyDescent="0.2">
      <c r="B21" s="69"/>
      <c r="C21" s="257">
        <v>12</v>
      </c>
      <c r="D21" s="123" t="s">
        <v>1685</v>
      </c>
      <c r="E21" s="145" t="str">
        <f>IFERROR(VLOOKUP(D21,BD!$B:$D,2,FALSE),"")</f>
        <v>PIAMARTA</v>
      </c>
      <c r="F21" s="160">
        <f>IFERROR(VLOOKUP(D21,BD!$B:$D,3,FALSE),"")</f>
        <v>0</v>
      </c>
      <c r="G21" s="146">
        <f>IF(COUNT(I21:U21)&gt;=5,SUM(LARGE(I21:U21,{1,2,3,4,5})),IF(COUNT(I21:U21)=4,SUM(LARGE(I21:U21,{1,2,3,4})),IF(COUNT(I21:U21)=3,SUM(LARGE(I21:U21,{1,2,3})),IF(COUNT(I21:U21)=2,SUM(LARGE(I21:U21,{1,2})),IF(COUNT(I21:U21)=1,SUM(LARGE(I21:U21,{1})),0)))))</f>
        <v>440</v>
      </c>
      <c r="H21" s="147">
        <f t="shared" si="0"/>
        <v>1</v>
      </c>
      <c r="I21" s="71"/>
      <c r="J21" s="71"/>
      <c r="K21" s="71"/>
      <c r="L21" s="71"/>
      <c r="M21" s="71"/>
      <c r="N21" s="71"/>
      <c r="O21" s="71"/>
      <c r="P21" s="71"/>
      <c r="Q21" s="71"/>
      <c r="R21" s="71">
        <v>440</v>
      </c>
      <c r="S21" s="71"/>
      <c r="T21" s="71"/>
      <c r="U21" s="158"/>
    </row>
    <row r="22" spans="2:21" ht="12" x14ac:dyDescent="0.2">
      <c r="B22" s="69"/>
      <c r="C22" s="257"/>
      <c r="D22" s="123" t="s">
        <v>1664</v>
      </c>
      <c r="E22" s="145" t="str">
        <f>IFERROR(VLOOKUP(D22,BD!$B:$D,2,FALSE),"")</f>
        <v>PIAMARTA</v>
      </c>
      <c r="F22" s="160">
        <f>IFERROR(VLOOKUP(D22,BD!$B:$D,3,FALSE),"")</f>
        <v>0</v>
      </c>
      <c r="G22" s="146">
        <f>IF(COUNT(I22:U22)&gt;=5,SUM(LARGE(I22:U22,{1,2,3,4,5})),IF(COUNT(I22:U22)=4,SUM(LARGE(I22:U22,{1,2,3,4})),IF(COUNT(I22:U22)=3,SUM(LARGE(I22:U22,{1,2,3})),IF(COUNT(I22:U22)=2,SUM(LARGE(I22:U22,{1,2})),IF(COUNT(I22:U22)=1,SUM(LARGE(I22:U22,{1})),0)))))</f>
        <v>440</v>
      </c>
      <c r="H22" s="147">
        <f t="shared" si="0"/>
        <v>1</v>
      </c>
      <c r="I22" s="71"/>
      <c r="J22" s="71"/>
      <c r="K22" s="71"/>
      <c r="L22" s="71"/>
      <c r="M22" s="71"/>
      <c r="N22" s="71"/>
      <c r="O22" s="71"/>
      <c r="P22" s="71"/>
      <c r="Q22" s="71"/>
      <c r="R22" s="71">
        <v>440</v>
      </c>
      <c r="S22" s="71"/>
      <c r="T22" s="71"/>
      <c r="U22" s="158"/>
    </row>
    <row r="23" spans="2:21" ht="12" x14ac:dyDescent="0.2">
      <c r="B23" s="69"/>
      <c r="C23" s="221"/>
      <c r="D23" s="123"/>
      <c r="E23" s="145" t="str">
        <f>IFERROR(VLOOKUP(D23,BD!$B:$D,2,FALSE),"")</f>
        <v/>
      </c>
      <c r="F23" s="160" t="str">
        <f>IFERROR(VLOOKUP(D23,BD!$B:$D,3,FALSE),"")</f>
        <v/>
      </c>
      <c r="G23" s="146">
        <f>IF(COUNT(I23:U23)&gt;=5,SUM(LARGE(I23:U23,{1,2,3,4,5})),IF(COUNT(I23:U23)=4,SUM(LARGE(I23:U23,{1,2,3,4})),IF(COUNT(I23:U23)=3,SUM(LARGE(I23:U23,{1,2,3})),IF(COUNT(I23:U23)=2,SUM(LARGE(I23:U23,{1,2})),IF(COUNT(I23:U23)=1,SUM(LARGE(I23:U23,{1})),0)))))</f>
        <v>0</v>
      </c>
      <c r="H23" s="147">
        <f t="shared" si="0"/>
        <v>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58"/>
    </row>
    <row r="24" spans="2:21" ht="12" x14ac:dyDescent="0.2">
      <c r="B24" s="69"/>
      <c r="C24" s="221"/>
      <c r="D24" s="123"/>
      <c r="E24" s="145" t="str">
        <f>IFERROR(VLOOKUP(D24,BD!$B:$D,2,FALSE),"")</f>
        <v/>
      </c>
      <c r="F24" s="160" t="str">
        <f>IFERROR(VLOOKUP(D24,BD!$B:$D,3,FALSE),"")</f>
        <v/>
      </c>
      <c r="G24" s="146">
        <f>IF(COUNT(I24:U24)&gt;=5,SUM(LARGE(I24:U24,{1,2,3,4,5})),IF(COUNT(I24:U24)=4,SUM(LARGE(I24:U24,{1,2,3,4})),IF(COUNT(I24:U24)=3,SUM(LARGE(I24:U24,{1,2,3})),IF(COUNT(I24:U24)=2,SUM(LARGE(I24:U24,{1,2})),IF(COUNT(I24:U24)=1,SUM(LARGE(I24:U24,{1})),0)))))</f>
        <v>0</v>
      </c>
      <c r="H24" s="147">
        <f t="shared" si="0"/>
        <v>0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58"/>
    </row>
    <row r="25" spans="2:21" ht="12" x14ac:dyDescent="0.2">
      <c r="B25" s="69"/>
      <c r="C25" s="221"/>
      <c r="D25" s="123"/>
      <c r="E25" s="145" t="str">
        <f>IFERROR(VLOOKUP(D25,BD!$B:$D,2,FALSE),"")</f>
        <v/>
      </c>
      <c r="F25" s="160" t="str">
        <f>IFERROR(VLOOKUP(D25,BD!$B:$D,3,FALSE),"")</f>
        <v/>
      </c>
      <c r="G25" s="146">
        <f>IF(COUNT(I25:U25)&gt;=5,SUM(LARGE(I25:U25,{1,2,3,4,5})),IF(COUNT(I25:U25)=4,SUM(LARGE(I25:U25,{1,2,3,4})),IF(COUNT(I25:U25)=3,SUM(LARGE(I25:U25,{1,2,3})),IF(COUNT(I25:U25)=2,SUM(LARGE(I25:U25,{1,2})),IF(COUNT(I25:U25)=1,SUM(LARGE(I25:U25,{1})),0)))))</f>
        <v>0</v>
      </c>
      <c r="H25" s="147">
        <f t="shared" si="0"/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58"/>
    </row>
    <row r="26" spans="2:21" ht="12" x14ac:dyDescent="0.2">
      <c r="B26" s="69"/>
      <c r="C26" s="221"/>
      <c r="D26" s="123"/>
      <c r="E26" s="145" t="str">
        <f>IFERROR(VLOOKUP(D26,BD!$B:$D,2,FALSE),"")</f>
        <v/>
      </c>
      <c r="F26" s="160" t="str">
        <f>IFERROR(VLOOKUP(D26,BD!$B:$D,3,FALSE),"")</f>
        <v/>
      </c>
      <c r="G26" s="146">
        <f>IF(COUNT(I26:U26)&gt;=5,SUM(LARGE(I26:U26,{1,2,3,4,5})),IF(COUNT(I26:U26)=4,SUM(LARGE(I26:U26,{1,2,3,4})),IF(COUNT(I26:U26)=3,SUM(LARGE(I26:U26,{1,2,3})),IF(COUNT(I26:U26)=2,SUM(LARGE(I26:U26,{1,2})),IF(COUNT(I26:U26)=1,SUM(LARGE(I26:U26,{1})),0)))))</f>
        <v>0</v>
      </c>
      <c r="H26" s="147">
        <f t="shared" si="0"/>
        <v>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58"/>
    </row>
    <row r="27" spans="2:21" ht="12" x14ac:dyDescent="0.2">
      <c r="B27" s="69"/>
      <c r="C27" s="221"/>
      <c r="D27" s="123"/>
      <c r="E27" s="145" t="str">
        <f>IFERROR(VLOOKUP(D27,BD!$B:$D,2,FALSE),"")</f>
        <v/>
      </c>
      <c r="F27" s="160" t="str">
        <f>IFERROR(VLOOKUP(D27,BD!$B:$D,3,FALSE),"")</f>
        <v/>
      </c>
      <c r="G27" s="146">
        <f>IF(COUNT(I27:U27)&gt;=5,SUM(LARGE(I27:U27,{1,2,3,4,5})),IF(COUNT(I27:U27)=4,SUM(LARGE(I27:U27,{1,2,3,4})),IF(COUNT(I27:U27)=3,SUM(LARGE(I27:U27,{1,2,3})),IF(COUNT(I27:U27)=2,SUM(LARGE(I27:U27,{1,2})),IF(COUNT(I27:U27)=1,SUM(LARGE(I27:U27,{1})),0)))))</f>
        <v>0</v>
      </c>
      <c r="H27" s="147">
        <f t="shared" si="0"/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58"/>
    </row>
    <row r="28" spans="2:21" ht="12" x14ac:dyDescent="0.2">
      <c r="B28" s="69"/>
      <c r="C28" s="221"/>
      <c r="D28" s="123"/>
      <c r="E28" s="145" t="str">
        <f>IFERROR(VLOOKUP(D28,BD!$B:$D,2,FALSE),"")</f>
        <v/>
      </c>
      <c r="F28" s="160" t="str">
        <f>IFERROR(VLOOKUP(D28,BD!$B:$D,3,FALSE),"")</f>
        <v/>
      </c>
      <c r="G28" s="146">
        <f>IF(COUNT(I28:U28)&gt;=5,SUM(LARGE(I28:U28,{1,2,3,4,5})),IF(COUNT(I28:U28)=4,SUM(LARGE(I28:U28,{1,2,3,4})),IF(COUNT(I28:U28)=3,SUM(LARGE(I28:U28,{1,2,3})),IF(COUNT(I28:U28)=2,SUM(LARGE(I28:U28,{1,2})),IF(COUNT(I28:U28)=1,SUM(LARGE(I28:U28,{1})),0)))))</f>
        <v>0</v>
      </c>
      <c r="H28" s="147">
        <f t="shared" si="0"/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58"/>
    </row>
    <row r="29" spans="2:21" ht="12" x14ac:dyDescent="0.2">
      <c r="B29" s="69"/>
      <c r="C29" s="221"/>
      <c r="D29" s="123"/>
      <c r="E29" s="145" t="str">
        <f>IFERROR(VLOOKUP(D29,BD!$B:$D,2,FALSE),"")</f>
        <v/>
      </c>
      <c r="F29" s="160" t="str">
        <f>IFERROR(VLOOKUP(D29,BD!$B:$D,3,FALSE),"")</f>
        <v/>
      </c>
      <c r="G29" s="146">
        <f>IF(COUNT(I29:U29)&gt;=5,SUM(LARGE(I29:U29,{1,2,3,4,5})),IF(COUNT(I29:U29)=4,SUM(LARGE(I29:U29,{1,2,3,4})),IF(COUNT(I29:U29)=3,SUM(LARGE(I29:U29,{1,2,3})),IF(COUNT(I29:U29)=2,SUM(LARGE(I29:U29,{1,2})),IF(COUNT(I29:U29)=1,SUM(LARGE(I29:U29,{1})),0)))))</f>
        <v>0</v>
      </c>
      <c r="H29" s="147">
        <f t="shared" si="0"/>
        <v>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58"/>
    </row>
    <row r="30" spans="2:21" ht="12" x14ac:dyDescent="0.2">
      <c r="B30" s="69"/>
      <c r="C30" s="221"/>
      <c r="D30" s="123"/>
      <c r="E30" s="145" t="str">
        <f>IFERROR(VLOOKUP(D30,BD!$B:$D,2,FALSE),"")</f>
        <v/>
      </c>
      <c r="F30" s="160" t="str">
        <f>IFERROR(VLOOKUP(D30,BD!$B:$D,3,FALSE),"")</f>
        <v/>
      </c>
      <c r="G30" s="146">
        <f>IF(COUNT(I30:U30)&gt;=5,SUM(LARGE(I30:U30,{1,2,3,4,5})),IF(COUNT(I30:U30)=4,SUM(LARGE(I30:U30,{1,2,3,4})),IF(COUNT(I30:U30)=3,SUM(LARGE(I30:U30,{1,2,3})),IF(COUNT(I30:U30)=2,SUM(LARGE(I30:U30,{1,2})),IF(COUNT(I30:U30)=1,SUM(LARGE(I30:U30,{1})),0)))))</f>
        <v>0</v>
      </c>
      <c r="H30" s="147">
        <f t="shared" si="0"/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58"/>
    </row>
    <row r="31" spans="2:21" ht="12" x14ac:dyDescent="0.2">
      <c r="B31" s="69"/>
      <c r="C31" s="221"/>
      <c r="D31" s="123"/>
      <c r="E31" s="145" t="str">
        <f>IFERROR(VLOOKUP(D31,BD!$B:$D,2,FALSE),"")</f>
        <v/>
      </c>
      <c r="F31" s="160" t="str">
        <f>IFERROR(VLOOKUP(D31,BD!$B:$D,3,FALSE),"")</f>
        <v/>
      </c>
      <c r="G31" s="146">
        <f>IF(COUNT(I31:U31)&gt;=5,SUM(LARGE(I31:U31,{1,2,3,4,5})),IF(COUNT(I31:U31)=4,SUM(LARGE(I31:U31,{1,2,3,4})),IF(COUNT(I31:U31)=3,SUM(LARGE(I31:U31,{1,2,3})),IF(COUNT(I31:U31)=2,SUM(LARGE(I31:U31,{1,2})),IF(COUNT(I31:U31)=1,SUM(LARGE(I31:U31,{1})),0)))))</f>
        <v>0</v>
      </c>
      <c r="H31" s="147">
        <f t="shared" si="0"/>
        <v>0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58"/>
    </row>
    <row r="32" spans="2:21" ht="12" x14ac:dyDescent="0.2">
      <c r="B32" s="69"/>
      <c r="C32" s="221"/>
      <c r="D32" s="123"/>
      <c r="E32" s="145" t="str">
        <f>IFERROR(VLOOKUP(D32,BD!$B:$D,2,FALSE),"")</f>
        <v/>
      </c>
      <c r="F32" s="160" t="str">
        <f>IFERROR(VLOOKUP(D32,BD!$B:$D,3,FALSE),"")</f>
        <v/>
      </c>
      <c r="G32" s="146">
        <f>IF(COUNT(I32:U32)&gt;=5,SUM(LARGE(I32:U32,{1,2,3,4,5})),IF(COUNT(I32:U32)=4,SUM(LARGE(I32:U32,{1,2,3,4})),IF(COUNT(I32:U32)=3,SUM(LARGE(I32:U32,{1,2,3})),IF(COUNT(I32:U32)=2,SUM(LARGE(I32:U32,{1,2})),IF(COUNT(I32:U32)=1,SUM(LARGE(I32:U32,{1})),0)))))</f>
        <v>0</v>
      </c>
      <c r="H32" s="147">
        <f t="shared" si="0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158"/>
    </row>
    <row r="33" spans="2:21" ht="12" x14ac:dyDescent="0.2">
      <c r="B33" s="69"/>
      <c r="C33" s="221"/>
      <c r="D33" s="123"/>
      <c r="E33" s="145" t="str">
        <f>IFERROR(VLOOKUP(D33,BD!$B:$D,2,FALSE),"")</f>
        <v/>
      </c>
      <c r="F33" s="160" t="str">
        <f>IFERROR(VLOOKUP(D33,BD!$B:$D,3,FALSE),"")</f>
        <v/>
      </c>
      <c r="G33" s="146">
        <f>IF(COUNT(I33:U33)&gt;=5,SUM(LARGE(I33:U33,{1,2,3,4,5})),IF(COUNT(I33:U33)=4,SUM(LARGE(I33:U33,{1,2,3,4})),IF(COUNT(I33:U33)=3,SUM(LARGE(I33:U33,{1,2,3})),IF(COUNT(I33:U33)=2,SUM(LARGE(I33:U33,{1,2})),IF(COUNT(I33:U33)=1,SUM(LARGE(I33:U33,{1})),0)))))</f>
        <v>0</v>
      </c>
      <c r="H33" s="147">
        <f t="shared" si="0"/>
        <v>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58"/>
    </row>
    <row r="34" spans="2:21" ht="12" x14ac:dyDescent="0.2">
      <c r="B34" s="72"/>
      <c r="C34" s="73"/>
      <c r="D34" s="73"/>
      <c r="E34" s="75"/>
      <c r="F34" s="83"/>
      <c r="G34" s="120"/>
      <c r="H34" s="135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58"/>
    </row>
    <row r="35" spans="2:21" s="80" customFormat="1" x14ac:dyDescent="0.2">
      <c r="B35" s="76"/>
      <c r="C35" s="77"/>
      <c r="D35" s="78" t="str">
        <f>SM_S19!$D$55</f>
        <v>CONTAGEM DE SEMANAS</v>
      </c>
      <c r="E35" s="82"/>
      <c r="F35" s="83"/>
      <c r="G35" s="79"/>
      <c r="H35" s="136"/>
      <c r="I35" s="102">
        <f>SM!H$38</f>
        <v>50</v>
      </c>
      <c r="J35" s="102">
        <f>SM!I$38</f>
        <v>49</v>
      </c>
      <c r="K35" s="102">
        <f>SM!J$38</f>
        <v>35</v>
      </c>
      <c r="L35" s="102">
        <f>SM!K$38</f>
        <v>30</v>
      </c>
      <c r="M35" s="102">
        <f>SM!L$38</f>
        <v>28</v>
      </c>
      <c r="N35" s="102">
        <f>SM!M$38</f>
        <v>26</v>
      </c>
      <c r="O35" s="102">
        <f>SM!N$38</f>
        <v>22</v>
      </c>
      <c r="P35" s="102">
        <f>SM!O$38</f>
        <v>11</v>
      </c>
      <c r="Q35" s="102">
        <f>SM!P$38</f>
        <v>4</v>
      </c>
      <c r="R35" s="102">
        <f>SM!Q$38</f>
        <v>4</v>
      </c>
      <c r="S35" s="102">
        <f>SM!R$38</f>
        <v>4</v>
      </c>
      <c r="T35" s="102">
        <f>SM!S$38</f>
        <v>1</v>
      </c>
      <c r="U35" s="159"/>
    </row>
  </sheetData>
  <sheetProtection selectLockedCells="1" selectUnlockedCells="1"/>
  <sortState ref="D10:T33">
    <sortCondition descending="1" ref="G1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D10:D33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1"/>
  <sheetViews>
    <sheetView showGridLines="0" topLeftCell="A9" zoomScale="90" zoomScaleNormal="90" zoomScaleSheetLayoutView="100" workbookViewId="0">
      <selection activeCell="D12" sqref="D12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1686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259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259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258">
        <v>1</v>
      </c>
      <c r="D10" s="124" t="s">
        <v>1654</v>
      </c>
      <c r="E10" s="126" t="s">
        <v>1672</v>
      </c>
      <c r="F10" s="145" t="str">
        <f>IFERROR(VLOOKUP(D10,BD!$B:$D,2,FALSE),"")</f>
        <v>SMEL/MCR</v>
      </c>
      <c r="G10" s="145" t="str">
        <f>IFERROR(VLOOKUP(E10,BD!$B:$D,2,FALSE),"")</f>
        <v>SMEL/MCR</v>
      </c>
      <c r="H10" s="160">
        <f>IFERROR(VLOOKUP(D10,BD!$B:$D,3,FALSE),"")</f>
        <v>40668</v>
      </c>
      <c r="I10" s="160">
        <f>IFERROR(VLOOKUP(E10,BD!$B:$D,3,FALSE),"")</f>
        <v>41615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1600</v>
      </c>
      <c r="K10" s="147">
        <f t="shared" ref="K10:K39" si="0">COUNT(L10:X10)-COUNTIF(L10:X10,"=0")</f>
        <v>1</v>
      </c>
      <c r="L10" s="71"/>
      <c r="M10" s="71"/>
      <c r="N10" s="71"/>
      <c r="O10" s="71"/>
      <c r="P10" s="71"/>
      <c r="Q10" s="71"/>
      <c r="R10" s="71">
        <v>1600</v>
      </c>
      <c r="S10" s="71"/>
      <c r="T10" s="71"/>
      <c r="U10" s="71"/>
      <c r="V10" s="71"/>
      <c r="W10" s="71"/>
      <c r="X10" s="158"/>
    </row>
    <row r="11" spans="2:24" ht="12" x14ac:dyDescent="0.2">
      <c r="B11" s="69"/>
      <c r="C11" s="258"/>
      <c r="D11" s="123" t="s">
        <v>1674</v>
      </c>
      <c r="E11" s="123" t="s">
        <v>1248</v>
      </c>
      <c r="F11" s="145" t="str">
        <f>IFERROR(VLOOKUP(D11,BD!$B:$D,2,FALSE),"")</f>
        <v>SMCC</v>
      </c>
      <c r="G11" s="145" t="str">
        <f>IFERROR(VLOOKUP(E11,BD!$B:$D,2,FALSE),"")</f>
        <v>ABCFI</v>
      </c>
      <c r="H11" s="160">
        <f>IFERROR(VLOOKUP(D11,BD!$B:$D,3,FALSE),"")</f>
        <v>41460</v>
      </c>
      <c r="I11" s="160">
        <f>IFERROR(VLOOKUP(E11,BD!$B:$D,3,FALSE),"")</f>
        <v>40968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1600</v>
      </c>
      <c r="K11" s="147">
        <f t="shared" si="0"/>
        <v>1</v>
      </c>
      <c r="L11" s="71"/>
      <c r="M11" s="71"/>
      <c r="N11" s="71"/>
      <c r="O11" s="71"/>
      <c r="P11" s="71"/>
      <c r="Q11" s="71"/>
      <c r="R11" s="71"/>
      <c r="S11" s="71">
        <v>1600</v>
      </c>
      <c r="T11" s="71"/>
      <c r="U11" s="71"/>
      <c r="V11" s="71"/>
      <c r="W11" s="71"/>
      <c r="X11" s="158"/>
    </row>
    <row r="12" spans="2:24" ht="12" x14ac:dyDescent="0.2">
      <c r="B12" s="69"/>
      <c r="C12" s="261"/>
      <c r="D12" s="123" t="s">
        <v>1674</v>
      </c>
      <c r="E12" s="123" t="s">
        <v>1679</v>
      </c>
      <c r="F12" s="145" t="str">
        <f>IFERROR(VLOOKUP(D12,BD!$B:$D,2,FALSE),"")</f>
        <v>SMCC</v>
      </c>
      <c r="G12" s="145" t="str">
        <f>IFERROR(VLOOKUP(E12,BD!$B:$D,2,FALSE),"")</f>
        <v>BME</v>
      </c>
      <c r="H12" s="160">
        <f>IFERROR(VLOOKUP(D12,BD!$B:$D,3,FALSE),"")</f>
        <v>41460</v>
      </c>
      <c r="I12" s="160">
        <f>IFERROR(VLOOKUP(E12,BD!$B:$D,3,FALSE),"")</f>
        <v>0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1600</v>
      </c>
      <c r="K12" s="147">
        <f t="shared" si="0"/>
        <v>1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>
        <v>1600</v>
      </c>
      <c r="X12" s="158"/>
    </row>
    <row r="13" spans="2:24" ht="12" x14ac:dyDescent="0.2">
      <c r="B13" s="69"/>
      <c r="C13" s="261">
        <v>4</v>
      </c>
      <c r="D13" s="126" t="s">
        <v>1277</v>
      </c>
      <c r="E13" s="123" t="s">
        <v>1274</v>
      </c>
      <c r="F13" s="145" t="str">
        <f>IFERROR(VLOOKUP(D13,BD!$B:$D,2,FALSE),"")</f>
        <v>PALOTINA</v>
      </c>
      <c r="G13" s="145" t="str">
        <f>IFERROR(VLOOKUP(E13,BD!$B:$D,2,FALSE),"")</f>
        <v>PALOTINA</v>
      </c>
      <c r="H13" s="160">
        <f>IFERROR(VLOOKUP(D13,BD!$B:$D,3,FALSE),"")</f>
        <v>40982</v>
      </c>
      <c r="I13" s="160">
        <f>IFERROR(VLOOKUP(E13,BD!$B:$D,3,FALSE),"")</f>
        <v>40575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1360</v>
      </c>
      <c r="K13" s="147">
        <f t="shared" si="0"/>
        <v>1</v>
      </c>
      <c r="L13" s="71"/>
      <c r="M13" s="71"/>
      <c r="N13" s="71"/>
      <c r="O13" s="71"/>
      <c r="P13" s="71"/>
      <c r="Q13" s="71"/>
      <c r="R13" s="71">
        <v>1360</v>
      </c>
      <c r="S13" s="71"/>
      <c r="T13" s="71"/>
      <c r="U13" s="71"/>
      <c r="V13" s="71"/>
      <c r="W13" s="71"/>
      <c r="X13" s="158"/>
    </row>
    <row r="14" spans="2:24" ht="12" x14ac:dyDescent="0.2">
      <c r="B14" s="69"/>
      <c r="C14" s="261"/>
      <c r="D14" s="124" t="s">
        <v>1677</v>
      </c>
      <c r="E14" s="70" t="s">
        <v>1675</v>
      </c>
      <c r="F14" s="145" t="str">
        <f>IFERROR(VLOOKUP(D14,BD!$B:$D,2,FALSE),"")</f>
        <v>PIAMARTA</v>
      </c>
      <c r="G14" s="145" t="str">
        <f>IFERROR(VLOOKUP(E14,BD!$B:$D,2,FALSE),"")</f>
        <v>PIAMARTA</v>
      </c>
      <c r="H14" s="160">
        <f>IFERROR(VLOOKUP(D14,BD!$B:$D,3,FALSE),"")</f>
        <v>40828</v>
      </c>
      <c r="I14" s="160">
        <f>IFERROR(VLOOKUP(E14,BD!$B:$D,3,FALSE),"")</f>
        <v>0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1360</v>
      </c>
      <c r="K14" s="147">
        <f t="shared" si="0"/>
        <v>1</v>
      </c>
      <c r="L14" s="71"/>
      <c r="M14" s="71"/>
      <c r="N14" s="71"/>
      <c r="O14" s="71"/>
      <c r="P14" s="71"/>
      <c r="Q14" s="71"/>
      <c r="R14" s="71"/>
      <c r="S14" s="71">
        <v>1360</v>
      </c>
      <c r="T14" s="71"/>
      <c r="U14" s="71"/>
      <c r="V14" s="71"/>
      <c r="W14" s="71"/>
      <c r="X14" s="158"/>
    </row>
    <row r="15" spans="2:24" ht="12" x14ac:dyDescent="0.2">
      <c r="B15" s="69"/>
      <c r="C15" s="261">
        <v>6</v>
      </c>
      <c r="D15" s="123" t="s">
        <v>1669</v>
      </c>
      <c r="E15" s="124" t="s">
        <v>1677</v>
      </c>
      <c r="F15" s="145" t="str">
        <f>IFERROR(VLOOKUP(D15,BD!$B:$D,2,FALSE),"")</f>
        <v>PIAMARTA</v>
      </c>
      <c r="G15" s="145" t="str">
        <f>IFERROR(VLOOKUP(E15,BD!$B:$D,2,FALSE),"")</f>
        <v>PIAMARTA</v>
      </c>
      <c r="H15" s="160">
        <f>IFERROR(VLOOKUP(D15,BD!$B:$D,3,FALSE),"")</f>
        <v>40557</v>
      </c>
      <c r="I15" s="160">
        <f>IFERROR(VLOOKUP(E15,BD!$B:$D,3,FALSE),"")</f>
        <v>40828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1120</v>
      </c>
      <c r="K15" s="147">
        <f t="shared" si="0"/>
        <v>1</v>
      </c>
      <c r="L15" s="71"/>
      <c r="M15" s="71"/>
      <c r="N15" s="71"/>
      <c r="O15" s="71"/>
      <c r="P15" s="71"/>
      <c r="Q15" s="71"/>
      <c r="R15" s="71">
        <v>1120</v>
      </c>
      <c r="S15" s="71"/>
      <c r="T15" s="71"/>
      <c r="U15" s="71"/>
      <c r="V15" s="71"/>
      <c r="W15" s="71"/>
      <c r="X15" s="158"/>
    </row>
    <row r="16" spans="2:24" ht="12" x14ac:dyDescent="0.2">
      <c r="B16" s="69"/>
      <c r="C16" s="261">
        <v>7</v>
      </c>
      <c r="D16" s="70" t="s">
        <v>1673</v>
      </c>
      <c r="E16" s="70" t="s">
        <v>1671</v>
      </c>
      <c r="F16" s="145" t="str">
        <f>IFERROR(VLOOKUP(D16,BD!$B:$D,2,FALSE),"")</f>
        <v>PIAMARTA</v>
      </c>
      <c r="G16" s="145" t="str">
        <f>IFERROR(VLOOKUP(E16,BD!$B:$D,2,FALSE),"")</f>
        <v>PIAMARTA</v>
      </c>
      <c r="H16" s="160">
        <f>IFERROR(VLOOKUP(D16,BD!$B:$D,3,FALSE),"")</f>
        <v>41422</v>
      </c>
      <c r="I16" s="160">
        <f>IFERROR(VLOOKUP(E16,BD!$B:$D,3,FALSE),"")</f>
        <v>40917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880</v>
      </c>
      <c r="K16" s="147">
        <f t="shared" si="0"/>
        <v>1</v>
      </c>
      <c r="L16" s="71"/>
      <c r="M16" s="71"/>
      <c r="N16" s="71"/>
      <c r="O16" s="71"/>
      <c r="P16" s="71"/>
      <c r="Q16" s="71"/>
      <c r="R16" s="71">
        <v>880</v>
      </c>
      <c r="S16" s="71"/>
      <c r="T16" s="71"/>
      <c r="U16" s="71"/>
      <c r="V16" s="71"/>
      <c r="W16" s="71"/>
      <c r="X16" s="158"/>
    </row>
    <row r="17" spans="2:24" ht="12" x14ac:dyDescent="0.2">
      <c r="B17" s="69"/>
      <c r="C17" s="261"/>
      <c r="D17" s="126" t="s">
        <v>1248</v>
      </c>
      <c r="E17" s="70" t="s">
        <v>1143</v>
      </c>
      <c r="F17" s="145" t="str">
        <f>IFERROR(VLOOKUP(D17,BD!$B:$D,2,FALSE),"")</f>
        <v>ABCFI</v>
      </c>
      <c r="G17" s="145" t="str">
        <f>IFERROR(VLOOKUP(E17,BD!$B:$D,2,FALSE),"")</f>
        <v>ASSVP</v>
      </c>
      <c r="H17" s="160">
        <f>IFERROR(VLOOKUP(D17,BD!$B:$D,3,FALSE),"")</f>
        <v>40968</v>
      </c>
      <c r="I17" s="160">
        <f>IFERROR(VLOOKUP(E17,BD!$B:$D,3,FALSE),"")</f>
        <v>40801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880</v>
      </c>
      <c r="K17" s="147">
        <f t="shared" si="0"/>
        <v>1</v>
      </c>
      <c r="L17" s="71"/>
      <c r="M17" s="71"/>
      <c r="N17" s="71"/>
      <c r="O17" s="71"/>
      <c r="P17" s="71"/>
      <c r="Q17" s="71"/>
      <c r="R17" s="71">
        <v>880</v>
      </c>
      <c r="S17" s="71"/>
      <c r="T17" s="71"/>
      <c r="U17" s="71"/>
      <c r="V17" s="71"/>
      <c r="W17" s="71"/>
      <c r="X17" s="158"/>
    </row>
    <row r="18" spans="2:24" ht="12" x14ac:dyDescent="0.2">
      <c r="B18" s="69"/>
      <c r="C18" s="261">
        <v>9</v>
      </c>
      <c r="D18" s="70" t="s">
        <v>1671</v>
      </c>
      <c r="E18" s="70" t="s">
        <v>1677</v>
      </c>
      <c r="F18" s="145" t="str">
        <f>IFERROR(VLOOKUP(D18,BD!$B:$D,2,FALSE),"")</f>
        <v>PIAMARTA</v>
      </c>
      <c r="G18" s="145" t="str">
        <f>IFERROR(VLOOKUP(E18,BD!$B:$D,2,FALSE),"")</f>
        <v>PIAMARTA</v>
      </c>
      <c r="H18" s="160">
        <f>IFERROR(VLOOKUP(D18,BD!$B:$D,3,FALSE),"")</f>
        <v>40917</v>
      </c>
      <c r="I18" s="160">
        <f>IFERROR(VLOOKUP(E18,BD!$B:$D,3,FALSE),"")</f>
        <v>40828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800</v>
      </c>
      <c r="K18" s="147">
        <f t="shared" si="0"/>
        <v>1</v>
      </c>
      <c r="L18" s="71"/>
      <c r="M18" s="71"/>
      <c r="N18" s="71"/>
      <c r="O18" s="71"/>
      <c r="P18" s="71"/>
      <c r="Q18" s="71"/>
      <c r="R18" s="71"/>
      <c r="S18" s="71"/>
      <c r="T18" s="71"/>
      <c r="U18" s="71">
        <v>800</v>
      </c>
      <c r="V18" s="71"/>
      <c r="W18" s="71"/>
      <c r="X18" s="158"/>
    </row>
    <row r="19" spans="2:24" ht="12" x14ac:dyDescent="0.2">
      <c r="B19" s="69"/>
      <c r="C19" s="261">
        <v>10</v>
      </c>
      <c r="D19" s="123" t="s">
        <v>1676</v>
      </c>
      <c r="E19" s="123" t="s">
        <v>1667</v>
      </c>
      <c r="F19" s="145" t="str">
        <f>IFERROR(VLOOKUP(D19,BD!$B:$D,2,FALSE),"")</f>
        <v>PIAMARTA</v>
      </c>
      <c r="G19" s="145" t="str">
        <f>IFERROR(VLOOKUP(E19,BD!$B:$D,2,FALSE),"")</f>
        <v>PIAMARTA</v>
      </c>
      <c r="H19" s="160">
        <f>IFERROR(VLOOKUP(D19,BD!$B:$D,3,FALSE),"")</f>
        <v>0</v>
      </c>
      <c r="I19" s="160">
        <f>IFERROR(VLOOKUP(E19,BD!$B:$D,3,FALSE),"")</f>
        <v>0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680</v>
      </c>
      <c r="K19" s="147">
        <f t="shared" si="0"/>
        <v>1</v>
      </c>
      <c r="L19" s="71"/>
      <c r="M19" s="71"/>
      <c r="N19" s="71"/>
      <c r="O19" s="71"/>
      <c r="P19" s="71"/>
      <c r="Q19" s="71"/>
      <c r="R19" s="71"/>
      <c r="S19" s="71"/>
      <c r="T19" s="71"/>
      <c r="U19" s="71">
        <v>680</v>
      </c>
      <c r="V19" s="71"/>
      <c r="W19" s="71"/>
      <c r="X19" s="158"/>
    </row>
    <row r="20" spans="2:24" ht="12" x14ac:dyDescent="0.2">
      <c r="B20" s="69"/>
      <c r="C20" s="261">
        <v>11</v>
      </c>
      <c r="D20" s="123" t="s">
        <v>1277</v>
      </c>
      <c r="E20" s="70" t="s">
        <v>1274</v>
      </c>
      <c r="F20" s="145" t="str">
        <f>IFERROR(VLOOKUP(D20,BD!$B:$D,2,FALSE),"")</f>
        <v>PALOTINA</v>
      </c>
      <c r="G20" s="145" t="str">
        <f>IFERROR(VLOOKUP(E20,BD!$B:$D,2,FALSE),"")</f>
        <v>PALOTINA</v>
      </c>
      <c r="H20" s="160">
        <f>IFERROR(VLOOKUP(D20,BD!$B:$D,3,FALSE),"")</f>
        <v>40982</v>
      </c>
      <c r="I20" s="160">
        <f>IFERROR(VLOOKUP(E20,BD!$B:$D,3,FALSE),"")</f>
        <v>40575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560</v>
      </c>
      <c r="K20" s="147">
        <f t="shared" si="0"/>
        <v>1</v>
      </c>
      <c r="L20" s="71"/>
      <c r="M20" s="71"/>
      <c r="N20" s="71"/>
      <c r="O20" s="71"/>
      <c r="P20" s="71"/>
      <c r="Q20" s="71"/>
      <c r="R20" s="71"/>
      <c r="S20" s="71"/>
      <c r="T20" s="71"/>
      <c r="U20" s="71">
        <v>560</v>
      </c>
      <c r="V20" s="71"/>
      <c r="W20" s="71"/>
      <c r="X20" s="158"/>
    </row>
    <row r="21" spans="2:24" ht="12" x14ac:dyDescent="0.2">
      <c r="B21" s="69"/>
      <c r="C21" s="258"/>
      <c r="D21" s="124"/>
      <c r="E21" s="70"/>
      <c r="F21" s="145" t="str">
        <f>IFERROR(VLOOKUP(D21,BD!$B:$D,2,FALSE),"")</f>
        <v/>
      </c>
      <c r="G21" s="145" t="str">
        <f>IFERROR(VLOOKUP(E21,BD!$B:$D,2,FALSE),"")</f>
        <v/>
      </c>
      <c r="H21" s="160" t="str">
        <f>IFERROR(VLOOKUP(D21,BD!$B:$D,3,FALSE),"")</f>
        <v/>
      </c>
      <c r="I21" s="160" t="str">
        <f>IFERROR(VLOOKUP(E21,BD!$B:$D,3,FALSE),"")</f>
        <v/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0</v>
      </c>
      <c r="K21" s="147">
        <f t="shared" si="0"/>
        <v>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158"/>
    </row>
    <row r="22" spans="2:24" ht="12" x14ac:dyDescent="0.2">
      <c r="B22" s="69"/>
      <c r="C22" s="258"/>
      <c r="D22" s="70"/>
      <c r="E22" s="70"/>
      <c r="F22" s="145" t="str">
        <f>IFERROR(VLOOKUP(D22,BD!$B:$D,2,FALSE),"")</f>
        <v/>
      </c>
      <c r="G22" s="145" t="str">
        <f>IFERROR(VLOOKUP(E22,BD!$B:$D,2,FALSE),"")</f>
        <v/>
      </c>
      <c r="H22" s="160" t="str">
        <f>IFERROR(VLOOKUP(D22,BD!$B:$D,3,FALSE),"")</f>
        <v/>
      </c>
      <c r="I22" s="160" t="str">
        <f>IFERROR(VLOOKUP(E22,BD!$B:$D,3,FALSE),"")</f>
        <v/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0</v>
      </c>
      <c r="K22" s="147">
        <f t="shared" si="0"/>
        <v>0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58"/>
    </row>
    <row r="23" spans="2:24" ht="12" x14ac:dyDescent="0.2">
      <c r="B23" s="69"/>
      <c r="C23" s="258"/>
      <c r="D23" s="126"/>
      <c r="E23" s="123"/>
      <c r="F23" s="145" t="str">
        <f>IFERROR(VLOOKUP(D23,BD!$B:$D,2,FALSE),"")</f>
        <v/>
      </c>
      <c r="G23" s="145" t="str">
        <f>IFERROR(VLOOKUP(E23,BD!$B:$D,2,FALSE),"")</f>
        <v/>
      </c>
      <c r="H23" s="160" t="str">
        <f>IFERROR(VLOOKUP(D23,BD!$B:$D,3,FALSE),"")</f>
        <v/>
      </c>
      <c r="I23" s="160" t="str">
        <f>IFERROR(VLOOKUP(E23,BD!$B:$D,3,FALSE),"")</f>
        <v/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0</v>
      </c>
      <c r="K23" s="147">
        <f t="shared" si="0"/>
        <v>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158"/>
    </row>
    <row r="24" spans="2:24" ht="12" x14ac:dyDescent="0.2">
      <c r="B24" s="69"/>
      <c r="C24" s="258"/>
      <c r="D24" s="124"/>
      <c r="E24" s="70"/>
      <c r="F24" s="145" t="str">
        <f>IFERROR(VLOOKUP(D24,BD!$B:$D,2,FALSE),"")</f>
        <v/>
      </c>
      <c r="G24" s="145" t="str">
        <f>IFERROR(VLOOKUP(E24,BD!$B:$D,2,FALSE),"")</f>
        <v/>
      </c>
      <c r="H24" s="160" t="str">
        <f>IFERROR(VLOOKUP(D24,BD!$B:$D,3,FALSE),"")</f>
        <v/>
      </c>
      <c r="I24" s="160" t="str">
        <f>IFERROR(VLOOKUP(E24,BD!$B:$D,3,FALSE),"")</f>
        <v/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0</v>
      </c>
      <c r="K24" s="147">
        <f t="shared" si="0"/>
        <v>0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158"/>
    </row>
    <row r="25" spans="2:24" ht="12" x14ac:dyDescent="0.2">
      <c r="B25" s="69"/>
      <c r="C25" s="258"/>
      <c r="D25" s="124"/>
      <c r="E25" s="124"/>
      <c r="F25" s="145" t="str">
        <f>IFERROR(VLOOKUP(D25,BD!$B:$D,2,FALSE),"")</f>
        <v/>
      </c>
      <c r="G25" s="145" t="str">
        <f>IFERROR(VLOOKUP(E25,BD!$B:$D,2,FALSE),"")</f>
        <v/>
      </c>
      <c r="H25" s="160" t="str">
        <f>IFERROR(VLOOKUP(D25,BD!$B:$D,3,FALSE),"")</f>
        <v/>
      </c>
      <c r="I25" s="160" t="str">
        <f>IFERROR(VLOOKUP(E25,BD!$B:$D,3,FALSE),"")</f>
        <v/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0</v>
      </c>
      <c r="K25" s="147">
        <f t="shared" si="0"/>
        <v>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158"/>
    </row>
    <row r="26" spans="2:24" ht="12" x14ac:dyDescent="0.2">
      <c r="B26" s="69"/>
      <c r="C26" s="258"/>
      <c r="D26" s="124"/>
      <c r="E26" s="70"/>
      <c r="F26" s="145" t="str">
        <f>IFERROR(VLOOKUP(D26,BD!$B:$D,2,FALSE),"")</f>
        <v/>
      </c>
      <c r="G26" s="145" t="str">
        <f>IFERROR(VLOOKUP(E26,BD!$B:$D,2,FALSE),"")</f>
        <v/>
      </c>
      <c r="H26" s="160" t="str">
        <f>IFERROR(VLOOKUP(D26,BD!$B:$D,3,FALSE),"")</f>
        <v/>
      </c>
      <c r="I26" s="160" t="str">
        <f>IFERROR(VLOOKUP(E26,BD!$B:$D,3,FALSE),"")</f>
        <v/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0</v>
      </c>
      <c r="K26" s="147">
        <f t="shared" si="0"/>
        <v>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158"/>
    </row>
    <row r="27" spans="2:24" ht="12" x14ac:dyDescent="0.2">
      <c r="B27" s="69"/>
      <c r="C27" s="258"/>
      <c r="D27" s="124"/>
      <c r="E27" s="124"/>
      <c r="F27" s="145" t="str">
        <f>IFERROR(VLOOKUP(D27,BD!$B:$D,2,FALSE),"")</f>
        <v/>
      </c>
      <c r="G27" s="145" t="str">
        <f>IFERROR(VLOOKUP(E27,BD!$B:$D,2,FALSE),"")</f>
        <v/>
      </c>
      <c r="H27" s="160" t="str">
        <f>IFERROR(VLOOKUP(D27,BD!$B:$D,3,FALSE),"")</f>
        <v/>
      </c>
      <c r="I27" s="160" t="str">
        <f>IFERROR(VLOOKUP(E27,BD!$B:$D,3,FALSE),"")</f>
        <v/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0</v>
      </c>
      <c r="K27" s="147">
        <f t="shared" si="0"/>
        <v>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158"/>
    </row>
    <row r="28" spans="2:24" ht="12" x14ac:dyDescent="0.2">
      <c r="B28" s="69"/>
      <c r="C28" s="258"/>
      <c r="D28" s="70"/>
      <c r="E28" s="123"/>
      <c r="F28" s="145" t="str">
        <f>IFERROR(VLOOKUP(D28,BD!$B:$D,2,FALSE),"")</f>
        <v/>
      </c>
      <c r="G28" s="145" t="str">
        <f>IFERROR(VLOOKUP(E28,BD!$B:$D,2,FALSE),"")</f>
        <v/>
      </c>
      <c r="H28" s="160" t="str">
        <f>IFERROR(VLOOKUP(D28,BD!$B:$D,3,FALSE),"")</f>
        <v/>
      </c>
      <c r="I28" s="160" t="str">
        <f>IFERROR(VLOOKUP(E28,BD!$B:$D,3,FALSE),"")</f>
        <v/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0</v>
      </c>
      <c r="K28" s="147">
        <f t="shared" si="0"/>
        <v>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158"/>
    </row>
    <row r="29" spans="2:24" ht="12" x14ac:dyDescent="0.2">
      <c r="B29" s="69"/>
      <c r="C29" s="258"/>
      <c r="D29" s="124"/>
      <c r="E29" s="70"/>
      <c r="F29" s="145" t="str">
        <f>IFERROR(VLOOKUP(D29,BD!$B:$D,2,FALSE),"")</f>
        <v/>
      </c>
      <c r="G29" s="145" t="str">
        <f>IFERROR(VLOOKUP(E29,BD!$B:$D,2,FALSE),"")</f>
        <v/>
      </c>
      <c r="H29" s="160" t="str">
        <f>IFERROR(VLOOKUP(D29,BD!$B:$D,3,FALSE),"")</f>
        <v/>
      </c>
      <c r="I29" s="160" t="str">
        <f>IFERROR(VLOOKUP(E29,BD!$B:$D,3,FALSE),"")</f>
        <v/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0</v>
      </c>
      <c r="K29" s="147">
        <f t="shared" si="0"/>
        <v>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58"/>
      <c r="D30" s="124"/>
      <c r="E30" s="70"/>
      <c r="F30" s="145" t="str">
        <f>IFERROR(VLOOKUP(D30,BD!$B:$D,2,FALSE),"")</f>
        <v/>
      </c>
      <c r="G30" s="145" t="str">
        <f>IFERROR(VLOOKUP(E30,BD!$B:$D,2,FALSE),"")</f>
        <v/>
      </c>
      <c r="H30" s="160" t="str">
        <f>IFERROR(VLOOKUP(D30,BD!$B:$D,3,FALSE),"")</f>
        <v/>
      </c>
      <c r="I30" s="160" t="str">
        <f>IFERROR(VLOOKUP(E30,BD!$B:$D,3,FALSE),"")</f>
        <v/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0</v>
      </c>
      <c r="K30" s="147">
        <f t="shared" si="0"/>
        <v>0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58"/>
      <c r="D31" s="211"/>
      <c r="E31" s="70"/>
      <c r="F31" s="145" t="str">
        <f>IFERROR(VLOOKUP(D31,BD!$B:$D,2,FALSE),"")</f>
        <v/>
      </c>
      <c r="G31" s="145" t="str">
        <f>IFERROR(VLOOKUP(E31,BD!$B:$D,2,FALSE),"")</f>
        <v/>
      </c>
      <c r="H31" s="160" t="str">
        <f>IFERROR(VLOOKUP(D31,BD!$B:$D,3,FALSE),"")</f>
        <v/>
      </c>
      <c r="I31" s="160" t="str">
        <f>IFERROR(VLOOKUP(E31,BD!$B:$D,3,FALSE),"")</f>
        <v/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0</v>
      </c>
      <c r="K31" s="147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58"/>
      <c r="D32" s="124"/>
      <c r="E32" s="70"/>
      <c r="F32" s="145" t="str">
        <f>IFERROR(VLOOKUP(D32,BD!$B:$D,2,FALSE),"")</f>
        <v/>
      </c>
      <c r="G32" s="145" t="str">
        <f>IFERROR(VLOOKUP(E32,BD!$B:$D,2,FALSE),"")</f>
        <v/>
      </c>
      <c r="H32" s="160" t="str">
        <f>IFERROR(VLOOKUP(D32,BD!$B:$D,3,FALSE),"")</f>
        <v/>
      </c>
      <c r="I32" s="160" t="str">
        <f>IFERROR(VLOOKUP(E32,BD!$B:$D,3,FALSE),"")</f>
        <v/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0</v>
      </c>
      <c r="K32" s="147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258"/>
      <c r="D33" s="70"/>
      <c r="E33" s="123"/>
      <c r="F33" s="145" t="str">
        <f>IFERROR(VLOOKUP(D33,BD!$B:$D,2,FALSE),"")</f>
        <v/>
      </c>
      <c r="G33" s="145" t="str">
        <f>IFERROR(VLOOKUP(E33,BD!$B:$D,2,FALSE),"")</f>
        <v/>
      </c>
      <c r="H33" s="160" t="str">
        <f>IFERROR(VLOOKUP(D33,BD!$B:$D,3,FALSE),"")</f>
        <v/>
      </c>
      <c r="I33" s="160" t="str">
        <f>IFERROR(VLOOKUP(E33,BD!$B:$D,3,FALSE),"")</f>
        <v/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0</v>
      </c>
      <c r="K33" s="147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258"/>
      <c r="D34" s="124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60" t="str">
        <f>IFERROR(VLOOKUP(D34,BD!$B:$D,3,FALSE),"")</f>
        <v/>
      </c>
      <c r="I34" s="160" t="str">
        <f>IFERROR(VLOOKUP(E34,BD!$B:$D,3,FALSE),"")</f>
        <v/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0</v>
      </c>
      <c r="K34" s="147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58"/>
      <c r="D35" s="124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60" t="str">
        <f>IFERROR(VLOOKUP(D35,BD!$B:$D,3,FALSE),"")</f>
        <v/>
      </c>
      <c r="I35" s="160" t="str">
        <f>IFERROR(VLOOKUP(E35,BD!$B:$D,3,FALSE),"")</f>
        <v/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0</v>
      </c>
      <c r="K35" s="147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258"/>
      <c r="D36" s="124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60" t="str">
        <f>IFERROR(VLOOKUP(D36,BD!$B:$D,3,FALSE),"")</f>
        <v/>
      </c>
      <c r="I36" s="160" t="str">
        <f>IFERROR(VLOOKUP(E36,BD!$B:$D,3,FALSE),"")</f>
        <v/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0</v>
      </c>
      <c r="K36" s="147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58"/>
      <c r="D37" s="126"/>
      <c r="E37" s="124"/>
      <c r="F37" s="145" t="str">
        <f>IFERROR(VLOOKUP(D37,BD!$B:$D,2,FALSE),"")</f>
        <v/>
      </c>
      <c r="G37" s="145" t="str">
        <f>IFERROR(VLOOKUP(E37,BD!$B:$D,2,FALSE),"")</f>
        <v/>
      </c>
      <c r="H37" s="160" t="str">
        <f>IFERROR(VLOOKUP(D37,BD!$B:$D,3,FALSE),"")</f>
        <v/>
      </c>
      <c r="I37" s="160" t="str">
        <f>IFERROR(VLOOKUP(E37,BD!$B:$D,3,FALSE),"")</f>
        <v/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0</v>
      </c>
      <c r="K37" s="147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58"/>
      <c r="D38" s="124"/>
      <c r="E38" s="70"/>
      <c r="F38" s="145"/>
      <c r="G38" s="145" t="str">
        <f>IFERROR(VLOOKUP(E38,BD!$B:$D,2,FALSE),"")</f>
        <v/>
      </c>
      <c r="H38" s="160" t="str">
        <f>IFERROR(VLOOKUP(D38,BD!$B:$D,3,FALSE),"")</f>
        <v/>
      </c>
      <c r="I38" s="160" t="str">
        <f>IFERROR(VLOOKUP(E38,BD!$B:$D,3,FALSE),"")</f>
        <v/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0</v>
      </c>
      <c r="K38" s="147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58"/>
      <c r="D39" s="124"/>
      <c r="E39" s="70"/>
      <c r="F39" s="145" t="str">
        <f>IFERROR(VLOOKUP(D39,BD!$B:$D,2,FALSE),"")</f>
        <v/>
      </c>
      <c r="G39" s="145" t="str">
        <f>IFERROR(VLOOKUP(E39,BD!$B:$D,2,FALSE),"")</f>
        <v/>
      </c>
      <c r="H39" s="160" t="str">
        <f>IFERROR(VLOOKUP(D39,BD!$B:$D,3,FALSE),"")</f>
        <v/>
      </c>
      <c r="I39" s="160" t="str">
        <f>IFERROR(VLOOKUP(E39,BD!$B:$D,3,FALSE),"")</f>
        <v/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0</v>
      </c>
      <c r="K39" s="147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58"/>
    </row>
    <row r="40" spans="2:24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58"/>
    </row>
    <row r="41" spans="2:24" s="80" customFormat="1" x14ac:dyDescent="0.2">
      <c r="B41" s="76"/>
      <c r="C41" s="77"/>
      <c r="D41" s="78"/>
      <c r="E41" s="78" t="str">
        <f>SM_S19!$D$55</f>
        <v>CONTAGEM DE SEMANAS</v>
      </c>
      <c r="F41" s="82"/>
      <c r="G41" s="82"/>
      <c r="H41" s="83"/>
      <c r="I41" s="83"/>
      <c r="J41" s="79"/>
      <c r="K41" s="79"/>
      <c r="L41" s="102">
        <f>SM!H$38</f>
        <v>50</v>
      </c>
      <c r="M41" s="102">
        <f>SM!I$38</f>
        <v>49</v>
      </c>
      <c r="N41" s="102">
        <f>SM!J$38</f>
        <v>35</v>
      </c>
      <c r="O41" s="102">
        <f>SM!K$38</f>
        <v>30</v>
      </c>
      <c r="P41" s="102">
        <f>SM!L$38</f>
        <v>28</v>
      </c>
      <c r="Q41" s="102">
        <f>SM!M$38</f>
        <v>26</v>
      </c>
      <c r="R41" s="102">
        <f>SM!N$38</f>
        <v>22</v>
      </c>
      <c r="S41" s="102">
        <f>SM!O$38</f>
        <v>11</v>
      </c>
      <c r="T41" s="102">
        <f>SM!P$38</f>
        <v>4</v>
      </c>
      <c r="U41" s="102">
        <f>SM!Q$38</f>
        <v>4</v>
      </c>
      <c r="V41" s="102">
        <f>SM!R$38</f>
        <v>4</v>
      </c>
      <c r="W41" s="102">
        <f>SM!S$38</f>
        <v>1</v>
      </c>
      <c r="X41" s="159"/>
    </row>
  </sheetData>
  <sheetProtection selectLockedCells="1" selectUnlockedCells="1"/>
  <sortState ref="D10:W39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2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101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8"/>
      <c r="G2" s="98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5</v>
      </c>
      <c r="D3" s="8">
        <f>SM!D3</f>
        <v>43787</v>
      </c>
      <c r="E3" s="8"/>
      <c r="F3" s="98"/>
      <c r="G3" s="98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8"/>
      <c r="G4" s="98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9"/>
      <c r="G5" s="99"/>
      <c r="H5" s="15"/>
      <c r="I5" s="4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84" t="str">
        <f>DM!D6</f>
        <v>ATLETA 1</v>
      </c>
      <c r="E6" s="284" t="str">
        <f>DM!E6</f>
        <v>ATLETA 2</v>
      </c>
      <c r="F6" s="291" t="str">
        <f>DM!F6</f>
        <v>ENT 1</v>
      </c>
      <c r="G6" s="291" t="str">
        <f>DM!G6</f>
        <v>ENT 2</v>
      </c>
      <c r="H6" s="287" t="str">
        <f>DM!H6</f>
        <v>TOTAL RK52</v>
      </c>
      <c r="I6" s="288" t="str">
        <f>DM!I6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84">
        <f>SM!D7</f>
        <v>0</v>
      </c>
      <c r="E7" s="284">
        <f>SM!E7</f>
        <v>0</v>
      </c>
      <c r="F7" s="291">
        <f>SM!F7</f>
        <v>0</v>
      </c>
      <c r="G7" s="291">
        <f>SM!G7</f>
        <v>0</v>
      </c>
      <c r="H7" s="287" t="e">
        <f>SM!#REF!</f>
        <v>#REF!</v>
      </c>
      <c r="I7" s="288" t="e">
        <f>SM!#REF!</f>
        <v>#REF!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84">
        <f>SM!D8</f>
        <v>0</v>
      </c>
      <c r="E8" s="284">
        <f>SM!E8</f>
        <v>0</v>
      </c>
      <c r="F8" s="291">
        <f>SM!F8</f>
        <v>0</v>
      </c>
      <c r="G8" s="291">
        <f>SM!G8</f>
        <v>0</v>
      </c>
      <c r="H8" s="287" t="e">
        <f>SM!#REF!</f>
        <v>#REF!</v>
      </c>
      <c r="I8" s="288" t="e">
        <f>SM!#REF!</f>
        <v>#REF!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9"/>
      <c r="G9" s="99"/>
      <c r="H9" s="15"/>
      <c r="I9" s="4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710</v>
      </c>
      <c r="E10" s="70" t="s">
        <v>123</v>
      </c>
      <c r="F10" s="145" t="str">
        <f>IFERROR(VLOOKUP(D10,BD!$B:$D,2,FALSE),"")</f>
        <v>ZARDO</v>
      </c>
      <c r="G10" s="145" t="str">
        <f>IFERROR(VLOOKUP(E10,BD!$B:$D,2,FALSE),"")</f>
        <v>ZARDO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6960</v>
      </c>
      <c r="I10" s="147">
        <f t="shared" ref="I10:I40" si="0">COUNT(J10:V10)-COUNTIF(J10:V10,"=0")</f>
        <v>5</v>
      </c>
      <c r="J10" s="33"/>
      <c r="K10" s="33"/>
      <c r="L10" s="33">
        <v>800</v>
      </c>
      <c r="M10" s="33">
        <v>1600</v>
      </c>
      <c r="N10" s="33"/>
      <c r="O10" s="33"/>
      <c r="P10" s="33">
        <v>1600</v>
      </c>
      <c r="Q10" s="33">
        <v>1360</v>
      </c>
      <c r="R10" s="33"/>
      <c r="S10" s="33"/>
      <c r="T10" s="33"/>
      <c r="U10" s="33">
        <v>1600</v>
      </c>
      <c r="V10" s="141"/>
    </row>
    <row r="11" spans="2:22" ht="12" x14ac:dyDescent="0.2">
      <c r="B11" s="27"/>
      <c r="C11" s="1">
        <v>2</v>
      </c>
      <c r="D11" s="70" t="s">
        <v>287</v>
      </c>
      <c r="E11" s="70" t="s">
        <v>331</v>
      </c>
      <c r="F11" s="145" t="str">
        <f>IFERROR(VLOOKUP(D11,BD!$B:$D,2,FALSE),"")</f>
        <v>ZARDO</v>
      </c>
      <c r="G11" s="145" t="str">
        <f>IFERROR(VLOOKUP(E11,BD!$B:$D,2,FALSE),"")</f>
        <v>ZARDO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6000</v>
      </c>
      <c r="I11" s="147">
        <f t="shared" si="0"/>
        <v>6</v>
      </c>
      <c r="J11" s="33"/>
      <c r="K11" s="33"/>
      <c r="L11" s="33">
        <v>680</v>
      </c>
      <c r="M11" s="33">
        <v>880</v>
      </c>
      <c r="N11" s="33"/>
      <c r="O11" s="33"/>
      <c r="P11" s="33">
        <v>1360</v>
      </c>
      <c r="Q11" s="33">
        <v>1600</v>
      </c>
      <c r="R11" s="33"/>
      <c r="S11" s="33"/>
      <c r="T11" s="33">
        <v>800</v>
      </c>
      <c r="U11" s="33">
        <v>1360</v>
      </c>
      <c r="V11" s="141"/>
    </row>
    <row r="12" spans="2:22" ht="12" x14ac:dyDescent="0.2">
      <c r="B12" s="27"/>
      <c r="C12" s="234">
        <v>3</v>
      </c>
      <c r="D12" s="2" t="s">
        <v>343</v>
      </c>
      <c r="E12" s="70" t="s">
        <v>323</v>
      </c>
      <c r="F12" s="145" t="str">
        <f>IFERROR(VLOOKUP(D12,BD!$B:$D,2,FALSE),"")</f>
        <v>CC</v>
      </c>
      <c r="G12" s="145" t="str">
        <f>IFERROR(VLOOKUP(E12,BD!$B:$D,2,FALSE),"")</f>
        <v>SMCC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3440</v>
      </c>
      <c r="I12" s="147">
        <f t="shared" si="0"/>
        <v>4</v>
      </c>
      <c r="J12" s="33"/>
      <c r="K12" s="33"/>
      <c r="L12" s="33">
        <v>560</v>
      </c>
      <c r="M12" s="33"/>
      <c r="N12" s="33"/>
      <c r="O12" s="33"/>
      <c r="P12" s="33">
        <v>880</v>
      </c>
      <c r="Q12" s="33">
        <v>1120</v>
      </c>
      <c r="R12" s="33"/>
      <c r="S12" s="33"/>
      <c r="T12" s="33"/>
      <c r="U12" s="33">
        <v>880</v>
      </c>
      <c r="V12" s="141"/>
    </row>
    <row r="13" spans="2:22" ht="12" x14ac:dyDescent="0.2">
      <c r="B13" s="27"/>
      <c r="C13" s="234">
        <v>4</v>
      </c>
      <c r="D13" s="70" t="s">
        <v>351</v>
      </c>
      <c r="E13" s="2" t="s">
        <v>690</v>
      </c>
      <c r="F13" s="145" t="str">
        <f>IFERROR(VLOOKUP(D13,BD!$B:$D,2,FALSE),"")</f>
        <v>SMCC</v>
      </c>
      <c r="G13" s="145" t="str">
        <f>IFERROR(VLOOKUP(E13,BD!$B:$D,2,FALSE),"")</f>
        <v>SMCC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2000</v>
      </c>
      <c r="I13" s="147">
        <f t="shared" si="0"/>
        <v>2</v>
      </c>
      <c r="J13" s="33"/>
      <c r="K13" s="33"/>
      <c r="L13" s="33"/>
      <c r="M13" s="33"/>
      <c r="N13" s="33"/>
      <c r="O13" s="33"/>
      <c r="P13" s="33">
        <v>1120</v>
      </c>
      <c r="Q13" s="33">
        <v>880</v>
      </c>
      <c r="R13" s="33"/>
      <c r="S13" s="33"/>
      <c r="T13" s="33"/>
      <c r="U13" s="33"/>
      <c r="V13" s="141"/>
    </row>
    <row r="14" spans="2:22" ht="12" x14ac:dyDescent="0.2">
      <c r="B14" s="27"/>
      <c r="C14" s="234">
        <v>5</v>
      </c>
      <c r="D14" s="2" t="s">
        <v>216</v>
      </c>
      <c r="E14" s="70" t="s">
        <v>98</v>
      </c>
      <c r="F14" s="145" t="str">
        <f>IFERROR(VLOOKUP(D14,BD!$B:$D,2,FALSE),"")</f>
        <v>LCC</v>
      </c>
      <c r="G14" s="145" t="str">
        <f>IFERROR(VLOOKUP(E14,BD!$B:$D,2,FALSE),"")</f>
        <v>LCC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1600</v>
      </c>
      <c r="I14" s="147">
        <f t="shared" si="0"/>
        <v>2</v>
      </c>
      <c r="J14" s="33"/>
      <c r="K14" s="33"/>
      <c r="L14" s="33"/>
      <c r="M14" s="33"/>
      <c r="N14" s="33">
        <v>800</v>
      </c>
      <c r="O14" s="33"/>
      <c r="P14" s="33"/>
      <c r="Q14" s="33"/>
      <c r="R14" s="33">
        <v>800</v>
      </c>
      <c r="S14" s="33"/>
      <c r="T14" s="33"/>
      <c r="U14" s="33"/>
      <c r="V14" s="141"/>
    </row>
    <row r="15" spans="2:22" ht="12" x14ac:dyDescent="0.2">
      <c r="B15" s="27"/>
      <c r="C15" s="234">
        <v>6</v>
      </c>
      <c r="D15" s="70" t="s">
        <v>561</v>
      </c>
      <c r="E15" s="70" t="s">
        <v>1112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1360</v>
      </c>
      <c r="I15" s="147">
        <f t="shared" si="0"/>
        <v>1</v>
      </c>
      <c r="J15" s="33"/>
      <c r="K15" s="33"/>
      <c r="L15" s="33"/>
      <c r="M15" s="33">
        <v>1360</v>
      </c>
      <c r="N15" s="33"/>
      <c r="O15" s="33"/>
      <c r="P15" s="33"/>
      <c r="Q15" s="33"/>
      <c r="R15" s="33"/>
      <c r="S15" s="33"/>
      <c r="T15" s="33"/>
      <c r="U15" s="33"/>
      <c r="V15" s="141"/>
    </row>
    <row r="16" spans="2:22" ht="12" x14ac:dyDescent="0.2">
      <c r="B16" s="27"/>
      <c r="C16" s="234">
        <v>7</v>
      </c>
      <c r="D16" s="2" t="s">
        <v>690</v>
      </c>
      <c r="E16" s="2" t="s">
        <v>98</v>
      </c>
      <c r="F16" s="145" t="str">
        <f>IFERROR(VLOOKUP(D16,BD!$B:$D,2,FALSE),"")</f>
        <v>SMCC</v>
      </c>
      <c r="G16" s="145" t="str">
        <f>IFERROR(VLOOKUP(E16,BD!$B:$D,2,FALSE),"")</f>
        <v>LCC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1120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>
        <v>1120</v>
      </c>
      <c r="V16" s="141"/>
    </row>
    <row r="17" spans="2:22" ht="12" x14ac:dyDescent="0.2">
      <c r="B17" s="27"/>
      <c r="C17" s="234">
        <v>8</v>
      </c>
      <c r="D17" s="70" t="s">
        <v>346</v>
      </c>
      <c r="E17" s="70" t="s">
        <v>938</v>
      </c>
      <c r="F17" s="145" t="str">
        <f>IFERROR(VLOOKUP(D17,BD!$B:$D,2,FALSE),"")</f>
        <v>ACENB</v>
      </c>
      <c r="G17" s="145" t="str">
        <f>IFERROR(VLOOKUP(E17,BD!$B:$D,2,FALSE),"")</f>
        <v>ABCFI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880</v>
      </c>
      <c r="I17" s="147">
        <f t="shared" si="0"/>
        <v>1</v>
      </c>
      <c r="J17" s="33"/>
      <c r="K17" s="33"/>
      <c r="L17" s="33"/>
      <c r="M17" s="33">
        <v>880</v>
      </c>
      <c r="N17" s="33"/>
      <c r="O17" s="33"/>
      <c r="P17" s="33"/>
      <c r="Q17" s="33"/>
      <c r="R17" s="33"/>
      <c r="S17" s="33"/>
      <c r="T17" s="33"/>
      <c r="U17" s="33"/>
      <c r="V17" s="141"/>
    </row>
    <row r="18" spans="2:22" ht="12" x14ac:dyDescent="0.2">
      <c r="B18" s="27"/>
      <c r="C18" s="234"/>
      <c r="D18" s="70" t="s">
        <v>96</v>
      </c>
      <c r="E18" s="70" t="s">
        <v>652</v>
      </c>
      <c r="F18" s="145" t="str">
        <f>IFERROR(VLOOKUP(D18,BD!$B:$D,2,FALSE),"")</f>
        <v>BME</v>
      </c>
      <c r="G18" s="145" t="str">
        <f>IFERROR(VLOOKUP(E18,BD!$B:$D,2,FALSE),"")</f>
        <v>BME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880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>
        <v>880</v>
      </c>
      <c r="Q18" s="33"/>
      <c r="R18" s="33"/>
      <c r="S18" s="33"/>
      <c r="T18" s="33"/>
      <c r="U18" s="33"/>
      <c r="V18" s="141"/>
    </row>
    <row r="19" spans="2:22" ht="12" x14ac:dyDescent="0.2">
      <c r="B19" s="27"/>
      <c r="C19" s="234"/>
      <c r="D19" s="70" t="s">
        <v>96</v>
      </c>
      <c r="E19" s="70" t="s">
        <v>938</v>
      </c>
      <c r="F19" s="145" t="str">
        <f>IFERROR(VLOOKUP(D19,BD!$B:$D,2,FALSE),"")</f>
        <v>BME</v>
      </c>
      <c r="G19" s="145" t="str">
        <f>IFERROR(VLOOKUP(E19,BD!$B:$D,2,FALSE),"")</f>
        <v>ABCFI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880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880</v>
      </c>
      <c r="V19" s="141"/>
    </row>
    <row r="20" spans="2:22" ht="12" x14ac:dyDescent="0.2">
      <c r="B20" s="27"/>
      <c r="C20" s="234"/>
      <c r="D20" s="2" t="s">
        <v>343</v>
      </c>
      <c r="E20" s="105" t="s">
        <v>98</v>
      </c>
      <c r="F20" s="145" t="str">
        <f>IFERROR(VLOOKUP(D20,BD!$B:$D,2,FALSE),"")</f>
        <v>CC</v>
      </c>
      <c r="G20" s="145" t="str">
        <f>IFERROR(VLOOKUP(E20,BD!$B:$D,2,FALSE),"")</f>
        <v>LCC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880</v>
      </c>
      <c r="I20" s="147">
        <f t="shared" si="0"/>
        <v>1</v>
      </c>
      <c r="J20" s="33"/>
      <c r="K20" s="33"/>
      <c r="L20" s="33"/>
      <c r="M20" s="33">
        <v>880</v>
      </c>
      <c r="N20" s="33"/>
      <c r="O20" s="33"/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234"/>
      <c r="D21" s="2" t="s">
        <v>894</v>
      </c>
      <c r="E21" s="105" t="s">
        <v>98</v>
      </c>
      <c r="F21" s="145" t="str">
        <f>IFERROR(VLOOKUP(D21,BD!$B:$D,2,FALSE),"")</f>
        <v>SMCC</v>
      </c>
      <c r="G21" s="145" t="str">
        <f>IFERROR(VLOOKUP(E21,BD!$B:$D,2,FALSE),"")</f>
        <v>LCC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880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/>
      <c r="Q21" s="33">
        <v>880</v>
      </c>
      <c r="R21" s="33"/>
      <c r="S21" s="33"/>
      <c r="T21" s="33"/>
      <c r="U21" s="33"/>
      <c r="V21" s="141"/>
    </row>
    <row r="22" spans="2:22" ht="12" x14ac:dyDescent="0.2">
      <c r="B22" s="27"/>
      <c r="C22" s="234">
        <v>13</v>
      </c>
      <c r="D22" s="70" t="s">
        <v>372</v>
      </c>
      <c r="E22" s="70" t="s">
        <v>96</v>
      </c>
      <c r="F22" s="145" t="str">
        <f>IFERROR(VLOOKUP(D22,BD!$B:$D,2,FALSE),"")</f>
        <v>SMCC</v>
      </c>
      <c r="G22" s="145" t="str">
        <f>IFERROR(VLOOKUP(E22,BD!$B:$D,2,FALSE),"")</f>
        <v>BME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680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680</v>
      </c>
      <c r="U22" s="33"/>
      <c r="V22" s="141"/>
    </row>
    <row r="23" spans="2:22" ht="12" x14ac:dyDescent="0.2">
      <c r="B23" s="27"/>
      <c r="C23" s="234">
        <v>14</v>
      </c>
      <c r="D23" s="2" t="s">
        <v>894</v>
      </c>
      <c r="E23" s="105" t="s">
        <v>690</v>
      </c>
      <c r="F23" s="145" t="str">
        <f>IFERROR(VLOOKUP(D23,BD!$B:$D,2,FALSE),"")</f>
        <v>SMCC</v>
      </c>
      <c r="G23" s="145" t="str">
        <f>IFERROR(VLOOKUP(E23,BD!$B:$D,2,FALSE),"")</f>
        <v>SMCC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560</v>
      </c>
      <c r="I23" s="147">
        <f t="shared" si="0"/>
        <v>1</v>
      </c>
      <c r="J23" s="33"/>
      <c r="K23" s="33"/>
      <c r="L23" s="33">
        <v>560</v>
      </c>
      <c r="M23" s="33"/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12"/>
      <c r="D24" s="70"/>
      <c r="E24" s="70"/>
      <c r="F24" s="145" t="str">
        <f>IFERROR(VLOOKUP(D24,BD!$B:$D,2,FALSE),"")</f>
        <v/>
      </c>
      <c r="G24" s="145" t="str">
        <f>IFERROR(VLOOKUP(E24,BD!$B:$D,2,FALSE),"")</f>
        <v/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0</v>
      </c>
      <c r="I24" s="147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12"/>
      <c r="D25" s="70"/>
      <c r="E25" s="2"/>
      <c r="F25" s="145" t="str">
        <f>IFERROR(VLOOKUP(D25,BD!$B:$D,2,FALSE),"")</f>
        <v/>
      </c>
      <c r="G25" s="145" t="str">
        <f>IFERROR(VLOOKUP(E25,BD!$B:$D,2,FALSE),"")</f>
        <v/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0</v>
      </c>
      <c r="I25" s="147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12"/>
      <c r="D26" s="2"/>
      <c r="E26" s="70"/>
      <c r="F26" s="145" t="str">
        <f>IFERROR(VLOOKUP(D26,BD!$B:$D,2,FALSE),"")</f>
        <v/>
      </c>
      <c r="G26" s="145" t="str">
        <f>IFERROR(VLOOKUP(E26,BD!$B:$D,2,FALSE),"")</f>
        <v/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0</v>
      </c>
      <c r="I26" s="147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12"/>
      <c r="D27" s="70"/>
      <c r="E27" s="2"/>
      <c r="F27" s="145" t="str">
        <f>IFERROR(VLOOKUP(D27,BD!$B:$D,2,FALSE),"")</f>
        <v/>
      </c>
      <c r="G27" s="145" t="str">
        <f>IFERROR(VLOOKUP(E27,BD!$B:$D,2,FALSE),"")</f>
        <v/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0</v>
      </c>
      <c r="I27" s="147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192"/>
      <c r="D28" s="70"/>
      <c r="E28" s="105"/>
      <c r="F28" s="145" t="str">
        <f>IFERROR(VLOOKUP(D28,BD!$B:$D,2,FALSE),"")</f>
        <v/>
      </c>
      <c r="G28" s="145" t="str">
        <f>IFERROR(VLOOKUP(E28,BD!$B:$D,2,FALSE),"")</f>
        <v/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0</v>
      </c>
      <c r="I28" s="147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192"/>
      <c r="D29" s="70"/>
      <c r="E29" s="70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192"/>
      <c r="D30" s="70"/>
      <c r="E30" s="105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192"/>
      <c r="D31" s="70"/>
      <c r="E31" s="70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192"/>
      <c r="D32" s="70"/>
      <c r="E32" s="70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192"/>
      <c r="D33" s="70"/>
      <c r="E33" s="70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92"/>
      <c r="D34" s="70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92"/>
      <c r="D35" s="70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92"/>
      <c r="D36" s="70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92"/>
      <c r="D37" s="70"/>
      <c r="E37" s="70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92"/>
      <c r="D38" s="70"/>
      <c r="E38" s="70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192"/>
      <c r="D39" s="70"/>
      <c r="E39" s="70"/>
      <c r="F39" s="145" t="str">
        <f>IFERROR(VLOOKUP(D39,BD!$B:$D,2,FALSE),"")</f>
        <v/>
      </c>
      <c r="G39" s="145" t="str">
        <f>IFERROR(VLOOKUP(E39,BD!$B:$D,2,FALSE),"")</f>
        <v/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0</v>
      </c>
      <c r="I39" s="147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ht="12" x14ac:dyDescent="0.2">
      <c r="B40" s="27"/>
      <c r="C40" s="192"/>
      <c r="D40" s="70"/>
      <c r="E40" s="70"/>
      <c r="F40" s="145" t="str">
        <f>IFERROR(VLOOKUP(D40,BD!$B:$D,2,FALSE),"")</f>
        <v/>
      </c>
      <c r="G40" s="145" t="str">
        <f>IFERROR(VLOOKUP(E40,BD!$B:$D,2,FALSE),"")</f>
        <v/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0</v>
      </c>
      <c r="I40" s="147">
        <f t="shared" si="0"/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141"/>
    </row>
    <row r="41" spans="2:22" x14ac:dyDescent="0.2">
      <c r="B41" s="31"/>
      <c r="C41" s="17"/>
      <c r="D41" s="17"/>
      <c r="E41" s="17"/>
      <c r="F41" s="100"/>
      <c r="G41" s="100"/>
      <c r="H41" s="18"/>
      <c r="I41" s="18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41"/>
    </row>
    <row r="42" spans="2:22" s="21" customFormat="1" x14ac:dyDescent="0.2">
      <c r="B42" s="28"/>
      <c r="C42" s="19"/>
      <c r="D42" s="20"/>
      <c r="E42" s="20" t="str">
        <f>SM!$D$38</f>
        <v>CONTAGEM DE SEMANAS</v>
      </c>
      <c r="F42" s="100"/>
      <c r="G42" s="100"/>
      <c r="H42" s="18"/>
      <c r="I42" s="18"/>
      <c r="J42" s="102">
        <f>SM!H$38</f>
        <v>50</v>
      </c>
      <c r="K42" s="102">
        <f>SM!I$38</f>
        <v>49</v>
      </c>
      <c r="L42" s="102">
        <f>SM!J$38</f>
        <v>35</v>
      </c>
      <c r="M42" s="102">
        <f>SM!K$38</f>
        <v>30</v>
      </c>
      <c r="N42" s="102">
        <f>SM!L$38</f>
        <v>28</v>
      </c>
      <c r="O42" s="102">
        <f>SM!M$38</f>
        <v>26</v>
      </c>
      <c r="P42" s="102">
        <f>SM!N$38</f>
        <v>22</v>
      </c>
      <c r="Q42" s="102">
        <f>SM!O$38</f>
        <v>11</v>
      </c>
      <c r="R42" s="102">
        <f>SM!P$38</f>
        <v>4</v>
      </c>
      <c r="S42" s="102">
        <f>SM!Q$38</f>
        <v>4</v>
      </c>
      <c r="T42" s="102">
        <f>SM!R$38</f>
        <v>4</v>
      </c>
      <c r="U42" s="102">
        <f>SM!S$38</f>
        <v>1</v>
      </c>
      <c r="V42" s="142"/>
    </row>
  </sheetData>
  <sheetProtection selectLockedCells="1" selectUnlockedCells="1"/>
  <sortState ref="D10:U40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D10:E40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1"/>
  <sheetViews>
    <sheetView showGridLines="0" topLeftCell="A8" zoomScale="90" zoomScaleNormal="90" zoomScaleSheetLayoutView="100" workbookViewId="0">
      <selection activeCell="F10" sqref="F10:I39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1687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259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259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258">
        <v>1</v>
      </c>
      <c r="D10" s="124" t="s">
        <v>1042</v>
      </c>
      <c r="E10" s="126" t="s">
        <v>1140</v>
      </c>
      <c r="F10" s="145" t="str">
        <f>IFERROR(VLOOKUP(D10,BD!$B:$D,2,FALSE),"")</f>
        <v>ASSVP</v>
      </c>
      <c r="G10" s="145" t="str">
        <f>IFERROR(VLOOKUP(E10,BD!$B:$D,2,FALSE),"")</f>
        <v>ASSVP</v>
      </c>
      <c r="H10" s="160">
        <f>IFERROR(VLOOKUP(D10,BD!$B:$D,3,FALSE),"")</f>
        <v>40624</v>
      </c>
      <c r="I10" s="160">
        <f>IFERROR(VLOOKUP(E10,BD!$B:$D,3,FALSE),"")</f>
        <v>40683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4000</v>
      </c>
      <c r="K10" s="147">
        <f t="shared" ref="K10:K39" si="0">COUNT(L10:X10)-COUNTIF(L10:X10,"=0")</f>
        <v>3</v>
      </c>
      <c r="L10" s="71"/>
      <c r="M10" s="71"/>
      <c r="N10" s="71"/>
      <c r="O10" s="71"/>
      <c r="P10" s="71"/>
      <c r="Q10" s="71"/>
      <c r="R10" s="71"/>
      <c r="S10" s="71">
        <v>1600</v>
      </c>
      <c r="T10" s="71"/>
      <c r="U10" s="71">
        <v>800</v>
      </c>
      <c r="V10" s="71"/>
      <c r="W10" s="71">
        <v>1600</v>
      </c>
      <c r="X10" s="158"/>
    </row>
    <row r="11" spans="2:24" ht="12" x14ac:dyDescent="0.2">
      <c r="B11" s="69"/>
      <c r="C11" s="258">
        <v>2</v>
      </c>
      <c r="D11" s="124" t="s">
        <v>1680</v>
      </c>
      <c r="E11" s="70" t="s">
        <v>750</v>
      </c>
      <c r="F11" s="145" t="str">
        <f>IFERROR(VLOOKUP(D11,BD!$B:$D,2,FALSE),"")</f>
        <v>PIAMARTA</v>
      </c>
      <c r="G11" s="145" t="str">
        <f>IFERROR(VLOOKUP(E11,BD!$B:$D,2,FALSE),"")</f>
        <v>PIAMARTA</v>
      </c>
      <c r="H11" s="160">
        <f>IFERROR(VLOOKUP(D11,BD!$B:$D,3,FALSE),"")</f>
        <v>41494</v>
      </c>
      <c r="I11" s="160">
        <f>IFERROR(VLOOKUP(E11,BD!$B:$D,3,FALSE),"")</f>
        <v>40588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1600</v>
      </c>
      <c r="K11" s="147">
        <f t="shared" si="0"/>
        <v>1</v>
      </c>
      <c r="L11" s="71"/>
      <c r="M11" s="71"/>
      <c r="N11" s="71"/>
      <c r="O11" s="71"/>
      <c r="P11" s="71"/>
      <c r="Q11" s="71"/>
      <c r="R11" s="71">
        <v>1600</v>
      </c>
      <c r="S11" s="71"/>
      <c r="T11" s="71"/>
      <c r="U11" s="71"/>
      <c r="V11" s="71"/>
      <c r="W11" s="71"/>
      <c r="X11" s="158"/>
    </row>
    <row r="12" spans="2:24" ht="12" x14ac:dyDescent="0.2">
      <c r="B12" s="69"/>
      <c r="C12" s="261">
        <v>3</v>
      </c>
      <c r="D12" s="124" t="s">
        <v>1668</v>
      </c>
      <c r="E12" s="70" t="s">
        <v>1682</v>
      </c>
      <c r="F12" s="145" t="str">
        <f>IFERROR(VLOOKUP(D12,BD!$B:$D,2,FALSE),"")</f>
        <v>CC</v>
      </c>
      <c r="G12" s="145" t="str">
        <f>IFERROR(VLOOKUP(E12,BD!$B:$D,2,FALSE),"")</f>
        <v>SMCC</v>
      </c>
      <c r="H12" s="160">
        <f>IFERROR(VLOOKUP(D12,BD!$B:$D,3,FALSE),"")</f>
        <v>40565</v>
      </c>
      <c r="I12" s="160">
        <f>IFERROR(VLOOKUP(E12,BD!$B:$D,3,FALSE),"")</f>
        <v>40868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1360</v>
      </c>
      <c r="K12" s="147">
        <f t="shared" si="0"/>
        <v>1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>
        <v>1360</v>
      </c>
      <c r="X12" s="158"/>
    </row>
    <row r="13" spans="2:24" ht="12" x14ac:dyDescent="0.2">
      <c r="B13" s="69"/>
      <c r="C13" s="261"/>
      <c r="D13" s="124" t="s">
        <v>1682</v>
      </c>
      <c r="E13" s="70" t="s">
        <v>1292</v>
      </c>
      <c r="F13" s="145" t="str">
        <f>IFERROR(VLOOKUP(D13,BD!$B:$D,2,FALSE),"")</f>
        <v>SMCC</v>
      </c>
      <c r="G13" s="145" t="str">
        <f>IFERROR(VLOOKUP(E13,BD!$B:$D,2,FALSE),"")</f>
        <v>ABCFI</v>
      </c>
      <c r="H13" s="160">
        <f>IFERROR(VLOOKUP(D13,BD!$B:$D,3,FALSE),"")</f>
        <v>40868</v>
      </c>
      <c r="I13" s="160">
        <f>IFERROR(VLOOKUP(E13,BD!$B:$D,3,FALSE),"")</f>
        <v>41092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1360</v>
      </c>
      <c r="K13" s="147">
        <f t="shared" si="0"/>
        <v>1</v>
      </c>
      <c r="L13" s="71"/>
      <c r="M13" s="71"/>
      <c r="N13" s="71"/>
      <c r="O13" s="71"/>
      <c r="P13" s="71"/>
      <c r="Q13" s="71"/>
      <c r="R13" s="71"/>
      <c r="S13" s="71">
        <v>1360</v>
      </c>
      <c r="T13" s="71"/>
      <c r="U13" s="71"/>
      <c r="V13" s="71"/>
      <c r="W13" s="71"/>
      <c r="X13" s="158"/>
    </row>
    <row r="14" spans="2:24" ht="12" x14ac:dyDescent="0.2">
      <c r="B14" s="69"/>
      <c r="C14" s="261">
        <v>5</v>
      </c>
      <c r="D14" s="123" t="s">
        <v>1681</v>
      </c>
      <c r="E14" s="123" t="s">
        <v>750</v>
      </c>
      <c r="F14" s="145" t="str">
        <f>IFERROR(VLOOKUP(D14,BD!$B:$D,2,FALSE),"")</f>
        <v>PIAMARTA</v>
      </c>
      <c r="G14" s="145" t="str">
        <f>IFERROR(VLOOKUP(E14,BD!$B:$D,2,FALSE),"")</f>
        <v>PIAMARTA</v>
      </c>
      <c r="H14" s="160">
        <f>IFERROR(VLOOKUP(D14,BD!$B:$D,3,FALSE),"")</f>
        <v>0</v>
      </c>
      <c r="I14" s="160">
        <f>IFERROR(VLOOKUP(E14,BD!$B:$D,3,FALSE),"")</f>
        <v>40588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1120</v>
      </c>
      <c r="K14" s="147">
        <f t="shared" si="0"/>
        <v>1</v>
      </c>
      <c r="L14" s="71"/>
      <c r="M14" s="71"/>
      <c r="N14" s="71"/>
      <c r="O14" s="71"/>
      <c r="P14" s="71"/>
      <c r="Q14" s="71"/>
      <c r="R14" s="71"/>
      <c r="S14" s="71">
        <v>1120</v>
      </c>
      <c r="T14" s="71"/>
      <c r="U14" s="71"/>
      <c r="V14" s="71"/>
      <c r="W14" s="71"/>
      <c r="X14" s="158"/>
    </row>
    <row r="15" spans="2:24" ht="12" x14ac:dyDescent="0.2">
      <c r="B15" s="69"/>
      <c r="C15" s="261"/>
      <c r="D15" s="123" t="s">
        <v>1683</v>
      </c>
      <c r="E15" s="123" t="s">
        <v>1664</v>
      </c>
      <c r="F15" s="145" t="str">
        <f>IFERROR(VLOOKUP(D15,BD!$B:$D,2,FALSE),"")</f>
        <v>PIAMARTA</v>
      </c>
      <c r="G15" s="145" t="str">
        <f>IFERROR(VLOOKUP(E15,BD!$B:$D,2,FALSE),"")</f>
        <v>PIAMARTA</v>
      </c>
      <c r="H15" s="160">
        <f>IFERROR(VLOOKUP(D15,BD!$B:$D,3,FALSE),"")</f>
        <v>0</v>
      </c>
      <c r="I15" s="160">
        <f>IFERROR(VLOOKUP(E15,BD!$B:$D,3,FALSE),"")</f>
        <v>0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1120</v>
      </c>
      <c r="K15" s="147">
        <f t="shared" si="0"/>
        <v>1</v>
      </c>
      <c r="L15" s="71"/>
      <c r="M15" s="71"/>
      <c r="N15" s="71"/>
      <c r="O15" s="71"/>
      <c r="P15" s="71"/>
      <c r="Q15" s="71"/>
      <c r="R15" s="71"/>
      <c r="S15" s="71">
        <v>1120</v>
      </c>
      <c r="T15" s="71"/>
      <c r="U15" s="71"/>
      <c r="V15" s="71"/>
      <c r="W15" s="71"/>
      <c r="X15" s="158"/>
    </row>
    <row r="16" spans="2:24" ht="12" x14ac:dyDescent="0.2">
      <c r="B16" s="69"/>
      <c r="C16" s="261">
        <v>7</v>
      </c>
      <c r="D16" s="70" t="s">
        <v>1680</v>
      </c>
      <c r="E16" s="70" t="s">
        <v>1689</v>
      </c>
      <c r="F16" s="145" t="str">
        <f>IFERROR(VLOOKUP(D16,BD!$B:$D,2,FALSE),"")</f>
        <v>PIAMARTA</v>
      </c>
      <c r="G16" s="145" t="str">
        <f>IFERROR(VLOOKUP(E16,BD!$B:$D,2,FALSE),"")</f>
        <v>PIAMARTA</v>
      </c>
      <c r="H16" s="160">
        <f>IFERROR(VLOOKUP(D16,BD!$B:$D,3,FALSE),"")</f>
        <v>41494</v>
      </c>
      <c r="I16" s="160">
        <f>IFERROR(VLOOKUP(E16,BD!$B:$D,3,FALSE),"")</f>
        <v>40957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800</v>
      </c>
      <c r="K16" s="147">
        <f t="shared" si="0"/>
        <v>1</v>
      </c>
      <c r="L16" s="71"/>
      <c r="M16" s="71"/>
      <c r="N16" s="71"/>
      <c r="O16" s="71"/>
      <c r="P16" s="71"/>
      <c r="Q16" s="71">
        <v>800</v>
      </c>
      <c r="R16" s="71"/>
      <c r="S16" s="71"/>
      <c r="T16" s="71"/>
      <c r="U16" s="71"/>
      <c r="V16" s="71"/>
      <c r="W16" s="71"/>
      <c r="X16" s="158"/>
    </row>
    <row r="17" spans="2:24" ht="12" x14ac:dyDescent="0.2">
      <c r="B17" s="69"/>
      <c r="C17" s="261">
        <v>8</v>
      </c>
      <c r="D17" s="124" t="s">
        <v>1685</v>
      </c>
      <c r="E17" s="70" t="s">
        <v>750</v>
      </c>
      <c r="F17" s="145" t="str">
        <f>IFERROR(VLOOKUP(D17,BD!$B:$D,2,FALSE),"")</f>
        <v>PIAMARTA</v>
      </c>
      <c r="G17" s="145" t="str">
        <f>IFERROR(VLOOKUP(E17,BD!$B:$D,2,FALSE),"")</f>
        <v>PIAMARTA</v>
      </c>
      <c r="H17" s="160">
        <f>IFERROR(VLOOKUP(D17,BD!$B:$D,3,FALSE),"")</f>
        <v>0</v>
      </c>
      <c r="I17" s="160">
        <f>IFERROR(VLOOKUP(E17,BD!$B:$D,3,FALSE),"")</f>
        <v>40588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680</v>
      </c>
      <c r="K17" s="147">
        <f t="shared" si="0"/>
        <v>1</v>
      </c>
      <c r="L17" s="71"/>
      <c r="M17" s="71"/>
      <c r="N17" s="71"/>
      <c r="O17" s="71"/>
      <c r="P17" s="71"/>
      <c r="Q17" s="71"/>
      <c r="R17" s="71"/>
      <c r="S17" s="71"/>
      <c r="T17" s="71"/>
      <c r="U17" s="71">
        <v>680</v>
      </c>
      <c r="V17" s="71"/>
      <c r="W17" s="71"/>
      <c r="X17" s="158"/>
    </row>
    <row r="18" spans="2:24" ht="12" x14ac:dyDescent="0.2">
      <c r="B18" s="69"/>
      <c r="C18" s="258"/>
      <c r="D18" s="70"/>
      <c r="E18" s="123"/>
      <c r="F18" s="145" t="str">
        <f>IFERROR(VLOOKUP(D18,BD!$B:$D,2,FALSE),"")</f>
        <v/>
      </c>
      <c r="G18" s="145" t="str">
        <f>IFERROR(VLOOKUP(E18,BD!$B:$D,2,FALSE),"")</f>
        <v/>
      </c>
      <c r="H18" s="160" t="str">
        <f>IFERROR(VLOOKUP(D18,BD!$B:$D,3,FALSE),"")</f>
        <v/>
      </c>
      <c r="I18" s="160" t="str">
        <f>IFERROR(VLOOKUP(E18,BD!$B:$D,3,FALSE),"")</f>
        <v/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0</v>
      </c>
      <c r="K18" s="147">
        <f t="shared" si="0"/>
        <v>0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158"/>
    </row>
    <row r="19" spans="2:24" ht="12" x14ac:dyDescent="0.2">
      <c r="B19" s="69"/>
      <c r="C19" s="258"/>
      <c r="D19" s="124"/>
      <c r="E19" s="70"/>
      <c r="F19" s="145" t="str">
        <f>IFERROR(VLOOKUP(D19,BD!$B:$D,2,FALSE),"")</f>
        <v/>
      </c>
      <c r="G19" s="145" t="str">
        <f>IFERROR(VLOOKUP(E19,BD!$B:$D,2,FALSE),"")</f>
        <v/>
      </c>
      <c r="H19" s="160" t="str">
        <f>IFERROR(VLOOKUP(D19,BD!$B:$D,3,FALSE),"")</f>
        <v/>
      </c>
      <c r="I19" s="160" t="str">
        <f>IFERROR(VLOOKUP(E19,BD!$B:$D,3,FALSE),"")</f>
        <v/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0</v>
      </c>
      <c r="K19" s="147">
        <f t="shared" si="0"/>
        <v>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158"/>
    </row>
    <row r="20" spans="2:24" ht="12" x14ac:dyDescent="0.2">
      <c r="B20" s="69"/>
      <c r="C20" s="258"/>
      <c r="D20" s="126"/>
      <c r="E20" s="70"/>
      <c r="F20" s="145" t="str">
        <f>IFERROR(VLOOKUP(D20,BD!$B:$D,2,FALSE),"")</f>
        <v/>
      </c>
      <c r="G20" s="145" t="str">
        <f>IFERROR(VLOOKUP(E20,BD!$B:$D,2,FALSE),"")</f>
        <v/>
      </c>
      <c r="H20" s="160" t="str">
        <f>IFERROR(VLOOKUP(D20,BD!$B:$D,3,FALSE),"")</f>
        <v/>
      </c>
      <c r="I20" s="160" t="str">
        <f>IFERROR(VLOOKUP(E20,BD!$B:$D,3,FALSE),"")</f>
        <v/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0</v>
      </c>
      <c r="K20" s="147">
        <f t="shared" si="0"/>
        <v>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158"/>
    </row>
    <row r="21" spans="2:24" ht="12" x14ac:dyDescent="0.2">
      <c r="B21" s="69"/>
      <c r="C21" s="258"/>
      <c r="D21" s="124"/>
      <c r="E21" s="70"/>
      <c r="F21" s="145" t="str">
        <f>IFERROR(VLOOKUP(D21,BD!$B:$D,2,FALSE),"")</f>
        <v/>
      </c>
      <c r="G21" s="145" t="str">
        <f>IFERROR(VLOOKUP(E21,BD!$B:$D,2,FALSE),"")</f>
        <v/>
      </c>
      <c r="H21" s="160" t="str">
        <f>IFERROR(VLOOKUP(D21,BD!$B:$D,3,FALSE),"")</f>
        <v/>
      </c>
      <c r="I21" s="160" t="str">
        <f>IFERROR(VLOOKUP(E21,BD!$B:$D,3,FALSE),"")</f>
        <v/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0</v>
      </c>
      <c r="K21" s="147">
        <f t="shared" si="0"/>
        <v>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158"/>
    </row>
    <row r="22" spans="2:24" ht="12" x14ac:dyDescent="0.2">
      <c r="B22" s="69"/>
      <c r="C22" s="258"/>
      <c r="D22" s="70"/>
      <c r="E22" s="70"/>
      <c r="F22" s="145" t="str">
        <f>IFERROR(VLOOKUP(D22,BD!$B:$D,2,FALSE),"")</f>
        <v/>
      </c>
      <c r="G22" s="145" t="str">
        <f>IFERROR(VLOOKUP(E22,BD!$B:$D,2,FALSE),"")</f>
        <v/>
      </c>
      <c r="H22" s="160" t="str">
        <f>IFERROR(VLOOKUP(D22,BD!$B:$D,3,FALSE),"")</f>
        <v/>
      </c>
      <c r="I22" s="160" t="str">
        <f>IFERROR(VLOOKUP(E22,BD!$B:$D,3,FALSE),"")</f>
        <v/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0</v>
      </c>
      <c r="K22" s="147">
        <f t="shared" si="0"/>
        <v>0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58"/>
    </row>
    <row r="23" spans="2:24" ht="12" x14ac:dyDescent="0.2">
      <c r="B23" s="69"/>
      <c r="C23" s="258"/>
      <c r="D23" s="126"/>
      <c r="E23" s="123"/>
      <c r="F23" s="145" t="str">
        <f>IFERROR(VLOOKUP(D23,BD!$B:$D,2,FALSE),"")</f>
        <v/>
      </c>
      <c r="G23" s="145" t="str">
        <f>IFERROR(VLOOKUP(E23,BD!$B:$D,2,FALSE),"")</f>
        <v/>
      </c>
      <c r="H23" s="160" t="str">
        <f>IFERROR(VLOOKUP(D23,BD!$B:$D,3,FALSE),"")</f>
        <v/>
      </c>
      <c r="I23" s="160" t="str">
        <f>IFERROR(VLOOKUP(E23,BD!$B:$D,3,FALSE),"")</f>
        <v/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0</v>
      </c>
      <c r="K23" s="147">
        <f t="shared" si="0"/>
        <v>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158"/>
    </row>
    <row r="24" spans="2:24" ht="12" x14ac:dyDescent="0.2">
      <c r="B24" s="69"/>
      <c r="C24" s="258"/>
      <c r="D24" s="124"/>
      <c r="E24" s="70"/>
      <c r="F24" s="145" t="str">
        <f>IFERROR(VLOOKUP(D24,BD!$B:$D,2,FALSE),"")</f>
        <v/>
      </c>
      <c r="G24" s="145" t="str">
        <f>IFERROR(VLOOKUP(E24,BD!$B:$D,2,FALSE),"")</f>
        <v/>
      </c>
      <c r="H24" s="160" t="str">
        <f>IFERROR(VLOOKUP(D24,BD!$B:$D,3,FALSE),"")</f>
        <v/>
      </c>
      <c r="I24" s="160" t="str">
        <f>IFERROR(VLOOKUP(E24,BD!$B:$D,3,FALSE),"")</f>
        <v/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0</v>
      </c>
      <c r="K24" s="147">
        <f t="shared" si="0"/>
        <v>0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158"/>
    </row>
    <row r="25" spans="2:24" ht="12" x14ac:dyDescent="0.2">
      <c r="B25" s="69"/>
      <c r="C25" s="258"/>
      <c r="D25" s="124"/>
      <c r="E25" s="124"/>
      <c r="F25" s="145" t="str">
        <f>IFERROR(VLOOKUP(D25,BD!$B:$D,2,FALSE),"")</f>
        <v/>
      </c>
      <c r="G25" s="145" t="str">
        <f>IFERROR(VLOOKUP(E25,BD!$B:$D,2,FALSE),"")</f>
        <v/>
      </c>
      <c r="H25" s="160" t="str">
        <f>IFERROR(VLOOKUP(D25,BD!$B:$D,3,FALSE),"")</f>
        <v/>
      </c>
      <c r="I25" s="160" t="str">
        <f>IFERROR(VLOOKUP(E25,BD!$B:$D,3,FALSE),"")</f>
        <v/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0</v>
      </c>
      <c r="K25" s="147">
        <f t="shared" si="0"/>
        <v>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158"/>
    </row>
    <row r="26" spans="2:24" ht="12" x14ac:dyDescent="0.2">
      <c r="B26" s="69"/>
      <c r="C26" s="258"/>
      <c r="D26" s="124"/>
      <c r="E26" s="70"/>
      <c r="F26" s="145" t="str">
        <f>IFERROR(VLOOKUP(D26,BD!$B:$D,2,FALSE),"")</f>
        <v/>
      </c>
      <c r="G26" s="145" t="str">
        <f>IFERROR(VLOOKUP(E26,BD!$B:$D,2,FALSE),"")</f>
        <v/>
      </c>
      <c r="H26" s="160" t="str">
        <f>IFERROR(VLOOKUP(D26,BD!$B:$D,3,FALSE),"")</f>
        <v/>
      </c>
      <c r="I26" s="160" t="str">
        <f>IFERROR(VLOOKUP(E26,BD!$B:$D,3,FALSE),"")</f>
        <v/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0</v>
      </c>
      <c r="K26" s="147">
        <f t="shared" si="0"/>
        <v>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158"/>
    </row>
    <row r="27" spans="2:24" ht="12" x14ac:dyDescent="0.2">
      <c r="B27" s="69"/>
      <c r="C27" s="258"/>
      <c r="D27" s="124"/>
      <c r="E27" s="124"/>
      <c r="F27" s="145" t="str">
        <f>IFERROR(VLOOKUP(D27,BD!$B:$D,2,FALSE),"")</f>
        <v/>
      </c>
      <c r="G27" s="145" t="str">
        <f>IFERROR(VLOOKUP(E27,BD!$B:$D,2,FALSE),"")</f>
        <v/>
      </c>
      <c r="H27" s="160" t="str">
        <f>IFERROR(VLOOKUP(D27,BD!$B:$D,3,FALSE),"")</f>
        <v/>
      </c>
      <c r="I27" s="160" t="str">
        <f>IFERROR(VLOOKUP(E27,BD!$B:$D,3,FALSE),"")</f>
        <v/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0</v>
      </c>
      <c r="K27" s="147">
        <f t="shared" si="0"/>
        <v>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158"/>
    </row>
    <row r="28" spans="2:24" ht="12" x14ac:dyDescent="0.2">
      <c r="B28" s="69"/>
      <c r="C28" s="258"/>
      <c r="D28" s="70"/>
      <c r="E28" s="123"/>
      <c r="F28" s="145" t="str">
        <f>IFERROR(VLOOKUP(D28,BD!$B:$D,2,FALSE),"")</f>
        <v/>
      </c>
      <c r="G28" s="145" t="str">
        <f>IFERROR(VLOOKUP(E28,BD!$B:$D,2,FALSE),"")</f>
        <v/>
      </c>
      <c r="H28" s="160" t="str">
        <f>IFERROR(VLOOKUP(D28,BD!$B:$D,3,FALSE),"")</f>
        <v/>
      </c>
      <c r="I28" s="160" t="str">
        <f>IFERROR(VLOOKUP(E28,BD!$B:$D,3,FALSE),"")</f>
        <v/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0</v>
      </c>
      <c r="K28" s="147">
        <f t="shared" si="0"/>
        <v>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158"/>
    </row>
    <row r="29" spans="2:24" ht="12" x14ac:dyDescent="0.2">
      <c r="B29" s="69"/>
      <c r="C29" s="258"/>
      <c r="D29" s="124"/>
      <c r="E29" s="70"/>
      <c r="F29" s="145" t="str">
        <f>IFERROR(VLOOKUP(D29,BD!$B:$D,2,FALSE),"")</f>
        <v/>
      </c>
      <c r="G29" s="145" t="str">
        <f>IFERROR(VLOOKUP(E29,BD!$B:$D,2,FALSE),"")</f>
        <v/>
      </c>
      <c r="H29" s="160" t="str">
        <f>IFERROR(VLOOKUP(D29,BD!$B:$D,3,FALSE),"")</f>
        <v/>
      </c>
      <c r="I29" s="160" t="str">
        <f>IFERROR(VLOOKUP(E29,BD!$B:$D,3,FALSE),"")</f>
        <v/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0</v>
      </c>
      <c r="K29" s="147">
        <f t="shared" si="0"/>
        <v>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58"/>
      <c r="D30" s="124"/>
      <c r="E30" s="70"/>
      <c r="F30" s="145" t="str">
        <f>IFERROR(VLOOKUP(D30,BD!$B:$D,2,FALSE),"")</f>
        <v/>
      </c>
      <c r="G30" s="145" t="str">
        <f>IFERROR(VLOOKUP(E30,BD!$B:$D,2,FALSE),"")</f>
        <v/>
      </c>
      <c r="H30" s="160" t="str">
        <f>IFERROR(VLOOKUP(D30,BD!$B:$D,3,FALSE),"")</f>
        <v/>
      </c>
      <c r="I30" s="160" t="str">
        <f>IFERROR(VLOOKUP(E30,BD!$B:$D,3,FALSE),"")</f>
        <v/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0</v>
      </c>
      <c r="K30" s="147">
        <f t="shared" si="0"/>
        <v>0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58"/>
      <c r="D31" s="211"/>
      <c r="E31" s="70"/>
      <c r="F31" s="145" t="str">
        <f>IFERROR(VLOOKUP(D31,BD!$B:$D,2,FALSE),"")</f>
        <v/>
      </c>
      <c r="G31" s="145" t="str">
        <f>IFERROR(VLOOKUP(E31,BD!$B:$D,2,FALSE),"")</f>
        <v/>
      </c>
      <c r="H31" s="160" t="str">
        <f>IFERROR(VLOOKUP(D31,BD!$B:$D,3,FALSE),"")</f>
        <v/>
      </c>
      <c r="I31" s="160" t="str">
        <f>IFERROR(VLOOKUP(E31,BD!$B:$D,3,FALSE),"")</f>
        <v/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0</v>
      </c>
      <c r="K31" s="147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58"/>
      <c r="D32" s="124"/>
      <c r="E32" s="70"/>
      <c r="F32" s="145" t="str">
        <f>IFERROR(VLOOKUP(D32,BD!$B:$D,2,FALSE),"")</f>
        <v/>
      </c>
      <c r="G32" s="145" t="str">
        <f>IFERROR(VLOOKUP(E32,BD!$B:$D,2,FALSE),"")</f>
        <v/>
      </c>
      <c r="H32" s="160" t="str">
        <f>IFERROR(VLOOKUP(D32,BD!$B:$D,3,FALSE),"")</f>
        <v/>
      </c>
      <c r="I32" s="160" t="str">
        <f>IFERROR(VLOOKUP(E32,BD!$B:$D,3,FALSE),"")</f>
        <v/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0</v>
      </c>
      <c r="K32" s="147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258"/>
      <c r="D33" s="70"/>
      <c r="E33" s="123"/>
      <c r="F33" s="145" t="str">
        <f>IFERROR(VLOOKUP(D33,BD!$B:$D,2,FALSE),"")</f>
        <v/>
      </c>
      <c r="G33" s="145" t="str">
        <f>IFERROR(VLOOKUP(E33,BD!$B:$D,2,FALSE),"")</f>
        <v/>
      </c>
      <c r="H33" s="160" t="str">
        <f>IFERROR(VLOOKUP(D33,BD!$B:$D,3,FALSE),"")</f>
        <v/>
      </c>
      <c r="I33" s="160" t="str">
        <f>IFERROR(VLOOKUP(E33,BD!$B:$D,3,FALSE),"")</f>
        <v/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0</v>
      </c>
      <c r="K33" s="147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258"/>
      <c r="D34" s="124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60" t="str">
        <f>IFERROR(VLOOKUP(D34,BD!$B:$D,3,FALSE),"")</f>
        <v/>
      </c>
      <c r="I34" s="160" t="str">
        <f>IFERROR(VLOOKUP(E34,BD!$B:$D,3,FALSE),"")</f>
        <v/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0</v>
      </c>
      <c r="K34" s="147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58"/>
      <c r="D35" s="124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60" t="str">
        <f>IFERROR(VLOOKUP(D35,BD!$B:$D,3,FALSE),"")</f>
        <v/>
      </c>
      <c r="I35" s="160" t="str">
        <f>IFERROR(VLOOKUP(E35,BD!$B:$D,3,FALSE),"")</f>
        <v/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0</v>
      </c>
      <c r="K35" s="147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258"/>
      <c r="D36" s="124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60" t="str">
        <f>IFERROR(VLOOKUP(D36,BD!$B:$D,3,FALSE),"")</f>
        <v/>
      </c>
      <c r="I36" s="160" t="str">
        <f>IFERROR(VLOOKUP(E36,BD!$B:$D,3,FALSE),"")</f>
        <v/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0</v>
      </c>
      <c r="K36" s="147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58"/>
      <c r="D37" s="126"/>
      <c r="E37" s="124"/>
      <c r="F37" s="145" t="str">
        <f>IFERROR(VLOOKUP(D37,BD!$B:$D,2,FALSE),"")</f>
        <v/>
      </c>
      <c r="G37" s="145" t="str">
        <f>IFERROR(VLOOKUP(E37,BD!$B:$D,2,FALSE),"")</f>
        <v/>
      </c>
      <c r="H37" s="160" t="str">
        <f>IFERROR(VLOOKUP(D37,BD!$B:$D,3,FALSE),"")</f>
        <v/>
      </c>
      <c r="I37" s="160" t="str">
        <f>IFERROR(VLOOKUP(E37,BD!$B:$D,3,FALSE),"")</f>
        <v/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0</v>
      </c>
      <c r="K37" s="147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58"/>
      <c r="D38" s="124"/>
      <c r="E38" s="70"/>
      <c r="F38" s="145"/>
      <c r="G38" s="145" t="str">
        <f>IFERROR(VLOOKUP(E38,BD!$B:$D,2,FALSE),"")</f>
        <v/>
      </c>
      <c r="H38" s="160" t="str">
        <f>IFERROR(VLOOKUP(D38,BD!$B:$D,3,FALSE),"")</f>
        <v/>
      </c>
      <c r="I38" s="160" t="str">
        <f>IFERROR(VLOOKUP(E38,BD!$B:$D,3,FALSE),"")</f>
        <v/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0</v>
      </c>
      <c r="K38" s="147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58"/>
      <c r="D39" s="124"/>
      <c r="E39" s="70"/>
      <c r="F39" s="145" t="str">
        <f>IFERROR(VLOOKUP(D39,BD!$B:$D,2,FALSE),"")</f>
        <v/>
      </c>
      <c r="G39" s="145" t="str">
        <f>IFERROR(VLOOKUP(E39,BD!$B:$D,2,FALSE),"")</f>
        <v/>
      </c>
      <c r="H39" s="160" t="str">
        <f>IFERROR(VLOOKUP(D39,BD!$B:$D,3,FALSE),"")</f>
        <v/>
      </c>
      <c r="I39" s="160" t="str">
        <f>IFERROR(VLOOKUP(E39,BD!$B:$D,3,FALSE),"")</f>
        <v/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0</v>
      </c>
      <c r="K39" s="147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58"/>
    </row>
    <row r="40" spans="2:24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58"/>
    </row>
    <row r="41" spans="2:24" s="80" customFormat="1" x14ac:dyDescent="0.2">
      <c r="B41" s="76"/>
      <c r="C41" s="77"/>
      <c r="D41" s="78"/>
      <c r="E41" s="78" t="str">
        <f>SM_S19!$D$55</f>
        <v>CONTAGEM DE SEMANAS</v>
      </c>
      <c r="F41" s="82"/>
      <c r="G41" s="82"/>
      <c r="H41" s="83"/>
      <c r="I41" s="83"/>
      <c r="J41" s="79"/>
      <c r="K41" s="79"/>
      <c r="L41" s="102">
        <f>SM!H$38</f>
        <v>50</v>
      </c>
      <c r="M41" s="102">
        <f>SM!I$38</f>
        <v>49</v>
      </c>
      <c r="N41" s="102">
        <f>SM!J$38</f>
        <v>35</v>
      </c>
      <c r="O41" s="102">
        <f>SM!K$38</f>
        <v>30</v>
      </c>
      <c r="P41" s="102">
        <f>SM!L$38</f>
        <v>28</v>
      </c>
      <c r="Q41" s="102">
        <f>SM!M$38</f>
        <v>26</v>
      </c>
      <c r="R41" s="102">
        <f>SM!N$38</f>
        <v>22</v>
      </c>
      <c r="S41" s="102">
        <f>SM!O$38</f>
        <v>11</v>
      </c>
      <c r="T41" s="102">
        <f>SM!P$38</f>
        <v>4</v>
      </c>
      <c r="U41" s="102">
        <f>SM!Q$38</f>
        <v>4</v>
      </c>
      <c r="V41" s="102">
        <f>SM!R$38</f>
        <v>4</v>
      </c>
      <c r="W41" s="102">
        <f>SM!S$38</f>
        <v>1</v>
      </c>
      <c r="X41" s="159"/>
    </row>
  </sheetData>
  <sheetProtection selectLockedCells="1" selectUnlockedCells="1"/>
  <sortState ref="D10:W39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1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23" width="8.28515625" style="49" customWidth="1"/>
    <col min="24" max="24" width="1.85546875" style="49" customWidth="1"/>
    <col min="25" max="16384" width="9.28515625" style="49"/>
  </cols>
  <sheetData>
    <row r="2" spans="2:24" ht="12" x14ac:dyDescent="0.2">
      <c r="B2" s="48" t="str">
        <f>SM_S19!B2</f>
        <v>RANKING ESTADUAL - 2019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2" x14ac:dyDescent="0.2">
      <c r="B3" s="53" t="s">
        <v>1688</v>
      </c>
      <c r="D3" s="8">
        <f>SM!D3</f>
        <v>43787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4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57"/>
    </row>
    <row r="6" spans="2:24" ht="12" customHeight="1" x14ac:dyDescent="0.2">
      <c r="B6" s="259"/>
      <c r="C6" s="290" t="s">
        <v>1</v>
      </c>
      <c r="D6" s="290" t="str">
        <f>DM_S19!D6</f>
        <v>ATLETA 1</v>
      </c>
      <c r="E6" s="300" t="str">
        <f>DM_S19!E6</f>
        <v>ATLETA 2</v>
      </c>
      <c r="F6" s="303" t="str">
        <f>DM_S19!F6</f>
        <v>ENT 1</v>
      </c>
      <c r="G6" s="286" t="str">
        <f>DM_S19!G6</f>
        <v>ENT 2</v>
      </c>
      <c r="H6" s="297" t="s">
        <v>42</v>
      </c>
      <c r="I6" s="297" t="s">
        <v>43</v>
      </c>
      <c r="J6" s="296" t="str">
        <f>DM_S19!J6</f>
        <v>TOTAL RK52</v>
      </c>
      <c r="K6" s="294" t="str">
        <f>DM_S19!K6</f>
        <v>Torneios</v>
      </c>
      <c r="L6" s="161" t="str">
        <f>DM!J6</f>
        <v>2o</v>
      </c>
      <c r="M6" s="161" t="str">
        <f>DM!K6</f>
        <v>3o</v>
      </c>
      <c r="N6" s="161" t="str">
        <f>DM!L6</f>
        <v>1o</v>
      </c>
      <c r="O6" s="161" t="str">
        <f>DM!M6</f>
        <v>1o</v>
      </c>
      <c r="P6" s="161" t="str">
        <f>DM!N6</f>
        <v>1o</v>
      </c>
      <c r="Q6" s="161" t="str">
        <f>DM!O6</f>
        <v>1o</v>
      </c>
      <c r="R6" s="161" t="str">
        <f>DM!P6</f>
        <v>2o</v>
      </c>
      <c r="S6" s="161" t="str">
        <f>DM!Q6</f>
        <v>3o</v>
      </c>
      <c r="T6" s="161" t="str">
        <f>DM!R6</f>
        <v>2o</v>
      </c>
      <c r="U6" s="161" t="str">
        <f>DM!S6</f>
        <v>2o</v>
      </c>
      <c r="V6" s="161" t="str">
        <f>DM!T6</f>
        <v>2o</v>
      </c>
      <c r="W6" s="161" t="str">
        <f>DM!U6</f>
        <v>4o</v>
      </c>
      <c r="X6" s="158"/>
    </row>
    <row r="7" spans="2:24" ht="12" x14ac:dyDescent="0.2">
      <c r="B7" s="259"/>
      <c r="C7" s="290"/>
      <c r="D7" s="290"/>
      <c r="E7" s="301"/>
      <c r="F7" s="304"/>
      <c r="G7" s="286"/>
      <c r="H7" s="298"/>
      <c r="I7" s="298"/>
      <c r="J7" s="296"/>
      <c r="K7" s="294"/>
      <c r="L7" s="12" t="str">
        <f>DM!J7</f>
        <v>M-CWB</v>
      </c>
      <c r="M7" s="12" t="str">
        <f>DM!K7</f>
        <v>M-NOR</v>
      </c>
      <c r="N7" s="12" t="str">
        <f>DM!L7</f>
        <v>M-CWB</v>
      </c>
      <c r="O7" s="12" t="str">
        <f>DM!M7</f>
        <v>EST</v>
      </c>
      <c r="P7" s="12" t="str">
        <f>DM!N7</f>
        <v>M-NOR</v>
      </c>
      <c r="Q7" s="12" t="str">
        <f>DM!O7</f>
        <v>M-OES</v>
      </c>
      <c r="R7" s="12" t="str">
        <f>DM!P7</f>
        <v>EST</v>
      </c>
      <c r="S7" s="12" t="str">
        <f>DM!Q7</f>
        <v>EST</v>
      </c>
      <c r="T7" s="12" t="str">
        <f>DM!R7</f>
        <v>M-NOR</v>
      </c>
      <c r="U7" s="12" t="str">
        <f>DM!S7</f>
        <v>M-OES</v>
      </c>
      <c r="V7" s="12" t="str">
        <f>DM!T7</f>
        <v>M-CWB</v>
      </c>
      <c r="W7" s="12" t="str">
        <f>DM!U7</f>
        <v>EST</v>
      </c>
      <c r="X7" s="158"/>
    </row>
    <row r="8" spans="2:24" ht="12" x14ac:dyDescent="0.2">
      <c r="B8" s="64"/>
      <c r="C8" s="290"/>
      <c r="D8" s="290"/>
      <c r="E8" s="302"/>
      <c r="F8" s="305"/>
      <c r="G8" s="286"/>
      <c r="H8" s="299"/>
      <c r="I8" s="299"/>
      <c r="J8" s="296"/>
      <c r="K8" s="294"/>
      <c r="L8" s="13">
        <f>DM!J8</f>
        <v>43444</v>
      </c>
      <c r="M8" s="13">
        <f>DM!K8</f>
        <v>43451</v>
      </c>
      <c r="N8" s="13">
        <f>DM!L8</f>
        <v>43549</v>
      </c>
      <c r="O8" s="13">
        <f>DM!M8</f>
        <v>43583</v>
      </c>
      <c r="P8" s="13">
        <f>DM!N8</f>
        <v>43598</v>
      </c>
      <c r="Q8" s="13">
        <f>DM!O8</f>
        <v>43612</v>
      </c>
      <c r="R8" s="13">
        <f>DM!P8</f>
        <v>43640</v>
      </c>
      <c r="S8" s="13">
        <f>DM!Q8</f>
        <v>43717</v>
      </c>
      <c r="T8" s="13">
        <f>DM!R8</f>
        <v>43766</v>
      </c>
      <c r="U8" s="13">
        <f>DM!S8</f>
        <v>43766</v>
      </c>
      <c r="V8" s="13">
        <f>DM!T8</f>
        <v>43766</v>
      </c>
      <c r="W8" s="13">
        <f>DM!U8</f>
        <v>43787</v>
      </c>
      <c r="X8" s="158"/>
    </row>
    <row r="9" spans="2:24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58"/>
    </row>
    <row r="10" spans="2:24" ht="12" x14ac:dyDescent="0.2">
      <c r="B10" s="69"/>
      <c r="C10" s="258">
        <v>1</v>
      </c>
      <c r="D10" s="124" t="s">
        <v>1677</v>
      </c>
      <c r="E10" s="126" t="s">
        <v>750</v>
      </c>
      <c r="F10" s="145" t="str">
        <f>IFERROR(VLOOKUP(D10,BD!$B:$D,2,FALSE),"")</f>
        <v>PIAMARTA</v>
      </c>
      <c r="G10" s="145" t="str">
        <f>IFERROR(VLOOKUP(E10,BD!$B:$D,2,FALSE),"")</f>
        <v>PIAMARTA</v>
      </c>
      <c r="H10" s="160">
        <f>IFERROR(VLOOKUP(D10,BD!$B:$D,3,FALSE),"")</f>
        <v>40828</v>
      </c>
      <c r="I10" s="160">
        <f>IFERROR(VLOOKUP(E10,BD!$B:$D,3,FALSE),"")</f>
        <v>40588</v>
      </c>
      <c r="J10" s="146">
        <f>IF(COUNT(L10:X10)&gt;=5,SUM(LARGE(L10:X10,{1,2,3,4,5})),IF(COUNT(L10:X10)=4,SUM(LARGE(L10:X10,{1,2,3,4})),IF(COUNT(L10:X10)=3,SUM(LARGE(L10:X10,{1,2,3})),IF(COUNT(L10:X10)=2,SUM(LARGE(L10:X10,{1,2})),IF(COUNT(L10:X10)=1,SUM(LARGE(L10:X10,{1})),0)))))</f>
        <v>4000</v>
      </c>
      <c r="K10" s="147">
        <f t="shared" ref="K10:K39" si="0">COUNT(L10:X10)-COUNTIF(L10:X10,"=0")</f>
        <v>3</v>
      </c>
      <c r="L10" s="71"/>
      <c r="M10" s="71"/>
      <c r="N10" s="71"/>
      <c r="O10" s="71"/>
      <c r="P10" s="71"/>
      <c r="Q10" s="71"/>
      <c r="R10" s="71">
        <v>1600</v>
      </c>
      <c r="S10" s="71">
        <v>1600</v>
      </c>
      <c r="T10" s="71"/>
      <c r="U10" s="71">
        <v>800</v>
      </c>
      <c r="V10" s="71"/>
      <c r="W10" s="71"/>
      <c r="X10" s="158"/>
    </row>
    <row r="11" spans="2:24" ht="12" x14ac:dyDescent="0.2">
      <c r="B11" s="69"/>
      <c r="C11" s="258">
        <v>2</v>
      </c>
      <c r="D11" s="123" t="s">
        <v>1674</v>
      </c>
      <c r="E11" s="70" t="s">
        <v>1682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60">
        <f>IFERROR(VLOOKUP(D11,BD!$B:$D,3,FALSE),"")</f>
        <v>41460</v>
      </c>
      <c r="I11" s="160">
        <f>IFERROR(VLOOKUP(E11,BD!$B:$D,3,FALSE),"")</f>
        <v>40868</v>
      </c>
      <c r="J11" s="146">
        <f>IF(COUNT(L11:X11)&gt;=5,SUM(LARGE(L11:X11,{1,2,3,4,5})),IF(COUNT(L11:X11)=4,SUM(LARGE(L11:X11,{1,2,3,4})),IF(COUNT(L11:X11)=3,SUM(LARGE(L11:X11,{1,2,3})),IF(COUNT(L11:X11)=2,SUM(LARGE(L11:X11,{1,2})),IF(COUNT(L11:X11)=1,SUM(LARGE(L11:X11,{1})),0)))))</f>
        <v>3400</v>
      </c>
      <c r="K11" s="147">
        <f t="shared" si="0"/>
        <v>3</v>
      </c>
      <c r="L11" s="71"/>
      <c r="M11" s="71"/>
      <c r="N11" s="71"/>
      <c r="O11" s="71"/>
      <c r="P11" s="71"/>
      <c r="Q11" s="71"/>
      <c r="R11" s="71"/>
      <c r="S11" s="71">
        <v>1360</v>
      </c>
      <c r="T11" s="71"/>
      <c r="U11" s="71"/>
      <c r="V11" s="71">
        <v>680</v>
      </c>
      <c r="W11" s="71">
        <v>1360</v>
      </c>
      <c r="X11" s="158"/>
    </row>
    <row r="12" spans="2:24" ht="12" x14ac:dyDescent="0.2">
      <c r="B12" s="69"/>
      <c r="C12" s="261">
        <v>3</v>
      </c>
      <c r="D12" s="123" t="s">
        <v>1248</v>
      </c>
      <c r="E12" s="124" t="s">
        <v>1292</v>
      </c>
      <c r="F12" s="145" t="str">
        <f>IFERROR(VLOOKUP(D12,BD!$B:$D,2,FALSE),"")</f>
        <v>ABCFI</v>
      </c>
      <c r="G12" s="145" t="str">
        <f>IFERROR(VLOOKUP(E12,BD!$B:$D,2,FALSE),"")</f>
        <v>ABCFI</v>
      </c>
      <c r="H12" s="160">
        <f>IFERROR(VLOOKUP(D12,BD!$B:$D,3,FALSE),"")</f>
        <v>40968</v>
      </c>
      <c r="I12" s="160">
        <f>IFERROR(VLOOKUP(E12,BD!$B:$D,3,FALSE),"")</f>
        <v>41092</v>
      </c>
      <c r="J12" s="146">
        <f>IF(COUNT(L12:X12)&gt;=5,SUM(LARGE(L12:X12,{1,2,3,4,5})),IF(COUNT(L12:X12)=4,SUM(LARGE(L12:X12,{1,2,3,4})),IF(COUNT(L12:X12)=3,SUM(LARGE(L12:X12,{1,2,3})),IF(COUNT(L12:X12)=2,SUM(LARGE(L12:X12,{1,2})),IF(COUNT(L12:X12)=1,SUM(LARGE(L12:X12,{1})),0)))))</f>
        <v>2920</v>
      </c>
      <c r="K12" s="147">
        <f t="shared" si="0"/>
        <v>3</v>
      </c>
      <c r="L12" s="71"/>
      <c r="M12" s="71"/>
      <c r="N12" s="71"/>
      <c r="O12" s="71"/>
      <c r="P12" s="71"/>
      <c r="Q12" s="71">
        <v>680</v>
      </c>
      <c r="R12" s="71">
        <v>1360</v>
      </c>
      <c r="S12" s="71">
        <v>880</v>
      </c>
      <c r="T12" s="71"/>
      <c r="U12" s="71"/>
      <c r="V12" s="71"/>
      <c r="W12" s="71"/>
      <c r="X12" s="158"/>
    </row>
    <row r="13" spans="2:24" ht="12" x14ac:dyDescent="0.2">
      <c r="B13" s="69"/>
      <c r="C13" s="261">
        <v>4</v>
      </c>
      <c r="D13" s="126" t="s">
        <v>1143</v>
      </c>
      <c r="E13" s="70" t="s">
        <v>1140</v>
      </c>
      <c r="F13" s="145" t="str">
        <f>IFERROR(VLOOKUP(D13,BD!$B:$D,2,FALSE),"")</f>
        <v>ASSVP</v>
      </c>
      <c r="G13" s="145" t="str">
        <f>IFERROR(VLOOKUP(E13,BD!$B:$D,2,FALSE),"")</f>
        <v>ASSVP</v>
      </c>
      <c r="H13" s="160">
        <f>IFERROR(VLOOKUP(D13,BD!$B:$D,3,FALSE),"")</f>
        <v>40801</v>
      </c>
      <c r="I13" s="160">
        <f>IFERROR(VLOOKUP(E13,BD!$B:$D,3,FALSE),"")</f>
        <v>40683</v>
      </c>
      <c r="J13" s="146">
        <f>IF(COUNT(L13:X13)&gt;=5,SUM(LARGE(L13:X13,{1,2,3,4,5})),IF(COUNT(L13:X13)=4,SUM(LARGE(L13:X13,{1,2,3,4})),IF(COUNT(L13:X13)=3,SUM(LARGE(L13:X13,{1,2,3})),IF(COUNT(L13:X13)=2,SUM(LARGE(L13:X13,{1,2})),IF(COUNT(L13:X13)=1,SUM(LARGE(L13:X13,{1})),0)))))</f>
        <v>1800</v>
      </c>
      <c r="K13" s="147">
        <f t="shared" si="0"/>
        <v>2</v>
      </c>
      <c r="L13" s="71"/>
      <c r="M13" s="71"/>
      <c r="N13" s="71"/>
      <c r="O13" s="71"/>
      <c r="P13" s="71"/>
      <c r="Q13" s="71"/>
      <c r="R13" s="71">
        <v>1120</v>
      </c>
      <c r="S13" s="71"/>
      <c r="T13" s="71"/>
      <c r="U13" s="71">
        <v>680</v>
      </c>
      <c r="V13" s="71"/>
      <c r="W13" s="71"/>
      <c r="X13" s="158"/>
    </row>
    <row r="14" spans="2:24" ht="12" x14ac:dyDescent="0.2">
      <c r="B14" s="69"/>
      <c r="C14" s="261">
        <v>5</v>
      </c>
      <c r="D14" s="126" t="s">
        <v>1661</v>
      </c>
      <c r="E14" s="123" t="s">
        <v>1668</v>
      </c>
      <c r="F14" s="145" t="str">
        <f>IFERROR(VLOOKUP(D14,BD!$B:$D,2,FALSE),"")</f>
        <v>CC</v>
      </c>
      <c r="G14" s="145" t="str">
        <f>IFERROR(VLOOKUP(E14,BD!$B:$D,2,FALSE),"")</f>
        <v>CC</v>
      </c>
      <c r="H14" s="160">
        <f>IFERROR(VLOOKUP(D14,BD!$B:$D,3,FALSE),"")</f>
        <v>40669</v>
      </c>
      <c r="I14" s="160">
        <f>IFERROR(VLOOKUP(E14,BD!$B:$D,3,FALSE),"")</f>
        <v>40565</v>
      </c>
      <c r="J14" s="146">
        <f>IF(COUNT(L14:X14)&gt;=5,SUM(LARGE(L14:X14,{1,2,3,4,5})),IF(COUNT(L14:X14)=4,SUM(LARGE(L14:X14,{1,2,3,4})),IF(COUNT(L14:X14)=3,SUM(LARGE(L14:X14,{1,2,3})),IF(COUNT(L14:X14)=2,SUM(LARGE(L14:X14,{1,2})),IF(COUNT(L14:X14)=1,SUM(LARGE(L14:X14,{1})),0)))))</f>
        <v>1600</v>
      </c>
      <c r="K14" s="147">
        <f t="shared" si="0"/>
        <v>1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>
        <v>1600</v>
      </c>
      <c r="X14" s="158"/>
    </row>
    <row r="15" spans="2:24" ht="12" x14ac:dyDescent="0.2">
      <c r="B15" s="69"/>
      <c r="C15" s="261">
        <v>6</v>
      </c>
      <c r="D15" s="126" t="s">
        <v>1676</v>
      </c>
      <c r="E15" s="123" t="s">
        <v>1664</v>
      </c>
      <c r="F15" s="145" t="str">
        <f>IFERROR(VLOOKUP(D15,BD!$B:$D,2,FALSE),"")</f>
        <v>PIAMARTA</v>
      </c>
      <c r="G15" s="145" t="str">
        <f>IFERROR(VLOOKUP(E15,BD!$B:$D,2,FALSE),"")</f>
        <v>PIAMARTA</v>
      </c>
      <c r="H15" s="160">
        <f>IFERROR(VLOOKUP(D15,BD!$B:$D,3,FALSE),"")</f>
        <v>0</v>
      </c>
      <c r="I15" s="160">
        <f>IFERROR(VLOOKUP(E15,BD!$B:$D,3,FALSE),"")</f>
        <v>0</v>
      </c>
      <c r="J15" s="146">
        <f>IF(COUNT(L15:X15)&gt;=5,SUM(LARGE(L15:X15,{1,2,3,4,5})),IF(COUNT(L15:X15)=4,SUM(LARGE(L15:X15,{1,2,3,4})),IF(COUNT(L15:X15)=3,SUM(LARGE(L15:X15,{1,2,3})),IF(COUNT(L15:X15)=2,SUM(LARGE(L15:X15,{1,2})),IF(COUNT(L15:X15)=1,SUM(LARGE(L15:X15,{1})),0)))))</f>
        <v>1320</v>
      </c>
      <c r="K15" s="147">
        <f t="shared" si="0"/>
        <v>2</v>
      </c>
      <c r="L15" s="71"/>
      <c r="M15" s="71"/>
      <c r="N15" s="71"/>
      <c r="O15" s="71"/>
      <c r="P15" s="71"/>
      <c r="Q15" s="71"/>
      <c r="R15" s="71"/>
      <c r="S15" s="71">
        <v>880</v>
      </c>
      <c r="T15" s="71"/>
      <c r="U15" s="71">
        <v>440</v>
      </c>
      <c r="V15" s="71"/>
      <c r="W15" s="71"/>
      <c r="X15" s="158"/>
    </row>
    <row r="16" spans="2:24" ht="12" x14ac:dyDescent="0.2">
      <c r="B16" s="69"/>
      <c r="C16" s="261">
        <v>7</v>
      </c>
      <c r="D16" s="126" t="s">
        <v>1613</v>
      </c>
      <c r="E16" s="123" t="s">
        <v>1140</v>
      </c>
      <c r="F16" s="145" t="str">
        <f>IFERROR(VLOOKUP(D16,BD!$B:$D,2,FALSE),"")</f>
        <v>CSJ/NAMBA TRAINING</v>
      </c>
      <c r="G16" s="145" t="str">
        <f>IFERROR(VLOOKUP(E16,BD!$B:$D,2,FALSE),"")</f>
        <v>ASSVP</v>
      </c>
      <c r="H16" s="160">
        <f>IFERROR(VLOOKUP(D16,BD!$B:$D,3,FALSE),"")</f>
        <v>40559</v>
      </c>
      <c r="I16" s="160">
        <f>IFERROR(VLOOKUP(E16,BD!$B:$D,3,FALSE),"")</f>
        <v>40683</v>
      </c>
      <c r="J16" s="146">
        <f>IF(COUNT(L16:X16)&gt;=5,SUM(LARGE(L16:X16,{1,2,3,4,5})),IF(COUNT(L16:X16)=4,SUM(LARGE(L16:X16,{1,2,3,4})),IF(COUNT(L16:X16)=3,SUM(LARGE(L16:X16,{1,2,3})),IF(COUNT(L16:X16)=2,SUM(LARGE(L16:X16,{1,2})),IF(COUNT(L16:X16)=1,SUM(LARGE(L16:X16,{1})),0)))))</f>
        <v>1120</v>
      </c>
      <c r="K16" s="147">
        <f t="shared" si="0"/>
        <v>1</v>
      </c>
      <c r="L16" s="71"/>
      <c r="M16" s="71"/>
      <c r="N16" s="71"/>
      <c r="O16" s="71"/>
      <c r="P16" s="71"/>
      <c r="Q16" s="71"/>
      <c r="R16" s="71"/>
      <c r="S16" s="71">
        <v>1120</v>
      </c>
      <c r="T16" s="71"/>
      <c r="U16" s="71"/>
      <c r="V16" s="71"/>
      <c r="W16" s="71"/>
      <c r="X16" s="158"/>
    </row>
    <row r="17" spans="2:24" ht="12" x14ac:dyDescent="0.2">
      <c r="B17" s="69"/>
      <c r="C17" s="261">
        <v>8</v>
      </c>
      <c r="D17" s="124" t="s">
        <v>1669</v>
      </c>
      <c r="E17" s="70" t="s">
        <v>1680</v>
      </c>
      <c r="F17" s="145" t="str">
        <f>IFERROR(VLOOKUP(D17,BD!$B:$D,2,FALSE),"")</f>
        <v>PIAMARTA</v>
      </c>
      <c r="G17" s="145" t="str">
        <f>IFERROR(VLOOKUP(E17,BD!$B:$D,2,FALSE),"")</f>
        <v>PIAMARTA</v>
      </c>
      <c r="H17" s="160">
        <f>IFERROR(VLOOKUP(D17,BD!$B:$D,3,FALSE),"")</f>
        <v>40557</v>
      </c>
      <c r="I17" s="160">
        <f>IFERROR(VLOOKUP(E17,BD!$B:$D,3,FALSE),"")</f>
        <v>41494</v>
      </c>
      <c r="J17" s="146">
        <f>IF(COUNT(L17:X17)&gt;=5,SUM(LARGE(L17:X17,{1,2,3,4,5})),IF(COUNT(L17:X17)=4,SUM(LARGE(L17:X17,{1,2,3,4})),IF(COUNT(L17:X17)=3,SUM(LARGE(L17:X17,{1,2,3})),IF(COUNT(L17:X17)=2,SUM(LARGE(L17:X17,{1,2})),IF(COUNT(L17:X17)=1,SUM(LARGE(L17:X17,{1})),0)))))</f>
        <v>880</v>
      </c>
      <c r="K17" s="147">
        <f t="shared" si="0"/>
        <v>1</v>
      </c>
      <c r="L17" s="71"/>
      <c r="M17" s="71"/>
      <c r="N17" s="71"/>
      <c r="O17" s="71"/>
      <c r="P17" s="71"/>
      <c r="Q17" s="71"/>
      <c r="R17" s="71">
        <v>880</v>
      </c>
      <c r="S17" s="71"/>
      <c r="T17" s="71"/>
      <c r="U17" s="71"/>
      <c r="V17" s="71"/>
      <c r="W17" s="71"/>
      <c r="X17" s="158"/>
    </row>
    <row r="18" spans="2:24" ht="12" x14ac:dyDescent="0.2">
      <c r="B18" s="69"/>
      <c r="C18" s="261"/>
      <c r="D18" s="124" t="s">
        <v>1666</v>
      </c>
      <c r="E18" s="123" t="s">
        <v>1683</v>
      </c>
      <c r="F18" s="145" t="str">
        <f>IFERROR(VLOOKUP(D18,BD!$B:$D,2,FALSE),"")</f>
        <v>PIAMARTA</v>
      </c>
      <c r="G18" s="145" t="str">
        <f>IFERROR(VLOOKUP(E18,BD!$B:$D,2,FALSE),"")</f>
        <v>PIAMARTA</v>
      </c>
      <c r="H18" s="160">
        <f>IFERROR(VLOOKUP(D18,BD!$B:$D,3,FALSE),"")</f>
        <v>41491</v>
      </c>
      <c r="I18" s="160">
        <f>IFERROR(VLOOKUP(E18,BD!$B:$D,3,FALSE),"")</f>
        <v>0</v>
      </c>
      <c r="J18" s="146">
        <f>IF(COUNT(L18:X18)&gt;=5,SUM(LARGE(L18:X18,{1,2,3,4,5})),IF(COUNT(L18:X18)=4,SUM(LARGE(L18:X18,{1,2,3,4})),IF(COUNT(L18:X18)=3,SUM(LARGE(L18:X18,{1,2,3})),IF(COUNT(L18:X18)=2,SUM(LARGE(L18:X18,{1,2})),IF(COUNT(L18:X18)=1,SUM(LARGE(L18:X18,{1})),0)))))</f>
        <v>880</v>
      </c>
      <c r="K18" s="147">
        <f t="shared" si="0"/>
        <v>1</v>
      </c>
      <c r="L18" s="71"/>
      <c r="M18" s="71"/>
      <c r="N18" s="71"/>
      <c r="O18" s="71"/>
      <c r="P18" s="71"/>
      <c r="Q18" s="71"/>
      <c r="R18" s="71"/>
      <c r="S18" s="71">
        <v>880</v>
      </c>
      <c r="T18" s="71"/>
      <c r="U18" s="71"/>
      <c r="V18" s="71"/>
      <c r="W18" s="71"/>
      <c r="X18" s="158"/>
    </row>
    <row r="19" spans="2:24" ht="12" x14ac:dyDescent="0.2">
      <c r="B19" s="69"/>
      <c r="C19" s="261"/>
      <c r="D19" s="126" t="s">
        <v>1675</v>
      </c>
      <c r="E19" s="123" t="s">
        <v>1681</v>
      </c>
      <c r="F19" s="145" t="str">
        <f>IFERROR(VLOOKUP(D19,BD!$B:$D,2,FALSE),"")</f>
        <v>PIAMARTA</v>
      </c>
      <c r="G19" s="145" t="str">
        <f>IFERROR(VLOOKUP(E19,BD!$B:$D,2,FALSE),"")</f>
        <v>PIAMARTA</v>
      </c>
      <c r="H19" s="160">
        <f>IFERROR(VLOOKUP(D19,BD!$B:$D,3,FALSE),"")</f>
        <v>0</v>
      </c>
      <c r="I19" s="160">
        <f>IFERROR(VLOOKUP(E19,BD!$B:$D,3,FALSE),"")</f>
        <v>0</v>
      </c>
      <c r="J19" s="146">
        <f>IF(COUNT(L19:X19)&gt;=5,SUM(LARGE(L19:X19,{1,2,3,4,5})),IF(COUNT(L19:X19)=4,SUM(LARGE(L19:X19,{1,2,3,4})),IF(COUNT(L19:X19)=3,SUM(LARGE(L19:X19,{1,2,3})),IF(COUNT(L19:X19)=2,SUM(LARGE(L19:X19,{1,2})),IF(COUNT(L19:X19)=1,SUM(LARGE(L19:X19,{1})),0)))))</f>
        <v>880</v>
      </c>
      <c r="K19" s="147">
        <f t="shared" si="0"/>
        <v>1</v>
      </c>
      <c r="L19" s="71"/>
      <c r="M19" s="71"/>
      <c r="N19" s="71"/>
      <c r="O19" s="71"/>
      <c r="P19" s="71"/>
      <c r="Q19" s="71"/>
      <c r="R19" s="71"/>
      <c r="S19" s="71">
        <v>880</v>
      </c>
      <c r="T19" s="71"/>
      <c r="U19" s="71"/>
      <c r="V19" s="71"/>
      <c r="W19" s="71"/>
      <c r="X19" s="158"/>
    </row>
    <row r="20" spans="2:24" ht="12" x14ac:dyDescent="0.2">
      <c r="B20" s="69"/>
      <c r="C20" s="261">
        <v>11</v>
      </c>
      <c r="D20" s="70" t="s">
        <v>1677</v>
      </c>
      <c r="E20" s="70" t="s">
        <v>1680</v>
      </c>
      <c r="F20" s="145" t="str">
        <f>IFERROR(VLOOKUP(D20,BD!$B:$D,2,FALSE),"")</f>
        <v>PIAMARTA</v>
      </c>
      <c r="G20" s="145" t="str">
        <f>IFERROR(VLOOKUP(E20,BD!$B:$D,2,FALSE),"")</f>
        <v>PIAMARTA</v>
      </c>
      <c r="H20" s="160">
        <f>IFERROR(VLOOKUP(D20,BD!$B:$D,3,FALSE),"")</f>
        <v>40828</v>
      </c>
      <c r="I20" s="160">
        <f>IFERROR(VLOOKUP(E20,BD!$B:$D,3,FALSE),"")</f>
        <v>41494</v>
      </c>
      <c r="J20" s="146">
        <f>IF(COUNT(L20:X20)&gt;=5,SUM(LARGE(L20:X20,{1,2,3,4,5})),IF(COUNT(L20:X20)=4,SUM(LARGE(L20:X20,{1,2,3,4})),IF(COUNT(L20:X20)=3,SUM(LARGE(L20:X20,{1,2,3})),IF(COUNT(L20:X20)=2,SUM(LARGE(L20:X20,{1,2})),IF(COUNT(L20:X20)=1,SUM(LARGE(L20:X20,{1})),0)))))</f>
        <v>800</v>
      </c>
      <c r="K20" s="147">
        <f t="shared" si="0"/>
        <v>1</v>
      </c>
      <c r="L20" s="71"/>
      <c r="M20" s="71"/>
      <c r="N20" s="71"/>
      <c r="O20" s="71"/>
      <c r="P20" s="71"/>
      <c r="Q20" s="71">
        <v>800</v>
      </c>
      <c r="R20" s="71"/>
      <c r="S20" s="71"/>
      <c r="T20" s="71"/>
      <c r="U20" s="71"/>
      <c r="V20" s="71"/>
      <c r="W20" s="71"/>
      <c r="X20" s="158"/>
    </row>
    <row r="21" spans="2:24" ht="12" x14ac:dyDescent="0.2">
      <c r="B21" s="69"/>
      <c r="C21" s="261"/>
      <c r="D21" s="70" t="s">
        <v>1679</v>
      </c>
      <c r="E21" s="123" t="s">
        <v>1668</v>
      </c>
      <c r="F21" s="145" t="str">
        <f>IFERROR(VLOOKUP(D21,BD!$B:$D,2,FALSE),"")</f>
        <v>BME</v>
      </c>
      <c r="G21" s="145" t="str">
        <f>IFERROR(VLOOKUP(E21,BD!$B:$D,2,FALSE),"")</f>
        <v>CC</v>
      </c>
      <c r="H21" s="160">
        <f>IFERROR(VLOOKUP(D21,BD!$B:$D,3,FALSE),"")</f>
        <v>0</v>
      </c>
      <c r="I21" s="160">
        <f>IFERROR(VLOOKUP(E21,BD!$B:$D,3,FALSE),"")</f>
        <v>40565</v>
      </c>
      <c r="J21" s="146">
        <f>IF(COUNT(L21:X21)&gt;=5,SUM(LARGE(L21:X21,{1,2,3,4,5})),IF(COUNT(L21:X21)=4,SUM(LARGE(L21:X21,{1,2,3,4})),IF(COUNT(L21:X21)=3,SUM(LARGE(L21:X21,{1,2,3})),IF(COUNT(L21:X21)=2,SUM(LARGE(L21:X21,{1,2})),IF(COUNT(L21:X21)=1,SUM(LARGE(L21:X21,{1})),0)))))</f>
        <v>800</v>
      </c>
      <c r="K21" s="147">
        <f t="shared" si="0"/>
        <v>1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>
        <v>800</v>
      </c>
      <c r="W21" s="71"/>
      <c r="X21" s="158"/>
    </row>
    <row r="22" spans="2:24" ht="12" x14ac:dyDescent="0.2">
      <c r="B22" s="69"/>
      <c r="C22" s="261"/>
      <c r="D22" s="126" t="s">
        <v>1613</v>
      </c>
      <c r="E22" s="70" t="s">
        <v>1684</v>
      </c>
      <c r="F22" s="145" t="str">
        <f>IFERROR(VLOOKUP(D22,BD!$B:$D,2,FALSE),"")</f>
        <v>CSJ/NAMBA TRAINING</v>
      </c>
      <c r="G22" s="145" t="str">
        <f>IFERROR(VLOOKUP(E22,BD!$B:$D,2,FALSE),"")</f>
        <v>CSJ/NAMBA TRAINING</v>
      </c>
      <c r="H22" s="160">
        <f>IFERROR(VLOOKUP(D22,BD!$B:$D,3,FALSE),"")</f>
        <v>40559</v>
      </c>
      <c r="I22" s="160">
        <f>IFERROR(VLOOKUP(E22,BD!$B:$D,3,FALSE),"")</f>
        <v>42007</v>
      </c>
      <c r="J22" s="146">
        <f>IF(COUNT(L22:X22)&gt;=5,SUM(LARGE(L22:X22,{1,2,3,4,5})),IF(COUNT(L22:X22)=4,SUM(LARGE(L22:X22,{1,2,3,4})),IF(COUNT(L22:X22)=3,SUM(LARGE(L22:X22,{1,2,3})),IF(COUNT(L22:X22)=2,SUM(LARGE(L22:X22,{1,2})),IF(COUNT(L22:X22)=1,SUM(LARGE(L22:X22,{1})),0)))))</f>
        <v>800</v>
      </c>
      <c r="K22" s="147">
        <f t="shared" si="0"/>
        <v>1</v>
      </c>
      <c r="L22" s="71"/>
      <c r="M22" s="71"/>
      <c r="N22" s="71"/>
      <c r="O22" s="71"/>
      <c r="P22" s="71"/>
      <c r="Q22" s="71"/>
      <c r="R22" s="71"/>
      <c r="S22" s="71"/>
      <c r="T22" s="71">
        <v>800</v>
      </c>
      <c r="U22" s="71"/>
      <c r="V22" s="71"/>
      <c r="W22" s="71"/>
      <c r="X22" s="158"/>
    </row>
    <row r="23" spans="2:24" ht="12" x14ac:dyDescent="0.2">
      <c r="B23" s="69"/>
      <c r="C23" s="261">
        <v>14</v>
      </c>
      <c r="D23" s="124" t="s">
        <v>1671</v>
      </c>
      <c r="E23" s="70" t="s">
        <v>1685</v>
      </c>
      <c r="F23" s="145" t="str">
        <f>IFERROR(VLOOKUP(D23,BD!$B:$D,2,FALSE),"")</f>
        <v>PIAMARTA</v>
      </c>
      <c r="G23" s="145" t="str">
        <f>IFERROR(VLOOKUP(E23,BD!$B:$D,2,FALSE),"")</f>
        <v>PIAMARTA</v>
      </c>
      <c r="H23" s="160">
        <f>IFERROR(VLOOKUP(D23,BD!$B:$D,3,FALSE),"")</f>
        <v>40917</v>
      </c>
      <c r="I23" s="160">
        <f>IFERROR(VLOOKUP(E23,BD!$B:$D,3,FALSE),"")</f>
        <v>0</v>
      </c>
      <c r="J23" s="146">
        <f>IF(COUNT(L23:X23)&gt;=5,SUM(LARGE(L23:X23,{1,2,3,4,5})),IF(COUNT(L23:X23)=4,SUM(LARGE(L23:X23,{1,2,3,4})),IF(COUNT(L23:X23)=3,SUM(LARGE(L23:X23,{1,2,3})),IF(COUNT(L23:X23)=2,SUM(LARGE(L23:X23,{1,2})),IF(COUNT(L23:X23)=1,SUM(LARGE(L23:X23,{1})),0)))))</f>
        <v>440</v>
      </c>
      <c r="K23" s="147">
        <f t="shared" si="0"/>
        <v>1</v>
      </c>
      <c r="L23" s="71"/>
      <c r="M23" s="71"/>
      <c r="N23" s="71"/>
      <c r="O23" s="71"/>
      <c r="P23" s="71"/>
      <c r="Q23" s="71"/>
      <c r="R23" s="71"/>
      <c r="S23" s="71"/>
      <c r="T23" s="71"/>
      <c r="U23" s="71">
        <v>440</v>
      </c>
      <c r="V23" s="71"/>
      <c r="W23" s="71"/>
      <c r="X23" s="158"/>
    </row>
    <row r="24" spans="2:24" ht="12" x14ac:dyDescent="0.2">
      <c r="B24" s="69"/>
      <c r="C24" s="261"/>
      <c r="D24" s="126" t="s">
        <v>1678</v>
      </c>
      <c r="E24" s="123" t="s">
        <v>1042</v>
      </c>
      <c r="F24" s="145" t="str">
        <f>IFERROR(VLOOKUP(D24,BD!$B:$D,2,FALSE),"")</f>
        <v>SMEL/MCR</v>
      </c>
      <c r="G24" s="145" t="str">
        <f>IFERROR(VLOOKUP(E24,BD!$B:$D,2,FALSE),"")</f>
        <v>ASSVP</v>
      </c>
      <c r="H24" s="160">
        <f>IFERROR(VLOOKUP(D24,BD!$B:$D,3,FALSE),"")</f>
        <v>0</v>
      </c>
      <c r="I24" s="160">
        <f>IFERROR(VLOOKUP(E24,BD!$B:$D,3,FALSE),"")</f>
        <v>40624</v>
      </c>
      <c r="J24" s="146">
        <f>IF(COUNT(L24:X24)&gt;=5,SUM(LARGE(L24:X24,{1,2,3,4,5})),IF(COUNT(L24:X24)=4,SUM(LARGE(L24:X24,{1,2,3,4})),IF(COUNT(L24:X24)=3,SUM(LARGE(L24:X24,{1,2,3})),IF(COUNT(L24:X24)=2,SUM(LARGE(L24:X24,{1,2})),IF(COUNT(L24:X24)=1,SUM(LARGE(L24:X24,{1})),0)))))</f>
        <v>440</v>
      </c>
      <c r="K24" s="147">
        <f t="shared" si="0"/>
        <v>1</v>
      </c>
      <c r="L24" s="71"/>
      <c r="M24" s="71"/>
      <c r="N24" s="71"/>
      <c r="O24" s="71"/>
      <c r="P24" s="71"/>
      <c r="Q24" s="71"/>
      <c r="R24" s="71"/>
      <c r="S24" s="71"/>
      <c r="T24" s="71"/>
      <c r="U24" s="71">
        <v>440</v>
      </c>
      <c r="V24" s="71"/>
      <c r="W24" s="71"/>
      <c r="X24" s="158"/>
    </row>
    <row r="25" spans="2:24" ht="12" x14ac:dyDescent="0.2">
      <c r="B25" s="69"/>
      <c r="C25" s="258"/>
      <c r="D25" s="124"/>
      <c r="E25" s="124"/>
      <c r="F25" s="145" t="str">
        <f>IFERROR(VLOOKUP(D25,BD!$B:$D,2,FALSE),"")</f>
        <v/>
      </c>
      <c r="G25" s="145" t="str">
        <f>IFERROR(VLOOKUP(E25,BD!$B:$D,2,FALSE),"")</f>
        <v/>
      </c>
      <c r="H25" s="160" t="str">
        <f>IFERROR(VLOOKUP(D25,BD!$B:$D,3,FALSE),"")</f>
        <v/>
      </c>
      <c r="I25" s="160" t="str">
        <f>IFERROR(VLOOKUP(E25,BD!$B:$D,3,FALSE),"")</f>
        <v/>
      </c>
      <c r="J25" s="146">
        <f>IF(COUNT(L25:X25)&gt;=5,SUM(LARGE(L25:X25,{1,2,3,4,5})),IF(COUNT(L25:X25)=4,SUM(LARGE(L25:X25,{1,2,3,4})),IF(COUNT(L25:X25)=3,SUM(LARGE(L25:X25,{1,2,3})),IF(COUNT(L25:X25)=2,SUM(LARGE(L25:X25,{1,2})),IF(COUNT(L25:X25)=1,SUM(LARGE(L25:X25,{1})),0)))))</f>
        <v>0</v>
      </c>
      <c r="K25" s="147">
        <f t="shared" si="0"/>
        <v>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158"/>
    </row>
    <row r="26" spans="2:24" ht="12" x14ac:dyDescent="0.2">
      <c r="B26" s="69"/>
      <c r="C26" s="258"/>
      <c r="D26" s="124"/>
      <c r="E26" s="70"/>
      <c r="F26" s="145" t="str">
        <f>IFERROR(VLOOKUP(D26,BD!$B:$D,2,FALSE),"")</f>
        <v/>
      </c>
      <c r="G26" s="145" t="str">
        <f>IFERROR(VLOOKUP(E26,BD!$B:$D,2,FALSE),"")</f>
        <v/>
      </c>
      <c r="H26" s="160" t="str">
        <f>IFERROR(VLOOKUP(D26,BD!$B:$D,3,FALSE),"")</f>
        <v/>
      </c>
      <c r="I26" s="160" t="str">
        <f>IFERROR(VLOOKUP(E26,BD!$B:$D,3,FALSE),"")</f>
        <v/>
      </c>
      <c r="J26" s="146">
        <f>IF(COUNT(L26:X26)&gt;=5,SUM(LARGE(L26:X26,{1,2,3,4,5})),IF(COUNT(L26:X26)=4,SUM(LARGE(L26:X26,{1,2,3,4})),IF(COUNT(L26:X26)=3,SUM(LARGE(L26:X26,{1,2,3})),IF(COUNT(L26:X26)=2,SUM(LARGE(L26:X26,{1,2})),IF(COUNT(L26:X26)=1,SUM(LARGE(L26:X26,{1})),0)))))</f>
        <v>0</v>
      </c>
      <c r="K26" s="147">
        <f t="shared" si="0"/>
        <v>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158"/>
    </row>
    <row r="27" spans="2:24" ht="12" x14ac:dyDescent="0.2">
      <c r="B27" s="69"/>
      <c r="C27" s="258"/>
      <c r="D27" s="124"/>
      <c r="E27" s="124"/>
      <c r="F27" s="145" t="str">
        <f>IFERROR(VLOOKUP(D27,BD!$B:$D,2,FALSE),"")</f>
        <v/>
      </c>
      <c r="G27" s="145" t="str">
        <f>IFERROR(VLOOKUP(E27,BD!$B:$D,2,FALSE),"")</f>
        <v/>
      </c>
      <c r="H27" s="160" t="str">
        <f>IFERROR(VLOOKUP(D27,BD!$B:$D,3,FALSE),"")</f>
        <v/>
      </c>
      <c r="I27" s="160" t="str">
        <f>IFERROR(VLOOKUP(E27,BD!$B:$D,3,FALSE),"")</f>
        <v/>
      </c>
      <c r="J27" s="146">
        <f>IF(COUNT(L27:X27)&gt;=5,SUM(LARGE(L27:X27,{1,2,3,4,5})),IF(COUNT(L27:X27)=4,SUM(LARGE(L27:X27,{1,2,3,4})),IF(COUNT(L27:X27)=3,SUM(LARGE(L27:X27,{1,2,3})),IF(COUNT(L27:X27)=2,SUM(LARGE(L27:X27,{1,2})),IF(COUNT(L27:X27)=1,SUM(LARGE(L27:X27,{1})),0)))))</f>
        <v>0</v>
      </c>
      <c r="K27" s="147">
        <f t="shared" si="0"/>
        <v>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158"/>
    </row>
    <row r="28" spans="2:24" ht="12" x14ac:dyDescent="0.2">
      <c r="B28" s="69"/>
      <c r="C28" s="258"/>
      <c r="D28" s="70"/>
      <c r="E28" s="123"/>
      <c r="F28" s="145" t="str">
        <f>IFERROR(VLOOKUP(D28,BD!$B:$D,2,FALSE),"")</f>
        <v/>
      </c>
      <c r="G28" s="145" t="str">
        <f>IFERROR(VLOOKUP(E28,BD!$B:$D,2,FALSE),"")</f>
        <v/>
      </c>
      <c r="H28" s="160" t="str">
        <f>IFERROR(VLOOKUP(D28,BD!$B:$D,3,FALSE),"")</f>
        <v/>
      </c>
      <c r="I28" s="160" t="str">
        <f>IFERROR(VLOOKUP(E28,BD!$B:$D,3,FALSE),"")</f>
        <v/>
      </c>
      <c r="J28" s="146">
        <f>IF(COUNT(L28:X28)&gt;=5,SUM(LARGE(L28:X28,{1,2,3,4,5})),IF(COUNT(L28:X28)=4,SUM(LARGE(L28:X28,{1,2,3,4})),IF(COUNT(L28:X28)=3,SUM(LARGE(L28:X28,{1,2,3})),IF(COUNT(L28:X28)=2,SUM(LARGE(L28:X28,{1,2})),IF(COUNT(L28:X28)=1,SUM(LARGE(L28:X28,{1})),0)))))</f>
        <v>0</v>
      </c>
      <c r="K28" s="147">
        <f t="shared" si="0"/>
        <v>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158"/>
    </row>
    <row r="29" spans="2:24" ht="12" x14ac:dyDescent="0.2">
      <c r="B29" s="69"/>
      <c r="C29" s="258"/>
      <c r="D29" s="124"/>
      <c r="E29" s="70"/>
      <c r="F29" s="145" t="str">
        <f>IFERROR(VLOOKUP(D29,BD!$B:$D,2,FALSE),"")</f>
        <v/>
      </c>
      <c r="G29" s="145" t="str">
        <f>IFERROR(VLOOKUP(E29,BD!$B:$D,2,FALSE),"")</f>
        <v/>
      </c>
      <c r="H29" s="160" t="str">
        <f>IFERROR(VLOOKUP(D29,BD!$B:$D,3,FALSE),"")</f>
        <v/>
      </c>
      <c r="I29" s="160" t="str">
        <f>IFERROR(VLOOKUP(E29,BD!$B:$D,3,FALSE),"")</f>
        <v/>
      </c>
      <c r="J29" s="146">
        <f>IF(COUNT(L29:X29)&gt;=5,SUM(LARGE(L29:X29,{1,2,3,4,5})),IF(COUNT(L29:X29)=4,SUM(LARGE(L29:X29,{1,2,3,4})),IF(COUNT(L29:X29)=3,SUM(LARGE(L29:X29,{1,2,3})),IF(COUNT(L29:X29)=2,SUM(LARGE(L29:X29,{1,2})),IF(COUNT(L29:X29)=1,SUM(LARGE(L29:X29,{1})),0)))))</f>
        <v>0</v>
      </c>
      <c r="K29" s="147">
        <f t="shared" si="0"/>
        <v>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58"/>
    </row>
    <row r="30" spans="2:24" ht="12" x14ac:dyDescent="0.2">
      <c r="B30" s="69"/>
      <c r="C30" s="258"/>
      <c r="D30" s="124"/>
      <c r="E30" s="70"/>
      <c r="F30" s="145" t="str">
        <f>IFERROR(VLOOKUP(D30,BD!$B:$D,2,FALSE),"")</f>
        <v/>
      </c>
      <c r="G30" s="145" t="str">
        <f>IFERROR(VLOOKUP(E30,BD!$B:$D,2,FALSE),"")</f>
        <v/>
      </c>
      <c r="H30" s="160" t="str">
        <f>IFERROR(VLOOKUP(D30,BD!$B:$D,3,FALSE),"")</f>
        <v/>
      </c>
      <c r="I30" s="160" t="str">
        <f>IFERROR(VLOOKUP(E30,BD!$B:$D,3,FALSE),"")</f>
        <v/>
      </c>
      <c r="J30" s="146">
        <f>IF(COUNT(L30:X30)&gt;=5,SUM(LARGE(L30:X30,{1,2,3,4,5})),IF(COUNT(L30:X30)=4,SUM(LARGE(L30:X30,{1,2,3,4})),IF(COUNT(L30:X30)=3,SUM(LARGE(L30:X30,{1,2,3})),IF(COUNT(L30:X30)=2,SUM(LARGE(L30:X30,{1,2})),IF(COUNT(L30:X30)=1,SUM(LARGE(L30:X30,{1})),0)))))</f>
        <v>0</v>
      </c>
      <c r="K30" s="147">
        <f t="shared" si="0"/>
        <v>0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58"/>
    </row>
    <row r="31" spans="2:24" ht="12" x14ac:dyDescent="0.2">
      <c r="B31" s="69"/>
      <c r="C31" s="258"/>
      <c r="D31" s="211"/>
      <c r="E31" s="70"/>
      <c r="F31" s="145" t="str">
        <f>IFERROR(VLOOKUP(D31,BD!$B:$D,2,FALSE),"")</f>
        <v/>
      </c>
      <c r="G31" s="145" t="str">
        <f>IFERROR(VLOOKUP(E31,BD!$B:$D,2,FALSE),"")</f>
        <v/>
      </c>
      <c r="H31" s="160" t="str">
        <f>IFERROR(VLOOKUP(D31,BD!$B:$D,3,FALSE),"")</f>
        <v/>
      </c>
      <c r="I31" s="160" t="str">
        <f>IFERROR(VLOOKUP(E31,BD!$B:$D,3,FALSE),"")</f>
        <v/>
      </c>
      <c r="J31" s="146">
        <f>IF(COUNT(L31:X31)&gt;=5,SUM(LARGE(L31:X31,{1,2,3,4,5})),IF(COUNT(L31:X31)=4,SUM(LARGE(L31:X31,{1,2,3,4})),IF(COUNT(L31:X31)=3,SUM(LARGE(L31:X31,{1,2,3})),IF(COUNT(L31:X31)=2,SUM(LARGE(L31:X31,{1,2})),IF(COUNT(L31:X31)=1,SUM(LARGE(L31:X31,{1})),0)))))</f>
        <v>0</v>
      </c>
      <c r="K31" s="147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58"/>
    </row>
    <row r="32" spans="2:24" ht="12" x14ac:dyDescent="0.2">
      <c r="B32" s="69"/>
      <c r="C32" s="258"/>
      <c r="D32" s="124"/>
      <c r="E32" s="70"/>
      <c r="F32" s="145" t="str">
        <f>IFERROR(VLOOKUP(D32,BD!$B:$D,2,FALSE),"")</f>
        <v/>
      </c>
      <c r="G32" s="145" t="str">
        <f>IFERROR(VLOOKUP(E32,BD!$B:$D,2,FALSE),"")</f>
        <v/>
      </c>
      <c r="H32" s="160" t="str">
        <f>IFERROR(VLOOKUP(D32,BD!$B:$D,3,FALSE),"")</f>
        <v/>
      </c>
      <c r="I32" s="160" t="str">
        <f>IFERROR(VLOOKUP(E32,BD!$B:$D,3,FALSE),"")</f>
        <v/>
      </c>
      <c r="J32" s="146">
        <f>IF(COUNT(L32:X32)&gt;=5,SUM(LARGE(L32:X32,{1,2,3,4,5})),IF(COUNT(L32:X32)=4,SUM(LARGE(L32:X32,{1,2,3,4})),IF(COUNT(L32:X32)=3,SUM(LARGE(L32:X32,{1,2,3})),IF(COUNT(L32:X32)=2,SUM(LARGE(L32:X32,{1,2})),IF(COUNT(L32:X32)=1,SUM(LARGE(L32:X32,{1})),0)))))</f>
        <v>0</v>
      </c>
      <c r="K32" s="147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58"/>
    </row>
    <row r="33" spans="2:24" ht="12" x14ac:dyDescent="0.2">
      <c r="B33" s="69"/>
      <c r="C33" s="258"/>
      <c r="D33" s="70"/>
      <c r="E33" s="123"/>
      <c r="F33" s="145" t="str">
        <f>IFERROR(VLOOKUP(D33,BD!$B:$D,2,FALSE),"")</f>
        <v/>
      </c>
      <c r="G33" s="145" t="str">
        <f>IFERROR(VLOOKUP(E33,BD!$B:$D,2,FALSE),"")</f>
        <v/>
      </c>
      <c r="H33" s="160" t="str">
        <f>IFERROR(VLOOKUP(D33,BD!$B:$D,3,FALSE),"")</f>
        <v/>
      </c>
      <c r="I33" s="160" t="str">
        <f>IFERROR(VLOOKUP(E33,BD!$B:$D,3,FALSE),"")</f>
        <v/>
      </c>
      <c r="J33" s="146">
        <f>IF(COUNT(L33:X33)&gt;=5,SUM(LARGE(L33:X33,{1,2,3,4,5})),IF(COUNT(L33:X33)=4,SUM(LARGE(L33:X33,{1,2,3,4})),IF(COUNT(L33:X33)=3,SUM(LARGE(L33:X33,{1,2,3})),IF(COUNT(L33:X33)=2,SUM(LARGE(L33:X33,{1,2})),IF(COUNT(L33:X33)=1,SUM(LARGE(L33:X33,{1})),0)))))</f>
        <v>0</v>
      </c>
      <c r="K33" s="147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158"/>
    </row>
    <row r="34" spans="2:24" ht="12" x14ac:dyDescent="0.2">
      <c r="B34" s="69"/>
      <c r="C34" s="258"/>
      <c r="D34" s="124"/>
      <c r="E34" s="70"/>
      <c r="F34" s="145" t="str">
        <f>IFERROR(VLOOKUP(D34,BD!$B:$D,2,FALSE),"")</f>
        <v/>
      </c>
      <c r="G34" s="145" t="str">
        <f>IFERROR(VLOOKUP(E34,BD!$B:$D,2,FALSE),"")</f>
        <v/>
      </c>
      <c r="H34" s="160" t="str">
        <f>IFERROR(VLOOKUP(D34,BD!$B:$D,3,FALSE),"")</f>
        <v/>
      </c>
      <c r="I34" s="160" t="str">
        <f>IFERROR(VLOOKUP(E34,BD!$B:$D,3,FALSE),"")</f>
        <v/>
      </c>
      <c r="J34" s="146">
        <f>IF(COUNT(L34:X34)&gt;=5,SUM(LARGE(L34:X34,{1,2,3,4,5})),IF(COUNT(L34:X34)=4,SUM(LARGE(L34:X34,{1,2,3,4})),IF(COUNT(L34:X34)=3,SUM(LARGE(L34:X34,{1,2,3})),IF(COUNT(L34:X34)=2,SUM(LARGE(L34:X34,{1,2})),IF(COUNT(L34:X34)=1,SUM(LARGE(L34:X34,{1})),0)))))</f>
        <v>0</v>
      </c>
      <c r="K34" s="147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58"/>
    </row>
    <row r="35" spans="2:24" ht="12" x14ac:dyDescent="0.2">
      <c r="B35" s="69"/>
      <c r="C35" s="258"/>
      <c r="D35" s="124"/>
      <c r="E35" s="70"/>
      <c r="F35" s="145" t="str">
        <f>IFERROR(VLOOKUP(D35,BD!$B:$D,2,FALSE),"")</f>
        <v/>
      </c>
      <c r="G35" s="145" t="str">
        <f>IFERROR(VLOOKUP(E35,BD!$B:$D,2,FALSE),"")</f>
        <v/>
      </c>
      <c r="H35" s="160" t="str">
        <f>IFERROR(VLOOKUP(D35,BD!$B:$D,3,FALSE),"")</f>
        <v/>
      </c>
      <c r="I35" s="160" t="str">
        <f>IFERROR(VLOOKUP(E35,BD!$B:$D,3,FALSE),"")</f>
        <v/>
      </c>
      <c r="J35" s="146">
        <f>IF(COUNT(L35:X35)&gt;=5,SUM(LARGE(L35:X35,{1,2,3,4,5})),IF(COUNT(L35:X35)=4,SUM(LARGE(L35:X35,{1,2,3,4})),IF(COUNT(L35:X35)=3,SUM(LARGE(L35:X35,{1,2,3})),IF(COUNT(L35:X35)=2,SUM(LARGE(L35:X35,{1,2})),IF(COUNT(L35:X35)=1,SUM(LARGE(L35:X35,{1})),0)))))</f>
        <v>0</v>
      </c>
      <c r="K35" s="147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158"/>
    </row>
    <row r="36" spans="2:24" ht="12" x14ac:dyDescent="0.2">
      <c r="B36" s="69"/>
      <c r="C36" s="258"/>
      <c r="D36" s="124"/>
      <c r="E36" s="70"/>
      <c r="F36" s="145" t="str">
        <f>IFERROR(VLOOKUP(D36,BD!$B:$D,2,FALSE),"")</f>
        <v/>
      </c>
      <c r="G36" s="145" t="str">
        <f>IFERROR(VLOOKUP(E36,BD!$B:$D,2,FALSE),"")</f>
        <v/>
      </c>
      <c r="H36" s="160" t="str">
        <f>IFERROR(VLOOKUP(D36,BD!$B:$D,3,FALSE),"")</f>
        <v/>
      </c>
      <c r="I36" s="160" t="str">
        <f>IFERROR(VLOOKUP(E36,BD!$B:$D,3,FALSE),"")</f>
        <v/>
      </c>
      <c r="J36" s="146">
        <f>IF(COUNT(L36:X36)&gt;=5,SUM(LARGE(L36:X36,{1,2,3,4,5})),IF(COUNT(L36:X36)=4,SUM(LARGE(L36:X36,{1,2,3,4})),IF(COUNT(L36:X36)=3,SUM(LARGE(L36:X36,{1,2,3})),IF(COUNT(L36:X36)=2,SUM(LARGE(L36:X36,{1,2})),IF(COUNT(L36:X36)=1,SUM(LARGE(L36:X36,{1})),0)))))</f>
        <v>0</v>
      </c>
      <c r="K36" s="147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58"/>
    </row>
    <row r="37" spans="2:24" ht="12" x14ac:dyDescent="0.2">
      <c r="B37" s="69"/>
      <c r="C37" s="258"/>
      <c r="D37" s="126"/>
      <c r="E37" s="124"/>
      <c r="F37" s="145" t="str">
        <f>IFERROR(VLOOKUP(D37,BD!$B:$D,2,FALSE),"")</f>
        <v/>
      </c>
      <c r="G37" s="145" t="str">
        <f>IFERROR(VLOOKUP(E37,BD!$B:$D,2,FALSE),"")</f>
        <v/>
      </c>
      <c r="H37" s="160" t="str">
        <f>IFERROR(VLOOKUP(D37,BD!$B:$D,3,FALSE),"")</f>
        <v/>
      </c>
      <c r="I37" s="160" t="str">
        <f>IFERROR(VLOOKUP(E37,BD!$B:$D,3,FALSE),"")</f>
        <v/>
      </c>
      <c r="J37" s="146">
        <f>IF(COUNT(L37:X37)&gt;=5,SUM(LARGE(L37:X37,{1,2,3,4,5})),IF(COUNT(L37:X37)=4,SUM(LARGE(L37:X37,{1,2,3,4})),IF(COUNT(L37:X37)=3,SUM(LARGE(L37:X37,{1,2,3})),IF(COUNT(L37:X37)=2,SUM(LARGE(L37:X37,{1,2})),IF(COUNT(L37:X37)=1,SUM(LARGE(L37:X37,{1})),0)))))</f>
        <v>0</v>
      </c>
      <c r="K37" s="147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58"/>
    </row>
    <row r="38" spans="2:24" ht="12" x14ac:dyDescent="0.2">
      <c r="B38" s="69"/>
      <c r="C38" s="258"/>
      <c r="D38" s="124"/>
      <c r="E38" s="70"/>
      <c r="F38" s="145"/>
      <c r="G38" s="145" t="str">
        <f>IFERROR(VLOOKUP(E38,BD!$B:$D,2,FALSE),"")</f>
        <v/>
      </c>
      <c r="H38" s="160" t="str">
        <f>IFERROR(VLOOKUP(D38,BD!$B:$D,3,FALSE),"")</f>
        <v/>
      </c>
      <c r="I38" s="160" t="str">
        <f>IFERROR(VLOOKUP(E38,BD!$B:$D,3,FALSE),"")</f>
        <v/>
      </c>
      <c r="J38" s="146">
        <f>IF(COUNT(L38:X38)&gt;=5,SUM(LARGE(L38:X38,{1,2,3,4,5})),IF(COUNT(L38:X38)=4,SUM(LARGE(L38:X38,{1,2,3,4})),IF(COUNT(L38:X38)=3,SUM(LARGE(L38:X38,{1,2,3})),IF(COUNT(L38:X38)=2,SUM(LARGE(L38:X38,{1,2})),IF(COUNT(L38:X38)=1,SUM(LARGE(L38:X38,{1})),0)))))</f>
        <v>0</v>
      </c>
      <c r="K38" s="147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58"/>
    </row>
    <row r="39" spans="2:24" ht="12" x14ac:dyDescent="0.2">
      <c r="B39" s="69"/>
      <c r="C39" s="258"/>
      <c r="D39" s="124"/>
      <c r="E39" s="70"/>
      <c r="F39" s="145" t="str">
        <f>IFERROR(VLOOKUP(D39,BD!$B:$D,2,FALSE),"")</f>
        <v/>
      </c>
      <c r="G39" s="145" t="str">
        <f>IFERROR(VLOOKUP(E39,BD!$B:$D,2,FALSE),"")</f>
        <v/>
      </c>
      <c r="H39" s="160" t="str">
        <f>IFERROR(VLOOKUP(D39,BD!$B:$D,3,FALSE),"")</f>
        <v/>
      </c>
      <c r="I39" s="160" t="str">
        <f>IFERROR(VLOOKUP(E39,BD!$B:$D,3,FALSE),"")</f>
        <v/>
      </c>
      <c r="J39" s="146">
        <f>IF(COUNT(L39:X39)&gt;=5,SUM(LARGE(L39:X39,{1,2,3,4,5})),IF(COUNT(L39:X39)=4,SUM(LARGE(L39:X39,{1,2,3,4})),IF(COUNT(L39:X39)=3,SUM(LARGE(L39:X39,{1,2,3})),IF(COUNT(L39:X39)=2,SUM(LARGE(L39:X39,{1,2})),IF(COUNT(L39:X39)=1,SUM(LARGE(L39:X39,{1})),0)))))</f>
        <v>0</v>
      </c>
      <c r="K39" s="147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58"/>
    </row>
    <row r="40" spans="2:24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58"/>
    </row>
    <row r="41" spans="2:24" s="80" customFormat="1" x14ac:dyDescent="0.2">
      <c r="B41" s="76"/>
      <c r="C41" s="77"/>
      <c r="D41" s="78"/>
      <c r="E41" s="78" t="str">
        <f>SM_S19!$D$55</f>
        <v>CONTAGEM DE SEMANAS</v>
      </c>
      <c r="F41" s="82"/>
      <c r="G41" s="82"/>
      <c r="H41" s="83"/>
      <c r="I41" s="83"/>
      <c r="J41" s="79"/>
      <c r="K41" s="79"/>
      <c r="L41" s="102">
        <f>SM!H$38</f>
        <v>50</v>
      </c>
      <c r="M41" s="102">
        <f>SM!I$38</f>
        <v>49</v>
      </c>
      <c r="N41" s="102">
        <f>SM!J$38</f>
        <v>35</v>
      </c>
      <c r="O41" s="102">
        <f>SM!K$38</f>
        <v>30</v>
      </c>
      <c r="P41" s="102">
        <f>SM!L$38</f>
        <v>28</v>
      </c>
      <c r="Q41" s="102">
        <f>SM!M$38</f>
        <v>26</v>
      </c>
      <c r="R41" s="102">
        <f>SM!N$38</f>
        <v>22</v>
      </c>
      <c r="S41" s="102">
        <f>SM!O$38</f>
        <v>11</v>
      </c>
      <c r="T41" s="102">
        <f>SM!P$38</f>
        <v>4</v>
      </c>
      <c r="U41" s="102">
        <f>SM!Q$38</f>
        <v>4</v>
      </c>
      <c r="V41" s="102">
        <f>SM!R$38</f>
        <v>4</v>
      </c>
      <c r="W41" s="102">
        <f>SM!S$38</f>
        <v>1</v>
      </c>
      <c r="X41" s="159"/>
    </row>
  </sheetData>
  <sheetProtection selectLockedCells="1" selectUnlockedCells="1"/>
  <sortState ref="D10:W39">
    <sortCondition descending="1" ref="J1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1"/>
  <sheetViews>
    <sheetView showGridLines="0" topLeftCell="A9" zoomScaleNormal="100" zoomScaleSheetLayoutView="100" workbookViewId="0">
      <selection activeCell="D25" sqref="D25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113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/>
      <c r="E7" s="289"/>
      <c r="F7" s="285"/>
      <c r="G7" s="283"/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/>
      <c r="E8" s="289"/>
      <c r="F8" s="285"/>
      <c r="G8" s="283"/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1">
        <v>1</v>
      </c>
      <c r="D10" s="2" t="s">
        <v>350</v>
      </c>
      <c r="E10" s="145" t="str">
        <f>IFERROR(VLOOKUP(D10,BD!$B:$D,2,FALSE),"")</f>
        <v>CC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7200</v>
      </c>
      <c r="G10" s="147">
        <f t="shared" ref="G10:G39" si="0">COUNT(H10:T10)-COUNTIF(H10:T10,"=0")</f>
        <v>5</v>
      </c>
      <c r="H10" s="33"/>
      <c r="I10" s="33"/>
      <c r="J10" s="33">
        <v>800</v>
      </c>
      <c r="K10" s="33">
        <v>1600</v>
      </c>
      <c r="L10" s="33"/>
      <c r="M10" s="33"/>
      <c r="N10" s="33">
        <v>1600</v>
      </c>
      <c r="O10" s="33">
        <v>1600</v>
      </c>
      <c r="P10" s="33"/>
      <c r="Q10" s="33"/>
      <c r="R10" s="33"/>
      <c r="S10" s="33">
        <v>1600</v>
      </c>
      <c r="T10" s="141"/>
    </row>
    <row r="11" spans="2:20" ht="12" x14ac:dyDescent="0.2">
      <c r="B11" s="27"/>
      <c r="C11" s="1">
        <v>2</v>
      </c>
      <c r="D11" s="2" t="s">
        <v>340</v>
      </c>
      <c r="E11" s="145" t="str">
        <f>IFERROR(VLOOKUP(D11,BD!$B:$D,2,FALSE),"")</f>
        <v>ABCFI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5200</v>
      </c>
      <c r="G11" s="147">
        <f t="shared" si="0"/>
        <v>5</v>
      </c>
      <c r="H11" s="33"/>
      <c r="I11" s="33"/>
      <c r="J11" s="33"/>
      <c r="K11" s="33">
        <v>1120</v>
      </c>
      <c r="L11" s="33"/>
      <c r="M11" s="33">
        <v>800</v>
      </c>
      <c r="N11" s="33">
        <v>1120</v>
      </c>
      <c r="O11" s="33">
        <v>1360</v>
      </c>
      <c r="P11" s="33"/>
      <c r="Q11" s="33">
        <v>800</v>
      </c>
      <c r="R11" s="33"/>
      <c r="S11" s="33"/>
      <c r="T11" s="141"/>
    </row>
    <row r="12" spans="2:20" ht="12" x14ac:dyDescent="0.2">
      <c r="B12" s="27"/>
      <c r="C12" s="260">
        <v>3</v>
      </c>
      <c r="D12" s="128" t="s">
        <v>221</v>
      </c>
      <c r="E12" s="145" t="str">
        <f>IFERROR(VLOOKUP(D12,BD!$B:$D,2,FALSE),"")</f>
        <v>ASERP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4960</v>
      </c>
      <c r="G12" s="147">
        <f t="shared" si="0"/>
        <v>5</v>
      </c>
      <c r="H12" s="33"/>
      <c r="I12" s="33"/>
      <c r="J12" s="33"/>
      <c r="K12" s="33">
        <v>1360</v>
      </c>
      <c r="L12" s="33">
        <v>800</v>
      </c>
      <c r="M12" s="33"/>
      <c r="N12" s="33">
        <v>1360</v>
      </c>
      <c r="O12" s="33">
        <v>640</v>
      </c>
      <c r="P12" s="33">
        <v>800</v>
      </c>
      <c r="Q12" s="33"/>
      <c r="R12" s="33"/>
      <c r="S12" s="33"/>
      <c r="T12" s="141"/>
    </row>
    <row r="13" spans="2:20" ht="12" x14ac:dyDescent="0.2">
      <c r="B13" s="27"/>
      <c r="C13" s="260"/>
      <c r="D13" s="2" t="s">
        <v>70</v>
      </c>
      <c r="E13" s="145" t="str">
        <f>IFERROR(VLOOKUP(D13,BD!$B:$D,2,FALSE),"")</f>
        <v>BME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4960</v>
      </c>
      <c r="G13" s="147">
        <f t="shared" si="0"/>
        <v>5</v>
      </c>
      <c r="H13" s="33">
        <v>800</v>
      </c>
      <c r="I13" s="33"/>
      <c r="J13" s="33"/>
      <c r="K13" s="33">
        <v>1120</v>
      </c>
      <c r="L13" s="33"/>
      <c r="M13" s="33"/>
      <c r="N13" s="33">
        <v>1120</v>
      </c>
      <c r="O13" s="33">
        <v>1120</v>
      </c>
      <c r="P13" s="33"/>
      <c r="Q13" s="33"/>
      <c r="R13" s="33">
        <v>800</v>
      </c>
      <c r="S13" s="33"/>
      <c r="T13" s="141"/>
    </row>
    <row r="14" spans="2:20" ht="12" x14ac:dyDescent="0.2">
      <c r="B14" s="27"/>
      <c r="C14" s="260">
        <v>5</v>
      </c>
      <c r="D14" s="128" t="s">
        <v>1117</v>
      </c>
      <c r="E14" s="145" t="str">
        <f>IFERROR(VLOOKUP(D14,BD!$B:$D,2,FALSE),"")</f>
        <v>BME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3720</v>
      </c>
      <c r="G14" s="147">
        <f t="shared" si="0"/>
        <v>6</v>
      </c>
      <c r="H14" s="33"/>
      <c r="I14" s="33"/>
      <c r="J14" s="33">
        <v>560</v>
      </c>
      <c r="K14" s="33">
        <v>640</v>
      </c>
      <c r="L14" s="33"/>
      <c r="M14" s="33"/>
      <c r="N14" s="33">
        <v>640</v>
      </c>
      <c r="O14" s="33">
        <v>640</v>
      </c>
      <c r="P14" s="33"/>
      <c r="Q14" s="33"/>
      <c r="R14" s="33">
        <v>680</v>
      </c>
      <c r="S14" s="33">
        <v>1120</v>
      </c>
      <c r="T14" s="141"/>
    </row>
    <row r="15" spans="2:20" ht="12" x14ac:dyDescent="0.2">
      <c r="B15" s="27"/>
      <c r="C15" s="260">
        <v>6</v>
      </c>
      <c r="D15" s="2" t="s">
        <v>72</v>
      </c>
      <c r="E15" s="145" t="str">
        <f>IFERROR(VLOOKUP(D15,BD!$B:$D,2,FALSE),"")</f>
        <v>SMCC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3360</v>
      </c>
      <c r="G15" s="147">
        <f t="shared" si="0"/>
        <v>3</v>
      </c>
      <c r="H15" s="33"/>
      <c r="I15" s="33"/>
      <c r="J15" s="33"/>
      <c r="K15" s="33"/>
      <c r="L15" s="33"/>
      <c r="M15" s="33"/>
      <c r="N15" s="33">
        <v>880</v>
      </c>
      <c r="O15" s="33">
        <v>1120</v>
      </c>
      <c r="P15" s="33"/>
      <c r="Q15" s="33"/>
      <c r="R15" s="33"/>
      <c r="S15" s="33">
        <v>1360</v>
      </c>
      <c r="T15" s="141"/>
    </row>
    <row r="16" spans="2:20" ht="12" x14ac:dyDescent="0.2">
      <c r="B16" s="27"/>
      <c r="C16" s="260">
        <v>7</v>
      </c>
      <c r="D16" s="2" t="s">
        <v>944</v>
      </c>
      <c r="E16" s="145" t="str">
        <f>IFERROR(VLOOKUP(D16,BD!$B:$D,2,FALSE),"")</f>
        <v>SMCC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3080</v>
      </c>
      <c r="G16" s="147">
        <f t="shared" si="0"/>
        <v>5</v>
      </c>
      <c r="H16" s="33">
        <v>560</v>
      </c>
      <c r="I16" s="33"/>
      <c r="J16" s="33">
        <v>440</v>
      </c>
      <c r="K16" s="33"/>
      <c r="L16" s="33"/>
      <c r="M16" s="33"/>
      <c r="N16" s="33">
        <v>640</v>
      </c>
      <c r="O16" s="33"/>
      <c r="P16" s="33"/>
      <c r="Q16" s="33"/>
      <c r="R16" s="33">
        <v>560</v>
      </c>
      <c r="S16" s="33">
        <v>880</v>
      </c>
      <c r="T16" s="141"/>
    </row>
    <row r="17" spans="2:20" ht="12" x14ac:dyDescent="0.2">
      <c r="B17" s="27"/>
      <c r="C17" s="260">
        <v>8</v>
      </c>
      <c r="D17" s="2" t="s">
        <v>309</v>
      </c>
      <c r="E17" s="145" t="str">
        <f>IFERROR(VLOOKUP(D17,BD!$B:$D,2,FALSE),"")</f>
        <v>PALOTINA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2880</v>
      </c>
      <c r="G17" s="147">
        <f t="shared" si="0"/>
        <v>4</v>
      </c>
      <c r="H17" s="33"/>
      <c r="I17" s="33"/>
      <c r="J17" s="33"/>
      <c r="K17" s="33">
        <v>880</v>
      </c>
      <c r="L17" s="33"/>
      <c r="M17" s="33">
        <v>560</v>
      </c>
      <c r="N17" s="33">
        <v>880</v>
      </c>
      <c r="O17" s="33"/>
      <c r="P17" s="33"/>
      <c r="Q17" s="33">
        <v>560</v>
      </c>
      <c r="R17" s="33"/>
      <c r="S17" s="33"/>
      <c r="T17" s="141"/>
    </row>
    <row r="18" spans="2:20" ht="12" x14ac:dyDescent="0.2">
      <c r="B18" s="27"/>
      <c r="C18" s="260">
        <v>9</v>
      </c>
      <c r="D18" s="2" t="s">
        <v>81</v>
      </c>
      <c r="E18" s="145" t="str">
        <f>IFERROR(VLOOKUP(D18,BD!$B:$D,2,FALSE),"")</f>
        <v>ASSVP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2760</v>
      </c>
      <c r="G18" s="147">
        <f t="shared" si="0"/>
        <v>4</v>
      </c>
      <c r="H18" s="33"/>
      <c r="I18" s="33"/>
      <c r="J18" s="33"/>
      <c r="K18" s="33"/>
      <c r="L18" s="33"/>
      <c r="M18" s="33">
        <v>560</v>
      </c>
      <c r="N18" s="33">
        <v>880</v>
      </c>
      <c r="O18" s="33">
        <v>880</v>
      </c>
      <c r="P18" s="33"/>
      <c r="Q18" s="33">
        <v>440</v>
      </c>
      <c r="R18" s="33"/>
      <c r="S18" s="33"/>
      <c r="T18" s="141"/>
    </row>
    <row r="19" spans="2:20" ht="12" x14ac:dyDescent="0.2">
      <c r="B19" s="27"/>
      <c r="C19" s="260">
        <v>10</v>
      </c>
      <c r="D19" s="2" t="s">
        <v>1123</v>
      </c>
      <c r="E19" s="145" t="str">
        <f>IFERROR(VLOOKUP(D19,BD!$B:$D,2,FALSE),"")</f>
        <v>ABCFI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2360</v>
      </c>
      <c r="G19" s="147">
        <f t="shared" si="0"/>
        <v>4</v>
      </c>
      <c r="H19" s="33"/>
      <c r="I19" s="33"/>
      <c r="J19" s="33"/>
      <c r="K19" s="33">
        <v>640</v>
      </c>
      <c r="L19" s="33"/>
      <c r="M19" s="33">
        <v>440</v>
      </c>
      <c r="N19" s="33">
        <v>640</v>
      </c>
      <c r="O19" s="33">
        <v>640</v>
      </c>
      <c r="P19" s="33"/>
      <c r="Q19" s="33"/>
      <c r="R19" s="33"/>
      <c r="S19" s="33"/>
      <c r="T19" s="141"/>
    </row>
    <row r="20" spans="2:20" ht="12" x14ac:dyDescent="0.2">
      <c r="B20" s="27"/>
      <c r="C20" s="260">
        <v>11</v>
      </c>
      <c r="D20" s="2" t="s">
        <v>752</v>
      </c>
      <c r="E20" s="145" t="str">
        <f>IFERROR(VLOOKUP(D20,BD!$B:$D,2,FALSE),"")</f>
        <v>SMCC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2120</v>
      </c>
      <c r="G20" s="147">
        <f t="shared" si="0"/>
        <v>3</v>
      </c>
      <c r="H20" s="33">
        <v>680</v>
      </c>
      <c r="I20" s="33"/>
      <c r="J20" s="33">
        <v>560</v>
      </c>
      <c r="K20" s="33">
        <v>880</v>
      </c>
      <c r="L20" s="33"/>
      <c r="M20" s="33"/>
      <c r="N20" s="33"/>
      <c r="O20" s="33"/>
      <c r="P20" s="33"/>
      <c r="Q20" s="33"/>
      <c r="R20" s="33"/>
      <c r="S20" s="33"/>
      <c r="T20" s="141"/>
    </row>
    <row r="21" spans="2:20" ht="12" x14ac:dyDescent="0.2">
      <c r="B21" s="27"/>
      <c r="C21" s="260">
        <v>12</v>
      </c>
      <c r="D21" s="2" t="s">
        <v>689</v>
      </c>
      <c r="E21" s="145" t="str">
        <f>IFERROR(VLOOKUP(D21,BD!$B:$D,2,FALSE),"")</f>
        <v>SMCC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1320</v>
      </c>
      <c r="G21" s="147">
        <f t="shared" si="0"/>
        <v>2</v>
      </c>
      <c r="H21" s="33"/>
      <c r="I21" s="33"/>
      <c r="J21" s="33">
        <v>440</v>
      </c>
      <c r="K21" s="33">
        <v>880</v>
      </c>
      <c r="L21" s="33"/>
      <c r="M21" s="33"/>
      <c r="N21" s="33"/>
      <c r="O21" s="33"/>
      <c r="P21" s="33"/>
      <c r="Q21" s="33"/>
      <c r="R21" s="33"/>
      <c r="S21" s="33"/>
      <c r="T21" s="141"/>
    </row>
    <row r="22" spans="2:20" ht="12" x14ac:dyDescent="0.2">
      <c r="B22" s="27"/>
      <c r="C22" s="260"/>
      <c r="D22" s="122" t="s">
        <v>1525</v>
      </c>
      <c r="E22" s="145" t="str">
        <f>IFERROR(VLOOKUP(D22,BD!$B:$D,2,FALSE),"")</f>
        <v>ASERP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1320</v>
      </c>
      <c r="G22" s="147">
        <f t="shared" si="0"/>
        <v>2</v>
      </c>
      <c r="H22" s="33"/>
      <c r="I22" s="33"/>
      <c r="J22" s="33"/>
      <c r="K22" s="33"/>
      <c r="L22" s="33"/>
      <c r="M22" s="33"/>
      <c r="N22" s="33"/>
      <c r="O22" s="33">
        <v>640</v>
      </c>
      <c r="P22" s="33">
        <v>680</v>
      </c>
      <c r="Q22" s="33"/>
      <c r="R22" s="33"/>
      <c r="S22" s="33"/>
      <c r="T22" s="141"/>
    </row>
    <row r="23" spans="2:20" ht="12" x14ac:dyDescent="0.2">
      <c r="B23" s="27"/>
      <c r="C23" s="260">
        <v>14</v>
      </c>
      <c r="D23" s="128" t="s">
        <v>165</v>
      </c>
      <c r="E23" s="145" t="str">
        <f>IFERROR(VLOOKUP(D23,BD!$B:$D,2,FALSE),"")</f>
        <v>ZARDO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1280</v>
      </c>
      <c r="G23" s="147">
        <f t="shared" si="0"/>
        <v>2</v>
      </c>
      <c r="H23" s="33"/>
      <c r="I23" s="33"/>
      <c r="J23" s="33"/>
      <c r="K23" s="33">
        <v>640</v>
      </c>
      <c r="L23" s="33"/>
      <c r="M23" s="33"/>
      <c r="N23" s="33"/>
      <c r="O23" s="33">
        <v>640</v>
      </c>
      <c r="P23" s="33"/>
      <c r="Q23" s="33"/>
      <c r="R23" s="33"/>
      <c r="S23" s="33"/>
      <c r="T23" s="141"/>
    </row>
    <row r="24" spans="2:20" ht="12" x14ac:dyDescent="0.2">
      <c r="B24" s="27"/>
      <c r="C24" s="260">
        <v>15</v>
      </c>
      <c r="D24" s="2" t="s">
        <v>1530</v>
      </c>
      <c r="E24" s="145" t="str">
        <f>IFERROR(VLOOKUP(D24,BD!$B:$D,2,FALSE),"")</f>
        <v>ABCFI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1120</v>
      </c>
      <c r="G24" s="147">
        <f t="shared" si="0"/>
        <v>1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>
        <v>1120</v>
      </c>
      <c r="T24" s="141"/>
    </row>
    <row r="25" spans="2:20" ht="12" x14ac:dyDescent="0.2">
      <c r="B25" s="27"/>
      <c r="C25" s="260">
        <v>16</v>
      </c>
      <c r="D25" s="2" t="s">
        <v>1691</v>
      </c>
      <c r="E25" s="145" t="str">
        <f>IFERROR(VLOOKUP(D25,BD!$B:$D,2,FALSE),"")</f>
        <v>PIAMARTA</v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1080</v>
      </c>
      <c r="G25" s="147">
        <f t="shared" si="0"/>
        <v>2</v>
      </c>
      <c r="H25" s="33"/>
      <c r="I25" s="33"/>
      <c r="J25" s="33"/>
      <c r="K25" s="33"/>
      <c r="L25" s="33"/>
      <c r="M25" s="33"/>
      <c r="N25" s="33"/>
      <c r="O25" s="33">
        <v>640</v>
      </c>
      <c r="P25" s="33"/>
      <c r="Q25" s="33">
        <v>440</v>
      </c>
      <c r="R25" s="33"/>
      <c r="S25" s="33"/>
      <c r="T25" s="141"/>
    </row>
    <row r="26" spans="2:20" ht="12" x14ac:dyDescent="0.2">
      <c r="B26" s="27"/>
      <c r="C26" s="260"/>
      <c r="D26" s="2" t="s">
        <v>1119</v>
      </c>
      <c r="E26" s="145" t="str">
        <f>IFERROR(VLOOKUP(D26,BD!$B:$D,2,FALSE),"")</f>
        <v>PIAMARTA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1080</v>
      </c>
      <c r="G26" s="147">
        <f t="shared" si="0"/>
        <v>2</v>
      </c>
      <c r="H26" s="33"/>
      <c r="I26" s="33"/>
      <c r="J26" s="33"/>
      <c r="K26" s="33">
        <v>640</v>
      </c>
      <c r="L26" s="33"/>
      <c r="M26" s="33"/>
      <c r="N26" s="33"/>
      <c r="O26" s="33"/>
      <c r="P26" s="33"/>
      <c r="Q26" s="33">
        <v>440</v>
      </c>
      <c r="R26" s="33"/>
      <c r="S26" s="33"/>
      <c r="T26" s="141"/>
    </row>
    <row r="27" spans="2:20" ht="12" x14ac:dyDescent="0.2">
      <c r="B27" s="27"/>
      <c r="C27" s="260">
        <v>18</v>
      </c>
      <c r="D27" s="2" t="s">
        <v>95</v>
      </c>
      <c r="E27" s="145" t="str">
        <f>IFERROR(VLOOKUP(D27,BD!$B:$D,2,FALSE),"")</f>
        <v>ILECE</v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880</v>
      </c>
      <c r="G27" s="147">
        <f t="shared" si="0"/>
        <v>1</v>
      </c>
      <c r="H27" s="33"/>
      <c r="I27" s="33"/>
      <c r="J27" s="33"/>
      <c r="K27" s="33">
        <v>880</v>
      </c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260"/>
      <c r="D28" s="2" t="s">
        <v>1692</v>
      </c>
      <c r="E28" s="145" t="str">
        <f>IFERROR(VLOOKUP(D28,BD!$B:$D,2,FALSE),"")</f>
        <v>ABCFI</v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880</v>
      </c>
      <c r="G28" s="147">
        <f t="shared" si="0"/>
        <v>1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>
        <v>880</v>
      </c>
      <c r="T28" s="141"/>
    </row>
    <row r="29" spans="2:20" ht="12" x14ac:dyDescent="0.2">
      <c r="B29" s="27"/>
      <c r="C29" s="260"/>
      <c r="D29" s="2" t="s">
        <v>1690</v>
      </c>
      <c r="E29" s="145" t="str">
        <f>IFERROR(VLOOKUP(D29,BD!$B:$D,2,FALSE),"")</f>
        <v>SMEL/MCR</v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880</v>
      </c>
      <c r="G29" s="147">
        <f t="shared" si="0"/>
        <v>1</v>
      </c>
      <c r="H29" s="33"/>
      <c r="I29" s="33"/>
      <c r="J29" s="33"/>
      <c r="K29" s="33"/>
      <c r="L29" s="33"/>
      <c r="M29" s="33"/>
      <c r="N29" s="33">
        <v>880</v>
      </c>
      <c r="O29" s="33"/>
      <c r="P29" s="33"/>
      <c r="Q29" s="33"/>
      <c r="R29" s="33"/>
      <c r="S29" s="33"/>
      <c r="T29" s="141"/>
    </row>
    <row r="30" spans="2:20" ht="12" x14ac:dyDescent="0.2">
      <c r="B30" s="27"/>
      <c r="C30" s="260">
        <v>21</v>
      </c>
      <c r="D30" s="2" t="s">
        <v>182</v>
      </c>
      <c r="E30" s="145" t="str">
        <f>IFERROR(VLOOKUP(D30,BD!$B:$D,2,FALSE),"")</f>
        <v>ABCFI</v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680</v>
      </c>
      <c r="G30" s="147">
        <f t="shared" si="0"/>
        <v>1</v>
      </c>
      <c r="H30" s="33"/>
      <c r="I30" s="33"/>
      <c r="J30" s="33"/>
      <c r="K30" s="33"/>
      <c r="L30" s="33"/>
      <c r="M30" s="33">
        <v>680</v>
      </c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260"/>
      <c r="D31" s="2" t="s">
        <v>308</v>
      </c>
      <c r="E31" s="145" t="str">
        <f>IFERROR(VLOOKUP(D31,BD!$B:$D,2,FALSE),"")</f>
        <v>LCC</v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680</v>
      </c>
      <c r="G31" s="147">
        <f t="shared" si="0"/>
        <v>1</v>
      </c>
      <c r="H31" s="33"/>
      <c r="I31" s="33"/>
      <c r="J31" s="33"/>
      <c r="K31" s="33"/>
      <c r="L31" s="33">
        <v>680</v>
      </c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260"/>
      <c r="D32" s="2" t="s">
        <v>784</v>
      </c>
      <c r="E32" s="145" t="str">
        <f>IFERROR(VLOOKUP(D32,BD!$B:$D,2,FALSE),"")</f>
        <v>ABCFI</v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680</v>
      </c>
      <c r="G32" s="147">
        <f t="shared" si="0"/>
        <v>1</v>
      </c>
      <c r="H32" s="33"/>
      <c r="I32" s="33"/>
      <c r="J32" s="33">
        <v>680</v>
      </c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260">
        <v>24</v>
      </c>
      <c r="D33" s="2" t="s">
        <v>191</v>
      </c>
      <c r="E33" s="145" t="str">
        <f>IFERROR(VLOOKUP(D33,BD!$B:$D,2,FALSE),"")</f>
        <v>ILECE</v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640</v>
      </c>
      <c r="G33" s="147">
        <f t="shared" si="0"/>
        <v>1</v>
      </c>
      <c r="H33" s="33"/>
      <c r="I33" s="33"/>
      <c r="J33" s="33"/>
      <c r="K33" s="33">
        <v>640</v>
      </c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260"/>
      <c r="D34" s="123" t="s">
        <v>1045</v>
      </c>
      <c r="E34" s="145" t="str">
        <f>IFERROR(VLOOKUP(D34,BD!$B:$D,2,FALSE),"")</f>
        <v>SMEL/MCR</v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640</v>
      </c>
      <c r="G34" s="147">
        <f t="shared" si="0"/>
        <v>1</v>
      </c>
      <c r="H34" s="33"/>
      <c r="I34" s="33"/>
      <c r="J34" s="33"/>
      <c r="K34" s="33"/>
      <c r="L34" s="33"/>
      <c r="M34" s="33"/>
      <c r="N34" s="33">
        <v>640</v>
      </c>
      <c r="O34" s="33"/>
      <c r="P34" s="33"/>
      <c r="Q34" s="33"/>
      <c r="R34" s="33"/>
      <c r="S34" s="33"/>
      <c r="T34" s="141"/>
    </row>
    <row r="35" spans="2:20" ht="12" x14ac:dyDescent="0.2">
      <c r="B35" s="27"/>
      <c r="C35" s="260">
        <v>26</v>
      </c>
      <c r="D35" s="123" t="s">
        <v>706</v>
      </c>
      <c r="E35" s="145" t="str">
        <f>IFERROR(VLOOKUP(D35,BD!$B:$D,2,FALSE),"")</f>
        <v>ZARDO</v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560</v>
      </c>
      <c r="G35" s="147">
        <f t="shared" si="0"/>
        <v>1</v>
      </c>
      <c r="H35" s="33">
        <v>560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260">
        <v>27</v>
      </c>
      <c r="D36" s="2" t="s">
        <v>1048</v>
      </c>
      <c r="E36" s="145" t="str">
        <f>IFERROR(VLOOKUP(D36,BD!$B:$D,2,FALSE),"")</f>
        <v>ABCFI</v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440</v>
      </c>
      <c r="G36" s="147">
        <f t="shared" si="0"/>
        <v>1</v>
      </c>
      <c r="H36" s="33"/>
      <c r="I36" s="33"/>
      <c r="J36" s="33"/>
      <c r="K36" s="33"/>
      <c r="L36" s="33"/>
      <c r="M36" s="33">
        <v>440</v>
      </c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138"/>
      <c r="D37" s="2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ht="12" x14ac:dyDescent="0.2">
      <c r="B38" s="27"/>
      <c r="C38" s="138"/>
      <c r="D38" s="123"/>
      <c r="E38" s="145" t="str">
        <f>IFERROR(VLOOKUP(D38,BD!$B:$D,2,FALSE),"")</f>
        <v/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0</v>
      </c>
      <c r="G38" s="147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41"/>
    </row>
    <row r="39" spans="2:20" ht="12" x14ac:dyDescent="0.2">
      <c r="B39" s="27"/>
      <c r="C39" s="138"/>
      <c r="D39" s="123"/>
      <c r="E39" s="145" t="str">
        <f>IFERROR(VLOOKUP(D39,BD!$B:$D,2,FALSE),"")</f>
        <v/>
      </c>
      <c r="F39" s="146">
        <f>IF(COUNT(H39:T39)&gt;=5,SUM(LARGE(H39:T39,{1,2,3,4,5})),IF(COUNT(H39:T39)=4,SUM(LARGE(H39:T39,{1,2,3,4})),IF(COUNT(H39:T39)=3,SUM(LARGE(H39:T39,{1,2,3})),IF(COUNT(H39:T39)=2,SUM(LARGE(H39:T39,{1,2})),IF(COUNT(H39:T39)=1,SUM(LARGE(H39:T39,{1})),0)))))</f>
        <v>0</v>
      </c>
      <c r="G39" s="147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41"/>
    </row>
    <row r="40" spans="2:20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41"/>
    </row>
    <row r="41" spans="2:20" s="21" customFormat="1" x14ac:dyDescent="0.2">
      <c r="B41" s="110"/>
      <c r="C41" s="19"/>
      <c r="D41" s="20" t="str">
        <f>SM!$D$38</f>
        <v>CONTAGEM DE SEMANAS</v>
      </c>
      <c r="E41" s="95"/>
      <c r="F41" s="18"/>
      <c r="G41" s="18"/>
      <c r="H41" s="102">
        <f>SM!H$38</f>
        <v>50</v>
      </c>
      <c r="I41" s="102">
        <f>SM!I$38</f>
        <v>49</v>
      </c>
      <c r="J41" s="102">
        <f>SM!J$38</f>
        <v>35</v>
      </c>
      <c r="K41" s="102">
        <f>SM!K$38</f>
        <v>30</v>
      </c>
      <c r="L41" s="102">
        <f>SM!L$38</f>
        <v>28</v>
      </c>
      <c r="M41" s="102">
        <f>SM!M$38</f>
        <v>26</v>
      </c>
      <c r="N41" s="102">
        <f>SM!N$38</f>
        <v>22</v>
      </c>
      <c r="O41" s="102">
        <f>SM!O$38</f>
        <v>11</v>
      </c>
      <c r="P41" s="102">
        <f>SM!P$38</f>
        <v>4</v>
      </c>
      <c r="Q41" s="102">
        <f>SM!Q$38</f>
        <v>4</v>
      </c>
      <c r="R41" s="102">
        <f>SM!R$38</f>
        <v>4</v>
      </c>
      <c r="S41" s="102">
        <f>SM!S$38</f>
        <v>1</v>
      </c>
      <c r="T41" s="142"/>
    </row>
  </sheetData>
  <sheetProtection selectLockedCells="1" selectUnlockedCells="1"/>
  <sortState ref="D10:S39">
    <sortCondition descending="1" ref="F10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0"/>
  <sheetViews>
    <sheetView showGridLines="0" zoomScaleNormal="100" zoomScaleSheetLayoutView="100" workbookViewId="0">
      <selection activeCell="D24" sqref="D24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133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/>
      <c r="E7" s="289"/>
      <c r="F7" s="285"/>
      <c r="G7" s="283"/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/>
      <c r="E8" s="289"/>
      <c r="F8" s="285"/>
      <c r="G8" s="283"/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1">
        <v>1</v>
      </c>
      <c r="D10" s="2" t="s">
        <v>926</v>
      </c>
      <c r="E10" s="145" t="str">
        <f>IFERROR(VLOOKUP(D10,BD!$B:$D,2,FALSE),"")</f>
        <v>SMCC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6000</v>
      </c>
      <c r="G10" s="147">
        <f t="shared" ref="G10:G38" si="0">COUNT(H10:T10)-COUNTIF(H10:T10,"=0")</f>
        <v>7</v>
      </c>
      <c r="H10" s="33">
        <v>800</v>
      </c>
      <c r="I10" s="33"/>
      <c r="J10" s="33">
        <v>800</v>
      </c>
      <c r="K10" s="33">
        <v>1360</v>
      </c>
      <c r="L10" s="33"/>
      <c r="M10" s="33"/>
      <c r="N10" s="33">
        <v>880</v>
      </c>
      <c r="O10" s="33">
        <v>1360</v>
      </c>
      <c r="P10" s="33"/>
      <c r="Q10" s="33"/>
      <c r="R10" s="33">
        <v>800</v>
      </c>
      <c r="S10" s="33">
        <v>1600</v>
      </c>
      <c r="T10" s="141"/>
    </row>
    <row r="11" spans="2:20" ht="12" x14ac:dyDescent="0.2">
      <c r="B11" s="27"/>
      <c r="C11" s="216">
        <v>2</v>
      </c>
      <c r="D11" s="2" t="s">
        <v>390</v>
      </c>
      <c r="E11" s="145" t="str">
        <f>IFERROR(VLOOKUP(D11,BD!$B:$D,2,FALSE),"")</f>
        <v>PIAMARTA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5680</v>
      </c>
      <c r="G11" s="147">
        <f t="shared" si="0"/>
        <v>5</v>
      </c>
      <c r="H11" s="33"/>
      <c r="I11" s="33"/>
      <c r="J11" s="33"/>
      <c r="K11" s="33">
        <v>880</v>
      </c>
      <c r="L11" s="33"/>
      <c r="M11" s="33">
        <v>800</v>
      </c>
      <c r="N11" s="33">
        <v>1600</v>
      </c>
      <c r="O11" s="33">
        <v>1600</v>
      </c>
      <c r="P11" s="33"/>
      <c r="Q11" s="33">
        <v>800</v>
      </c>
      <c r="R11" s="33"/>
      <c r="S11" s="33"/>
      <c r="T11" s="141"/>
    </row>
    <row r="12" spans="2:20" ht="12" x14ac:dyDescent="0.2">
      <c r="B12" s="27"/>
      <c r="C12" s="260">
        <v>3</v>
      </c>
      <c r="D12" s="2" t="s">
        <v>1693</v>
      </c>
      <c r="E12" s="145" t="str">
        <f>IFERROR(VLOOKUP(D12,BD!$B:$D,2,FALSE),"")</f>
        <v>BME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4360</v>
      </c>
      <c r="G12" s="147">
        <f t="shared" si="0"/>
        <v>5</v>
      </c>
      <c r="H12" s="33"/>
      <c r="I12" s="33"/>
      <c r="J12" s="33">
        <v>560</v>
      </c>
      <c r="K12" s="33"/>
      <c r="L12" s="33"/>
      <c r="M12" s="33"/>
      <c r="N12" s="33">
        <v>880</v>
      </c>
      <c r="O12" s="33">
        <v>1120</v>
      </c>
      <c r="P12" s="33"/>
      <c r="Q12" s="33"/>
      <c r="R12" s="33">
        <v>680</v>
      </c>
      <c r="S12" s="33">
        <v>1120</v>
      </c>
      <c r="T12" s="141"/>
    </row>
    <row r="13" spans="2:20" ht="12" x14ac:dyDescent="0.2">
      <c r="B13" s="27"/>
      <c r="C13" s="260">
        <v>4</v>
      </c>
      <c r="D13" s="2" t="s">
        <v>1535</v>
      </c>
      <c r="E13" s="145" t="str">
        <f>IFERROR(VLOOKUP(D13,BD!$B:$D,2,FALSE),"")</f>
        <v>SMEL/MCR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3360</v>
      </c>
      <c r="G13" s="147">
        <f t="shared" si="0"/>
        <v>4</v>
      </c>
      <c r="H13" s="33"/>
      <c r="I13" s="33"/>
      <c r="J13" s="33"/>
      <c r="K13" s="33"/>
      <c r="L13" s="33"/>
      <c r="M13" s="33">
        <v>440</v>
      </c>
      <c r="N13" s="33">
        <v>1120</v>
      </c>
      <c r="O13" s="33">
        <v>1120</v>
      </c>
      <c r="P13" s="33"/>
      <c r="Q13" s="33">
        <v>680</v>
      </c>
      <c r="R13" s="33"/>
      <c r="S13" s="33"/>
      <c r="T13" s="141"/>
    </row>
    <row r="14" spans="2:20" ht="12" x14ac:dyDescent="0.2">
      <c r="B14" s="27"/>
      <c r="C14" s="260">
        <v>5</v>
      </c>
      <c r="D14" s="2" t="s">
        <v>1126</v>
      </c>
      <c r="E14" s="145" t="str">
        <f>IFERROR(VLOOKUP(D14,BD!$B:$D,2,FALSE),"")</f>
        <v>ABCFI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2680</v>
      </c>
      <c r="G14" s="147">
        <f t="shared" si="0"/>
        <v>3</v>
      </c>
      <c r="H14" s="33"/>
      <c r="I14" s="33"/>
      <c r="J14" s="33"/>
      <c r="K14" s="33">
        <v>1120</v>
      </c>
      <c r="L14" s="33"/>
      <c r="M14" s="33">
        <v>680</v>
      </c>
      <c r="N14" s="33"/>
      <c r="O14" s="33"/>
      <c r="P14" s="33"/>
      <c r="Q14" s="33"/>
      <c r="R14" s="33"/>
      <c r="S14" s="33">
        <v>880</v>
      </c>
      <c r="T14" s="141"/>
    </row>
    <row r="15" spans="2:20" ht="12" x14ac:dyDescent="0.2">
      <c r="B15" s="27"/>
      <c r="C15" s="260">
        <v>6</v>
      </c>
      <c r="D15" s="2" t="s">
        <v>1694</v>
      </c>
      <c r="E15" s="145" t="str">
        <f>IFERROR(VLOOKUP(D15,BD!$B:$D,2,FALSE),"")</f>
        <v>ASSVP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2080</v>
      </c>
      <c r="G15" s="147">
        <f t="shared" si="0"/>
        <v>3</v>
      </c>
      <c r="H15" s="33"/>
      <c r="I15" s="33"/>
      <c r="J15" s="33"/>
      <c r="K15" s="33"/>
      <c r="L15" s="33"/>
      <c r="M15" s="33"/>
      <c r="N15" s="33"/>
      <c r="O15" s="33">
        <v>640</v>
      </c>
      <c r="P15" s="33"/>
      <c r="Q15" s="33">
        <v>560</v>
      </c>
      <c r="R15" s="33"/>
      <c r="S15" s="33">
        <v>880</v>
      </c>
      <c r="T15" s="141"/>
    </row>
    <row r="16" spans="2:20" ht="12" x14ac:dyDescent="0.2">
      <c r="B16" s="27"/>
      <c r="C16" s="260">
        <v>7</v>
      </c>
      <c r="D16" s="2" t="s">
        <v>1124</v>
      </c>
      <c r="E16" s="145" t="str">
        <f>IFERROR(VLOOKUP(D16,BD!$B:$D,2,FALSE),"")</f>
        <v>SMCC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2040</v>
      </c>
      <c r="G16" s="147">
        <f t="shared" si="0"/>
        <v>2</v>
      </c>
      <c r="H16" s="33"/>
      <c r="I16" s="33"/>
      <c r="J16" s="33">
        <v>680</v>
      </c>
      <c r="K16" s="33"/>
      <c r="L16" s="33"/>
      <c r="M16" s="33"/>
      <c r="N16" s="33"/>
      <c r="O16" s="33"/>
      <c r="P16" s="33"/>
      <c r="Q16" s="33"/>
      <c r="R16" s="33"/>
      <c r="S16" s="33">
        <v>1360</v>
      </c>
      <c r="T16" s="141"/>
    </row>
    <row r="17" spans="2:20" ht="12" x14ac:dyDescent="0.2">
      <c r="B17" s="27"/>
      <c r="C17" s="260">
        <v>8</v>
      </c>
      <c r="D17" s="2" t="s">
        <v>1050</v>
      </c>
      <c r="E17" s="145" t="str">
        <f>IFERROR(VLOOKUP(D17,BD!$B:$D,2,FALSE),"")</f>
        <v>ABCFI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2000</v>
      </c>
      <c r="G17" s="147">
        <f t="shared" si="0"/>
        <v>2</v>
      </c>
      <c r="H17" s="33"/>
      <c r="I17" s="33"/>
      <c r="J17" s="33"/>
      <c r="K17" s="33"/>
      <c r="L17" s="33"/>
      <c r="M17" s="33"/>
      <c r="N17" s="33">
        <v>1360</v>
      </c>
      <c r="O17" s="33">
        <v>640</v>
      </c>
      <c r="P17" s="33"/>
      <c r="Q17" s="33"/>
      <c r="R17" s="33"/>
      <c r="S17" s="33"/>
      <c r="T17" s="141"/>
    </row>
    <row r="18" spans="2:20" ht="12" x14ac:dyDescent="0.2">
      <c r="B18" s="27"/>
      <c r="C18" s="260">
        <v>9</v>
      </c>
      <c r="D18" s="2" t="s">
        <v>1695</v>
      </c>
      <c r="E18" s="145" t="str">
        <f>IFERROR(VLOOKUP(D18,BD!$B:$D,2,FALSE),"")</f>
        <v>ASSVP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1440</v>
      </c>
      <c r="G18" s="147">
        <f t="shared" si="0"/>
        <v>2</v>
      </c>
      <c r="H18" s="33"/>
      <c r="I18" s="33"/>
      <c r="J18" s="33"/>
      <c r="K18" s="33"/>
      <c r="L18" s="33"/>
      <c r="M18" s="33"/>
      <c r="N18" s="33"/>
      <c r="O18" s="33"/>
      <c r="P18" s="33"/>
      <c r="Q18" s="33">
        <v>560</v>
      </c>
      <c r="R18" s="33"/>
      <c r="S18" s="33">
        <v>880</v>
      </c>
      <c r="T18" s="141"/>
    </row>
    <row r="19" spans="2:20" ht="12" x14ac:dyDescent="0.2">
      <c r="B19" s="27"/>
      <c r="C19" s="260">
        <v>10</v>
      </c>
      <c r="D19" s="2" t="s">
        <v>1697</v>
      </c>
      <c r="E19" s="145" t="str">
        <f>IFERROR(VLOOKUP(D19,BD!$B:$D,2,FALSE),"")</f>
        <v>PIAMARTA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1320</v>
      </c>
      <c r="G19" s="147">
        <f t="shared" si="0"/>
        <v>2</v>
      </c>
      <c r="H19" s="33"/>
      <c r="I19" s="33"/>
      <c r="J19" s="33"/>
      <c r="K19" s="33"/>
      <c r="L19" s="33"/>
      <c r="M19" s="33">
        <v>440</v>
      </c>
      <c r="N19" s="33">
        <v>880</v>
      </c>
      <c r="O19" s="33"/>
      <c r="P19" s="33"/>
      <c r="Q19" s="33"/>
      <c r="R19" s="33"/>
      <c r="S19" s="33"/>
      <c r="T19" s="141"/>
    </row>
    <row r="20" spans="2:20" ht="12" x14ac:dyDescent="0.2">
      <c r="B20" s="27"/>
      <c r="C20" s="260">
        <v>11</v>
      </c>
      <c r="D20" s="2" t="s">
        <v>1127</v>
      </c>
      <c r="E20" s="145" t="str">
        <f>IFERROR(VLOOKUP(D20,BD!$B:$D,2,FALSE),"")</f>
        <v>SMCC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1200</v>
      </c>
      <c r="G20" s="147">
        <f t="shared" si="0"/>
        <v>2</v>
      </c>
      <c r="H20" s="33"/>
      <c r="I20" s="33"/>
      <c r="J20" s="33"/>
      <c r="K20" s="33"/>
      <c r="L20" s="33"/>
      <c r="M20" s="33"/>
      <c r="N20" s="33"/>
      <c r="O20" s="33">
        <v>640</v>
      </c>
      <c r="P20" s="33"/>
      <c r="Q20" s="33"/>
      <c r="R20" s="33">
        <v>560</v>
      </c>
      <c r="S20" s="33"/>
      <c r="T20" s="141"/>
    </row>
    <row r="21" spans="2:20" ht="12" x14ac:dyDescent="0.2">
      <c r="B21" s="27"/>
      <c r="C21" s="260">
        <v>12</v>
      </c>
      <c r="D21" s="2" t="s">
        <v>1121</v>
      </c>
      <c r="E21" s="145" t="str">
        <f>IFERROR(VLOOKUP(D21,BD!$B:$D,2,FALSE),"")</f>
        <v>PIAMARTA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880</v>
      </c>
      <c r="G21" s="147">
        <f t="shared" si="0"/>
        <v>1</v>
      </c>
      <c r="H21" s="33"/>
      <c r="I21" s="33"/>
      <c r="J21" s="33"/>
      <c r="K21" s="33">
        <v>880</v>
      </c>
      <c r="L21" s="33"/>
      <c r="M21" s="33"/>
      <c r="N21" s="33"/>
      <c r="O21" s="33"/>
      <c r="P21" s="33"/>
      <c r="Q21" s="33"/>
      <c r="R21" s="33"/>
      <c r="S21" s="33"/>
      <c r="T21" s="141"/>
    </row>
    <row r="22" spans="2:20" ht="12" x14ac:dyDescent="0.2">
      <c r="B22" s="27"/>
      <c r="C22" s="260">
        <v>13</v>
      </c>
      <c r="D22" s="2" t="s">
        <v>1700</v>
      </c>
      <c r="E22" s="145" t="str">
        <f>IFERROR(VLOOKUP(D22,BD!$B:$D,2,FALSE),"")</f>
        <v>ASERP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800</v>
      </c>
      <c r="G22" s="147">
        <f t="shared" si="0"/>
        <v>1</v>
      </c>
      <c r="H22" s="33"/>
      <c r="I22" s="33"/>
      <c r="J22" s="33"/>
      <c r="K22" s="33"/>
      <c r="L22" s="33"/>
      <c r="M22" s="33"/>
      <c r="N22" s="33"/>
      <c r="O22" s="33"/>
      <c r="P22" s="33">
        <v>800</v>
      </c>
      <c r="Q22" s="33"/>
      <c r="R22" s="33"/>
      <c r="S22" s="33"/>
      <c r="T22" s="141"/>
    </row>
    <row r="23" spans="2:20" ht="12" x14ac:dyDescent="0.2">
      <c r="B23" s="27"/>
      <c r="C23" s="260">
        <v>14</v>
      </c>
      <c r="D23" s="2" t="s">
        <v>1289</v>
      </c>
      <c r="E23" s="145" t="str">
        <f>IFERROR(VLOOKUP(D23,BD!$B:$D,2,FALSE),"")</f>
        <v>ABCFI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640</v>
      </c>
      <c r="G23" s="147">
        <f t="shared" si="0"/>
        <v>1</v>
      </c>
      <c r="H23" s="33"/>
      <c r="I23" s="33"/>
      <c r="J23" s="33"/>
      <c r="K23" s="33"/>
      <c r="L23" s="33"/>
      <c r="M23" s="33"/>
      <c r="N23" s="33"/>
      <c r="O23" s="33">
        <v>640</v>
      </c>
      <c r="P23" s="33"/>
      <c r="Q23" s="33"/>
      <c r="R23" s="33"/>
      <c r="S23" s="33"/>
      <c r="T23" s="141"/>
    </row>
    <row r="24" spans="2:20" ht="12" x14ac:dyDescent="0.2">
      <c r="B24" s="27"/>
      <c r="C24" s="260"/>
      <c r="D24" s="2" t="s">
        <v>1699</v>
      </c>
      <c r="E24" s="145" t="str">
        <f>IFERROR(VLOOKUP(D24,BD!$B:$D,2,FALSE),"")</f>
        <v>PIAMARTA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640</v>
      </c>
      <c r="G24" s="147">
        <f t="shared" si="0"/>
        <v>1</v>
      </c>
      <c r="H24" s="33"/>
      <c r="I24" s="33"/>
      <c r="J24" s="33"/>
      <c r="K24" s="33"/>
      <c r="L24" s="33"/>
      <c r="M24" s="33"/>
      <c r="N24" s="33"/>
      <c r="O24" s="33">
        <v>640</v>
      </c>
      <c r="P24" s="33"/>
      <c r="Q24" s="33"/>
      <c r="R24" s="33"/>
      <c r="S24" s="33"/>
      <c r="T24" s="141"/>
    </row>
    <row r="25" spans="2:20" ht="12" x14ac:dyDescent="0.2">
      <c r="B25" s="27"/>
      <c r="C25" s="260">
        <v>16</v>
      </c>
      <c r="D25" s="2" t="s">
        <v>1125</v>
      </c>
      <c r="E25" s="145" t="str">
        <f>IFERROR(VLOOKUP(D25,BD!$B:$D,2,FALSE),"")</f>
        <v>SMCC</v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560</v>
      </c>
      <c r="G25" s="147">
        <f t="shared" si="0"/>
        <v>1</v>
      </c>
      <c r="H25" s="33"/>
      <c r="I25" s="33"/>
      <c r="J25" s="33">
        <v>560</v>
      </c>
      <c r="K25" s="33"/>
      <c r="L25" s="33"/>
      <c r="M25" s="33"/>
      <c r="N25" s="33"/>
      <c r="O25" s="33"/>
      <c r="P25" s="33"/>
      <c r="Q25" s="33"/>
      <c r="R25" s="33"/>
      <c r="S25" s="33"/>
      <c r="T25" s="141"/>
    </row>
    <row r="26" spans="2:20" ht="12" x14ac:dyDescent="0.2">
      <c r="B26" s="27"/>
      <c r="C26" s="260">
        <v>17</v>
      </c>
      <c r="D26" s="2" t="s">
        <v>1696</v>
      </c>
      <c r="E26" s="145" t="str">
        <f>IFERROR(VLOOKUP(D26,BD!$B:$D,2,FALSE),"")</f>
        <v>ABCFI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440</v>
      </c>
      <c r="G26" s="147">
        <f t="shared" si="0"/>
        <v>1</v>
      </c>
      <c r="H26" s="33"/>
      <c r="I26" s="33"/>
      <c r="J26" s="33"/>
      <c r="K26" s="33"/>
      <c r="L26" s="33"/>
      <c r="M26" s="33">
        <v>440</v>
      </c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204"/>
      <c r="D27" s="2"/>
      <c r="E27" s="145" t="str">
        <f>IFERROR(VLOOKUP(D27,BD!$B:$D,2,FALSE),"")</f>
        <v/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204"/>
      <c r="D28" s="2"/>
      <c r="E28" s="145" t="str">
        <f>IFERROR(VLOOKUP(D28,BD!$B:$D,2,FALSE),"")</f>
        <v/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41"/>
    </row>
    <row r="29" spans="2:20" ht="12" x14ac:dyDescent="0.2">
      <c r="B29" s="27"/>
      <c r="C29" s="204"/>
      <c r="D29" s="2"/>
      <c r="E29" s="145" t="str">
        <f>IFERROR(VLOOKUP(D29,BD!$B:$D,2,FALSE),"")</f>
        <v/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147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204"/>
      <c r="D30" s="2"/>
      <c r="E30" s="145" t="str">
        <f>IFERROR(VLOOKUP(D30,BD!$B:$D,2,FALSE),"")</f>
        <v/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204"/>
      <c r="D31" s="2"/>
      <c r="E31" s="145" t="str">
        <f>IFERROR(VLOOKUP(D31,BD!$B:$D,2,FALSE),"")</f>
        <v/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204"/>
      <c r="D32" s="2"/>
      <c r="E32" s="145" t="str">
        <f>IFERROR(VLOOKUP(D32,BD!$B:$D,2,FALSE),"")</f>
        <v/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204"/>
      <c r="D33" s="2"/>
      <c r="E33" s="145" t="str">
        <f>IFERROR(VLOOKUP(D33,BD!$B:$D,2,FALSE),"")</f>
        <v/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147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204"/>
      <c r="D34" s="2"/>
      <c r="E34" s="145" t="str">
        <f>IFERROR(VLOOKUP(D34,BD!$B:$D,2,FALSE),"")</f>
        <v/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147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204"/>
      <c r="D35" s="2"/>
      <c r="E35" s="145" t="str">
        <f>IFERROR(VLOOKUP(D35,BD!$B:$D,2,FALSE),"")</f>
        <v/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0</v>
      </c>
      <c r="G35" s="147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138"/>
      <c r="D36" s="2"/>
      <c r="E36" s="145" t="str">
        <f>IFERROR(VLOOKUP(D36,BD!$B:$D,2,FALSE),"")</f>
        <v/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147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138"/>
      <c r="D37" s="2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ht="12" x14ac:dyDescent="0.2">
      <c r="B38" s="27"/>
      <c r="C38" s="138"/>
      <c r="D38" s="2"/>
      <c r="E38" s="145" t="str">
        <f>IFERROR(VLOOKUP(D38,BD!$B:$D,2,FALSE),"")</f>
        <v/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0</v>
      </c>
      <c r="G38" s="147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41"/>
    </row>
    <row r="39" spans="2:20" x14ac:dyDescent="0.2">
      <c r="B39" s="31"/>
      <c r="C39" s="17"/>
      <c r="D39" s="17"/>
      <c r="E39" s="92"/>
      <c r="F39" s="38"/>
      <c r="G39" s="38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41"/>
    </row>
    <row r="40" spans="2:20" s="21" customFormat="1" x14ac:dyDescent="0.2">
      <c r="B40" s="110"/>
      <c r="C40" s="19"/>
      <c r="D40" s="20" t="str">
        <f>SM!$D$38</f>
        <v>CONTAGEM DE SEMANAS</v>
      </c>
      <c r="E40" s="95"/>
      <c r="F40" s="18"/>
      <c r="G40" s="18"/>
      <c r="H40" s="102">
        <f>SM!H$38</f>
        <v>50</v>
      </c>
      <c r="I40" s="102">
        <f>SM!I$38</f>
        <v>49</v>
      </c>
      <c r="J40" s="102">
        <f>SM!J$38</f>
        <v>35</v>
      </c>
      <c r="K40" s="102">
        <f>SM!K$38</f>
        <v>30</v>
      </c>
      <c r="L40" s="102">
        <f>SM!L$38</f>
        <v>28</v>
      </c>
      <c r="M40" s="102">
        <f>SM!M$38</f>
        <v>26</v>
      </c>
      <c r="N40" s="102">
        <f>SM!N$38</f>
        <v>22</v>
      </c>
      <c r="O40" s="102">
        <f>SM!O$38</f>
        <v>11</v>
      </c>
      <c r="P40" s="102">
        <f>SM!P$38</f>
        <v>4</v>
      </c>
      <c r="Q40" s="102">
        <f>SM!Q$38</f>
        <v>4</v>
      </c>
      <c r="R40" s="102">
        <f>SM!R$38</f>
        <v>4</v>
      </c>
      <c r="S40" s="102">
        <f>SM!S$38</f>
        <v>1</v>
      </c>
      <c r="T40" s="142"/>
    </row>
  </sheetData>
  <sheetProtection selectLockedCells="1" selectUnlockedCells="1"/>
  <sortState ref="D10:S38">
    <sortCondition descending="1" ref="F10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1"/>
  <sheetViews>
    <sheetView showGridLines="0" zoomScale="90" zoomScaleNormal="90" zoomScaleSheetLayoutView="100" workbookViewId="0">
      <selection activeCell="D24" sqref="D24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114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221</v>
      </c>
      <c r="E10" s="2" t="s">
        <v>350</v>
      </c>
      <c r="F10" s="145" t="str">
        <f>IFERROR(VLOOKUP(D10,BD!$B:$D,2,FALSE),"")</f>
        <v>ASERP</v>
      </c>
      <c r="G10" s="145" t="str">
        <f>IFERROR(VLOOKUP(E10,BD!$B:$D,2,FALSE),"")</f>
        <v>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3200</v>
      </c>
      <c r="I10" s="147">
        <f t="shared" ref="I10:I39" si="0">COUNT(J10:V10)-COUNTIF(J10:V10,"=0")</f>
        <v>2</v>
      </c>
      <c r="J10" s="33"/>
      <c r="K10" s="33"/>
      <c r="L10" s="33"/>
      <c r="M10" s="33">
        <v>1600</v>
      </c>
      <c r="N10" s="33"/>
      <c r="O10" s="33"/>
      <c r="P10" s="33"/>
      <c r="Q10" s="33">
        <v>1600</v>
      </c>
      <c r="R10" s="33"/>
      <c r="S10" s="33"/>
      <c r="T10" s="33"/>
      <c r="U10" s="33"/>
      <c r="V10" s="141"/>
    </row>
    <row r="11" spans="2:22" ht="12" x14ac:dyDescent="0.2">
      <c r="B11" s="27"/>
      <c r="C11" s="1">
        <v>2</v>
      </c>
      <c r="D11" s="2" t="s">
        <v>145</v>
      </c>
      <c r="E11" s="2" t="s">
        <v>70</v>
      </c>
      <c r="F11" s="145" t="str">
        <f>IFERROR(VLOOKUP(D11,BD!$B:$D,2,FALSE),"")</f>
        <v>BME</v>
      </c>
      <c r="G11" s="145" t="str">
        <f>IFERROR(VLOOKUP(E11,BD!$B:$D,2,FALSE),"")</f>
        <v>BME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2960</v>
      </c>
      <c r="I11" s="147">
        <f t="shared" si="0"/>
        <v>3</v>
      </c>
      <c r="J11" s="33">
        <v>800</v>
      </c>
      <c r="K11" s="33"/>
      <c r="L11" s="33">
        <v>800</v>
      </c>
      <c r="M11" s="33"/>
      <c r="N11" s="33"/>
      <c r="O11" s="33"/>
      <c r="P11" s="33">
        <v>1360</v>
      </c>
      <c r="Q11" s="33"/>
      <c r="R11" s="33"/>
      <c r="S11" s="33"/>
      <c r="T11" s="33"/>
      <c r="U11" s="33"/>
      <c r="V11" s="141"/>
    </row>
    <row r="12" spans="2:22" ht="12" x14ac:dyDescent="0.2">
      <c r="B12" s="27"/>
      <c r="C12" s="262">
        <v>3</v>
      </c>
      <c r="D12" s="2" t="s">
        <v>340</v>
      </c>
      <c r="E12" s="2" t="s">
        <v>309</v>
      </c>
      <c r="F12" s="145" t="str">
        <f>IFERROR(VLOOKUP(D12,BD!$B:$D,2,FALSE),"")</f>
        <v>ABCFI</v>
      </c>
      <c r="G12" s="145" t="str">
        <f>IFERROR(VLOOKUP(E12,BD!$B:$D,2,FALSE),"")</f>
        <v>PALOTINA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2720</v>
      </c>
      <c r="I12" s="147">
        <f t="shared" si="0"/>
        <v>2</v>
      </c>
      <c r="J12" s="33"/>
      <c r="K12" s="33"/>
      <c r="L12" s="33"/>
      <c r="M12" s="33">
        <v>1120</v>
      </c>
      <c r="N12" s="33"/>
      <c r="O12" s="33"/>
      <c r="P12" s="33">
        <v>1600</v>
      </c>
      <c r="Q12" s="33"/>
      <c r="R12" s="33"/>
      <c r="S12" s="33"/>
      <c r="T12" s="33"/>
      <c r="U12" s="33"/>
      <c r="V12" s="141"/>
    </row>
    <row r="13" spans="2:22" ht="12" x14ac:dyDescent="0.2">
      <c r="B13" s="27"/>
      <c r="C13" s="262">
        <v>4</v>
      </c>
      <c r="D13" s="123" t="s">
        <v>1117</v>
      </c>
      <c r="E13" s="123" t="s">
        <v>313</v>
      </c>
      <c r="F13" s="145" t="str">
        <f>IFERROR(VLOOKUP(D13,BD!$B:$D,2,FALSE),"")</f>
        <v>BME</v>
      </c>
      <c r="G13" s="145" t="str">
        <f>IFERROR(VLOOKUP(E13,BD!$B:$D,2,FALSE),"")</f>
        <v>ZARDO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2560</v>
      </c>
      <c r="I13" s="147">
        <f t="shared" si="0"/>
        <v>3</v>
      </c>
      <c r="J13" s="33"/>
      <c r="K13" s="33"/>
      <c r="L13" s="33"/>
      <c r="M13" s="33">
        <v>880</v>
      </c>
      <c r="N13" s="33"/>
      <c r="O13" s="33"/>
      <c r="P13" s="33"/>
      <c r="Q13" s="33"/>
      <c r="R13" s="33"/>
      <c r="S13" s="33"/>
      <c r="T13" s="33">
        <v>800</v>
      </c>
      <c r="U13" s="33">
        <v>880</v>
      </c>
      <c r="V13" s="141"/>
    </row>
    <row r="14" spans="2:22" ht="12" x14ac:dyDescent="0.2">
      <c r="B14" s="27"/>
      <c r="C14" s="262">
        <v>5</v>
      </c>
      <c r="D14" s="2" t="s">
        <v>165</v>
      </c>
      <c r="E14" s="126" t="s">
        <v>362</v>
      </c>
      <c r="F14" s="145" t="str">
        <f>IFERROR(VLOOKUP(D14,BD!$B:$D,2,FALSE),"")</f>
        <v>ZARDO</v>
      </c>
      <c r="G14" s="145" t="str">
        <f>IFERROR(VLOOKUP(E14,BD!$B:$D,2,FALSE),"")</f>
        <v>ZARDO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2240</v>
      </c>
      <c r="I14" s="147">
        <f t="shared" si="0"/>
        <v>2</v>
      </c>
      <c r="J14" s="33"/>
      <c r="K14" s="33"/>
      <c r="L14" s="33"/>
      <c r="M14" s="33"/>
      <c r="N14" s="33"/>
      <c r="O14" s="33"/>
      <c r="P14" s="33"/>
      <c r="Q14" s="33">
        <v>1120</v>
      </c>
      <c r="R14" s="33"/>
      <c r="S14" s="33"/>
      <c r="T14" s="33"/>
      <c r="U14" s="33">
        <v>1120</v>
      </c>
      <c r="V14" s="141"/>
    </row>
    <row r="15" spans="2:22" ht="12" x14ac:dyDescent="0.2">
      <c r="B15" s="27"/>
      <c r="C15" s="262">
        <v>6</v>
      </c>
      <c r="D15" s="2" t="s">
        <v>350</v>
      </c>
      <c r="E15" s="2" t="s">
        <v>70</v>
      </c>
      <c r="F15" s="145" t="str">
        <f>IFERROR(VLOOKUP(D15,BD!$B:$D,2,FALSE),"")</f>
        <v>CC</v>
      </c>
      <c r="G15" s="145" t="str">
        <f>IFERROR(VLOOKUP(E15,BD!$B:$D,2,FALSE),"")</f>
        <v>BME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1600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1600</v>
      </c>
      <c r="V15" s="141"/>
    </row>
    <row r="16" spans="2:22" ht="12" x14ac:dyDescent="0.2">
      <c r="B16" s="27"/>
      <c r="C16" s="262">
        <v>7</v>
      </c>
      <c r="D16" s="2" t="s">
        <v>689</v>
      </c>
      <c r="E16" s="123" t="s">
        <v>752</v>
      </c>
      <c r="F16" s="145" t="str">
        <f>IFERROR(VLOOKUP(D16,BD!$B:$D,2,FALSE),"")</f>
        <v>SMCC</v>
      </c>
      <c r="G16" s="145" t="str">
        <f>IFERROR(VLOOKUP(E16,BD!$B:$D,2,FALSE),"")</f>
        <v>SMCC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1440</v>
      </c>
      <c r="I16" s="147">
        <f t="shared" si="0"/>
        <v>2</v>
      </c>
      <c r="J16" s="33"/>
      <c r="K16" s="33"/>
      <c r="L16" s="33">
        <v>560</v>
      </c>
      <c r="M16" s="33">
        <v>880</v>
      </c>
      <c r="N16" s="33"/>
      <c r="O16" s="33"/>
      <c r="P16" s="33"/>
      <c r="Q16" s="33"/>
      <c r="R16" s="33"/>
      <c r="S16" s="33"/>
      <c r="T16" s="33"/>
      <c r="U16" s="33"/>
      <c r="V16" s="141"/>
    </row>
    <row r="17" spans="2:22" ht="12" x14ac:dyDescent="0.2">
      <c r="B17" s="27"/>
      <c r="C17" s="262"/>
      <c r="D17" s="131" t="s">
        <v>699</v>
      </c>
      <c r="E17" s="126" t="s">
        <v>706</v>
      </c>
      <c r="F17" s="145" t="str">
        <f>IFERROR(VLOOKUP(D17,BD!$B:$D,2,FALSE),"")</f>
        <v>ZARDO</v>
      </c>
      <c r="G17" s="145" t="str">
        <f>IFERROR(VLOOKUP(E17,BD!$B:$D,2,FALSE),"")</f>
        <v>ZARDO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1440</v>
      </c>
      <c r="I17" s="147">
        <f t="shared" si="0"/>
        <v>2</v>
      </c>
      <c r="J17" s="33">
        <v>560</v>
      </c>
      <c r="K17" s="33"/>
      <c r="L17" s="33"/>
      <c r="M17" s="33"/>
      <c r="N17" s="33"/>
      <c r="O17" s="33"/>
      <c r="P17" s="33">
        <v>880</v>
      </c>
      <c r="Q17" s="33"/>
      <c r="R17" s="33"/>
      <c r="S17" s="33"/>
      <c r="T17" s="33"/>
      <c r="U17" s="33"/>
      <c r="V17" s="141"/>
    </row>
    <row r="18" spans="2:22" ht="12" x14ac:dyDescent="0.2">
      <c r="B18" s="27"/>
      <c r="C18" s="262">
        <v>9</v>
      </c>
      <c r="D18" s="2" t="s">
        <v>340</v>
      </c>
      <c r="E18" s="130" t="s">
        <v>72</v>
      </c>
      <c r="F18" s="145" t="str">
        <f>IFERROR(VLOOKUP(D18,BD!$B:$D,2,FALSE),"")</f>
        <v>ABCFI</v>
      </c>
      <c r="G18" s="145" t="str">
        <f>IFERROR(VLOOKUP(E18,BD!$B:$D,2,FALSE),"")</f>
        <v>SMCC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1360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/>
      <c r="Q18" s="33">
        <v>1360</v>
      </c>
      <c r="R18" s="33"/>
      <c r="S18" s="33"/>
      <c r="T18" s="33"/>
      <c r="U18" s="33"/>
      <c r="V18" s="141"/>
    </row>
    <row r="19" spans="2:22" ht="12" x14ac:dyDescent="0.2">
      <c r="B19" s="27"/>
      <c r="C19" s="262"/>
      <c r="D19" s="2" t="s">
        <v>72</v>
      </c>
      <c r="E19" s="2" t="s">
        <v>687</v>
      </c>
      <c r="F19" s="145" t="str">
        <f>IFERROR(VLOOKUP(D19,BD!$B:$D,2,FALSE),"")</f>
        <v>SMCC</v>
      </c>
      <c r="G19" s="145" t="str">
        <f>IFERROR(VLOOKUP(E19,BD!$B:$D,2,FALSE),"")</f>
        <v>SMCC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1360</v>
      </c>
      <c r="I19" s="147">
        <f t="shared" si="0"/>
        <v>1</v>
      </c>
      <c r="J19" s="33"/>
      <c r="K19" s="33"/>
      <c r="L19" s="33"/>
      <c r="M19" s="33">
        <v>1360</v>
      </c>
      <c r="N19" s="33"/>
      <c r="O19" s="33"/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262"/>
      <c r="D20" s="2" t="s">
        <v>72</v>
      </c>
      <c r="E20" s="2" t="s">
        <v>925</v>
      </c>
      <c r="F20" s="145" t="str">
        <f>IFERROR(VLOOKUP(D20,BD!$B:$D,2,FALSE),"")</f>
        <v>SMCC</v>
      </c>
      <c r="G20" s="145" t="str">
        <f>IFERROR(VLOOKUP(E20,BD!$B:$D,2,FALSE),"")</f>
        <v>SMCC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1360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1360</v>
      </c>
      <c r="V20" s="141"/>
    </row>
    <row r="21" spans="2:22" ht="12" x14ac:dyDescent="0.2">
      <c r="B21" s="27"/>
      <c r="C21" s="262">
        <v>12</v>
      </c>
      <c r="D21" s="2" t="s">
        <v>182</v>
      </c>
      <c r="E21" s="2" t="s">
        <v>218</v>
      </c>
      <c r="F21" s="145" t="str">
        <f>IFERROR(VLOOKUP(D21,BD!$B:$D,2,FALSE),"")</f>
        <v>ABCFI</v>
      </c>
      <c r="G21" s="145" t="str">
        <f>IFERROR(VLOOKUP(E21,BD!$B:$D,2,FALSE),"")</f>
        <v>ABCFI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1120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>
        <v>1120</v>
      </c>
      <c r="Q21" s="33"/>
      <c r="R21" s="33"/>
      <c r="S21" s="33"/>
      <c r="T21" s="33"/>
      <c r="U21" s="33"/>
      <c r="V21" s="141"/>
    </row>
    <row r="22" spans="2:22" ht="12" x14ac:dyDescent="0.2">
      <c r="B22" s="27"/>
      <c r="C22" s="262"/>
      <c r="D22" s="10" t="s">
        <v>1123</v>
      </c>
      <c r="E22" s="123" t="s">
        <v>1117</v>
      </c>
      <c r="F22" s="145" t="str">
        <f>IFERROR(VLOOKUP(D22,BD!$B:$D,2,FALSE),"")</f>
        <v>ABCFI</v>
      </c>
      <c r="G22" s="145" t="str">
        <f>IFERROR(VLOOKUP(E22,BD!$B:$D,2,FALSE),"")</f>
        <v>BME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1120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>
        <v>1120</v>
      </c>
      <c r="R22" s="33"/>
      <c r="S22" s="33"/>
      <c r="T22" s="33"/>
      <c r="U22" s="33"/>
      <c r="V22" s="141"/>
    </row>
    <row r="23" spans="2:22" ht="12" x14ac:dyDescent="0.2">
      <c r="B23" s="27"/>
      <c r="C23" s="262">
        <v>14</v>
      </c>
      <c r="D23" s="2" t="s">
        <v>1727</v>
      </c>
      <c r="E23" s="126" t="s">
        <v>1692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>
        <v>880</v>
      </c>
      <c r="V23" s="141"/>
    </row>
    <row r="24" spans="2:22" ht="12" x14ac:dyDescent="0.2">
      <c r="B24" s="27"/>
      <c r="C24" s="262"/>
      <c r="D24" s="130" t="s">
        <v>944</v>
      </c>
      <c r="E24" s="2" t="s">
        <v>1528</v>
      </c>
      <c r="F24" s="145" t="str">
        <f>IFERROR(VLOOKUP(D24,BD!$B:$D,2,FALSE),"")</f>
        <v>SMCC</v>
      </c>
      <c r="G24" s="145" t="str">
        <f>IFERROR(VLOOKUP(E24,BD!$B:$D,2,FALSE),"")</f>
        <v>BME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880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>
        <v>880</v>
      </c>
      <c r="V24" s="141"/>
    </row>
    <row r="25" spans="2:22" ht="12" x14ac:dyDescent="0.2">
      <c r="B25" s="27"/>
      <c r="C25" s="262"/>
      <c r="D25" s="131" t="s">
        <v>1123</v>
      </c>
      <c r="E25" s="2" t="s">
        <v>195</v>
      </c>
      <c r="F25" s="145" t="str">
        <f>IFERROR(VLOOKUP(D25,BD!$B:$D,2,FALSE),"")</f>
        <v>ABCFI</v>
      </c>
      <c r="G25" s="145" t="str">
        <f>IFERROR(VLOOKUP(E25,BD!$B:$D,2,FALSE),"")</f>
        <v>ABCFI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880</v>
      </c>
      <c r="I25" s="147">
        <f t="shared" si="0"/>
        <v>1</v>
      </c>
      <c r="J25" s="33"/>
      <c r="K25" s="33"/>
      <c r="L25" s="33"/>
      <c r="M25" s="33">
        <v>880</v>
      </c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62"/>
      <c r="D26" s="2" t="s">
        <v>653</v>
      </c>
      <c r="E26" s="2" t="s">
        <v>165</v>
      </c>
      <c r="F26" s="145" t="str">
        <f>IFERROR(VLOOKUP(D26,BD!$B:$D,2,FALSE),"")</f>
        <v>BME</v>
      </c>
      <c r="G26" s="145" t="str">
        <f>IFERROR(VLOOKUP(E26,BD!$B:$D,2,FALSE),"")</f>
        <v>ZARDO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880</v>
      </c>
      <c r="I26" s="147">
        <f t="shared" si="0"/>
        <v>1</v>
      </c>
      <c r="J26" s="33"/>
      <c r="K26" s="33"/>
      <c r="L26" s="33"/>
      <c r="M26" s="33"/>
      <c r="N26" s="33"/>
      <c r="O26" s="33"/>
      <c r="P26" s="33">
        <v>880</v>
      </c>
      <c r="Q26" s="33"/>
      <c r="R26" s="33"/>
      <c r="S26" s="33"/>
      <c r="T26" s="33"/>
      <c r="U26" s="33"/>
      <c r="V26" s="141"/>
    </row>
    <row r="27" spans="2:22" ht="12" x14ac:dyDescent="0.2">
      <c r="B27" s="27"/>
      <c r="C27" s="262"/>
      <c r="D27" s="123" t="s">
        <v>545</v>
      </c>
      <c r="E27" s="123" t="s">
        <v>578</v>
      </c>
      <c r="F27" s="145" t="str">
        <f>IFERROR(VLOOKUP(D27,BD!$B:$D,2,FALSE),"")</f>
        <v>CC</v>
      </c>
      <c r="G27" s="145" t="str">
        <f>IFERROR(VLOOKUP(E27,BD!$B:$D,2,FALSE),"")</f>
        <v>CC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880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>
        <v>880</v>
      </c>
      <c r="V27" s="141"/>
    </row>
    <row r="28" spans="2:22" ht="12" x14ac:dyDescent="0.2">
      <c r="B28" s="27"/>
      <c r="C28" s="262"/>
      <c r="D28" s="2" t="s">
        <v>81</v>
      </c>
      <c r="E28" s="2" t="s">
        <v>166</v>
      </c>
      <c r="F28" s="145" t="str">
        <f>IFERROR(VLOOKUP(D28,BD!$B:$D,2,FALSE),"")</f>
        <v>ASSVP</v>
      </c>
      <c r="G28" s="145" t="str">
        <f>IFERROR(VLOOKUP(E28,BD!$B:$D,2,FALSE),"")</f>
        <v>ZARDO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880</v>
      </c>
      <c r="I28" s="147">
        <f t="shared" si="0"/>
        <v>1</v>
      </c>
      <c r="J28" s="33"/>
      <c r="K28" s="33"/>
      <c r="L28" s="33"/>
      <c r="M28" s="33"/>
      <c r="N28" s="33"/>
      <c r="O28" s="33"/>
      <c r="P28" s="33">
        <v>880</v>
      </c>
      <c r="Q28" s="33"/>
      <c r="R28" s="33"/>
      <c r="S28" s="33"/>
      <c r="T28" s="33"/>
      <c r="U28" s="33"/>
      <c r="V28" s="141"/>
    </row>
    <row r="29" spans="2:22" ht="12" x14ac:dyDescent="0.2">
      <c r="B29" s="27"/>
      <c r="C29" s="262">
        <v>20</v>
      </c>
      <c r="D29" s="2" t="s">
        <v>340</v>
      </c>
      <c r="E29" s="123" t="s">
        <v>1123</v>
      </c>
      <c r="F29" s="145" t="str">
        <f>IFERROR(VLOOKUP(D29,BD!$B:$D,2,FALSE),"")</f>
        <v>ABCFI</v>
      </c>
      <c r="G29" s="145" t="str">
        <f>IFERROR(VLOOKUP(E29,BD!$B:$D,2,FALSE),"")</f>
        <v>ABCFI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800</v>
      </c>
      <c r="I29" s="147">
        <f t="shared" si="0"/>
        <v>1</v>
      </c>
      <c r="J29" s="33"/>
      <c r="K29" s="33"/>
      <c r="L29" s="33"/>
      <c r="M29" s="33"/>
      <c r="N29" s="33"/>
      <c r="O29" s="33">
        <v>800</v>
      </c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62"/>
      <c r="D30" s="2" t="s">
        <v>95</v>
      </c>
      <c r="E30" s="123" t="s">
        <v>213</v>
      </c>
      <c r="F30" s="145" t="str">
        <f>IFERROR(VLOOKUP(D30,BD!$B:$D,2,FALSE),"")</f>
        <v>ILECE</v>
      </c>
      <c r="G30" s="145" t="str">
        <f>IFERROR(VLOOKUP(E30,BD!$B:$D,2,FALSE),"")</f>
        <v>LCC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800</v>
      </c>
      <c r="I30" s="147">
        <f t="shared" si="0"/>
        <v>1</v>
      </c>
      <c r="J30" s="33"/>
      <c r="K30" s="33"/>
      <c r="L30" s="33"/>
      <c r="M30" s="33"/>
      <c r="N30" s="33"/>
      <c r="O30" s="33"/>
      <c r="P30" s="33"/>
      <c r="Q30" s="33"/>
      <c r="R30" s="33">
        <v>800</v>
      </c>
      <c r="S30" s="33"/>
      <c r="T30" s="33"/>
      <c r="U30" s="33"/>
      <c r="V30" s="141"/>
    </row>
    <row r="31" spans="2:22" ht="12" x14ac:dyDescent="0.2">
      <c r="B31" s="27"/>
      <c r="C31" s="262">
        <v>22</v>
      </c>
      <c r="D31" s="2" t="s">
        <v>221</v>
      </c>
      <c r="E31" s="2" t="s">
        <v>1525</v>
      </c>
      <c r="F31" s="145" t="str">
        <f>IFERROR(VLOOKUP(D31,BD!$B:$D,2,FALSE),"")</f>
        <v>ASERP</v>
      </c>
      <c r="G31" s="145" t="str">
        <f>IFERROR(VLOOKUP(E31,BD!$B:$D,2,FALSE),"")</f>
        <v>ASERP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680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/>
      <c r="R31" s="33">
        <v>680</v>
      </c>
      <c r="S31" s="33"/>
      <c r="T31" s="33"/>
      <c r="U31" s="33"/>
      <c r="V31" s="141"/>
    </row>
    <row r="32" spans="2:22" ht="12" x14ac:dyDescent="0.2">
      <c r="B32" s="27"/>
      <c r="C32" s="262"/>
      <c r="D32" s="123" t="s">
        <v>944</v>
      </c>
      <c r="E32" s="2" t="s">
        <v>314</v>
      </c>
      <c r="F32" s="145" t="str">
        <f>IFERROR(VLOOKUP(D32,BD!$B:$D,2,FALSE),"")</f>
        <v>SMCC</v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680</v>
      </c>
      <c r="I32" s="147">
        <f t="shared" si="0"/>
        <v>1</v>
      </c>
      <c r="J32" s="33">
        <v>680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62"/>
      <c r="D33" s="2" t="s">
        <v>309</v>
      </c>
      <c r="E33" s="2" t="s">
        <v>195</v>
      </c>
      <c r="F33" s="145" t="str">
        <f>IFERROR(VLOOKUP(D33,BD!$B:$D,2,FALSE),"")</f>
        <v>PALOTINA</v>
      </c>
      <c r="G33" s="145" t="str">
        <f>IFERROR(VLOOKUP(E33,BD!$B:$D,2,FALSE),"")</f>
        <v>ABCFI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680</v>
      </c>
      <c r="I33" s="147">
        <f t="shared" si="0"/>
        <v>1</v>
      </c>
      <c r="J33" s="33"/>
      <c r="K33" s="33"/>
      <c r="L33" s="33"/>
      <c r="M33" s="33"/>
      <c r="N33" s="33"/>
      <c r="O33" s="33">
        <v>680</v>
      </c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262"/>
      <c r="D34" s="2" t="s">
        <v>1691</v>
      </c>
      <c r="E34" s="123" t="s">
        <v>1119</v>
      </c>
      <c r="F34" s="145" t="str">
        <f>IFERROR(VLOOKUP(D34,BD!$B:$D,2,FALSE),"")</f>
        <v>PIAMARTA</v>
      </c>
      <c r="G34" s="145" t="str">
        <f>IFERROR(VLOOKUP(E34,BD!$B:$D,2,FALSE),"")</f>
        <v>PIAMARTA</v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680</v>
      </c>
      <c r="I34" s="147">
        <f t="shared" si="0"/>
        <v>1</v>
      </c>
      <c r="J34" s="33"/>
      <c r="K34" s="33"/>
      <c r="L34" s="33"/>
      <c r="M34" s="33"/>
      <c r="N34" s="33"/>
      <c r="O34" s="33"/>
      <c r="P34" s="33"/>
      <c r="Q34" s="33"/>
      <c r="R34" s="33"/>
      <c r="S34" s="33">
        <v>680</v>
      </c>
      <c r="T34" s="33"/>
      <c r="U34" s="33"/>
      <c r="V34" s="141"/>
    </row>
    <row r="35" spans="2:22" ht="12" x14ac:dyDescent="0.2">
      <c r="B35" s="27"/>
      <c r="C35" s="262">
        <v>26</v>
      </c>
      <c r="D35" s="2" t="s">
        <v>1048</v>
      </c>
      <c r="E35" s="123" t="s">
        <v>1244</v>
      </c>
      <c r="F35" s="145" t="str">
        <f>IFERROR(VLOOKUP(D35,BD!$B:$D,2,FALSE),"")</f>
        <v>ABCFI</v>
      </c>
      <c r="G35" s="145" t="str">
        <f>IFERROR(VLOOKUP(E35,BD!$B:$D,2,FALSE),"")</f>
        <v>ABCFI</v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560</v>
      </c>
      <c r="I35" s="147">
        <f t="shared" si="0"/>
        <v>1</v>
      </c>
      <c r="J35" s="33"/>
      <c r="K35" s="33"/>
      <c r="L35" s="33"/>
      <c r="M35" s="33"/>
      <c r="N35" s="33"/>
      <c r="O35" s="33">
        <v>560</v>
      </c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204"/>
      <c r="D36" s="2"/>
      <c r="E36" s="123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94"/>
      <c r="D37" s="2"/>
      <c r="E37" s="123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94"/>
      <c r="D38" s="2"/>
      <c r="E38" s="123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169"/>
      <c r="D39" s="2"/>
      <c r="E39" s="123"/>
      <c r="F39" s="145" t="str">
        <f>IFERROR(VLOOKUP(D39,BD!$B:$D,2,FALSE),"")</f>
        <v/>
      </c>
      <c r="G39" s="145" t="str">
        <f>IFERROR(VLOOKUP(E39,BD!$B:$D,2,FALSE),"")</f>
        <v/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0</v>
      </c>
      <c r="I39" s="147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41"/>
    </row>
    <row r="41" spans="2:22" s="21" customFormat="1" x14ac:dyDescent="0.2">
      <c r="B41" s="110"/>
      <c r="C41" s="19"/>
      <c r="D41" s="20"/>
      <c r="E41" s="20" t="str">
        <f>SM!$D$38</f>
        <v>CONTAGEM DE SEMANAS</v>
      </c>
      <c r="F41" s="95"/>
      <c r="G41" s="95"/>
      <c r="H41" s="18"/>
      <c r="I41" s="18"/>
      <c r="J41" s="102">
        <f>SM!H$38</f>
        <v>50</v>
      </c>
      <c r="K41" s="102">
        <f>SM!I$38</f>
        <v>49</v>
      </c>
      <c r="L41" s="102">
        <f>SM!J$38</f>
        <v>35</v>
      </c>
      <c r="M41" s="102">
        <f>SM!K$38</f>
        <v>30</v>
      </c>
      <c r="N41" s="102">
        <f>SM!L$38</f>
        <v>28</v>
      </c>
      <c r="O41" s="102">
        <f>SM!M$38</f>
        <v>26</v>
      </c>
      <c r="P41" s="102">
        <f>SM!N$38</f>
        <v>22</v>
      </c>
      <c r="Q41" s="102">
        <f>SM!O$38</f>
        <v>11</v>
      </c>
      <c r="R41" s="102">
        <f>SM!P$38</f>
        <v>4</v>
      </c>
      <c r="S41" s="102">
        <f>SM!Q$38</f>
        <v>4</v>
      </c>
      <c r="T41" s="102">
        <f>SM!R$38</f>
        <v>4</v>
      </c>
      <c r="U41" s="102">
        <f>SM!S$38</f>
        <v>1</v>
      </c>
      <c r="V41" s="142"/>
    </row>
  </sheetData>
  <sheetProtection selectLockedCells="1" selectUnlockedCells="1"/>
  <sortState ref="D10:U39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8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35.85546875" style="4" customWidth="1"/>
    <col min="5" max="5" width="40.28515625" style="4" bestFit="1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115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951</v>
      </c>
      <c r="E10" s="2" t="s">
        <v>926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4560</v>
      </c>
      <c r="I10" s="147">
        <f t="shared" ref="I10:I36" si="0">COUNT(J10:V10)-COUNTIF(J10:V10,"=0")</f>
        <v>4</v>
      </c>
      <c r="J10" s="33"/>
      <c r="K10" s="33"/>
      <c r="L10" s="33">
        <v>800</v>
      </c>
      <c r="M10" s="33"/>
      <c r="N10" s="33"/>
      <c r="O10" s="33"/>
      <c r="P10" s="33"/>
      <c r="Q10" s="33">
        <v>1360</v>
      </c>
      <c r="R10" s="33"/>
      <c r="S10" s="33"/>
      <c r="T10" s="33">
        <v>800</v>
      </c>
      <c r="U10" s="33">
        <v>1600</v>
      </c>
      <c r="V10" s="141"/>
    </row>
    <row r="11" spans="2:22" ht="12" x14ac:dyDescent="0.2">
      <c r="B11" s="27"/>
      <c r="C11" s="138">
        <v>2</v>
      </c>
      <c r="D11" s="2" t="s">
        <v>688</v>
      </c>
      <c r="E11" s="2" t="s">
        <v>610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2000</v>
      </c>
      <c r="I11" s="147">
        <f t="shared" si="0"/>
        <v>2</v>
      </c>
      <c r="J11" s="33"/>
      <c r="K11" s="33"/>
      <c r="L11" s="33"/>
      <c r="M11" s="33">
        <v>1120</v>
      </c>
      <c r="N11" s="33"/>
      <c r="O11" s="33"/>
      <c r="P11" s="33"/>
      <c r="Q11" s="33">
        <v>880</v>
      </c>
      <c r="R11" s="33"/>
      <c r="S11" s="33"/>
      <c r="T11" s="33"/>
      <c r="U11" s="33"/>
      <c r="V11" s="141"/>
    </row>
    <row r="12" spans="2:22" ht="12" x14ac:dyDescent="0.2">
      <c r="B12" s="27"/>
      <c r="C12" s="262"/>
      <c r="D12" s="2" t="s">
        <v>1535</v>
      </c>
      <c r="E12" s="2" t="s">
        <v>1701</v>
      </c>
      <c r="F12" s="145" t="str">
        <f>IFERROR(VLOOKUP(D12,BD!$B:$D,2,FALSE),"")</f>
        <v>SMEL/MCR</v>
      </c>
      <c r="G12" s="145" t="str">
        <f>IFERROR(VLOOKUP(E12,BD!$B:$D,2,FALSE),"")</f>
        <v>SMEL/MCR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2000</v>
      </c>
      <c r="I12" s="147">
        <f t="shared" si="0"/>
        <v>2</v>
      </c>
      <c r="J12" s="33"/>
      <c r="K12" s="33"/>
      <c r="L12" s="33"/>
      <c r="M12" s="33"/>
      <c r="N12" s="33"/>
      <c r="O12" s="33"/>
      <c r="P12" s="33">
        <v>1120</v>
      </c>
      <c r="Q12" s="33">
        <v>880</v>
      </c>
      <c r="R12" s="33"/>
      <c r="S12" s="33"/>
      <c r="T12" s="33"/>
      <c r="U12" s="33"/>
      <c r="V12" s="141"/>
    </row>
    <row r="13" spans="2:22" ht="12" x14ac:dyDescent="0.2">
      <c r="B13" s="27"/>
      <c r="C13" s="262">
        <v>4</v>
      </c>
      <c r="D13" s="2" t="s">
        <v>1694</v>
      </c>
      <c r="E13" s="2" t="s">
        <v>1695</v>
      </c>
      <c r="F13" s="145" t="str">
        <f>IFERROR(VLOOKUP(D13,BD!$B:$D,2,FALSE),"")</f>
        <v>ASSVP</v>
      </c>
      <c r="G13" s="145" t="str">
        <f>IFERROR(VLOOKUP(E13,BD!$B:$D,2,FALSE),"")</f>
        <v>ASSVP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1800</v>
      </c>
      <c r="I13" s="147">
        <f t="shared" si="0"/>
        <v>2</v>
      </c>
      <c r="J13" s="33"/>
      <c r="K13" s="33"/>
      <c r="L13" s="33"/>
      <c r="M13" s="33"/>
      <c r="N13" s="33"/>
      <c r="O13" s="33"/>
      <c r="P13" s="33"/>
      <c r="Q13" s="33"/>
      <c r="R13" s="33"/>
      <c r="S13" s="33">
        <v>680</v>
      </c>
      <c r="T13" s="33"/>
      <c r="U13" s="33">
        <v>1120</v>
      </c>
      <c r="V13" s="141"/>
    </row>
    <row r="14" spans="2:22" ht="12" x14ac:dyDescent="0.2">
      <c r="B14" s="27"/>
      <c r="C14" s="262">
        <v>5</v>
      </c>
      <c r="D14" s="2" t="s">
        <v>1050</v>
      </c>
      <c r="E14" s="2" t="s">
        <v>1126</v>
      </c>
      <c r="F14" s="145" t="str">
        <f>IFERROR(VLOOKUP(D14,BD!$B:$D,2,FALSE),"")</f>
        <v>ABCFI</v>
      </c>
      <c r="G14" s="145" t="str">
        <f>IFERROR(VLOOKUP(E14,BD!$B:$D,2,FALSE),"")</f>
        <v>ABCFI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1600</v>
      </c>
      <c r="I14" s="147">
        <f t="shared" si="0"/>
        <v>1</v>
      </c>
      <c r="J14" s="33"/>
      <c r="K14" s="33"/>
      <c r="L14" s="33"/>
      <c r="M14" s="33">
        <v>1600</v>
      </c>
      <c r="N14" s="33"/>
      <c r="O14" s="33"/>
      <c r="P14" s="33"/>
      <c r="Q14" s="33"/>
      <c r="R14" s="33"/>
      <c r="S14" s="33"/>
      <c r="T14" s="33"/>
      <c r="U14" s="33"/>
      <c r="V14" s="141"/>
    </row>
    <row r="15" spans="2:22" ht="12" x14ac:dyDescent="0.2">
      <c r="B15" s="27"/>
      <c r="C15" s="262"/>
      <c r="D15" s="2" t="s">
        <v>688</v>
      </c>
      <c r="E15" s="2" t="s">
        <v>926</v>
      </c>
      <c r="F15" s="145" t="str">
        <f>IFERROR(VLOOKUP(D15,BD!$B:$D,2,FALSE),"")</f>
        <v>SMCC</v>
      </c>
      <c r="G15" s="145" t="str">
        <f>IFERROR(VLOOKUP(E15,BD!$B:$D,2,FALSE),"")</f>
        <v>SMCC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1600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>
        <v>1600</v>
      </c>
      <c r="Q15" s="33"/>
      <c r="R15" s="33"/>
      <c r="S15" s="33"/>
      <c r="T15" s="33"/>
      <c r="U15" s="33"/>
      <c r="V15" s="141"/>
    </row>
    <row r="16" spans="2:22" ht="12" x14ac:dyDescent="0.2">
      <c r="B16" s="27"/>
      <c r="C16" s="262"/>
      <c r="D16" s="2" t="s">
        <v>164</v>
      </c>
      <c r="E16" s="2" t="s">
        <v>215</v>
      </c>
      <c r="F16" s="145" t="str">
        <f>IFERROR(VLOOKUP(D16,BD!$B:$D,2,FALSE),"")</f>
        <v>ILECE</v>
      </c>
      <c r="G16" s="145" t="str">
        <f>IFERROR(VLOOKUP(E16,BD!$B:$D,2,FALSE),"")</f>
        <v>LCC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1600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>
        <v>1600</v>
      </c>
      <c r="R16" s="33"/>
      <c r="S16" s="33"/>
      <c r="T16" s="33"/>
      <c r="U16" s="33"/>
      <c r="V16" s="141"/>
    </row>
    <row r="17" spans="2:22" ht="12" x14ac:dyDescent="0.2">
      <c r="B17" s="27"/>
      <c r="C17" s="262">
        <v>8</v>
      </c>
      <c r="D17" s="2" t="s">
        <v>390</v>
      </c>
      <c r="E17" s="2" t="s">
        <v>233</v>
      </c>
      <c r="F17" s="145" t="str">
        <f>IFERROR(VLOOKUP(D17,BD!$B:$D,2,FALSE),"")</f>
        <v>PIAMARTA</v>
      </c>
      <c r="G17" s="145" t="str">
        <f>IFERROR(VLOOKUP(E17,BD!$B:$D,2,FALSE),"")</f>
        <v>PALOTINA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1360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>
        <v>1360</v>
      </c>
      <c r="Q17" s="33"/>
      <c r="R17" s="33"/>
      <c r="S17" s="33"/>
      <c r="T17" s="33"/>
      <c r="U17" s="33"/>
      <c r="V17" s="141"/>
    </row>
    <row r="18" spans="2:22" ht="12" x14ac:dyDescent="0.2">
      <c r="B18" s="27"/>
      <c r="C18" s="262"/>
      <c r="D18" s="2" t="s">
        <v>1124</v>
      </c>
      <c r="E18" s="2" t="s">
        <v>610</v>
      </c>
      <c r="F18" s="145" t="str">
        <f>IFERROR(VLOOKUP(D18,BD!$B:$D,2,FALSE),"")</f>
        <v>SMCC</v>
      </c>
      <c r="G18" s="145" t="str">
        <f>IFERROR(VLOOKUP(E18,BD!$B:$D,2,FALSE),"")</f>
        <v>SMCC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1360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>
        <v>1360</v>
      </c>
      <c r="V18" s="141"/>
    </row>
    <row r="19" spans="2:22" ht="12" x14ac:dyDescent="0.2">
      <c r="B19" s="27"/>
      <c r="C19" s="262">
        <v>10</v>
      </c>
      <c r="D19" s="2" t="s">
        <v>1533</v>
      </c>
      <c r="E19" s="2" t="s">
        <v>1699</v>
      </c>
      <c r="F19" s="145" t="str">
        <f>IFERROR(VLOOKUP(D19,BD!$B:$D,2,FALSE),"")</f>
        <v>PIAMARTA</v>
      </c>
      <c r="G19" s="145" t="str">
        <f>IFERROR(VLOOKUP(E19,BD!$B:$D,2,FALSE),"")</f>
        <v>PIAMARTA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1120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>
        <v>1120</v>
      </c>
      <c r="R19" s="33"/>
      <c r="S19" s="33"/>
      <c r="T19" s="33"/>
      <c r="U19" s="33"/>
      <c r="V19" s="141"/>
    </row>
    <row r="20" spans="2:22" ht="12" x14ac:dyDescent="0.2">
      <c r="B20" s="27"/>
      <c r="C20" s="262"/>
      <c r="D20" s="2" t="s">
        <v>1693</v>
      </c>
      <c r="E20" s="2" t="s">
        <v>1125</v>
      </c>
      <c r="F20" s="145" t="str">
        <f>IFERROR(VLOOKUP(D20,BD!$B:$D,2,FALSE),"")</f>
        <v>BME</v>
      </c>
      <c r="G20" s="145" t="str">
        <f>IFERROR(VLOOKUP(E20,BD!$B:$D,2,FALSE),"")</f>
        <v>SMCC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1120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1120</v>
      </c>
      <c r="V20" s="141"/>
    </row>
    <row r="21" spans="2:22" ht="12" x14ac:dyDescent="0.2">
      <c r="B21" s="27"/>
      <c r="C21" s="262"/>
      <c r="D21" s="2" t="s">
        <v>1697</v>
      </c>
      <c r="E21" s="2" t="s">
        <v>1121</v>
      </c>
      <c r="F21" s="145" t="str">
        <f>IFERROR(VLOOKUP(D21,BD!$B:$D,2,FALSE),"")</f>
        <v>PIAMARTA</v>
      </c>
      <c r="G21" s="145" t="str">
        <f>IFERROR(VLOOKUP(E21,BD!$B:$D,2,FALSE),"")</f>
        <v>PIAMARTA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1120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>
        <v>1120</v>
      </c>
      <c r="Q21" s="33"/>
      <c r="R21" s="33"/>
      <c r="S21" s="33"/>
      <c r="T21" s="33"/>
      <c r="U21" s="33"/>
      <c r="V21" s="141"/>
    </row>
    <row r="22" spans="2:22" ht="12" x14ac:dyDescent="0.2">
      <c r="B22" s="27"/>
      <c r="C22" s="262"/>
      <c r="D22" s="2" t="s">
        <v>390</v>
      </c>
      <c r="E22" s="2" t="s">
        <v>1122</v>
      </c>
      <c r="F22" s="145" t="str">
        <f>IFERROR(VLOOKUP(D22,BD!$B:$D,2,FALSE),"")</f>
        <v>PIAMARTA</v>
      </c>
      <c r="G22" s="145" t="str">
        <f>IFERROR(VLOOKUP(E22,BD!$B:$D,2,FALSE),"")</f>
        <v>PIAMARTA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1120</v>
      </c>
      <c r="I22" s="147">
        <f t="shared" si="0"/>
        <v>1</v>
      </c>
      <c r="J22" s="33"/>
      <c r="K22" s="33"/>
      <c r="L22" s="33"/>
      <c r="M22" s="33">
        <v>1120</v>
      </c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62">
        <v>14</v>
      </c>
      <c r="D23" s="2" t="s">
        <v>1050</v>
      </c>
      <c r="E23" s="2" t="s">
        <v>1289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/>
      <c r="Q23" s="33">
        <v>880</v>
      </c>
      <c r="R23" s="33"/>
      <c r="S23" s="33"/>
      <c r="T23" s="33"/>
      <c r="U23" s="33"/>
      <c r="V23" s="141"/>
    </row>
    <row r="24" spans="2:22" ht="12" x14ac:dyDescent="0.2">
      <c r="B24" s="27"/>
      <c r="C24" s="262"/>
      <c r="D24" s="2" t="s">
        <v>1702</v>
      </c>
      <c r="E24" s="2" t="s">
        <v>1127</v>
      </c>
      <c r="F24" s="145" t="str">
        <f>IFERROR(VLOOKUP(D24,BD!$B:$D,2,FALSE),"")</f>
        <v>SMCC</v>
      </c>
      <c r="G24" s="145" t="str">
        <f>IFERROR(VLOOKUP(E24,BD!$B:$D,2,FALSE),"")</f>
        <v>SMCC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880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>
        <v>880</v>
      </c>
      <c r="R24" s="33"/>
      <c r="S24" s="33"/>
      <c r="T24" s="33"/>
      <c r="U24" s="33"/>
      <c r="V24" s="141"/>
    </row>
    <row r="25" spans="2:22" ht="12" x14ac:dyDescent="0.2">
      <c r="B25" s="27"/>
      <c r="C25" s="262">
        <v>16</v>
      </c>
      <c r="D25" s="2" t="s">
        <v>390</v>
      </c>
      <c r="E25" s="2" t="s">
        <v>582</v>
      </c>
      <c r="F25" s="145" t="str">
        <f>IFERROR(VLOOKUP(D25,BD!$B:$D,2,FALSE),"")</f>
        <v>PIAMARTA</v>
      </c>
      <c r="G25" s="145" t="str">
        <f>IFERROR(VLOOKUP(E25,BD!$B:$D,2,FALSE),"")</f>
        <v>ABCFI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800</v>
      </c>
      <c r="I25" s="147">
        <f t="shared" si="0"/>
        <v>1</v>
      </c>
      <c r="J25" s="33"/>
      <c r="K25" s="33"/>
      <c r="L25" s="33"/>
      <c r="M25" s="33"/>
      <c r="N25" s="33"/>
      <c r="O25" s="33"/>
      <c r="P25" s="33"/>
      <c r="Q25" s="33"/>
      <c r="R25" s="33"/>
      <c r="S25" s="33">
        <v>800</v>
      </c>
      <c r="T25" s="33"/>
      <c r="U25" s="33"/>
      <c r="V25" s="141"/>
    </row>
    <row r="26" spans="2:22" ht="12" x14ac:dyDescent="0.2">
      <c r="B26" s="27"/>
      <c r="C26" s="262"/>
      <c r="D26" s="2" t="s">
        <v>692</v>
      </c>
      <c r="E26" s="2" t="s">
        <v>926</v>
      </c>
      <c r="F26" s="145" t="str">
        <f>IFERROR(VLOOKUP(D26,BD!$B:$D,2,FALSE),"")</f>
        <v>CC</v>
      </c>
      <c r="G26" s="145" t="str">
        <f>IFERROR(VLOOKUP(E26,BD!$B:$D,2,FALSE),"")</f>
        <v>SMCC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800</v>
      </c>
      <c r="I26" s="147">
        <f t="shared" si="0"/>
        <v>1</v>
      </c>
      <c r="J26" s="33">
        <v>800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62"/>
      <c r="D27" s="2" t="s">
        <v>582</v>
      </c>
      <c r="E27" s="2" t="s">
        <v>1126</v>
      </c>
      <c r="F27" s="145" t="str">
        <f>IFERROR(VLOOKUP(D27,BD!$B:$D,2,FALSE),"")</f>
        <v>ABCFI</v>
      </c>
      <c r="G27" s="145" t="str">
        <f>IFERROR(VLOOKUP(E27,BD!$B:$D,2,FALSE),"")</f>
        <v>ABCFI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800</v>
      </c>
      <c r="I27" s="147">
        <f t="shared" si="0"/>
        <v>1</v>
      </c>
      <c r="J27" s="33"/>
      <c r="K27" s="33"/>
      <c r="L27" s="33"/>
      <c r="M27" s="33"/>
      <c r="N27" s="33"/>
      <c r="O27" s="33">
        <v>800</v>
      </c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262">
        <v>19</v>
      </c>
      <c r="D28" s="2" t="s">
        <v>1693</v>
      </c>
      <c r="E28" s="2" t="s">
        <v>610</v>
      </c>
      <c r="F28" s="145" t="str">
        <f>IFERROR(VLOOKUP(D28,BD!$B:$D,2,FALSE),"")</f>
        <v>BME</v>
      </c>
      <c r="G28" s="145" t="str">
        <f>IFERROR(VLOOKUP(E28,BD!$B:$D,2,FALSE),"")</f>
        <v>SMCC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680</v>
      </c>
      <c r="I28" s="147">
        <f t="shared" si="0"/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>
        <v>680</v>
      </c>
      <c r="U28" s="33"/>
      <c r="V28" s="141"/>
    </row>
    <row r="29" spans="2:22" ht="12" x14ac:dyDescent="0.2">
      <c r="B29" s="27"/>
      <c r="C29" s="262"/>
      <c r="D29" s="2" t="s">
        <v>390</v>
      </c>
      <c r="E29" s="2" t="s">
        <v>1696</v>
      </c>
      <c r="F29" s="145" t="str">
        <f>IFERROR(VLOOKUP(D29,BD!$B:$D,2,FALSE),"")</f>
        <v>PIAMARTA</v>
      </c>
      <c r="G29" s="145" t="str">
        <f>IFERROR(VLOOKUP(E29,BD!$B:$D,2,FALSE),"")</f>
        <v>ABCFI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680</v>
      </c>
      <c r="I29" s="147">
        <f t="shared" si="0"/>
        <v>1</v>
      </c>
      <c r="J29" s="33"/>
      <c r="K29" s="33"/>
      <c r="L29" s="33"/>
      <c r="M29" s="33"/>
      <c r="N29" s="33"/>
      <c r="O29" s="33">
        <v>680</v>
      </c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62"/>
      <c r="D30" s="2" t="s">
        <v>688</v>
      </c>
      <c r="E30" s="2" t="s">
        <v>1047</v>
      </c>
      <c r="F30" s="145" t="str">
        <f>IFERROR(VLOOKUP(D30,BD!$B:$D,2,FALSE),"")</f>
        <v>SMCC</v>
      </c>
      <c r="G30" s="145" t="str">
        <f>IFERROR(VLOOKUP(E30,BD!$B:$D,2,FALSE),"")</f>
        <v>SMCC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680</v>
      </c>
      <c r="I30" s="147">
        <f t="shared" si="0"/>
        <v>1</v>
      </c>
      <c r="J30" s="33">
        <v>680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62">
        <v>22</v>
      </c>
      <c r="D31" s="2" t="s">
        <v>1697</v>
      </c>
      <c r="E31" s="2" t="s">
        <v>1698</v>
      </c>
      <c r="F31" s="145" t="str">
        <f>IFERROR(VLOOKUP(D31,BD!$B:$D,2,FALSE),"")</f>
        <v>PIAMARTA</v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560</v>
      </c>
      <c r="I31" s="147">
        <f t="shared" si="0"/>
        <v>1</v>
      </c>
      <c r="J31" s="33"/>
      <c r="K31" s="33"/>
      <c r="L31" s="33"/>
      <c r="M31" s="33"/>
      <c r="N31" s="33"/>
      <c r="O31" s="33">
        <v>560</v>
      </c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262"/>
      <c r="D32" s="2" t="s">
        <v>1124</v>
      </c>
      <c r="E32" s="2" t="s">
        <v>1125</v>
      </c>
      <c r="F32" s="145" t="str">
        <f>IFERROR(VLOOKUP(D32,BD!$B:$D,2,FALSE),"")</f>
        <v>SMCC</v>
      </c>
      <c r="G32" s="145" t="str">
        <f>IFERROR(VLOOKUP(E32,BD!$B:$D,2,FALSE),"")</f>
        <v>SMCC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560</v>
      </c>
      <c r="I32" s="147">
        <f t="shared" si="0"/>
        <v>1</v>
      </c>
      <c r="J32" s="33"/>
      <c r="K32" s="33"/>
      <c r="L32" s="33">
        <v>560</v>
      </c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62"/>
      <c r="D33" s="2" t="s">
        <v>688</v>
      </c>
      <c r="E33" s="2" t="s">
        <v>934</v>
      </c>
      <c r="F33" s="145" t="str">
        <f>IFERROR(VLOOKUP(D33,BD!$B:$D,2,FALSE),"")</f>
        <v>SMCC</v>
      </c>
      <c r="G33" s="145" t="str">
        <f>IFERROR(VLOOKUP(E33,BD!$B:$D,2,FALSE),"")</f>
        <v>SMCC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560</v>
      </c>
      <c r="I33" s="147">
        <f t="shared" si="0"/>
        <v>1</v>
      </c>
      <c r="J33" s="33"/>
      <c r="K33" s="33"/>
      <c r="L33" s="33">
        <v>560</v>
      </c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262"/>
      <c r="D34" s="2" t="s">
        <v>1127</v>
      </c>
      <c r="E34" s="2" t="s">
        <v>1125</v>
      </c>
      <c r="F34" s="145" t="str">
        <f>IFERROR(VLOOKUP(D34,BD!$B:$D,2,FALSE),"")</f>
        <v>SMCC</v>
      </c>
      <c r="G34" s="145" t="str">
        <f>IFERROR(VLOOKUP(E34,BD!$B:$D,2,FALSE),"")</f>
        <v>SMCC</v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560</v>
      </c>
      <c r="I34" s="147">
        <f t="shared" si="0"/>
        <v>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>
        <v>560</v>
      </c>
      <c r="U34" s="33"/>
      <c r="V34" s="141"/>
    </row>
    <row r="35" spans="2:22" ht="12" x14ac:dyDescent="0.2">
      <c r="B35" s="27"/>
      <c r="C35" s="262"/>
      <c r="D35" s="2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38"/>
      <c r="D36" s="2"/>
      <c r="E36" s="2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x14ac:dyDescent="0.2">
      <c r="B37" s="31"/>
      <c r="C37" s="17"/>
      <c r="D37" s="17"/>
      <c r="E37" s="17"/>
      <c r="F37" s="95"/>
      <c r="G37" s="95"/>
      <c r="H37" s="18"/>
      <c r="I37" s="18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41"/>
    </row>
    <row r="38" spans="2:22" s="21" customFormat="1" x14ac:dyDescent="0.2">
      <c r="B38" s="110"/>
      <c r="C38" s="19"/>
      <c r="D38" s="20"/>
      <c r="E38" s="20" t="str">
        <f>SM!$D$38</f>
        <v>CONTAGEM DE SEMANAS</v>
      </c>
      <c r="F38" s="95"/>
      <c r="G38" s="95"/>
      <c r="H38" s="18"/>
      <c r="I38" s="18"/>
      <c r="J38" s="102">
        <f>SM!H$38</f>
        <v>50</v>
      </c>
      <c r="K38" s="102">
        <f>SM!I$38</f>
        <v>49</v>
      </c>
      <c r="L38" s="102">
        <f>SM!J$38</f>
        <v>35</v>
      </c>
      <c r="M38" s="102">
        <f>SM!K$38</f>
        <v>30</v>
      </c>
      <c r="N38" s="102">
        <f>SM!L$38</f>
        <v>28</v>
      </c>
      <c r="O38" s="102">
        <f>SM!M$38</f>
        <v>26</v>
      </c>
      <c r="P38" s="102">
        <f>SM!N$38</f>
        <v>22</v>
      </c>
      <c r="Q38" s="102">
        <f>SM!O$38</f>
        <v>11</v>
      </c>
      <c r="R38" s="102">
        <f>SM!P$38</f>
        <v>4</v>
      </c>
      <c r="S38" s="102">
        <f>SM!Q$38</f>
        <v>4</v>
      </c>
      <c r="T38" s="102">
        <f>SM!R$38</f>
        <v>4</v>
      </c>
      <c r="U38" s="102">
        <f>SM!S$38</f>
        <v>1</v>
      </c>
      <c r="V38" s="142"/>
    </row>
  </sheetData>
  <sheetProtection selectLockedCells="1" selectUnlockedCells="1"/>
  <sortState ref="C10:U36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D10:E36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2"/>
  <sheetViews>
    <sheetView showGridLines="0" topLeftCell="A9" zoomScale="90" zoomScaleNormal="90" zoomScaleSheetLayoutView="100" workbookViewId="0">
      <selection activeCell="E30" sqref="E3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35.85546875" style="4" customWidth="1"/>
    <col min="5" max="5" width="44.7109375" style="4" bestFit="1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120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208">
        <v>1</v>
      </c>
      <c r="D10" s="2" t="s">
        <v>925</v>
      </c>
      <c r="E10" s="123" t="s">
        <v>926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6960</v>
      </c>
      <c r="I10" s="147">
        <f t="shared" ref="I10:I40" si="0">COUNT(J10:V10)-COUNTIF(J10:V10,"=0")</f>
        <v>7</v>
      </c>
      <c r="J10" s="33">
        <v>800</v>
      </c>
      <c r="K10" s="33"/>
      <c r="L10" s="33">
        <v>800</v>
      </c>
      <c r="M10" s="33">
        <v>1360</v>
      </c>
      <c r="N10" s="33"/>
      <c r="O10" s="33"/>
      <c r="P10" s="33">
        <v>1600</v>
      </c>
      <c r="Q10" s="33">
        <v>1600</v>
      </c>
      <c r="R10" s="33"/>
      <c r="S10" s="33"/>
      <c r="T10" s="33">
        <v>800</v>
      </c>
      <c r="U10" s="33">
        <v>1600</v>
      </c>
      <c r="V10" s="141"/>
    </row>
    <row r="11" spans="2:22" ht="12" x14ac:dyDescent="0.2">
      <c r="B11" s="27"/>
      <c r="C11" s="218">
        <v>2</v>
      </c>
      <c r="D11" s="2" t="s">
        <v>752</v>
      </c>
      <c r="E11" s="2" t="s">
        <v>688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4240</v>
      </c>
      <c r="I11" s="147">
        <f t="shared" si="0"/>
        <v>5</v>
      </c>
      <c r="J11" s="33">
        <v>680</v>
      </c>
      <c r="K11" s="33"/>
      <c r="L11" s="33">
        <v>440</v>
      </c>
      <c r="M11" s="33">
        <v>1120</v>
      </c>
      <c r="N11" s="33"/>
      <c r="O11" s="33"/>
      <c r="P11" s="33">
        <v>880</v>
      </c>
      <c r="Q11" s="33">
        <v>1120</v>
      </c>
      <c r="R11" s="33"/>
      <c r="S11" s="33"/>
      <c r="T11" s="33"/>
      <c r="U11" s="33"/>
      <c r="V11" s="141"/>
    </row>
    <row r="12" spans="2:22" ht="12" x14ac:dyDescent="0.2">
      <c r="B12" s="27"/>
      <c r="C12" s="262">
        <v>3</v>
      </c>
      <c r="D12" s="2" t="s">
        <v>70</v>
      </c>
      <c r="E12" s="122" t="s">
        <v>1693</v>
      </c>
      <c r="F12" s="145" t="str">
        <f>IFERROR(VLOOKUP(D12,BD!$B:$D,2,FALSE),"")</f>
        <v>BME</v>
      </c>
      <c r="G12" s="145" t="str">
        <f>IFERROR(VLOOKUP(E12,BD!$B:$D,2,FALSE),"")</f>
        <v>BME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3800</v>
      </c>
      <c r="I12" s="147">
        <f t="shared" si="0"/>
        <v>4</v>
      </c>
      <c r="J12" s="33"/>
      <c r="K12" s="33"/>
      <c r="L12" s="33">
        <v>680</v>
      </c>
      <c r="M12" s="33"/>
      <c r="N12" s="33"/>
      <c r="O12" s="33"/>
      <c r="P12" s="33">
        <v>1360</v>
      </c>
      <c r="Q12" s="33">
        <v>640</v>
      </c>
      <c r="R12" s="33"/>
      <c r="S12" s="33"/>
      <c r="T12" s="33"/>
      <c r="U12" s="33">
        <v>1120</v>
      </c>
      <c r="V12" s="141"/>
    </row>
    <row r="13" spans="2:22" ht="12" x14ac:dyDescent="0.2">
      <c r="B13" s="27"/>
      <c r="C13" s="262">
        <v>4</v>
      </c>
      <c r="D13" s="2" t="s">
        <v>936</v>
      </c>
      <c r="E13" s="129" t="s">
        <v>1126</v>
      </c>
      <c r="F13" s="145" t="str">
        <f>IFERROR(VLOOKUP(D13,BD!$B:$D,2,FALSE),"")</f>
        <v>ABCFI</v>
      </c>
      <c r="G13" s="145" t="str">
        <f>IFERROR(VLOOKUP(E13,BD!$B:$D,2,FALSE),"")</f>
        <v>ABCFI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3760</v>
      </c>
      <c r="I13" s="147">
        <f t="shared" si="0"/>
        <v>3</v>
      </c>
      <c r="J13" s="33"/>
      <c r="K13" s="33"/>
      <c r="L13" s="33"/>
      <c r="M13" s="33">
        <v>1600</v>
      </c>
      <c r="N13" s="33"/>
      <c r="O13" s="33">
        <v>800</v>
      </c>
      <c r="P13" s="33"/>
      <c r="Q13" s="33"/>
      <c r="R13" s="33"/>
      <c r="S13" s="33"/>
      <c r="T13" s="33"/>
      <c r="U13" s="33">
        <v>1360</v>
      </c>
      <c r="V13" s="141"/>
    </row>
    <row r="14" spans="2:22" ht="12" x14ac:dyDescent="0.2">
      <c r="B14" s="27"/>
      <c r="C14" s="262">
        <v>5</v>
      </c>
      <c r="D14" s="2" t="s">
        <v>689</v>
      </c>
      <c r="E14" s="123" t="s">
        <v>610</v>
      </c>
      <c r="F14" s="145" t="str">
        <f>IFERROR(VLOOKUP(D14,BD!$B:$D,2,FALSE),"")</f>
        <v>SMCC</v>
      </c>
      <c r="G14" s="145" t="str">
        <f>IFERROR(VLOOKUP(E14,BD!$B:$D,2,FALSE),"")</f>
        <v>SMCC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2840</v>
      </c>
      <c r="I14" s="147">
        <f t="shared" si="0"/>
        <v>4</v>
      </c>
      <c r="J14" s="33"/>
      <c r="K14" s="33"/>
      <c r="L14" s="33"/>
      <c r="M14" s="33">
        <v>1120</v>
      </c>
      <c r="N14" s="33"/>
      <c r="O14" s="33"/>
      <c r="P14" s="33"/>
      <c r="Q14" s="33">
        <v>640</v>
      </c>
      <c r="R14" s="33"/>
      <c r="S14" s="33"/>
      <c r="T14" s="33">
        <v>440</v>
      </c>
      <c r="U14" s="33">
        <v>640</v>
      </c>
      <c r="V14" s="141"/>
    </row>
    <row r="15" spans="2:22" ht="12" x14ac:dyDescent="0.2">
      <c r="B15" s="27"/>
      <c r="C15" s="262">
        <v>6</v>
      </c>
      <c r="D15" s="2" t="s">
        <v>340</v>
      </c>
      <c r="E15" s="2" t="s">
        <v>1289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2480</v>
      </c>
      <c r="I15" s="147">
        <f t="shared" si="0"/>
        <v>2</v>
      </c>
      <c r="J15" s="33"/>
      <c r="K15" s="33"/>
      <c r="L15" s="33"/>
      <c r="M15" s="33"/>
      <c r="N15" s="33"/>
      <c r="O15" s="33"/>
      <c r="P15" s="33">
        <v>1120</v>
      </c>
      <c r="Q15" s="33">
        <v>1360</v>
      </c>
      <c r="R15" s="33"/>
      <c r="S15" s="33"/>
      <c r="T15" s="33"/>
      <c r="U15" s="33"/>
      <c r="V15" s="141"/>
    </row>
    <row r="16" spans="2:22" ht="12" x14ac:dyDescent="0.2">
      <c r="B16" s="27"/>
      <c r="C16" s="262">
        <v>7</v>
      </c>
      <c r="D16" s="123" t="s">
        <v>693</v>
      </c>
      <c r="E16" s="123" t="s">
        <v>951</v>
      </c>
      <c r="F16" s="145" t="str">
        <f>IFERROR(VLOOKUP(D16,BD!$B:$D,2,FALSE),"")</f>
        <v>SMCC</v>
      </c>
      <c r="G16" s="145" t="str">
        <f>IFERROR(VLOOKUP(E16,BD!$B:$D,2,FALSE),"")</f>
        <v>SMCC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1560</v>
      </c>
      <c r="I16" s="147">
        <f t="shared" si="0"/>
        <v>2</v>
      </c>
      <c r="J16" s="33"/>
      <c r="K16" s="33"/>
      <c r="L16" s="33"/>
      <c r="M16" s="33"/>
      <c r="N16" s="33"/>
      <c r="O16" s="33"/>
      <c r="P16" s="33"/>
      <c r="Q16" s="33">
        <v>880</v>
      </c>
      <c r="R16" s="33"/>
      <c r="S16" s="33"/>
      <c r="T16" s="33">
        <v>680</v>
      </c>
      <c r="U16" s="33"/>
      <c r="V16" s="141"/>
    </row>
    <row r="17" spans="2:22" ht="12" x14ac:dyDescent="0.2">
      <c r="B17" s="27"/>
      <c r="C17" s="262">
        <v>8</v>
      </c>
      <c r="D17" s="2" t="s">
        <v>81</v>
      </c>
      <c r="E17" s="2" t="s">
        <v>1694</v>
      </c>
      <c r="F17" s="145" t="str">
        <f>IFERROR(VLOOKUP(D17,BD!$B:$D,2,FALSE),"")</f>
        <v>ASSVP</v>
      </c>
      <c r="G17" s="145" t="str">
        <f>IFERROR(VLOOKUP(E17,BD!$B:$D,2,FALSE),"")</f>
        <v>ASSVP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1520</v>
      </c>
      <c r="I17" s="147">
        <f t="shared" si="0"/>
        <v>2</v>
      </c>
      <c r="J17" s="33"/>
      <c r="K17" s="33"/>
      <c r="L17" s="33"/>
      <c r="M17" s="33"/>
      <c r="N17" s="33"/>
      <c r="O17" s="33"/>
      <c r="P17" s="33"/>
      <c r="Q17" s="33">
        <v>880</v>
      </c>
      <c r="R17" s="33"/>
      <c r="S17" s="33"/>
      <c r="T17" s="33"/>
      <c r="U17" s="33">
        <v>640</v>
      </c>
      <c r="V17" s="141"/>
    </row>
    <row r="18" spans="2:22" ht="12" x14ac:dyDescent="0.2">
      <c r="B18" s="27"/>
      <c r="C18" s="262">
        <v>9</v>
      </c>
      <c r="D18" s="2" t="s">
        <v>1705</v>
      </c>
      <c r="E18" s="129" t="s">
        <v>1535</v>
      </c>
      <c r="F18" s="145" t="str">
        <f>IFERROR(VLOOKUP(D18,BD!$B:$D,2,FALSE),"")</f>
        <v>SMEL/MCR</v>
      </c>
      <c r="G18" s="145" t="str">
        <f>IFERROR(VLOOKUP(E18,BD!$B:$D,2,FALSE),"")</f>
        <v>SMEL/MCR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1240</v>
      </c>
      <c r="I18" s="147">
        <f t="shared" si="0"/>
        <v>2</v>
      </c>
      <c r="J18" s="33"/>
      <c r="K18" s="33"/>
      <c r="L18" s="33"/>
      <c r="M18" s="33"/>
      <c r="N18" s="33"/>
      <c r="O18" s="33">
        <v>560</v>
      </c>
      <c r="P18" s="33"/>
      <c r="Q18" s="33"/>
      <c r="R18" s="33"/>
      <c r="S18" s="33">
        <v>680</v>
      </c>
      <c r="T18" s="33"/>
      <c r="U18" s="33"/>
      <c r="V18" s="141"/>
    </row>
    <row r="19" spans="2:22" ht="12" x14ac:dyDescent="0.2">
      <c r="B19" s="27"/>
      <c r="C19" s="262">
        <v>10</v>
      </c>
      <c r="D19" s="2" t="s">
        <v>944</v>
      </c>
      <c r="E19" s="123" t="s">
        <v>1706</v>
      </c>
      <c r="F19" s="145" t="str">
        <f>IFERROR(VLOOKUP(D19,BD!$B:$D,2,FALSE),"")</f>
        <v>SMCC</v>
      </c>
      <c r="G19" s="145" t="str">
        <f>IFERROR(VLOOKUP(E19,BD!$B:$D,2,FALSE),"")</f>
        <v>SMCC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1120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>
        <v>1120</v>
      </c>
      <c r="Q19" s="33"/>
      <c r="R19" s="33"/>
      <c r="S19" s="33"/>
      <c r="T19" s="33"/>
      <c r="U19" s="33"/>
      <c r="V19" s="141"/>
    </row>
    <row r="20" spans="2:22" ht="12" x14ac:dyDescent="0.2">
      <c r="B20" s="27"/>
      <c r="C20" s="262"/>
      <c r="D20" s="2" t="s">
        <v>95</v>
      </c>
      <c r="E20" s="2" t="s">
        <v>164</v>
      </c>
      <c r="F20" s="145" t="str">
        <f>IFERROR(VLOOKUP(D20,BD!$B:$D,2,FALSE),"")</f>
        <v>ILECE</v>
      </c>
      <c r="G20" s="145" t="str">
        <f>IFERROR(VLOOKUP(E20,BD!$B:$D,2,FALSE),"")</f>
        <v>ILECE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1120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>
        <v>1120</v>
      </c>
      <c r="R20" s="33"/>
      <c r="S20" s="33"/>
      <c r="T20" s="33"/>
      <c r="U20" s="33"/>
      <c r="V20" s="141"/>
    </row>
    <row r="21" spans="2:22" ht="12" x14ac:dyDescent="0.2">
      <c r="B21" s="27"/>
      <c r="C21" s="262"/>
      <c r="D21" s="10" t="s">
        <v>341</v>
      </c>
      <c r="E21" s="2" t="s">
        <v>951</v>
      </c>
      <c r="F21" s="145" t="str">
        <f>IFERROR(VLOOKUP(D21,BD!$B:$D,2,FALSE),"")</f>
        <v>SMCC</v>
      </c>
      <c r="G21" s="145" t="str">
        <f>IFERROR(VLOOKUP(E21,BD!$B:$D,2,FALSE),"")</f>
        <v>SMCC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1120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>
        <v>1120</v>
      </c>
      <c r="V21" s="141"/>
    </row>
    <row r="22" spans="2:22" ht="12" x14ac:dyDescent="0.2">
      <c r="B22" s="27"/>
      <c r="C22" s="262">
        <v>13</v>
      </c>
      <c r="D22" s="2" t="s">
        <v>752</v>
      </c>
      <c r="E22" s="2" t="s">
        <v>1125</v>
      </c>
      <c r="F22" s="145" t="str">
        <f>IFERROR(VLOOKUP(D22,BD!$B:$D,2,FALSE),"")</f>
        <v>SMCC</v>
      </c>
      <c r="G22" s="145" t="str">
        <f>IFERROR(VLOOKUP(E22,BD!$B:$D,2,FALSE),"")</f>
        <v>SMCC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1080</v>
      </c>
      <c r="I22" s="147">
        <f t="shared" si="0"/>
        <v>2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440</v>
      </c>
      <c r="U22" s="33">
        <v>640</v>
      </c>
      <c r="V22" s="141"/>
    </row>
    <row r="23" spans="2:22" ht="12" x14ac:dyDescent="0.2">
      <c r="B23" s="27"/>
      <c r="C23" s="262">
        <v>14</v>
      </c>
      <c r="D23" s="2" t="s">
        <v>309</v>
      </c>
      <c r="E23" s="2" t="s">
        <v>233</v>
      </c>
      <c r="F23" s="145" t="str">
        <f>IFERROR(VLOOKUP(D23,BD!$B:$D,2,FALSE),"")</f>
        <v>PALOTINA</v>
      </c>
      <c r="G23" s="145" t="str">
        <f>IFERROR(VLOOKUP(E23,BD!$B:$D,2,FALSE),"")</f>
        <v>PALOTINA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>
        <v>880</v>
      </c>
      <c r="Q23" s="33"/>
      <c r="R23" s="33"/>
      <c r="S23" s="33"/>
      <c r="T23" s="33"/>
      <c r="U23" s="33"/>
      <c r="V23" s="141"/>
    </row>
    <row r="24" spans="2:22" ht="12" x14ac:dyDescent="0.2">
      <c r="B24" s="27"/>
      <c r="C24" s="262"/>
      <c r="D24" s="2" t="s">
        <v>1123</v>
      </c>
      <c r="E24" s="123" t="s">
        <v>1533</v>
      </c>
      <c r="F24" s="145" t="str">
        <f>IFERROR(VLOOKUP(D24,BD!$B:$D,2,FALSE),"")</f>
        <v>ABCFI</v>
      </c>
      <c r="G24" s="145" t="str">
        <f>IFERROR(VLOOKUP(E24,BD!$B:$D,2,FALSE),"")</f>
        <v>PIAMARTA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880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>
        <v>880</v>
      </c>
      <c r="R24" s="33"/>
      <c r="S24" s="33"/>
      <c r="T24" s="33"/>
      <c r="U24" s="33"/>
      <c r="V24" s="141"/>
    </row>
    <row r="25" spans="2:22" ht="12" x14ac:dyDescent="0.2">
      <c r="B25" s="27"/>
      <c r="C25" s="262"/>
      <c r="D25" s="2" t="s">
        <v>1707</v>
      </c>
      <c r="E25" s="123" t="s">
        <v>1697</v>
      </c>
      <c r="F25" s="145" t="str">
        <f>IFERROR(VLOOKUP(D25,BD!$B:$D,2,FALSE),"")</f>
        <v>PIAMARTA</v>
      </c>
      <c r="G25" s="145" t="str">
        <f>IFERROR(VLOOKUP(E25,BD!$B:$D,2,FALSE),"")</f>
        <v>PIAMARTA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880</v>
      </c>
      <c r="I25" s="147">
        <f t="shared" si="0"/>
        <v>1</v>
      </c>
      <c r="J25" s="33"/>
      <c r="K25" s="33"/>
      <c r="L25" s="33"/>
      <c r="M25" s="33"/>
      <c r="N25" s="33"/>
      <c r="O25" s="33"/>
      <c r="P25" s="33">
        <v>880</v>
      </c>
      <c r="Q25" s="33"/>
      <c r="R25" s="33"/>
      <c r="S25" s="33"/>
      <c r="T25" s="33"/>
      <c r="U25" s="33"/>
      <c r="V25" s="141"/>
    </row>
    <row r="26" spans="2:22" ht="12" x14ac:dyDescent="0.2">
      <c r="B26" s="27"/>
      <c r="C26" s="262"/>
      <c r="D26" s="2" t="s">
        <v>1690</v>
      </c>
      <c r="E26" s="129" t="s">
        <v>1535</v>
      </c>
      <c r="F26" s="145" t="str">
        <f>IFERROR(VLOOKUP(D26,BD!$B:$D,2,FALSE),"")</f>
        <v>SMEL/MCR</v>
      </c>
      <c r="G26" s="145" t="str">
        <f>IFERROR(VLOOKUP(E26,BD!$B:$D,2,FALSE),"")</f>
        <v>SMEL/MCR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880</v>
      </c>
      <c r="I26" s="147">
        <f t="shared" si="0"/>
        <v>1</v>
      </c>
      <c r="J26" s="33"/>
      <c r="K26" s="33"/>
      <c r="L26" s="33"/>
      <c r="M26" s="33"/>
      <c r="N26" s="33"/>
      <c r="O26" s="33"/>
      <c r="P26" s="33">
        <v>880</v>
      </c>
      <c r="Q26" s="33"/>
      <c r="R26" s="33"/>
      <c r="S26" s="33"/>
      <c r="T26" s="33"/>
      <c r="U26" s="33"/>
      <c r="V26" s="141"/>
    </row>
    <row r="27" spans="2:22" ht="12" x14ac:dyDescent="0.2">
      <c r="B27" s="27"/>
      <c r="C27" s="262">
        <v>18</v>
      </c>
      <c r="D27" s="2" t="s">
        <v>221</v>
      </c>
      <c r="E27" s="2" t="s">
        <v>1700</v>
      </c>
      <c r="F27" s="145" t="str">
        <f>IFERROR(VLOOKUP(D27,BD!$B:$D,2,FALSE),"")</f>
        <v>ASERP</v>
      </c>
      <c r="G27" s="145" t="str">
        <f>IFERROR(VLOOKUP(E27,BD!$B:$D,2,FALSE),"")</f>
        <v>ASERP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800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/>
      <c r="Q27" s="33"/>
      <c r="R27" s="33">
        <v>800</v>
      </c>
      <c r="S27" s="33"/>
      <c r="T27" s="33"/>
      <c r="U27" s="33"/>
      <c r="V27" s="141"/>
    </row>
    <row r="28" spans="2:22" ht="12" x14ac:dyDescent="0.2">
      <c r="B28" s="27"/>
      <c r="C28" s="262"/>
      <c r="D28" s="2" t="s">
        <v>309</v>
      </c>
      <c r="E28" s="2" t="s">
        <v>1694</v>
      </c>
      <c r="F28" s="145" t="str">
        <f>IFERROR(VLOOKUP(D28,BD!$B:$D,2,FALSE),"")</f>
        <v>PALOTINA</v>
      </c>
      <c r="G28" s="145" t="str">
        <f>IFERROR(VLOOKUP(E28,BD!$B:$D,2,FALSE),"")</f>
        <v>ASSVP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800</v>
      </c>
      <c r="I28" s="147">
        <f t="shared" si="0"/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>
        <v>800</v>
      </c>
      <c r="T28" s="33"/>
      <c r="U28" s="33"/>
      <c r="V28" s="141"/>
    </row>
    <row r="29" spans="2:22" ht="12" x14ac:dyDescent="0.2">
      <c r="B29" s="27"/>
      <c r="C29" s="262">
        <v>20</v>
      </c>
      <c r="D29" s="2" t="s">
        <v>340</v>
      </c>
      <c r="E29" s="2" t="s">
        <v>1696</v>
      </c>
      <c r="F29" s="145" t="str">
        <f>IFERROR(VLOOKUP(D29,BD!$B:$D,2,FALSE),"")</f>
        <v>ABCFI</v>
      </c>
      <c r="G29" s="145" t="str">
        <f>IFERROR(VLOOKUP(E29,BD!$B:$D,2,FALSE),"")</f>
        <v>ABCFI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680</v>
      </c>
      <c r="I29" s="147">
        <f t="shared" si="0"/>
        <v>1</v>
      </c>
      <c r="J29" s="33"/>
      <c r="K29" s="33"/>
      <c r="L29" s="33"/>
      <c r="M29" s="33"/>
      <c r="N29" s="33"/>
      <c r="O29" s="33">
        <v>680</v>
      </c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62">
        <v>21</v>
      </c>
      <c r="D30" s="2" t="s">
        <v>944</v>
      </c>
      <c r="E30" s="123" t="s">
        <v>1702</v>
      </c>
      <c r="F30" s="145" t="str">
        <f>IFERROR(VLOOKUP(D30,BD!$B:$D,2,FALSE),"")</f>
        <v>SMCC</v>
      </c>
      <c r="G30" s="145" t="str">
        <f>IFERROR(VLOOKUP(E30,BD!$B:$D,2,FALSE),"")</f>
        <v>SMCC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640</v>
      </c>
      <c r="I30" s="147">
        <f t="shared" si="0"/>
        <v>1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>
        <v>640</v>
      </c>
      <c r="V30" s="141"/>
    </row>
    <row r="31" spans="2:22" ht="12" x14ac:dyDescent="0.2">
      <c r="B31" s="27"/>
      <c r="C31" s="262"/>
      <c r="D31" s="2" t="s">
        <v>1691</v>
      </c>
      <c r="E31" s="2" t="s">
        <v>1699</v>
      </c>
      <c r="F31" s="145" t="str">
        <f>IFERROR(VLOOKUP(D31,BD!$B:$D,2,FALSE),"")</f>
        <v>PIAMARTA</v>
      </c>
      <c r="G31" s="145" t="str">
        <f>IFERROR(VLOOKUP(E31,BD!$B:$D,2,FALSE),"")</f>
        <v>PIAMARTA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640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>
        <v>640</v>
      </c>
      <c r="R31" s="33"/>
      <c r="S31" s="33"/>
      <c r="T31" s="33"/>
      <c r="U31" s="33"/>
      <c r="V31" s="141"/>
    </row>
    <row r="32" spans="2:22" ht="12" x14ac:dyDescent="0.2">
      <c r="B32" s="27"/>
      <c r="C32" s="262"/>
      <c r="D32" s="2" t="s">
        <v>1132</v>
      </c>
      <c r="E32" s="123" t="s">
        <v>1695</v>
      </c>
      <c r="F32" s="145" t="str">
        <f>IFERROR(VLOOKUP(D32,BD!$B:$D,2,FALSE),"")</f>
        <v>ASSVP</v>
      </c>
      <c r="G32" s="145" t="str">
        <f>IFERROR(VLOOKUP(E32,BD!$B:$D,2,FALSE),"")</f>
        <v>ASSVP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640</v>
      </c>
      <c r="I32" s="147">
        <f t="shared" si="0"/>
        <v>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>
        <v>640</v>
      </c>
      <c r="V32" s="141"/>
    </row>
    <row r="33" spans="2:22" ht="12" x14ac:dyDescent="0.2">
      <c r="B33" s="27"/>
      <c r="C33" s="262"/>
      <c r="D33" s="2" t="s">
        <v>609</v>
      </c>
      <c r="E33" s="2" t="s">
        <v>1127</v>
      </c>
      <c r="F33" s="145" t="str">
        <f>IFERROR(VLOOKUP(D33,BD!$B:$D,2,FALSE),"")</f>
        <v>SMCC</v>
      </c>
      <c r="G33" s="145" t="str">
        <f>IFERROR(VLOOKUP(E33,BD!$B:$D,2,FALSE),"")</f>
        <v>SMCC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640</v>
      </c>
      <c r="I33" s="147">
        <f t="shared" si="0"/>
        <v>1</v>
      </c>
      <c r="J33" s="33"/>
      <c r="K33" s="33"/>
      <c r="L33" s="33"/>
      <c r="M33" s="33"/>
      <c r="N33" s="33"/>
      <c r="O33" s="33"/>
      <c r="P33" s="33"/>
      <c r="Q33" s="33">
        <v>640</v>
      </c>
      <c r="R33" s="33"/>
      <c r="S33" s="33"/>
      <c r="T33" s="33"/>
      <c r="U33" s="33"/>
      <c r="V33" s="141"/>
    </row>
    <row r="34" spans="2:22" ht="12" x14ac:dyDescent="0.2">
      <c r="B34" s="27"/>
      <c r="C34" s="262"/>
      <c r="D34" s="123" t="s">
        <v>693</v>
      </c>
      <c r="E34" s="2" t="s">
        <v>1124</v>
      </c>
      <c r="F34" s="145" t="str">
        <f>IFERROR(VLOOKUP(D34,BD!$B:$D,2,FALSE),"")</f>
        <v>SMCC</v>
      </c>
      <c r="G34" s="145" t="str">
        <f>IFERROR(VLOOKUP(E34,BD!$B:$D,2,FALSE),"")</f>
        <v>SMCC</v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640</v>
      </c>
      <c r="I34" s="147">
        <f t="shared" si="0"/>
        <v>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>
        <v>640</v>
      </c>
      <c r="V34" s="141"/>
    </row>
    <row r="35" spans="2:22" ht="12" x14ac:dyDescent="0.2">
      <c r="B35" s="27"/>
      <c r="C35" s="262">
        <v>26</v>
      </c>
      <c r="D35" s="2" t="s">
        <v>944</v>
      </c>
      <c r="E35" s="2" t="s">
        <v>951</v>
      </c>
      <c r="F35" s="145" t="str">
        <f>IFERROR(VLOOKUP(D35,BD!$B:$D,2,FALSE),"")</f>
        <v>SMCC</v>
      </c>
      <c r="G35" s="145" t="str">
        <f>IFERROR(VLOOKUP(E35,BD!$B:$D,2,FALSE),"")</f>
        <v>SMCC</v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560</v>
      </c>
      <c r="I35" s="147">
        <f t="shared" si="0"/>
        <v>1</v>
      </c>
      <c r="J35" s="33"/>
      <c r="K35" s="33"/>
      <c r="L35" s="33">
        <v>560</v>
      </c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262"/>
      <c r="D36" s="2" t="s">
        <v>1691</v>
      </c>
      <c r="E36" s="123" t="s">
        <v>1533</v>
      </c>
      <c r="F36" s="145" t="str">
        <f>IFERROR(VLOOKUP(D36,BD!$B:$D,2,FALSE),"")</f>
        <v>PIAMARTA</v>
      </c>
      <c r="G36" s="145" t="str">
        <f>IFERROR(VLOOKUP(E36,BD!$B:$D,2,FALSE),"")</f>
        <v>PIAMARTA</v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560</v>
      </c>
      <c r="I36" s="147">
        <f t="shared" si="0"/>
        <v>1</v>
      </c>
      <c r="J36" s="33"/>
      <c r="K36" s="33"/>
      <c r="L36" s="33"/>
      <c r="M36" s="33"/>
      <c r="N36" s="33"/>
      <c r="O36" s="33"/>
      <c r="P36" s="33"/>
      <c r="Q36" s="33"/>
      <c r="R36" s="33"/>
      <c r="S36" s="33">
        <v>560</v>
      </c>
      <c r="T36" s="33"/>
      <c r="U36" s="33"/>
      <c r="V36" s="141"/>
    </row>
    <row r="37" spans="2:22" ht="12" x14ac:dyDescent="0.2">
      <c r="B37" s="27"/>
      <c r="C37" s="262"/>
      <c r="D37" s="123" t="s">
        <v>693</v>
      </c>
      <c r="E37" s="2" t="s">
        <v>1047</v>
      </c>
      <c r="F37" s="145" t="str">
        <f>IFERROR(VLOOKUP(D37,BD!$B:$D,2,FALSE),"")</f>
        <v>SMCC</v>
      </c>
      <c r="G37" s="145" t="str">
        <f>IFERROR(VLOOKUP(E37,BD!$B:$D,2,FALSE),"")</f>
        <v>SMCC</v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560</v>
      </c>
      <c r="I37" s="147">
        <f t="shared" si="0"/>
        <v>1</v>
      </c>
      <c r="J37" s="33">
        <v>560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262">
        <v>29</v>
      </c>
      <c r="D38" s="2" t="s">
        <v>585</v>
      </c>
      <c r="E38" s="2" t="s">
        <v>1046</v>
      </c>
      <c r="F38" s="145" t="str">
        <f>IFERROR(VLOOKUP(D38,BD!$B:$D,2,FALSE),"")</f>
        <v/>
      </c>
      <c r="G38" s="145" t="str">
        <f>IFERROR(VLOOKUP(E38,BD!$B:$D,2,FALSE),"")</f>
        <v>CC</v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440</v>
      </c>
      <c r="I38" s="147">
        <f t="shared" si="0"/>
        <v>1</v>
      </c>
      <c r="J38" s="33"/>
      <c r="K38" s="33"/>
      <c r="L38" s="33">
        <v>440</v>
      </c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262"/>
      <c r="D39" s="2" t="s">
        <v>916</v>
      </c>
      <c r="E39" s="123" t="s">
        <v>1127</v>
      </c>
      <c r="F39" s="145" t="str">
        <f>IFERROR(VLOOKUP(D39,BD!$B:$D,2,FALSE),"")</f>
        <v>SMCC</v>
      </c>
      <c r="G39" s="145" t="str">
        <f>IFERROR(VLOOKUP(E39,BD!$B:$D,2,FALSE),"")</f>
        <v>SMCC</v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440</v>
      </c>
      <c r="I39" s="147">
        <f t="shared" si="0"/>
        <v>1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>
        <v>440</v>
      </c>
      <c r="U39" s="33"/>
      <c r="V39" s="141"/>
    </row>
    <row r="40" spans="2:22" ht="12" x14ac:dyDescent="0.2">
      <c r="B40" s="27"/>
      <c r="C40" s="262"/>
      <c r="D40" s="123" t="s">
        <v>693</v>
      </c>
      <c r="E40" s="123" t="s">
        <v>1127</v>
      </c>
      <c r="F40" s="145" t="str">
        <f>IFERROR(VLOOKUP(D40,BD!$B:$D,2,FALSE),"")</f>
        <v>SMCC</v>
      </c>
      <c r="G40" s="145" t="str">
        <f>IFERROR(VLOOKUP(E40,BD!$B:$D,2,FALSE),"")</f>
        <v>SMCC</v>
      </c>
      <c r="H40" s="146">
        <f>IF(COUNT(J40:V40)&gt;=5,SUM(LARGE(J40:V40,{1,2,3,4,5})),IF(COUNT(J40:V40)=4,SUM(LARGE(J40:V40,{1,2,3,4})),IF(COUNT(J40:V40)=3,SUM(LARGE(J40:V40,{1,2,3})),IF(COUNT(J40:V40)=2,SUM(LARGE(J40:V40,{1,2})),IF(COUNT(J40:V40)=1,SUM(LARGE(J40:V40,{1})),0)))))</f>
        <v>440</v>
      </c>
      <c r="I40" s="147">
        <f t="shared" si="0"/>
        <v>1</v>
      </c>
      <c r="J40" s="33"/>
      <c r="K40" s="33"/>
      <c r="L40" s="33">
        <v>440</v>
      </c>
      <c r="M40" s="33"/>
      <c r="N40" s="33"/>
      <c r="O40" s="33"/>
      <c r="P40" s="33"/>
      <c r="Q40" s="33"/>
      <c r="R40" s="33"/>
      <c r="S40" s="33"/>
      <c r="T40" s="33"/>
      <c r="U40" s="33"/>
      <c r="V40" s="141"/>
    </row>
    <row r="41" spans="2:22" x14ac:dyDescent="0.2">
      <c r="B41" s="31"/>
      <c r="C41" s="17"/>
      <c r="D41" s="17"/>
      <c r="E41" s="17"/>
      <c r="F41" s="95"/>
      <c r="G41" s="95"/>
      <c r="H41" s="18"/>
      <c r="I41" s="18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41"/>
    </row>
    <row r="42" spans="2:22" s="21" customFormat="1" x14ac:dyDescent="0.2">
      <c r="B42" s="110"/>
      <c r="C42" s="19"/>
      <c r="D42" s="20"/>
      <c r="E42" s="20" t="str">
        <f>SM!$D$38</f>
        <v>CONTAGEM DE SEMANAS</v>
      </c>
      <c r="F42" s="95"/>
      <c r="G42" s="95"/>
      <c r="H42" s="18"/>
      <c r="I42" s="18"/>
      <c r="J42" s="102">
        <f>SM!H$38</f>
        <v>50</v>
      </c>
      <c r="K42" s="102">
        <f>SM!I$38</f>
        <v>49</v>
      </c>
      <c r="L42" s="102">
        <f>SM!J$38</f>
        <v>35</v>
      </c>
      <c r="M42" s="102">
        <f>SM!K$38</f>
        <v>30</v>
      </c>
      <c r="N42" s="102">
        <f>SM!L$38</f>
        <v>28</v>
      </c>
      <c r="O42" s="102">
        <f>SM!M$38</f>
        <v>26</v>
      </c>
      <c r="P42" s="102">
        <f>SM!N$38</f>
        <v>22</v>
      </c>
      <c r="Q42" s="102">
        <f>SM!O$38</f>
        <v>11</v>
      </c>
      <c r="R42" s="102">
        <f>SM!P$38</f>
        <v>4</v>
      </c>
      <c r="S42" s="102">
        <f>SM!Q$38</f>
        <v>4</v>
      </c>
      <c r="T42" s="102">
        <f>SM!R$38</f>
        <v>4</v>
      </c>
      <c r="U42" s="102">
        <f>SM!S$38</f>
        <v>1</v>
      </c>
      <c r="V42" s="142"/>
    </row>
  </sheetData>
  <sheetProtection selectLockedCells="1" selectUnlockedCells="1"/>
  <sortState ref="D10:U40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D10:E40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topLeftCell="A3" zoomScaleNormal="100" zoomScaleSheetLayoutView="100" workbookViewId="0">
      <selection activeCell="D13" sqref="D13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127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/>
      <c r="E7" s="289"/>
      <c r="F7" s="285"/>
      <c r="G7" s="283"/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/>
      <c r="E8" s="289"/>
      <c r="F8" s="285"/>
      <c r="G8" s="283"/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1">
        <v>1</v>
      </c>
      <c r="D10" s="123" t="s">
        <v>145</v>
      </c>
      <c r="E10" s="145" t="str">
        <f>IFERROR(VLOOKUP(D10,BD!$B:$D,2,FALSE),"")</f>
        <v>BME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6280</v>
      </c>
      <c r="G10" s="147">
        <f t="shared" ref="G10:G44" si="0">COUNT(H10:T10)-COUNTIF(H10:T10,"=0")</f>
        <v>7</v>
      </c>
      <c r="H10" s="33">
        <v>800</v>
      </c>
      <c r="I10" s="33"/>
      <c r="J10" s="33">
        <v>560</v>
      </c>
      <c r="K10" s="33">
        <v>1600</v>
      </c>
      <c r="L10" s="33"/>
      <c r="M10" s="33"/>
      <c r="N10" s="33">
        <v>1600</v>
      </c>
      <c r="O10" s="33">
        <v>1600</v>
      </c>
      <c r="P10" s="33"/>
      <c r="Q10" s="33"/>
      <c r="R10" s="33">
        <v>680</v>
      </c>
      <c r="S10" s="33">
        <v>400</v>
      </c>
      <c r="T10" s="141"/>
    </row>
    <row r="11" spans="2:20" ht="12" x14ac:dyDescent="0.2">
      <c r="B11" s="27"/>
      <c r="C11" s="218">
        <v>2</v>
      </c>
      <c r="D11" s="2" t="s">
        <v>936</v>
      </c>
      <c r="E11" s="145" t="str">
        <f>IFERROR(VLOOKUP(D11,BD!$B:$D,2,FALSE),"")</f>
        <v>ABCFI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5520</v>
      </c>
      <c r="G11" s="147">
        <f t="shared" si="0"/>
        <v>6</v>
      </c>
      <c r="H11" s="33"/>
      <c r="I11" s="33"/>
      <c r="J11" s="33"/>
      <c r="K11" s="33">
        <v>1360</v>
      </c>
      <c r="L11" s="33"/>
      <c r="M11" s="33">
        <v>800</v>
      </c>
      <c r="N11" s="33">
        <v>1120</v>
      </c>
      <c r="O11" s="33">
        <v>1360</v>
      </c>
      <c r="P11" s="33"/>
      <c r="Q11" s="33">
        <v>800</v>
      </c>
      <c r="R11" s="33"/>
      <c r="S11" s="33">
        <v>880</v>
      </c>
      <c r="T11" s="141"/>
    </row>
    <row r="12" spans="2:20" ht="12" x14ac:dyDescent="0.2">
      <c r="B12" s="27"/>
      <c r="C12" s="263">
        <v>3</v>
      </c>
      <c r="D12" s="2" t="s">
        <v>925</v>
      </c>
      <c r="E12" s="145" t="str">
        <f>IFERROR(VLOOKUP(D12,BD!$B:$D,2,FALSE),"")</f>
        <v>SMCC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4960</v>
      </c>
      <c r="G12" s="147">
        <f t="shared" si="0"/>
        <v>7</v>
      </c>
      <c r="H12" s="33">
        <v>560</v>
      </c>
      <c r="I12" s="33"/>
      <c r="J12" s="33">
        <v>800</v>
      </c>
      <c r="K12" s="33">
        <v>640</v>
      </c>
      <c r="L12" s="33"/>
      <c r="M12" s="33"/>
      <c r="N12" s="33">
        <v>1360</v>
      </c>
      <c r="O12" s="33">
        <v>1120</v>
      </c>
      <c r="P12" s="33"/>
      <c r="Q12" s="33"/>
      <c r="R12" s="33">
        <v>800</v>
      </c>
      <c r="S12" s="33">
        <v>880</v>
      </c>
      <c r="T12" s="141"/>
    </row>
    <row r="13" spans="2:20" ht="12" x14ac:dyDescent="0.2">
      <c r="B13" s="27"/>
      <c r="C13" s="263">
        <v>4</v>
      </c>
      <c r="D13" s="2" t="s">
        <v>1361</v>
      </c>
      <c r="E13" s="145" t="str">
        <f>IFERROR(VLOOKUP(D13,BD!$B:$D,2,FALSE),"")</f>
        <v>CSJ/NAMBA TRAINING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4480</v>
      </c>
      <c r="G13" s="147">
        <f t="shared" si="0"/>
        <v>5</v>
      </c>
      <c r="H13" s="33"/>
      <c r="I13" s="33"/>
      <c r="J13" s="33"/>
      <c r="K13" s="33"/>
      <c r="L13" s="33">
        <v>800</v>
      </c>
      <c r="M13" s="33"/>
      <c r="N13" s="33">
        <v>880</v>
      </c>
      <c r="O13" s="33">
        <v>880</v>
      </c>
      <c r="P13" s="33">
        <v>800</v>
      </c>
      <c r="Q13" s="33"/>
      <c r="R13" s="33"/>
      <c r="S13" s="33">
        <v>1120</v>
      </c>
      <c r="T13" s="141"/>
    </row>
    <row r="14" spans="2:20" ht="12" x14ac:dyDescent="0.2">
      <c r="B14" s="27"/>
      <c r="C14" s="263">
        <v>5</v>
      </c>
      <c r="D14" s="2" t="s">
        <v>358</v>
      </c>
      <c r="E14" s="145" t="str">
        <f>IFERROR(VLOOKUP(D14,BD!$B:$D,2,FALSE),"")</f>
        <v>ABCFI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4440</v>
      </c>
      <c r="G14" s="147">
        <f t="shared" si="0"/>
        <v>6</v>
      </c>
      <c r="H14" s="33"/>
      <c r="I14" s="33"/>
      <c r="J14" s="33"/>
      <c r="K14" s="33">
        <v>1120</v>
      </c>
      <c r="L14" s="33"/>
      <c r="M14" s="33">
        <v>440</v>
      </c>
      <c r="N14" s="33">
        <v>880</v>
      </c>
      <c r="O14" s="33">
        <v>880</v>
      </c>
      <c r="P14" s="33"/>
      <c r="Q14" s="33">
        <v>680</v>
      </c>
      <c r="R14" s="33"/>
      <c r="S14" s="33">
        <v>880</v>
      </c>
      <c r="T14" s="141"/>
    </row>
    <row r="15" spans="2:20" ht="12" x14ac:dyDescent="0.2">
      <c r="B15" s="27"/>
      <c r="C15" s="263">
        <v>6</v>
      </c>
      <c r="D15" s="2" t="s">
        <v>693</v>
      </c>
      <c r="E15" s="145" t="str">
        <f>IFERROR(VLOOKUP(D15,BD!$B:$D,2,FALSE),"")</f>
        <v>SMCC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4000</v>
      </c>
      <c r="G15" s="147">
        <f t="shared" si="0"/>
        <v>6</v>
      </c>
      <c r="H15" s="33">
        <v>320</v>
      </c>
      <c r="I15" s="33"/>
      <c r="J15" s="33">
        <v>320</v>
      </c>
      <c r="K15" s="33">
        <v>1120</v>
      </c>
      <c r="L15" s="33"/>
      <c r="M15" s="33"/>
      <c r="N15" s="33">
        <v>1120</v>
      </c>
      <c r="O15" s="33">
        <v>880</v>
      </c>
      <c r="P15" s="33"/>
      <c r="Q15" s="33"/>
      <c r="R15" s="33">
        <v>560</v>
      </c>
      <c r="S15" s="33"/>
      <c r="T15" s="141"/>
    </row>
    <row r="16" spans="2:20" ht="12" x14ac:dyDescent="0.2">
      <c r="B16" s="27"/>
      <c r="C16" s="263">
        <v>7</v>
      </c>
      <c r="D16" s="2" t="s">
        <v>313</v>
      </c>
      <c r="E16" s="145" t="str">
        <f>IFERROR(VLOOKUP(D16,BD!$B:$D,2,FALSE),"")</f>
        <v>ZARDO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3160</v>
      </c>
      <c r="G16" s="147">
        <f t="shared" si="0"/>
        <v>5</v>
      </c>
      <c r="H16" s="33">
        <v>680</v>
      </c>
      <c r="I16" s="33"/>
      <c r="J16" s="33"/>
      <c r="K16" s="33">
        <v>640</v>
      </c>
      <c r="L16" s="33"/>
      <c r="M16" s="33"/>
      <c r="N16" s="33">
        <v>880</v>
      </c>
      <c r="O16" s="33"/>
      <c r="P16" s="33"/>
      <c r="Q16" s="33"/>
      <c r="R16" s="33">
        <v>560</v>
      </c>
      <c r="S16" s="33">
        <v>400</v>
      </c>
      <c r="T16" s="141"/>
    </row>
    <row r="17" spans="2:20" ht="12" x14ac:dyDescent="0.2">
      <c r="B17" s="27"/>
      <c r="C17" s="263">
        <v>8</v>
      </c>
      <c r="D17" s="2" t="s">
        <v>195</v>
      </c>
      <c r="E17" s="145" t="str">
        <f>IFERROR(VLOOKUP(D17,BD!$B:$D,2,FALSE),"")</f>
        <v>ABCFI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3040</v>
      </c>
      <c r="G17" s="147">
        <f t="shared" si="0"/>
        <v>5</v>
      </c>
      <c r="H17" s="33"/>
      <c r="I17" s="33"/>
      <c r="J17" s="33"/>
      <c r="K17" s="33">
        <v>880</v>
      </c>
      <c r="L17" s="33"/>
      <c r="M17" s="33">
        <v>440</v>
      </c>
      <c r="N17" s="33">
        <v>880</v>
      </c>
      <c r="O17" s="33">
        <v>400</v>
      </c>
      <c r="P17" s="33"/>
      <c r="Q17" s="33">
        <v>440</v>
      </c>
      <c r="R17" s="33"/>
      <c r="S17" s="33"/>
      <c r="T17" s="141"/>
    </row>
    <row r="18" spans="2:20" ht="12" x14ac:dyDescent="0.2">
      <c r="B18" s="27"/>
      <c r="C18" s="263">
        <v>9</v>
      </c>
      <c r="D18" s="2" t="s">
        <v>95</v>
      </c>
      <c r="E18" s="145" t="str">
        <f>IFERROR(VLOOKUP(D18,BD!$B:$D,2,FALSE),"")</f>
        <v>ILECE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2480</v>
      </c>
      <c r="G18" s="147">
        <f t="shared" si="0"/>
        <v>2</v>
      </c>
      <c r="H18" s="33"/>
      <c r="I18" s="33"/>
      <c r="J18" s="33"/>
      <c r="K18" s="33"/>
      <c r="L18" s="33"/>
      <c r="M18" s="33"/>
      <c r="N18" s="33"/>
      <c r="O18" s="33">
        <v>1120</v>
      </c>
      <c r="P18" s="33"/>
      <c r="Q18" s="33"/>
      <c r="R18" s="33"/>
      <c r="S18" s="33">
        <v>1360</v>
      </c>
      <c r="T18" s="141"/>
    </row>
    <row r="19" spans="2:20" ht="12" x14ac:dyDescent="0.2">
      <c r="B19" s="27"/>
      <c r="C19" s="263">
        <v>10</v>
      </c>
      <c r="D19" s="10" t="s">
        <v>362</v>
      </c>
      <c r="E19" s="145" t="str">
        <f>IFERROR(VLOOKUP(D19,BD!$B:$D,2,FALSE),"")</f>
        <v>ZARDO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2240</v>
      </c>
      <c r="G19" s="147">
        <f t="shared" si="0"/>
        <v>5</v>
      </c>
      <c r="H19" s="33">
        <v>320</v>
      </c>
      <c r="I19" s="33"/>
      <c r="J19" s="33">
        <v>680</v>
      </c>
      <c r="K19" s="33"/>
      <c r="L19" s="33"/>
      <c r="M19" s="33"/>
      <c r="N19" s="33"/>
      <c r="O19" s="33">
        <v>400</v>
      </c>
      <c r="P19" s="33"/>
      <c r="Q19" s="33"/>
      <c r="R19" s="33">
        <v>440</v>
      </c>
      <c r="S19" s="33">
        <v>400</v>
      </c>
      <c r="T19" s="141"/>
    </row>
    <row r="20" spans="2:20" ht="12" x14ac:dyDescent="0.2">
      <c r="B20" s="27"/>
      <c r="C20" s="263">
        <v>11</v>
      </c>
      <c r="D20" s="2" t="s">
        <v>653</v>
      </c>
      <c r="E20" s="145" t="str">
        <f>IFERROR(VLOOKUP(D20,BD!$B:$D,2,FALSE),"")</f>
        <v>BME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2080</v>
      </c>
      <c r="G20" s="147">
        <f t="shared" si="0"/>
        <v>6</v>
      </c>
      <c r="H20" s="33">
        <v>320</v>
      </c>
      <c r="I20" s="33"/>
      <c r="J20" s="33">
        <v>320</v>
      </c>
      <c r="K20" s="33"/>
      <c r="L20" s="33"/>
      <c r="M20" s="33"/>
      <c r="N20" s="33">
        <v>640</v>
      </c>
      <c r="O20" s="33">
        <v>400</v>
      </c>
      <c r="P20" s="33"/>
      <c r="Q20" s="33"/>
      <c r="R20" s="33">
        <v>320</v>
      </c>
      <c r="S20" s="33">
        <v>400</v>
      </c>
      <c r="T20" s="141"/>
    </row>
    <row r="21" spans="2:20" ht="12" x14ac:dyDescent="0.2">
      <c r="B21" s="27"/>
      <c r="C21" s="263">
        <v>12</v>
      </c>
      <c r="D21" s="2" t="s">
        <v>916</v>
      </c>
      <c r="E21" s="145" t="str">
        <f>IFERROR(VLOOKUP(D21,BD!$B:$D,2,FALSE),"")</f>
        <v>SMCC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1960</v>
      </c>
      <c r="G21" s="147">
        <f t="shared" si="0"/>
        <v>4</v>
      </c>
      <c r="H21" s="33">
        <v>560</v>
      </c>
      <c r="I21" s="33"/>
      <c r="J21" s="33">
        <v>320</v>
      </c>
      <c r="K21" s="33"/>
      <c r="L21" s="33"/>
      <c r="M21" s="33"/>
      <c r="N21" s="33"/>
      <c r="O21" s="33"/>
      <c r="P21" s="33"/>
      <c r="Q21" s="33"/>
      <c r="R21" s="33">
        <v>440</v>
      </c>
      <c r="S21" s="33">
        <v>640</v>
      </c>
      <c r="T21" s="141"/>
    </row>
    <row r="22" spans="2:20" ht="12" x14ac:dyDescent="0.2">
      <c r="B22" s="27"/>
      <c r="C22" s="263">
        <v>13</v>
      </c>
      <c r="D22" s="2" t="s">
        <v>752</v>
      </c>
      <c r="E22" s="145" t="str">
        <f>IFERROR(VLOOKUP(D22,BD!$B:$D,2,FALSE),"")</f>
        <v>SMCC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1880</v>
      </c>
      <c r="G22" s="147">
        <f t="shared" si="0"/>
        <v>4</v>
      </c>
      <c r="H22" s="33"/>
      <c r="I22" s="33"/>
      <c r="J22" s="33"/>
      <c r="K22" s="33"/>
      <c r="L22" s="33"/>
      <c r="M22" s="33"/>
      <c r="N22" s="33">
        <v>640</v>
      </c>
      <c r="O22" s="33">
        <v>400</v>
      </c>
      <c r="P22" s="33"/>
      <c r="Q22" s="33"/>
      <c r="R22" s="33">
        <v>440</v>
      </c>
      <c r="S22" s="33">
        <v>400</v>
      </c>
      <c r="T22" s="141"/>
    </row>
    <row r="23" spans="2:20" ht="12" x14ac:dyDescent="0.2">
      <c r="B23" s="27"/>
      <c r="C23" s="263">
        <v>14</v>
      </c>
      <c r="D23" s="2" t="s">
        <v>1705</v>
      </c>
      <c r="E23" s="145" t="str">
        <f>IFERROR(VLOOKUP(D23,BD!$B:$D,2,FALSE),"")</f>
        <v>SMEL/MCR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1640</v>
      </c>
      <c r="G23" s="147">
        <f t="shared" si="0"/>
        <v>3</v>
      </c>
      <c r="H23" s="33"/>
      <c r="I23" s="33"/>
      <c r="J23" s="33"/>
      <c r="K23" s="33"/>
      <c r="L23" s="33"/>
      <c r="M23" s="33">
        <v>440</v>
      </c>
      <c r="N23" s="33">
        <v>640</v>
      </c>
      <c r="O23" s="33"/>
      <c r="P23" s="33"/>
      <c r="Q23" s="33">
        <v>560</v>
      </c>
      <c r="R23" s="33"/>
      <c r="S23" s="33"/>
      <c r="T23" s="141"/>
    </row>
    <row r="24" spans="2:20" ht="12" x14ac:dyDescent="0.2">
      <c r="B24" s="27"/>
      <c r="C24" s="263">
        <v>15</v>
      </c>
      <c r="D24" s="2" t="s">
        <v>1130</v>
      </c>
      <c r="E24" s="145" t="str">
        <f>IFERROR(VLOOKUP(D24,BD!$B:$D,2,FALSE),"")</f>
        <v>SMCC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1600</v>
      </c>
      <c r="G24" s="147">
        <f t="shared" si="0"/>
        <v>3</v>
      </c>
      <c r="H24" s="33"/>
      <c r="I24" s="33"/>
      <c r="J24" s="33"/>
      <c r="K24" s="33"/>
      <c r="L24" s="33"/>
      <c r="M24" s="33"/>
      <c r="N24" s="33"/>
      <c r="O24" s="33">
        <v>880</v>
      </c>
      <c r="P24" s="33"/>
      <c r="Q24" s="33"/>
      <c r="R24" s="33">
        <v>320</v>
      </c>
      <c r="S24" s="33">
        <v>400</v>
      </c>
      <c r="T24" s="141"/>
    </row>
    <row r="25" spans="2:20" ht="12" x14ac:dyDescent="0.2">
      <c r="B25" s="27"/>
      <c r="C25" s="263"/>
      <c r="D25" s="2" t="s">
        <v>689</v>
      </c>
      <c r="E25" s="145" t="str">
        <f>IFERROR(VLOOKUP(D25,BD!$B:$D,2,FALSE),"")</f>
        <v>SMCC</v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1600</v>
      </c>
      <c r="G25" s="147">
        <f t="shared" si="0"/>
        <v>3</v>
      </c>
      <c r="H25" s="33"/>
      <c r="I25" s="33"/>
      <c r="J25" s="33"/>
      <c r="K25" s="33"/>
      <c r="L25" s="33"/>
      <c r="M25" s="33"/>
      <c r="N25" s="33"/>
      <c r="O25" s="33">
        <v>400</v>
      </c>
      <c r="P25" s="33"/>
      <c r="Q25" s="33"/>
      <c r="R25" s="33">
        <v>320</v>
      </c>
      <c r="S25" s="33">
        <v>880</v>
      </c>
      <c r="T25" s="141"/>
    </row>
    <row r="26" spans="2:20" ht="12" x14ac:dyDescent="0.2">
      <c r="B26" s="27"/>
      <c r="C26" s="263"/>
      <c r="D26" s="2" t="s">
        <v>81</v>
      </c>
      <c r="E26" s="145" t="str">
        <f>IFERROR(VLOOKUP(D26,BD!$B:$D,2,FALSE),"")</f>
        <v>ASSVP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1600</v>
      </c>
      <c r="G26" s="147">
        <f t="shared" si="0"/>
        <v>1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>
        <v>1600</v>
      </c>
      <c r="T26" s="141"/>
    </row>
    <row r="27" spans="2:20" ht="12" x14ac:dyDescent="0.2">
      <c r="B27" s="27"/>
      <c r="C27" s="263">
        <v>18</v>
      </c>
      <c r="D27" s="2" t="s">
        <v>942</v>
      </c>
      <c r="E27" s="145" t="str">
        <f>IFERROR(VLOOKUP(D27,BD!$B:$D,2,FALSE),"")</f>
        <v>SMCC</v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1440</v>
      </c>
      <c r="G27" s="147">
        <f t="shared" si="0"/>
        <v>4</v>
      </c>
      <c r="H27" s="33"/>
      <c r="I27" s="33"/>
      <c r="J27" s="33">
        <v>320</v>
      </c>
      <c r="K27" s="33"/>
      <c r="L27" s="33"/>
      <c r="M27" s="33"/>
      <c r="N27" s="33"/>
      <c r="O27" s="33">
        <v>400</v>
      </c>
      <c r="P27" s="33"/>
      <c r="Q27" s="33"/>
      <c r="R27" s="33">
        <v>320</v>
      </c>
      <c r="S27" s="33">
        <v>400</v>
      </c>
      <c r="T27" s="141"/>
    </row>
    <row r="28" spans="2:20" ht="12" x14ac:dyDescent="0.2">
      <c r="B28" s="27"/>
      <c r="C28" s="263">
        <v>19</v>
      </c>
      <c r="D28" s="2" t="s">
        <v>1128</v>
      </c>
      <c r="E28" s="145" t="str">
        <f>IFERROR(VLOOKUP(D28,BD!$B:$D,2,FALSE),"")</f>
        <v>SMEL/MCR</v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1280</v>
      </c>
      <c r="G28" s="147">
        <f t="shared" si="0"/>
        <v>2</v>
      </c>
      <c r="H28" s="33"/>
      <c r="I28" s="33"/>
      <c r="J28" s="33"/>
      <c r="K28" s="33">
        <v>640</v>
      </c>
      <c r="L28" s="33"/>
      <c r="M28" s="33"/>
      <c r="N28" s="33">
        <v>640</v>
      </c>
      <c r="O28" s="33"/>
      <c r="P28" s="33"/>
      <c r="Q28" s="33"/>
      <c r="R28" s="33"/>
      <c r="S28" s="33"/>
      <c r="T28" s="141"/>
    </row>
    <row r="29" spans="2:20" ht="12" x14ac:dyDescent="0.2">
      <c r="B29" s="27"/>
      <c r="C29" s="263"/>
      <c r="D29" s="2" t="s">
        <v>1129</v>
      </c>
      <c r="E29" s="145" t="str">
        <f>IFERROR(VLOOKUP(D29,BD!$B:$D,2,FALSE),"")</f>
        <v>SMEL/MCR</v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1280</v>
      </c>
      <c r="G29" s="147">
        <f t="shared" si="0"/>
        <v>2</v>
      </c>
      <c r="H29" s="33"/>
      <c r="I29" s="33"/>
      <c r="J29" s="33"/>
      <c r="K29" s="33">
        <v>640</v>
      </c>
      <c r="L29" s="33"/>
      <c r="M29" s="33"/>
      <c r="N29" s="33">
        <v>640</v>
      </c>
      <c r="O29" s="33"/>
      <c r="P29" s="33"/>
      <c r="Q29" s="33"/>
      <c r="R29" s="33"/>
      <c r="S29" s="33"/>
      <c r="T29" s="141"/>
    </row>
    <row r="30" spans="2:20" ht="12" x14ac:dyDescent="0.2">
      <c r="B30" s="27"/>
      <c r="C30" s="263">
        <v>21</v>
      </c>
      <c r="D30" s="2" t="s">
        <v>1528</v>
      </c>
      <c r="E30" s="145" t="str">
        <f>IFERROR(VLOOKUP(D30,BD!$B:$D,2,FALSE),"")</f>
        <v>BME</v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1240</v>
      </c>
      <c r="G30" s="147">
        <f t="shared" si="0"/>
        <v>3</v>
      </c>
      <c r="H30" s="33"/>
      <c r="I30" s="33"/>
      <c r="J30" s="33"/>
      <c r="K30" s="33"/>
      <c r="L30" s="33"/>
      <c r="M30" s="33"/>
      <c r="N30" s="33"/>
      <c r="O30" s="33">
        <v>400</v>
      </c>
      <c r="P30" s="33"/>
      <c r="Q30" s="33"/>
      <c r="R30" s="33">
        <v>440</v>
      </c>
      <c r="S30" s="33">
        <v>400</v>
      </c>
      <c r="T30" s="141"/>
    </row>
    <row r="31" spans="2:20" ht="12" x14ac:dyDescent="0.2">
      <c r="B31" s="27"/>
      <c r="C31" s="263">
        <v>22</v>
      </c>
      <c r="D31" s="2" t="s">
        <v>70</v>
      </c>
      <c r="E31" s="145" t="str">
        <f>IFERROR(VLOOKUP(D31,BD!$B:$D,2,FALSE),"")</f>
        <v>BME</v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1120</v>
      </c>
      <c r="G31" s="147">
        <f t="shared" si="0"/>
        <v>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>
        <v>1120</v>
      </c>
      <c r="T31" s="141"/>
    </row>
    <row r="32" spans="2:20" ht="12" x14ac:dyDescent="0.2">
      <c r="B32" s="27"/>
      <c r="C32" s="263">
        <v>23</v>
      </c>
      <c r="D32" s="2" t="s">
        <v>1132</v>
      </c>
      <c r="E32" s="145" t="str">
        <f>IFERROR(VLOOKUP(D32,BD!$B:$D,2,FALSE),"")</f>
        <v>ASSVP</v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840</v>
      </c>
      <c r="G32" s="147">
        <f t="shared" si="0"/>
        <v>2</v>
      </c>
      <c r="H32" s="33"/>
      <c r="I32" s="33"/>
      <c r="J32" s="33"/>
      <c r="K32" s="33"/>
      <c r="L32" s="33"/>
      <c r="M32" s="33"/>
      <c r="N32" s="33"/>
      <c r="O32" s="33">
        <v>400</v>
      </c>
      <c r="P32" s="33"/>
      <c r="Q32" s="33">
        <v>440</v>
      </c>
      <c r="R32" s="33"/>
      <c r="S32" s="33"/>
      <c r="T32" s="141"/>
    </row>
    <row r="33" spans="2:20" ht="12" x14ac:dyDescent="0.2">
      <c r="B33" s="27"/>
      <c r="C33" s="263">
        <v>24</v>
      </c>
      <c r="D33" s="2" t="s">
        <v>1712</v>
      </c>
      <c r="E33" s="145" t="str">
        <f>IFERROR(VLOOKUP(D33,BD!$B:$D,2,FALSE),"")</f>
        <v>SMCC</v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720</v>
      </c>
      <c r="G33" s="147">
        <f t="shared" si="0"/>
        <v>2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>
        <v>320</v>
      </c>
      <c r="S33" s="33">
        <v>400</v>
      </c>
      <c r="T33" s="141"/>
    </row>
    <row r="34" spans="2:20" ht="12" x14ac:dyDescent="0.2">
      <c r="B34" s="27"/>
      <c r="C34" s="263"/>
      <c r="D34" s="2" t="s">
        <v>1711</v>
      </c>
      <c r="E34" s="145" t="str">
        <f>IFERROR(VLOOKUP(D34,BD!$B:$D,2,FALSE),"")</f>
        <v>SMCC</v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720</v>
      </c>
      <c r="G34" s="147">
        <f t="shared" si="0"/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>
        <v>320</v>
      </c>
      <c r="S34" s="33">
        <v>400</v>
      </c>
      <c r="T34" s="141"/>
    </row>
    <row r="35" spans="2:20" ht="12" x14ac:dyDescent="0.2">
      <c r="B35" s="27"/>
      <c r="C35" s="263">
        <v>26</v>
      </c>
      <c r="D35" s="2" t="s">
        <v>1708</v>
      </c>
      <c r="E35" s="145" t="str">
        <f>IFERROR(VLOOKUP(D35,BD!$B:$D,2,FALSE),"")</f>
        <v>ABCFI</v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680</v>
      </c>
      <c r="G35" s="147">
        <f t="shared" si="0"/>
        <v>1</v>
      </c>
      <c r="H35" s="33"/>
      <c r="I35" s="33"/>
      <c r="J35" s="33"/>
      <c r="K35" s="33"/>
      <c r="L35" s="33"/>
      <c r="M35" s="33">
        <v>680</v>
      </c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263"/>
      <c r="D36" s="2" t="s">
        <v>1524</v>
      </c>
      <c r="E36" s="145" t="str">
        <f>IFERROR(VLOOKUP(D36,BD!$B:$D,2,FALSE),"")</f>
        <v>AMBP</v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680</v>
      </c>
      <c r="G36" s="147">
        <f t="shared" si="0"/>
        <v>1</v>
      </c>
      <c r="H36" s="33"/>
      <c r="I36" s="33"/>
      <c r="J36" s="33"/>
      <c r="K36" s="33"/>
      <c r="L36" s="33">
        <v>680</v>
      </c>
      <c r="M36" s="33"/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263">
        <v>28</v>
      </c>
      <c r="D37" s="2" t="s">
        <v>1709</v>
      </c>
      <c r="E37" s="145" t="str">
        <f>IFERROR(VLOOKUP(D37,BD!$B:$D,2,FALSE),"")</f>
        <v>SMEL/MCR</v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640</v>
      </c>
      <c r="G37" s="147">
        <f t="shared" si="0"/>
        <v>1</v>
      </c>
      <c r="H37" s="33"/>
      <c r="I37" s="33"/>
      <c r="J37" s="33"/>
      <c r="K37" s="33"/>
      <c r="L37" s="33"/>
      <c r="M37" s="33"/>
      <c r="N37" s="33">
        <v>640</v>
      </c>
      <c r="O37" s="33"/>
      <c r="P37" s="33"/>
      <c r="Q37" s="33"/>
      <c r="R37" s="33"/>
      <c r="S37" s="33"/>
      <c r="T37" s="141"/>
    </row>
    <row r="38" spans="2:20" ht="12" x14ac:dyDescent="0.2">
      <c r="B38" s="27"/>
      <c r="C38" s="263"/>
      <c r="D38" s="2" t="s">
        <v>623</v>
      </c>
      <c r="E38" s="145" t="str">
        <f>IFERROR(VLOOKUP(D38,BD!$B:$D,2,FALSE),"")</f>
        <v>SMCC</v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640</v>
      </c>
      <c r="G38" s="147">
        <f t="shared" si="0"/>
        <v>2</v>
      </c>
      <c r="H38" s="33">
        <v>320</v>
      </c>
      <c r="I38" s="33"/>
      <c r="J38" s="33"/>
      <c r="K38" s="33"/>
      <c r="L38" s="33"/>
      <c r="M38" s="33"/>
      <c r="N38" s="33"/>
      <c r="O38" s="33"/>
      <c r="P38" s="33"/>
      <c r="Q38" s="33"/>
      <c r="R38" s="33">
        <v>320</v>
      </c>
      <c r="S38" s="33"/>
      <c r="T38" s="141"/>
    </row>
    <row r="39" spans="2:20" ht="12" x14ac:dyDescent="0.2">
      <c r="B39" s="27"/>
      <c r="C39" s="263"/>
      <c r="D39" s="2" t="s">
        <v>1707</v>
      </c>
      <c r="E39" s="145" t="str">
        <f>IFERROR(VLOOKUP(D39,BD!$B:$D,2,FALSE),"")</f>
        <v>PIAMARTA</v>
      </c>
      <c r="F39" s="146">
        <f>IF(COUNT(H39:T39)&gt;=5,SUM(LARGE(H39:T39,{1,2,3,4,5})),IF(COUNT(H39:T39)=4,SUM(LARGE(H39:T39,{1,2,3,4})),IF(COUNT(H39:T39)=3,SUM(LARGE(H39:T39,{1,2,3})),IF(COUNT(H39:T39)=2,SUM(LARGE(H39:T39,{1,2})),IF(COUNT(H39:T39)=1,SUM(LARGE(H39:T39,{1})),0)))))</f>
        <v>640</v>
      </c>
      <c r="G39" s="147">
        <f t="shared" si="0"/>
        <v>1</v>
      </c>
      <c r="H39" s="33"/>
      <c r="I39" s="33"/>
      <c r="J39" s="33"/>
      <c r="K39" s="33"/>
      <c r="L39" s="33"/>
      <c r="M39" s="33"/>
      <c r="N39" s="33">
        <v>640</v>
      </c>
      <c r="O39" s="33"/>
      <c r="P39" s="33"/>
      <c r="Q39" s="33"/>
      <c r="R39" s="33"/>
      <c r="S39" s="33"/>
      <c r="T39" s="141"/>
    </row>
    <row r="40" spans="2:20" ht="12" x14ac:dyDescent="0.2">
      <c r="B40" s="27"/>
      <c r="C40" s="263"/>
      <c r="D40" s="2" t="s">
        <v>247</v>
      </c>
      <c r="E40" s="145" t="str">
        <f>IFERROR(VLOOKUP(D40,BD!$B:$D,2,FALSE),"")</f>
        <v>BME</v>
      </c>
      <c r="F40" s="146">
        <f>IF(COUNT(H40:T40)&gt;=5,SUM(LARGE(H40:T40,{1,2,3,4,5})),IF(COUNT(H40:T40)=4,SUM(LARGE(H40:T40,{1,2,3,4})),IF(COUNT(H40:T40)=3,SUM(LARGE(H40:T40,{1,2,3})),IF(COUNT(H40:T40)=2,SUM(LARGE(H40:T40,{1,2})),IF(COUNT(H40:T40)=1,SUM(LARGE(H40:T40,{1})),0)))))</f>
        <v>640</v>
      </c>
      <c r="G40" s="147">
        <f t="shared" si="0"/>
        <v>2</v>
      </c>
      <c r="H40" s="33">
        <v>320</v>
      </c>
      <c r="I40" s="33"/>
      <c r="J40" s="33">
        <v>320</v>
      </c>
      <c r="K40" s="33"/>
      <c r="L40" s="33"/>
      <c r="M40" s="33"/>
      <c r="N40" s="33"/>
      <c r="O40" s="33"/>
      <c r="P40" s="33"/>
      <c r="Q40" s="33"/>
      <c r="R40" s="33"/>
      <c r="S40" s="33"/>
      <c r="T40" s="141"/>
    </row>
    <row r="41" spans="2:20" ht="12" x14ac:dyDescent="0.2">
      <c r="B41" s="27"/>
      <c r="C41" s="263">
        <v>32</v>
      </c>
      <c r="D41" s="2" t="s">
        <v>1710</v>
      </c>
      <c r="E41" s="145" t="str">
        <f>IFERROR(VLOOKUP(D41,BD!$B:$D,2,FALSE),"")</f>
        <v>CSJ/NAMBA TRAINING</v>
      </c>
      <c r="F41" s="146">
        <f>IF(COUNT(H41:T41)&gt;=5,SUM(LARGE(H41:T41,{1,2,3,4,5})),IF(COUNT(H41:T41)=4,SUM(LARGE(H41:T41,{1,2,3,4})),IF(COUNT(H41:T41)=3,SUM(LARGE(H41:T41,{1,2,3})),IF(COUNT(H41:T41)=2,SUM(LARGE(H41:T41,{1,2})),IF(COUNT(H41:T41)=1,SUM(LARGE(H41:T41,{1})),0)))))</f>
        <v>560</v>
      </c>
      <c r="G41" s="147">
        <f t="shared" si="0"/>
        <v>1</v>
      </c>
      <c r="H41" s="33"/>
      <c r="I41" s="33"/>
      <c r="J41" s="33"/>
      <c r="K41" s="33"/>
      <c r="L41" s="33"/>
      <c r="M41" s="33"/>
      <c r="N41" s="33"/>
      <c r="O41" s="33"/>
      <c r="P41" s="33">
        <v>560</v>
      </c>
      <c r="Q41" s="33"/>
      <c r="R41" s="33"/>
      <c r="S41" s="33"/>
      <c r="T41" s="141"/>
    </row>
    <row r="42" spans="2:20" ht="12" x14ac:dyDescent="0.2">
      <c r="B42" s="27"/>
      <c r="C42" s="263">
        <v>33</v>
      </c>
      <c r="D42" s="2" t="s">
        <v>609</v>
      </c>
      <c r="E42" s="145" t="str">
        <f>IFERROR(VLOOKUP(D42,BD!$B:$D,2,FALSE),"")</f>
        <v>SMCC</v>
      </c>
      <c r="F42" s="146">
        <f>IF(COUNT(H42:T42)&gt;=5,SUM(LARGE(H42:T42,{1,2,3,4,5})),IF(COUNT(H42:T42)=4,SUM(LARGE(H42:T42,{1,2,3,4})),IF(COUNT(H42:T42)=3,SUM(LARGE(H42:T42,{1,2,3})),IF(COUNT(H42:T42)=2,SUM(LARGE(H42:T42,{1,2})),IF(COUNT(H42:T42)=1,SUM(LARGE(H42:T42,{1})),0)))))</f>
        <v>400</v>
      </c>
      <c r="G42" s="147">
        <f t="shared" si="0"/>
        <v>1</v>
      </c>
      <c r="H42" s="33"/>
      <c r="I42" s="33"/>
      <c r="J42" s="33"/>
      <c r="K42" s="33"/>
      <c r="L42" s="33"/>
      <c r="M42" s="33"/>
      <c r="N42" s="33"/>
      <c r="O42" s="33">
        <v>400</v>
      </c>
      <c r="P42" s="33"/>
      <c r="Q42" s="33"/>
      <c r="R42" s="33"/>
      <c r="S42" s="33"/>
      <c r="T42" s="141"/>
    </row>
    <row r="43" spans="2:20" ht="12" x14ac:dyDescent="0.2">
      <c r="B43" s="27"/>
      <c r="C43" s="263"/>
      <c r="D43" s="2" t="s">
        <v>1713</v>
      </c>
      <c r="E43" s="145" t="str">
        <f>IFERROR(VLOOKUP(D43,BD!$B:$D,2,FALSE),"")</f>
        <v>ABCFI</v>
      </c>
      <c r="F43" s="146">
        <f>IF(COUNT(H43:T43)&gt;=5,SUM(LARGE(H43:T43,{1,2,3,4,5})),IF(COUNT(H43:T43)=4,SUM(LARGE(H43:T43,{1,2,3,4})),IF(COUNT(H43:T43)=3,SUM(LARGE(H43:T43,{1,2,3})),IF(COUNT(H43:T43)=2,SUM(LARGE(H43:T43,{1,2})),IF(COUNT(H43:T43)=1,SUM(LARGE(H43:T43,{1})),0)))))</f>
        <v>400</v>
      </c>
      <c r="G43" s="147">
        <f t="shared" si="0"/>
        <v>1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>
        <v>400</v>
      </c>
      <c r="T43" s="141"/>
    </row>
    <row r="44" spans="2:20" ht="12" x14ac:dyDescent="0.2">
      <c r="B44" s="27"/>
      <c r="C44" s="263">
        <v>35</v>
      </c>
      <c r="D44" s="2" t="s">
        <v>314</v>
      </c>
      <c r="E44" s="145" t="str">
        <f>IFERROR(VLOOKUP(D44,BD!$B:$D,2,FALSE),"")</f>
        <v/>
      </c>
      <c r="F44" s="146">
        <f>IF(COUNT(H44:T44)&gt;=5,SUM(LARGE(H44:T44,{1,2,3,4,5})),IF(COUNT(H44:T44)=4,SUM(LARGE(H44:T44,{1,2,3,4})),IF(COUNT(H44:T44)=3,SUM(LARGE(H44:T44,{1,2,3})),IF(COUNT(H44:T44)=2,SUM(LARGE(H44:T44,{1,2})),IF(COUNT(H44:T44)=1,SUM(LARGE(H44:T44,{1})),0)))))</f>
        <v>320</v>
      </c>
      <c r="G44" s="147">
        <f t="shared" si="0"/>
        <v>1</v>
      </c>
      <c r="H44" s="33">
        <v>320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41"/>
    </row>
    <row r="45" spans="2:20" x14ac:dyDescent="0.2">
      <c r="B45" s="31"/>
      <c r="C45" s="17"/>
      <c r="D45" s="17"/>
      <c r="E45" s="92"/>
      <c r="F45" s="38"/>
      <c r="G45" s="38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41"/>
    </row>
    <row r="46" spans="2:20" s="21" customFormat="1" x14ac:dyDescent="0.2">
      <c r="B46" s="110"/>
      <c r="C46" s="19"/>
      <c r="D46" s="20" t="str">
        <f>SM!$D$38</f>
        <v>CONTAGEM DE SEMANAS</v>
      </c>
      <c r="E46" s="95"/>
      <c r="F46" s="18"/>
      <c r="G46" s="18"/>
      <c r="H46" s="102">
        <f>SM!H$38</f>
        <v>50</v>
      </c>
      <c r="I46" s="102">
        <f>SM!I$38</f>
        <v>49</v>
      </c>
      <c r="J46" s="102">
        <f>SM!J$38</f>
        <v>35</v>
      </c>
      <c r="K46" s="102">
        <f>SM!K$38</f>
        <v>30</v>
      </c>
      <c r="L46" s="102">
        <f>SM!L$38</f>
        <v>28</v>
      </c>
      <c r="M46" s="102">
        <f>SM!M$38</f>
        <v>26</v>
      </c>
      <c r="N46" s="102">
        <f>SM!N$38</f>
        <v>22</v>
      </c>
      <c r="O46" s="102">
        <f>SM!O$38</f>
        <v>11</v>
      </c>
      <c r="P46" s="102">
        <f>SM!P$38</f>
        <v>4</v>
      </c>
      <c r="Q46" s="102">
        <f>SM!Q$38</f>
        <v>4</v>
      </c>
      <c r="R46" s="102">
        <f>SM!R$38</f>
        <v>4</v>
      </c>
      <c r="S46" s="102">
        <f>SM!S$38</f>
        <v>1</v>
      </c>
      <c r="T46" s="142"/>
    </row>
  </sheetData>
  <sheetProtection selectLockedCells="1" selectUnlockedCells="1"/>
  <sortState ref="D10:S44">
    <sortCondition descending="1" ref="F10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D10:D44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1"/>
  <sheetViews>
    <sheetView showGridLines="0" zoomScaleNormal="100" zoomScaleSheetLayoutView="100" workbookViewId="0">
      <selection activeCell="D17" sqref="D17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129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/>
      <c r="E7" s="289"/>
      <c r="F7" s="285"/>
      <c r="G7" s="283"/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/>
      <c r="E8" s="289"/>
      <c r="F8" s="285"/>
      <c r="G8" s="283"/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1">
        <v>1</v>
      </c>
      <c r="D10" s="2" t="s">
        <v>974</v>
      </c>
      <c r="E10" s="145" t="str">
        <f>IFERROR(VLOOKUP(D10,BD!$B:$D,2,FALSE),"")</f>
        <v>SMCC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4560</v>
      </c>
      <c r="G10" s="147">
        <f t="shared" ref="G10:G39" si="0">COUNT(H10:T10)-COUNTIF(H10:T10,"=0")</f>
        <v>4</v>
      </c>
      <c r="H10" s="33"/>
      <c r="I10" s="33"/>
      <c r="J10" s="33">
        <v>800</v>
      </c>
      <c r="K10" s="33"/>
      <c r="L10" s="33"/>
      <c r="M10" s="33"/>
      <c r="N10" s="33"/>
      <c r="O10" s="33">
        <v>1360</v>
      </c>
      <c r="P10" s="33"/>
      <c r="Q10" s="33"/>
      <c r="R10" s="33">
        <v>800</v>
      </c>
      <c r="S10" s="33">
        <v>1600</v>
      </c>
      <c r="T10" s="141"/>
    </row>
    <row r="11" spans="2:20" ht="12" x14ac:dyDescent="0.2">
      <c r="B11" s="27"/>
      <c r="C11" s="1">
        <v>2</v>
      </c>
      <c r="D11" s="2" t="s">
        <v>1047</v>
      </c>
      <c r="E11" s="145" t="str">
        <f>IFERROR(VLOOKUP(D11,BD!$B:$D,2,FALSE),"")</f>
        <v>SMCC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4200</v>
      </c>
      <c r="G11" s="147">
        <f t="shared" si="0"/>
        <v>4</v>
      </c>
      <c r="H11" s="33"/>
      <c r="I11" s="33"/>
      <c r="J11" s="33">
        <v>680</v>
      </c>
      <c r="K11" s="33"/>
      <c r="L11" s="33"/>
      <c r="M11" s="33"/>
      <c r="N11" s="33">
        <v>1600</v>
      </c>
      <c r="O11" s="33"/>
      <c r="P11" s="33"/>
      <c r="Q11" s="33"/>
      <c r="R11" s="33">
        <v>560</v>
      </c>
      <c r="S11" s="33">
        <v>1360</v>
      </c>
      <c r="T11" s="141"/>
    </row>
    <row r="12" spans="2:20" ht="12" x14ac:dyDescent="0.2">
      <c r="B12" s="27"/>
      <c r="C12" s="263">
        <v>3</v>
      </c>
      <c r="D12" s="2" t="s">
        <v>1715</v>
      </c>
      <c r="E12" s="145" t="str">
        <f>IFERROR(VLOOKUP(D12,BD!$B:$D,2,FALSE),"")</f>
        <v>BME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2440</v>
      </c>
      <c r="G12" s="147">
        <f t="shared" si="0"/>
        <v>3</v>
      </c>
      <c r="H12" s="33"/>
      <c r="I12" s="33"/>
      <c r="J12" s="33"/>
      <c r="K12" s="33"/>
      <c r="L12" s="33"/>
      <c r="M12" s="33"/>
      <c r="N12" s="33"/>
      <c r="O12" s="33">
        <v>880</v>
      </c>
      <c r="P12" s="33"/>
      <c r="Q12" s="33"/>
      <c r="R12" s="33">
        <v>680</v>
      </c>
      <c r="S12" s="33">
        <v>880</v>
      </c>
      <c r="T12" s="141"/>
    </row>
    <row r="13" spans="2:20" ht="12" x14ac:dyDescent="0.2">
      <c r="B13" s="27"/>
      <c r="C13" s="263">
        <v>4</v>
      </c>
      <c r="D13" s="2" t="s">
        <v>582</v>
      </c>
      <c r="E13" s="145" t="str">
        <f>IFERROR(VLOOKUP(D13,BD!$B:$D,2,FALSE),"")</f>
        <v>ABCFI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2400</v>
      </c>
      <c r="G13" s="147">
        <f t="shared" si="0"/>
        <v>2</v>
      </c>
      <c r="H13" s="33"/>
      <c r="I13" s="33"/>
      <c r="J13" s="33"/>
      <c r="K13" s="33"/>
      <c r="L13" s="33"/>
      <c r="M13" s="33"/>
      <c r="N13" s="33"/>
      <c r="O13" s="33">
        <v>1600</v>
      </c>
      <c r="P13" s="33"/>
      <c r="Q13" s="33">
        <v>800</v>
      </c>
      <c r="R13" s="33"/>
      <c r="S13" s="33"/>
      <c r="T13" s="141"/>
    </row>
    <row r="14" spans="2:20" ht="12" x14ac:dyDescent="0.2">
      <c r="B14" s="27"/>
      <c r="C14" s="263">
        <v>5</v>
      </c>
      <c r="D14" s="2" t="s">
        <v>1701</v>
      </c>
      <c r="E14" s="145" t="str">
        <f>IFERROR(VLOOKUP(D14,BD!$B:$D,2,FALSE),"")</f>
        <v>SMEL/MCR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2240</v>
      </c>
      <c r="G14" s="147">
        <f t="shared" si="0"/>
        <v>2</v>
      </c>
      <c r="H14" s="33"/>
      <c r="I14" s="33"/>
      <c r="J14" s="33"/>
      <c r="K14" s="33"/>
      <c r="L14" s="33"/>
      <c r="M14" s="33"/>
      <c r="N14" s="33">
        <v>1360</v>
      </c>
      <c r="O14" s="33">
        <v>880</v>
      </c>
      <c r="P14" s="33"/>
      <c r="Q14" s="33"/>
      <c r="R14" s="33"/>
      <c r="S14" s="33"/>
      <c r="T14" s="141"/>
    </row>
    <row r="15" spans="2:20" ht="12" x14ac:dyDescent="0.2">
      <c r="B15" s="27"/>
      <c r="C15" s="263">
        <v>6</v>
      </c>
      <c r="D15" s="2" t="s">
        <v>1050</v>
      </c>
      <c r="E15" s="145" t="str">
        <f>IFERROR(VLOOKUP(D15,BD!$B:$D,2,FALSE),"")</f>
        <v>ABCFI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1600</v>
      </c>
      <c r="G15" s="147">
        <f t="shared" si="0"/>
        <v>1</v>
      </c>
      <c r="H15" s="33"/>
      <c r="I15" s="33"/>
      <c r="J15" s="33"/>
      <c r="K15" s="33">
        <v>1600</v>
      </c>
      <c r="L15" s="33"/>
      <c r="M15" s="33"/>
      <c r="N15" s="33"/>
      <c r="O15" s="33"/>
      <c r="P15" s="33"/>
      <c r="Q15" s="33"/>
      <c r="R15" s="33"/>
      <c r="S15" s="33"/>
      <c r="T15" s="141"/>
    </row>
    <row r="16" spans="2:20" ht="12" x14ac:dyDescent="0.2">
      <c r="B16" s="27"/>
      <c r="C16" s="263">
        <v>7</v>
      </c>
      <c r="D16" s="2" t="s">
        <v>1536</v>
      </c>
      <c r="E16" s="145" t="str">
        <f>IFERROR(VLOOKUP(D16,BD!$B:$D,2,FALSE),"")</f>
        <v>CSJ/NAMBA TRAINING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1560</v>
      </c>
      <c r="G16" s="147">
        <f t="shared" si="0"/>
        <v>2</v>
      </c>
      <c r="H16" s="33"/>
      <c r="I16" s="33"/>
      <c r="J16" s="33"/>
      <c r="K16" s="33"/>
      <c r="L16" s="33"/>
      <c r="M16" s="33"/>
      <c r="N16" s="33"/>
      <c r="O16" s="33"/>
      <c r="P16" s="33">
        <v>680</v>
      </c>
      <c r="Q16" s="33"/>
      <c r="R16" s="33"/>
      <c r="S16" s="33">
        <v>880</v>
      </c>
      <c r="T16" s="141"/>
    </row>
    <row r="17" spans="2:20" ht="12" x14ac:dyDescent="0.2">
      <c r="B17" s="27"/>
      <c r="C17" s="263">
        <v>8</v>
      </c>
      <c r="D17" s="2" t="s">
        <v>895</v>
      </c>
      <c r="E17" s="145" t="str">
        <f>IFERROR(VLOOKUP(D17,BD!$B:$D,2,FALSE),"")</f>
        <v>CC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1120</v>
      </c>
      <c r="G17" s="147">
        <f t="shared" si="0"/>
        <v>2</v>
      </c>
      <c r="H17" s="33">
        <v>560</v>
      </c>
      <c r="I17" s="33"/>
      <c r="J17" s="33">
        <v>560</v>
      </c>
      <c r="K17" s="33"/>
      <c r="L17" s="33"/>
      <c r="M17" s="33"/>
      <c r="N17" s="33"/>
      <c r="O17" s="33"/>
      <c r="P17" s="33"/>
      <c r="Q17" s="33"/>
      <c r="R17" s="33"/>
      <c r="S17" s="33"/>
      <c r="T17" s="141"/>
    </row>
    <row r="18" spans="2:20" ht="12" x14ac:dyDescent="0.2">
      <c r="B18" s="27"/>
      <c r="C18" s="263"/>
      <c r="D18" s="2" t="s">
        <v>1121</v>
      </c>
      <c r="E18" s="145" t="str">
        <f>IFERROR(VLOOKUP(D18,BD!$B:$D,2,FALSE),"")</f>
        <v>PIAMARTA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1120</v>
      </c>
      <c r="G18" s="147">
        <f t="shared" si="0"/>
        <v>1</v>
      </c>
      <c r="H18" s="33"/>
      <c r="I18" s="33"/>
      <c r="J18" s="33"/>
      <c r="K18" s="33"/>
      <c r="L18" s="33"/>
      <c r="M18" s="33"/>
      <c r="N18" s="33">
        <v>1120</v>
      </c>
      <c r="O18" s="33"/>
      <c r="P18" s="33"/>
      <c r="Q18" s="33"/>
      <c r="R18" s="33"/>
      <c r="S18" s="33"/>
      <c r="T18" s="141"/>
    </row>
    <row r="19" spans="2:20" ht="12" x14ac:dyDescent="0.2">
      <c r="B19" s="27"/>
      <c r="C19" s="263">
        <v>10</v>
      </c>
      <c r="D19" s="2" t="s">
        <v>1533</v>
      </c>
      <c r="E19" s="145" t="str">
        <f>IFERROR(VLOOKUP(D19,BD!$B:$D,2,FALSE),"")</f>
        <v>PIAMARTA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880</v>
      </c>
      <c r="G19" s="147">
        <f t="shared" si="0"/>
        <v>1</v>
      </c>
      <c r="H19" s="33"/>
      <c r="I19" s="33"/>
      <c r="J19" s="33"/>
      <c r="K19" s="33"/>
      <c r="L19" s="33"/>
      <c r="M19" s="33"/>
      <c r="N19" s="33"/>
      <c r="O19" s="33">
        <v>880</v>
      </c>
      <c r="P19" s="33"/>
      <c r="Q19" s="33"/>
      <c r="R19" s="33"/>
      <c r="S19" s="33"/>
      <c r="T19" s="141"/>
    </row>
    <row r="20" spans="2:20" ht="12" x14ac:dyDescent="0.2">
      <c r="B20" s="27"/>
      <c r="C20" s="263"/>
      <c r="D20" s="2" t="s">
        <v>1714</v>
      </c>
      <c r="E20" s="145" t="str">
        <f>IFERROR(VLOOKUP(D20,BD!$B:$D,2,FALSE),"")</f>
        <v>BME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880</v>
      </c>
      <c r="G20" s="147">
        <f t="shared" si="0"/>
        <v>1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>
        <v>880</v>
      </c>
      <c r="T20" s="141"/>
    </row>
    <row r="21" spans="2:20" ht="12" x14ac:dyDescent="0.2">
      <c r="B21" s="27"/>
      <c r="C21" s="263">
        <v>12</v>
      </c>
      <c r="D21" s="2" t="s">
        <v>692</v>
      </c>
      <c r="E21" s="145" t="str">
        <f>IFERROR(VLOOKUP(D21,BD!$B:$D,2,FALSE),"")</f>
        <v>CC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800</v>
      </c>
      <c r="G21" s="147">
        <f t="shared" si="0"/>
        <v>1</v>
      </c>
      <c r="H21" s="33">
        <v>800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41"/>
    </row>
    <row r="22" spans="2:20" ht="12" x14ac:dyDescent="0.2">
      <c r="B22" s="27"/>
      <c r="C22" s="263">
        <v>13</v>
      </c>
      <c r="D22" s="2" t="s">
        <v>1716</v>
      </c>
      <c r="E22" s="145" t="str">
        <f>IFERROR(VLOOKUP(D22,BD!$B:$D,2,FALSE),"")</f>
        <v>PIAMARTA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680</v>
      </c>
      <c r="G22" s="147">
        <f t="shared" si="0"/>
        <v>1</v>
      </c>
      <c r="H22" s="33"/>
      <c r="I22" s="33"/>
      <c r="J22" s="33"/>
      <c r="K22" s="33"/>
      <c r="L22" s="33"/>
      <c r="M22" s="33"/>
      <c r="N22" s="33"/>
      <c r="O22" s="33"/>
      <c r="P22" s="33"/>
      <c r="Q22" s="33">
        <v>680</v>
      </c>
      <c r="R22" s="33"/>
      <c r="S22" s="33"/>
      <c r="T22" s="141"/>
    </row>
    <row r="23" spans="2:20" ht="12" x14ac:dyDescent="0.2">
      <c r="B23" s="27"/>
      <c r="C23" s="263">
        <v>14</v>
      </c>
      <c r="D23" s="2" t="s">
        <v>1703</v>
      </c>
      <c r="E23" s="145" t="str">
        <f>IFERROR(VLOOKUP(D23,BD!$B:$D,2,FALSE),"")</f>
        <v>PIAMARTA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560</v>
      </c>
      <c r="G23" s="147">
        <f t="shared" si="0"/>
        <v>1</v>
      </c>
      <c r="H23" s="33"/>
      <c r="I23" s="33"/>
      <c r="J23" s="33"/>
      <c r="K23" s="33"/>
      <c r="L23" s="33"/>
      <c r="M23" s="33"/>
      <c r="N23" s="33"/>
      <c r="O23" s="33"/>
      <c r="P23" s="33"/>
      <c r="Q23" s="33">
        <v>560</v>
      </c>
      <c r="R23" s="33"/>
      <c r="S23" s="33"/>
      <c r="T23" s="141"/>
    </row>
    <row r="24" spans="2:20" ht="12" x14ac:dyDescent="0.2">
      <c r="B24" s="27"/>
      <c r="C24" s="263"/>
      <c r="D24" s="2" t="s">
        <v>1704</v>
      </c>
      <c r="E24" s="145" t="str">
        <f>IFERROR(VLOOKUP(D24,BD!$B:$D,2,FALSE),"")</f>
        <v/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560</v>
      </c>
      <c r="G24" s="147">
        <f t="shared" si="0"/>
        <v>1</v>
      </c>
      <c r="H24" s="33"/>
      <c r="I24" s="33"/>
      <c r="J24" s="33"/>
      <c r="K24" s="33"/>
      <c r="L24" s="33"/>
      <c r="M24" s="33"/>
      <c r="N24" s="33"/>
      <c r="O24" s="33"/>
      <c r="P24" s="33"/>
      <c r="Q24" s="33">
        <v>560</v>
      </c>
      <c r="R24" s="33"/>
      <c r="S24" s="33"/>
      <c r="T24" s="141"/>
    </row>
    <row r="25" spans="2:20" ht="12" x14ac:dyDescent="0.2">
      <c r="B25" s="27"/>
      <c r="C25" s="263"/>
      <c r="D25" s="2"/>
      <c r="E25" s="145" t="str">
        <f>IFERROR(VLOOKUP(D25,BD!$B:$D,2,FALSE),"")</f>
        <v/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0</v>
      </c>
      <c r="G25" s="147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41"/>
    </row>
    <row r="26" spans="2:20" ht="12" x14ac:dyDescent="0.2">
      <c r="B26" s="27"/>
      <c r="C26" s="263"/>
      <c r="D26" s="2"/>
      <c r="E26" s="145" t="str">
        <f>IFERROR(VLOOKUP(D26,BD!$B:$D,2,FALSE),"")</f>
        <v/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0</v>
      </c>
      <c r="G26" s="147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204"/>
      <c r="D27" s="2"/>
      <c r="E27" s="145" t="str">
        <f>IFERROR(VLOOKUP(D27,BD!$B:$D,2,FALSE),"")</f>
        <v/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204"/>
      <c r="D28" s="2"/>
      <c r="E28" s="145" t="str">
        <f>IFERROR(VLOOKUP(D28,BD!$B:$D,2,FALSE),"")</f>
        <v/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41"/>
    </row>
    <row r="29" spans="2:20" ht="12" x14ac:dyDescent="0.2">
      <c r="B29" s="27"/>
      <c r="C29" s="204"/>
      <c r="D29" s="2"/>
      <c r="E29" s="145" t="str">
        <f>IFERROR(VLOOKUP(D29,BD!$B:$D,2,FALSE),"")</f>
        <v/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147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204"/>
      <c r="D30" s="2"/>
      <c r="E30" s="145" t="str">
        <f>IFERROR(VLOOKUP(D30,BD!$B:$D,2,FALSE),"")</f>
        <v/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204"/>
      <c r="D31" s="2"/>
      <c r="E31" s="145" t="str">
        <f>IFERROR(VLOOKUP(D31,BD!$B:$D,2,FALSE),"")</f>
        <v/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204"/>
      <c r="D32" s="2"/>
      <c r="E32" s="145" t="str">
        <f>IFERROR(VLOOKUP(D32,BD!$B:$D,2,FALSE),"")</f>
        <v/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204"/>
      <c r="D33" s="2"/>
      <c r="E33" s="145" t="str">
        <f>IFERROR(VLOOKUP(D33,BD!$B:$D,2,FALSE),"")</f>
        <v/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147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204"/>
      <c r="D34" s="2"/>
      <c r="E34" s="145" t="str">
        <f>IFERROR(VLOOKUP(D34,BD!$B:$D,2,FALSE),"")</f>
        <v/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147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204"/>
      <c r="D35" s="2"/>
      <c r="E35" s="145" t="str">
        <f>IFERROR(VLOOKUP(D35,BD!$B:$D,2,FALSE),"")</f>
        <v/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0</v>
      </c>
      <c r="G35" s="147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204"/>
      <c r="D36" s="2"/>
      <c r="E36" s="145" t="str">
        <f>IFERROR(VLOOKUP(D36,BD!$B:$D,2,FALSE),"")</f>
        <v/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147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138"/>
      <c r="D37" s="2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ht="12" x14ac:dyDescent="0.2">
      <c r="B38" s="27"/>
      <c r="C38" s="138"/>
      <c r="D38" s="2"/>
      <c r="E38" s="145" t="str">
        <f>IFERROR(VLOOKUP(D38,BD!$B:$D,2,FALSE),"")</f>
        <v/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0</v>
      </c>
      <c r="G38" s="147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41"/>
    </row>
    <row r="39" spans="2:20" ht="12" x14ac:dyDescent="0.2">
      <c r="B39" s="27"/>
      <c r="C39" s="138"/>
      <c r="D39" s="2"/>
      <c r="E39" s="145" t="str">
        <f>IFERROR(VLOOKUP(D39,BD!$B:$D,2,FALSE),"")</f>
        <v/>
      </c>
      <c r="F39" s="146">
        <f>IF(COUNT(H39:T39)&gt;=5,SUM(LARGE(H39:T39,{1,2,3,4,5})),IF(COUNT(H39:T39)=4,SUM(LARGE(H39:T39,{1,2,3,4})),IF(COUNT(H39:T39)=3,SUM(LARGE(H39:T39,{1,2,3})),IF(COUNT(H39:T39)=2,SUM(LARGE(H39:T39,{1,2})),IF(COUNT(H39:T39)=1,SUM(LARGE(H39:T39,{1})),0)))))</f>
        <v>0</v>
      </c>
      <c r="G39" s="147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41"/>
    </row>
    <row r="40" spans="2:20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41"/>
    </row>
    <row r="41" spans="2:20" s="21" customFormat="1" x14ac:dyDescent="0.2">
      <c r="B41" s="110"/>
      <c r="C41" s="19"/>
      <c r="D41" s="20" t="str">
        <f>SM!$D$38</f>
        <v>CONTAGEM DE SEMANAS</v>
      </c>
      <c r="E41" s="95"/>
      <c r="F41" s="18"/>
      <c r="G41" s="18"/>
      <c r="H41" s="102">
        <f>SM!H$38</f>
        <v>50</v>
      </c>
      <c r="I41" s="102">
        <f>SM!I$38</f>
        <v>49</v>
      </c>
      <c r="J41" s="102">
        <f>SM!J$38</f>
        <v>35</v>
      </c>
      <c r="K41" s="102">
        <f>SM!K$38</f>
        <v>30</v>
      </c>
      <c r="L41" s="102">
        <f>SM!L$38</f>
        <v>28</v>
      </c>
      <c r="M41" s="102">
        <f>SM!M$38</f>
        <v>26</v>
      </c>
      <c r="N41" s="102">
        <f>SM!N$38</f>
        <v>22</v>
      </c>
      <c r="O41" s="102">
        <f>SM!O$38</f>
        <v>11</v>
      </c>
      <c r="P41" s="102">
        <f>SM!P$38</f>
        <v>4</v>
      </c>
      <c r="Q41" s="102">
        <f>SM!Q$38</f>
        <v>4</v>
      </c>
      <c r="R41" s="102">
        <f>SM!R$38</f>
        <v>4</v>
      </c>
      <c r="S41" s="102">
        <f>SM!S$38</f>
        <v>1</v>
      </c>
      <c r="T41" s="142"/>
    </row>
  </sheetData>
  <sheetProtection selectLockedCells="1" selectUnlockedCells="1"/>
  <sortState ref="D10:S39">
    <sortCondition descending="1" ref="F10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0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128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925</v>
      </c>
      <c r="E10" s="2" t="s">
        <v>693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5800</v>
      </c>
      <c r="I10" s="147">
        <f t="shared" ref="I10:I38" si="0">COUNT(J10:V10)-COUNTIF(J10:V10,"=0")</f>
        <v>6</v>
      </c>
      <c r="J10" s="33">
        <v>680</v>
      </c>
      <c r="K10" s="33" t="s">
        <v>1393</v>
      </c>
      <c r="L10" s="33">
        <v>800</v>
      </c>
      <c r="M10" s="33">
        <v>1360</v>
      </c>
      <c r="N10" s="33"/>
      <c r="O10" s="33"/>
      <c r="P10" s="33">
        <v>1600</v>
      </c>
      <c r="Q10" s="33">
        <v>1360</v>
      </c>
      <c r="R10" s="33" t="s">
        <v>1393</v>
      </c>
      <c r="S10" s="33"/>
      <c r="T10" s="33">
        <v>680</v>
      </c>
      <c r="U10" s="33"/>
      <c r="V10" s="141"/>
    </row>
    <row r="11" spans="2:22" ht="12" x14ac:dyDescent="0.2">
      <c r="B11" s="27"/>
      <c r="C11" s="1">
        <v>2</v>
      </c>
      <c r="D11" s="2" t="s">
        <v>936</v>
      </c>
      <c r="E11" s="2" t="s">
        <v>358</v>
      </c>
      <c r="F11" s="145" t="str">
        <f>IFERROR(VLOOKUP(D11,BD!$B:$D,2,FALSE),"")</f>
        <v>ABCFI</v>
      </c>
      <c r="G11" s="145" t="str">
        <f>IFERROR(VLOOKUP(E11,BD!$B:$D,2,FALSE),"")</f>
        <v>ABCFI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5520</v>
      </c>
      <c r="I11" s="147">
        <f t="shared" si="0"/>
        <v>6</v>
      </c>
      <c r="J11" s="33"/>
      <c r="K11" s="33" t="s">
        <v>1393</v>
      </c>
      <c r="L11" s="33"/>
      <c r="M11" s="33">
        <v>1120</v>
      </c>
      <c r="N11" s="33"/>
      <c r="O11" s="33">
        <v>800</v>
      </c>
      <c r="P11" s="33">
        <v>880</v>
      </c>
      <c r="Q11" s="33">
        <v>1120</v>
      </c>
      <c r="R11" s="33" t="s">
        <v>1393</v>
      </c>
      <c r="S11" s="33">
        <v>440</v>
      </c>
      <c r="T11" s="33"/>
      <c r="U11" s="33">
        <v>1600</v>
      </c>
      <c r="V11" s="141"/>
    </row>
    <row r="12" spans="2:22" ht="12" x14ac:dyDescent="0.2">
      <c r="B12" s="27"/>
      <c r="C12" s="265">
        <v>3</v>
      </c>
      <c r="D12" s="123" t="s">
        <v>145</v>
      </c>
      <c r="E12" s="2" t="s">
        <v>70</v>
      </c>
      <c r="F12" s="145" t="str">
        <f>IFERROR(VLOOKUP(D12,BD!$B:$D,2,FALSE),"")</f>
        <v>BME</v>
      </c>
      <c r="G12" s="145" t="str">
        <f>IFERROR(VLOOKUP(E12,BD!$B:$D,2,FALSE),"")</f>
        <v>BME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5360</v>
      </c>
      <c r="I12" s="147">
        <f t="shared" si="0"/>
        <v>4</v>
      </c>
      <c r="J12" s="33"/>
      <c r="K12" s="33" t="s">
        <v>1393</v>
      </c>
      <c r="L12" s="33"/>
      <c r="M12" s="33">
        <v>1600</v>
      </c>
      <c r="N12" s="33"/>
      <c r="O12" s="33"/>
      <c r="P12" s="33">
        <v>1360</v>
      </c>
      <c r="Q12" s="33">
        <v>1600</v>
      </c>
      <c r="R12" s="33" t="s">
        <v>1393</v>
      </c>
      <c r="S12" s="33"/>
      <c r="T12" s="33">
        <v>800</v>
      </c>
      <c r="U12" s="33"/>
      <c r="V12" s="141"/>
    </row>
    <row r="13" spans="2:22" ht="12" x14ac:dyDescent="0.2">
      <c r="B13" s="27"/>
      <c r="C13" s="265">
        <v>4</v>
      </c>
      <c r="D13" s="2" t="s">
        <v>653</v>
      </c>
      <c r="E13" s="2" t="s">
        <v>364</v>
      </c>
      <c r="F13" s="145" t="str">
        <f>IFERROR(VLOOKUP(D13,BD!$B:$D,2,FALSE),"")</f>
        <v>BME</v>
      </c>
      <c r="G13" s="145" t="str">
        <f>IFERROR(VLOOKUP(E13,BD!$B:$D,2,FALSE),"")</f>
        <v>BME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3680</v>
      </c>
      <c r="I13" s="147">
        <f t="shared" si="0"/>
        <v>4</v>
      </c>
      <c r="J13" s="33"/>
      <c r="K13" s="33"/>
      <c r="L13" s="33"/>
      <c r="M13" s="33"/>
      <c r="N13" s="33"/>
      <c r="O13" s="33"/>
      <c r="P13" s="33">
        <v>880</v>
      </c>
      <c r="Q13" s="33">
        <v>1120</v>
      </c>
      <c r="R13" s="33"/>
      <c r="S13" s="33"/>
      <c r="T13" s="33">
        <v>560</v>
      </c>
      <c r="U13" s="33">
        <v>1120</v>
      </c>
      <c r="V13" s="141"/>
    </row>
    <row r="14" spans="2:22" ht="12" x14ac:dyDescent="0.2">
      <c r="B14" s="27"/>
      <c r="C14" s="265">
        <v>5</v>
      </c>
      <c r="D14" s="2" t="s">
        <v>689</v>
      </c>
      <c r="E14" s="2" t="s">
        <v>752</v>
      </c>
      <c r="F14" s="145" t="str">
        <f>IFERROR(VLOOKUP(D14,BD!$B:$D,2,FALSE),"")</f>
        <v>SMCC</v>
      </c>
      <c r="G14" s="145" t="str">
        <f>IFERROR(VLOOKUP(E14,BD!$B:$D,2,FALSE),"")</f>
        <v>SMCC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2560</v>
      </c>
      <c r="I14" s="147">
        <f t="shared" si="0"/>
        <v>3</v>
      </c>
      <c r="J14" s="33"/>
      <c r="K14" s="33"/>
      <c r="L14" s="33"/>
      <c r="M14" s="33"/>
      <c r="N14" s="33"/>
      <c r="O14" s="33"/>
      <c r="P14" s="33"/>
      <c r="Q14" s="33">
        <v>880</v>
      </c>
      <c r="R14" s="33"/>
      <c r="S14" s="33"/>
      <c r="T14" s="33">
        <v>560</v>
      </c>
      <c r="U14" s="33">
        <v>1120</v>
      </c>
      <c r="V14" s="141"/>
    </row>
    <row r="15" spans="2:22" ht="12" x14ac:dyDescent="0.2">
      <c r="B15" s="27"/>
      <c r="C15" s="265">
        <v>6</v>
      </c>
      <c r="D15" s="10" t="s">
        <v>1130</v>
      </c>
      <c r="E15" s="2" t="s">
        <v>623</v>
      </c>
      <c r="F15" s="145" t="str">
        <f>IFERROR(VLOOKUP(D15,BD!$B:$D,2,FALSE),"")</f>
        <v>SMCC</v>
      </c>
      <c r="G15" s="145" t="str">
        <f>IFERROR(VLOOKUP(E15,BD!$B:$D,2,FALSE),"")</f>
        <v>SMCC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2200</v>
      </c>
      <c r="I15" s="147">
        <f t="shared" si="0"/>
        <v>3</v>
      </c>
      <c r="J15" s="33"/>
      <c r="K15" s="33"/>
      <c r="L15" s="33"/>
      <c r="M15" s="33"/>
      <c r="N15" s="33"/>
      <c r="O15" s="33"/>
      <c r="P15" s="33"/>
      <c r="Q15" s="33">
        <v>880</v>
      </c>
      <c r="R15" s="33"/>
      <c r="S15" s="33"/>
      <c r="T15" s="33">
        <v>440</v>
      </c>
      <c r="U15" s="33">
        <v>880</v>
      </c>
      <c r="V15" s="141"/>
    </row>
    <row r="16" spans="2:22" ht="12" x14ac:dyDescent="0.2">
      <c r="B16" s="27"/>
      <c r="C16" s="265"/>
      <c r="D16" s="2" t="s">
        <v>942</v>
      </c>
      <c r="E16" s="2" t="s">
        <v>609</v>
      </c>
      <c r="F16" s="145" t="str">
        <f>IFERROR(VLOOKUP(D16,BD!$B:$D,2,FALSE),"")</f>
        <v>SMCC</v>
      </c>
      <c r="G16" s="145" t="str">
        <f>IFERROR(VLOOKUP(E16,BD!$B:$D,2,FALSE),"")</f>
        <v>SMCC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2200</v>
      </c>
      <c r="I16" s="147">
        <f t="shared" si="0"/>
        <v>3</v>
      </c>
      <c r="J16" s="33"/>
      <c r="K16" s="33"/>
      <c r="L16" s="33"/>
      <c r="M16" s="33"/>
      <c r="N16" s="33"/>
      <c r="O16" s="33"/>
      <c r="P16" s="33"/>
      <c r="Q16" s="33">
        <v>880</v>
      </c>
      <c r="R16" s="33"/>
      <c r="S16" s="33"/>
      <c r="T16" s="33">
        <v>440</v>
      </c>
      <c r="U16" s="33">
        <v>880</v>
      </c>
      <c r="V16" s="141"/>
    </row>
    <row r="17" spans="2:22" ht="12" x14ac:dyDescent="0.2">
      <c r="B17" s="27"/>
      <c r="C17" s="265">
        <v>8</v>
      </c>
      <c r="D17" s="2" t="s">
        <v>1128</v>
      </c>
      <c r="E17" s="2" t="s">
        <v>1129</v>
      </c>
      <c r="F17" s="145" t="str">
        <f>IFERROR(VLOOKUP(D17,BD!$B:$D,2,FALSE),"")</f>
        <v>SMEL/MCR</v>
      </c>
      <c r="G17" s="145" t="str">
        <f>IFERROR(VLOOKUP(E17,BD!$B:$D,2,FALSE),"")</f>
        <v>SMEL/MCR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2000</v>
      </c>
      <c r="I17" s="147">
        <f t="shared" si="0"/>
        <v>2</v>
      </c>
      <c r="J17" s="33"/>
      <c r="K17" s="33"/>
      <c r="L17" s="33"/>
      <c r="M17" s="33">
        <v>1120</v>
      </c>
      <c r="N17" s="33"/>
      <c r="O17" s="33"/>
      <c r="P17" s="33">
        <v>880</v>
      </c>
      <c r="Q17" s="33"/>
      <c r="R17" s="33"/>
      <c r="S17" s="33"/>
      <c r="T17" s="33"/>
      <c r="U17" s="33"/>
      <c r="V17" s="141"/>
    </row>
    <row r="18" spans="2:22" ht="12" x14ac:dyDescent="0.2">
      <c r="B18" s="27"/>
      <c r="C18" s="265">
        <v>9</v>
      </c>
      <c r="D18" s="2" t="s">
        <v>916</v>
      </c>
      <c r="E18" s="2" t="s">
        <v>1712</v>
      </c>
      <c r="F18" s="145" t="str">
        <f>IFERROR(VLOOKUP(D18,BD!$B:$D,2,FALSE),"")</f>
        <v>SMCC</v>
      </c>
      <c r="G18" s="145" t="str">
        <f>IFERROR(VLOOKUP(E18,BD!$B:$D,2,FALSE),"")</f>
        <v>SMCC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1800</v>
      </c>
      <c r="I18" s="147">
        <f t="shared" si="0"/>
        <v>2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>
        <v>440</v>
      </c>
      <c r="U18" s="33">
        <v>1360</v>
      </c>
      <c r="V18" s="141"/>
    </row>
    <row r="19" spans="2:22" ht="12" x14ac:dyDescent="0.2">
      <c r="B19" s="27"/>
      <c r="C19" s="265">
        <v>10</v>
      </c>
      <c r="D19" s="2" t="s">
        <v>1083</v>
      </c>
      <c r="E19" s="2" t="s">
        <v>789</v>
      </c>
      <c r="F19" s="145" t="str">
        <f>IFERROR(VLOOKUP(D19,BD!$B:$D,2,FALSE),"")</f>
        <v>SMCC</v>
      </c>
      <c r="G19" s="145" t="str">
        <f>IFERROR(VLOOKUP(E19,BD!$B:$D,2,FALSE),"")</f>
        <v>SMCC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1480</v>
      </c>
      <c r="I19" s="147">
        <f t="shared" si="0"/>
        <v>2</v>
      </c>
      <c r="J19" s="33">
        <v>800</v>
      </c>
      <c r="K19" s="33"/>
      <c r="L19" s="33">
        <v>680</v>
      </c>
      <c r="M19" s="33"/>
      <c r="N19" s="33"/>
      <c r="O19" s="33"/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265">
        <v>11</v>
      </c>
      <c r="D20" s="2" t="s">
        <v>1132</v>
      </c>
      <c r="E20" s="2" t="s">
        <v>81</v>
      </c>
      <c r="F20" s="145" t="str">
        <f>IFERROR(VLOOKUP(D20,BD!$B:$D,2,FALSE),"")</f>
        <v>ASSVP</v>
      </c>
      <c r="G20" s="145" t="str">
        <f>IFERROR(VLOOKUP(E20,BD!$B:$D,2,FALSE),"")</f>
        <v>ASSVP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880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>
        <v>880</v>
      </c>
      <c r="R20" s="33"/>
      <c r="S20" s="33"/>
      <c r="T20" s="33"/>
      <c r="U20" s="33"/>
      <c r="V20" s="141"/>
    </row>
    <row r="21" spans="2:22" ht="12" x14ac:dyDescent="0.2">
      <c r="B21" s="27"/>
      <c r="C21" s="265"/>
      <c r="D21" s="2" t="s">
        <v>1713</v>
      </c>
      <c r="E21" s="2" t="s">
        <v>195</v>
      </c>
      <c r="F21" s="145" t="str">
        <f>IFERROR(VLOOKUP(D21,BD!$B:$D,2,FALSE),"")</f>
        <v>ABCFI</v>
      </c>
      <c r="G21" s="145" t="str">
        <f>IFERROR(VLOOKUP(E21,BD!$B:$D,2,FALSE),"")</f>
        <v>ABCFI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880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>
        <v>880</v>
      </c>
      <c r="V21" s="141"/>
    </row>
    <row r="22" spans="2:22" ht="12" x14ac:dyDescent="0.2">
      <c r="B22" s="27"/>
      <c r="C22" s="265">
        <v>13</v>
      </c>
      <c r="D22" s="10" t="s">
        <v>1524</v>
      </c>
      <c r="E22" s="2" t="s">
        <v>246</v>
      </c>
      <c r="F22" s="145" t="str">
        <f>IFERROR(VLOOKUP(D22,BD!$B:$D,2,FALSE),"")</f>
        <v>AMBP</v>
      </c>
      <c r="G22" s="145" t="str">
        <f>IFERROR(VLOOKUP(E22,BD!$B:$D,2,FALSE),"")</f>
        <v>LCC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800</v>
      </c>
      <c r="I22" s="147">
        <f t="shared" si="0"/>
        <v>1</v>
      </c>
      <c r="J22" s="33"/>
      <c r="K22" s="33"/>
      <c r="L22" s="33"/>
      <c r="M22" s="33"/>
      <c r="N22" s="33">
        <v>800</v>
      </c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65">
        <v>14</v>
      </c>
      <c r="D23" s="2" t="s">
        <v>1717</v>
      </c>
      <c r="E23" s="2" t="s">
        <v>1718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680</v>
      </c>
      <c r="I23" s="147">
        <f t="shared" si="0"/>
        <v>1</v>
      </c>
      <c r="J23" s="33"/>
      <c r="K23" s="33"/>
      <c r="L23" s="33"/>
      <c r="M23" s="33"/>
      <c r="N23" s="33"/>
      <c r="O23" s="33">
        <v>680</v>
      </c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65">
        <v>15</v>
      </c>
      <c r="D24" s="2" t="s">
        <v>1719</v>
      </c>
      <c r="E24" s="2" t="s">
        <v>1708</v>
      </c>
      <c r="F24" s="145" t="str">
        <f>IFERROR(VLOOKUP(D24,BD!$B:$D,2,FALSE),"")</f>
        <v>ABCFI</v>
      </c>
      <c r="G24" s="145" t="str">
        <f>IFERROR(VLOOKUP(E24,BD!$B:$D,2,FALSE),"")</f>
        <v>ABCFI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560</v>
      </c>
      <c r="I24" s="147">
        <f t="shared" si="0"/>
        <v>1</v>
      </c>
      <c r="J24" s="33"/>
      <c r="K24" s="33"/>
      <c r="L24" s="33"/>
      <c r="M24" s="33"/>
      <c r="N24" s="33"/>
      <c r="O24" s="33">
        <v>560</v>
      </c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65">
        <v>16</v>
      </c>
      <c r="D25" s="2" t="s">
        <v>1130</v>
      </c>
      <c r="E25" s="2" t="s">
        <v>942</v>
      </c>
      <c r="F25" s="145" t="str">
        <f>IFERROR(VLOOKUP(D25,BD!$B:$D,2,FALSE),"")</f>
        <v>SMCC</v>
      </c>
      <c r="G25" s="145" t="str">
        <f>IFERROR(VLOOKUP(E25,BD!$B:$D,2,FALSE),"")</f>
        <v>SMCC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440</v>
      </c>
      <c r="I25" s="147">
        <f t="shared" si="0"/>
        <v>1</v>
      </c>
      <c r="J25" s="33"/>
      <c r="K25" s="33"/>
      <c r="L25" s="33">
        <v>440</v>
      </c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65"/>
      <c r="D26" s="2" t="s">
        <v>940</v>
      </c>
      <c r="E26" s="2" t="s">
        <v>341</v>
      </c>
      <c r="F26" s="145" t="str">
        <f>IFERROR(VLOOKUP(D26,BD!$B:$D,2,FALSE),"")</f>
        <v>SMCC</v>
      </c>
      <c r="G26" s="145" t="str">
        <f>IFERROR(VLOOKUP(E26,BD!$B:$D,2,FALSE),"")</f>
        <v>SMCC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440</v>
      </c>
      <c r="I26" s="147">
        <f t="shared" si="0"/>
        <v>1</v>
      </c>
      <c r="J26" s="33">
        <v>440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65"/>
      <c r="D27" s="2" t="s">
        <v>1705</v>
      </c>
      <c r="E27" s="2" t="s">
        <v>1132</v>
      </c>
      <c r="F27" s="145" t="str">
        <f>IFERROR(VLOOKUP(D27,BD!$B:$D,2,FALSE),"")</f>
        <v>SMEL/MCR</v>
      </c>
      <c r="G27" s="145" t="str">
        <f>IFERROR(VLOOKUP(E27,BD!$B:$D,2,FALSE),"")</f>
        <v>ASSVP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440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/>
      <c r="Q27" s="33"/>
      <c r="R27" s="33"/>
      <c r="S27" s="33">
        <v>440</v>
      </c>
      <c r="T27" s="33"/>
      <c r="U27" s="33"/>
      <c r="V27" s="141"/>
    </row>
    <row r="28" spans="2:22" ht="12" x14ac:dyDescent="0.2">
      <c r="B28" s="27"/>
      <c r="C28" s="265"/>
      <c r="D28" s="2" t="s">
        <v>585</v>
      </c>
      <c r="E28" s="2" t="s">
        <v>653</v>
      </c>
      <c r="F28" s="145" t="str">
        <f>IFERROR(VLOOKUP(D28,BD!$B:$D,2,FALSE),"")</f>
        <v/>
      </c>
      <c r="G28" s="145" t="str">
        <f>IFERROR(VLOOKUP(E28,BD!$B:$D,2,FALSE),"")</f>
        <v>BME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440</v>
      </c>
      <c r="I28" s="147">
        <f t="shared" si="0"/>
        <v>1</v>
      </c>
      <c r="J28" s="33"/>
      <c r="K28" s="33"/>
      <c r="L28" s="33">
        <v>440</v>
      </c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265"/>
      <c r="D29" s="2" t="s">
        <v>653</v>
      </c>
      <c r="E29" s="2" t="s">
        <v>362</v>
      </c>
      <c r="F29" s="145" t="str">
        <f>IFERROR(VLOOKUP(D29,BD!$B:$D,2,FALSE),"")</f>
        <v>BME</v>
      </c>
      <c r="G29" s="145" t="str">
        <f>IFERROR(VLOOKUP(E29,BD!$B:$D,2,FALSE),"")</f>
        <v>ZARDO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440</v>
      </c>
      <c r="I29" s="147">
        <f t="shared" si="0"/>
        <v>1</v>
      </c>
      <c r="J29" s="33">
        <v>440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65"/>
      <c r="D30" s="2" t="s">
        <v>916</v>
      </c>
      <c r="E30" s="2" t="s">
        <v>623</v>
      </c>
      <c r="F30" s="145" t="str">
        <f>IFERROR(VLOOKUP(D30,BD!$B:$D,2,FALSE),"")</f>
        <v>SMCC</v>
      </c>
      <c r="G30" s="145" t="str">
        <f>IFERROR(VLOOKUP(E30,BD!$B:$D,2,FALSE),"")</f>
        <v>SMCC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440</v>
      </c>
      <c r="I30" s="147">
        <f t="shared" si="0"/>
        <v>1</v>
      </c>
      <c r="J30" s="33">
        <v>440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65"/>
      <c r="D31" s="10" t="s">
        <v>916</v>
      </c>
      <c r="E31" s="2" t="s">
        <v>362</v>
      </c>
      <c r="F31" s="145" t="str">
        <f>IFERROR(VLOOKUP(D31,BD!$B:$D,2,FALSE),"")</f>
        <v>SMCC</v>
      </c>
      <c r="G31" s="145" t="str">
        <f>IFERROR(VLOOKUP(E31,BD!$B:$D,2,FALSE),"")</f>
        <v>ZARDO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440</v>
      </c>
      <c r="I31" s="147">
        <f t="shared" si="0"/>
        <v>1</v>
      </c>
      <c r="J31" s="33"/>
      <c r="K31" s="33"/>
      <c r="L31" s="33">
        <v>440</v>
      </c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265"/>
      <c r="D32" s="2" t="s">
        <v>364</v>
      </c>
      <c r="E32" s="2" t="s">
        <v>313</v>
      </c>
      <c r="F32" s="145" t="str">
        <f>IFERROR(VLOOKUP(D32,BD!$B:$D,2,FALSE),"")</f>
        <v>BME</v>
      </c>
      <c r="G32" s="145" t="str">
        <f>IFERROR(VLOOKUP(E32,BD!$B:$D,2,FALSE),"")</f>
        <v>ZARDO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440</v>
      </c>
      <c r="I32" s="147">
        <f t="shared" si="0"/>
        <v>1</v>
      </c>
      <c r="J32" s="33">
        <v>440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63"/>
      <c r="D33" s="2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204"/>
      <c r="D34" s="2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204"/>
      <c r="D35" s="2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204"/>
      <c r="D36" s="2"/>
      <c r="E36" s="2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204"/>
      <c r="D37" s="2"/>
      <c r="E37" s="2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204"/>
      <c r="D38" s="2"/>
      <c r="E38" s="2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x14ac:dyDescent="0.2">
      <c r="B39" s="31"/>
      <c r="C39" s="17"/>
      <c r="D39" s="17"/>
      <c r="E39" s="17"/>
      <c r="F39" s="95"/>
      <c r="G39" s="95"/>
      <c r="H39" s="18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41"/>
    </row>
    <row r="40" spans="2:22" s="21" customFormat="1" x14ac:dyDescent="0.2">
      <c r="B40" s="110"/>
      <c r="C40" s="19"/>
      <c r="D40" s="20"/>
      <c r="E40" s="20" t="str">
        <f>SM!$D$38</f>
        <v>CONTAGEM DE SEMANAS</v>
      </c>
      <c r="F40" s="95"/>
      <c r="G40" s="95"/>
      <c r="H40" s="18"/>
      <c r="I40" s="18"/>
      <c r="J40" s="102">
        <f>SM!H$38</f>
        <v>50</v>
      </c>
      <c r="K40" s="102">
        <f>SM!I$38</f>
        <v>49</v>
      </c>
      <c r="L40" s="102">
        <f>SM!J$38</f>
        <v>35</v>
      </c>
      <c r="M40" s="102">
        <f>SM!K$38</f>
        <v>30</v>
      </c>
      <c r="N40" s="102">
        <f>SM!L$38</f>
        <v>28</v>
      </c>
      <c r="O40" s="102">
        <f>SM!M$38</f>
        <v>26</v>
      </c>
      <c r="P40" s="102">
        <f>SM!N$38</f>
        <v>22</v>
      </c>
      <c r="Q40" s="102">
        <f>SM!O$38</f>
        <v>11</v>
      </c>
      <c r="R40" s="102">
        <f>SM!P$38</f>
        <v>4</v>
      </c>
      <c r="S40" s="102">
        <f>SM!Q$38</f>
        <v>4</v>
      </c>
      <c r="T40" s="102">
        <f>SM!R$38</f>
        <v>4</v>
      </c>
      <c r="U40" s="102">
        <f>SM!S$38</f>
        <v>1</v>
      </c>
      <c r="V40" s="142"/>
    </row>
  </sheetData>
  <sheetProtection selectLockedCells="1" selectUnlockedCells="1"/>
  <sortState ref="C10:U38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8"/>
  <sheetViews>
    <sheetView showGridLines="0" zoomScale="90" zoomScaleNormal="90" zoomScaleSheetLayoutView="100" workbookViewId="0">
      <selection activeCell="E30" sqref="E3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42.42578125" style="4" bestFit="1" customWidth="1"/>
    <col min="5" max="5" width="35.85546875" style="4" customWidth="1"/>
    <col min="6" max="7" width="10.85546875" style="101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8"/>
      <c r="G2" s="98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4</v>
      </c>
      <c r="D3" s="8">
        <f>SM!D3</f>
        <v>43787</v>
      </c>
      <c r="E3" s="8"/>
      <c r="F3" s="98"/>
      <c r="G3" s="98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8"/>
      <c r="G4" s="98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9"/>
      <c r="G5" s="99"/>
      <c r="H5" s="15"/>
      <c r="I5" s="4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84" t="str">
        <f>DM!D6</f>
        <v>ATLETA 1</v>
      </c>
      <c r="E6" s="284" t="str">
        <f>DM!E6</f>
        <v>ATLETA 2</v>
      </c>
      <c r="F6" s="291" t="str">
        <f>DM!F6</f>
        <v>ENT 1</v>
      </c>
      <c r="G6" s="291" t="str">
        <f>DM!G6</f>
        <v>ENT 2</v>
      </c>
      <c r="H6" s="287" t="str">
        <f>DM!H6</f>
        <v>TOTAL RK52</v>
      </c>
      <c r="I6" s="288" t="str">
        <f>DM!I6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84">
        <f>SM!D7</f>
        <v>0</v>
      </c>
      <c r="E7" s="284">
        <f>SM!E7</f>
        <v>0</v>
      </c>
      <c r="F7" s="291">
        <f>SM!F7</f>
        <v>0</v>
      </c>
      <c r="G7" s="291">
        <f>SM!G7</f>
        <v>0</v>
      </c>
      <c r="H7" s="287" t="e">
        <f>SM!#REF!</f>
        <v>#REF!</v>
      </c>
      <c r="I7" s="288" t="e">
        <f>SM!#REF!</f>
        <v>#REF!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84">
        <f>SM!D8</f>
        <v>0</v>
      </c>
      <c r="E8" s="284">
        <f>SM!E8</f>
        <v>0</v>
      </c>
      <c r="F8" s="291">
        <f>SM!F8</f>
        <v>0</v>
      </c>
      <c r="G8" s="291">
        <f>SM!G8</f>
        <v>0</v>
      </c>
      <c r="H8" s="287" t="e">
        <f>SM!#REF!</f>
        <v>#REF!</v>
      </c>
      <c r="I8" s="288" t="e">
        <f>SM!#REF!</f>
        <v>#REF!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9"/>
      <c r="G9" s="99"/>
      <c r="H9" s="15"/>
      <c r="I9" s="4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70" t="s">
        <v>178</v>
      </c>
      <c r="E10" s="70" t="s">
        <v>331</v>
      </c>
      <c r="F10" s="145" t="str">
        <f>IFERROR(VLOOKUP(D10,BD!$B:$D,2,FALSE),"")</f>
        <v>BME</v>
      </c>
      <c r="G10" s="145" t="str">
        <f>IFERROR(VLOOKUP(E10,BD!$B:$D,2,FALSE),"")</f>
        <v>ZARDO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4960</v>
      </c>
      <c r="I10" s="147">
        <f t="shared" ref="I10:I36" si="0">COUNT(J10:V10)-COUNTIF(J10:V10,"=0")</f>
        <v>6</v>
      </c>
      <c r="J10" s="33"/>
      <c r="K10" s="33"/>
      <c r="L10" s="33">
        <v>680</v>
      </c>
      <c r="M10" s="33">
        <v>640</v>
      </c>
      <c r="N10" s="33"/>
      <c r="O10" s="33"/>
      <c r="P10" s="33">
        <v>1360</v>
      </c>
      <c r="Q10" s="33">
        <v>1120</v>
      </c>
      <c r="R10" s="33"/>
      <c r="S10" s="33"/>
      <c r="T10" s="33">
        <v>680</v>
      </c>
      <c r="U10" s="33">
        <v>1120</v>
      </c>
      <c r="V10" s="141"/>
    </row>
    <row r="11" spans="2:22" ht="12" x14ac:dyDescent="0.2">
      <c r="B11" s="27"/>
      <c r="C11" s="1">
        <v>2</v>
      </c>
      <c r="D11" s="2" t="s">
        <v>100</v>
      </c>
      <c r="E11" s="2" t="s">
        <v>323</v>
      </c>
      <c r="F11" s="145" t="str">
        <f>IFERROR(VLOOKUP(D11,BD!$B:$D,2,FALSE),"")</f>
        <v>BME</v>
      </c>
      <c r="G11" s="145" t="str">
        <f>IFERROR(VLOOKUP(E11,BD!$B:$D,2,FALSE),"")</f>
        <v>SMCC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4000</v>
      </c>
      <c r="I11" s="147">
        <f t="shared" si="0"/>
        <v>3</v>
      </c>
      <c r="J11" s="33"/>
      <c r="K11" s="33"/>
      <c r="L11" s="33">
        <v>800</v>
      </c>
      <c r="M11" s="33">
        <v>1600</v>
      </c>
      <c r="N11" s="33"/>
      <c r="O11" s="33"/>
      <c r="P11" s="33">
        <v>1600</v>
      </c>
      <c r="Q11" s="33"/>
      <c r="R11" s="33"/>
      <c r="S11" s="33"/>
      <c r="T11" s="33"/>
      <c r="U11" s="33"/>
      <c r="V11" s="141"/>
    </row>
    <row r="12" spans="2:22" ht="12" x14ac:dyDescent="0.2">
      <c r="B12" s="27"/>
      <c r="C12" s="234">
        <v>3</v>
      </c>
      <c r="D12" s="2" t="s">
        <v>350</v>
      </c>
      <c r="E12" s="2" t="s">
        <v>343</v>
      </c>
      <c r="F12" s="145" t="str">
        <f>IFERROR(VLOOKUP(D12,BD!$B:$D,2,FALSE),"")</f>
        <v>CC</v>
      </c>
      <c r="G12" s="145" t="str">
        <f>IFERROR(VLOOKUP(E12,BD!$B:$D,2,FALSE),"")</f>
        <v>CC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3480</v>
      </c>
      <c r="I12" s="147">
        <f t="shared" si="0"/>
        <v>5</v>
      </c>
      <c r="J12" s="33"/>
      <c r="K12" s="33"/>
      <c r="L12" s="33">
        <v>440</v>
      </c>
      <c r="M12" s="33">
        <v>640</v>
      </c>
      <c r="N12" s="33"/>
      <c r="O12" s="33"/>
      <c r="P12" s="33">
        <v>1120</v>
      </c>
      <c r="Q12" s="33">
        <v>640</v>
      </c>
      <c r="R12" s="33"/>
      <c r="S12" s="33"/>
      <c r="T12" s="33"/>
      <c r="U12" s="33">
        <v>640</v>
      </c>
      <c r="V12" s="141"/>
    </row>
    <row r="13" spans="2:22" ht="12" x14ac:dyDescent="0.2">
      <c r="B13" s="27"/>
      <c r="C13" s="234">
        <v>4</v>
      </c>
      <c r="D13" s="2" t="s">
        <v>687</v>
      </c>
      <c r="E13" s="2" t="s">
        <v>690</v>
      </c>
      <c r="F13" s="145" t="str">
        <f>IFERROR(VLOOKUP(D13,BD!$B:$D,2,FALSE),"")</f>
        <v>SMCC</v>
      </c>
      <c r="G13" s="145" t="str">
        <f>IFERROR(VLOOKUP(E13,BD!$B:$D,2,FALSE),"")</f>
        <v>SMCC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3240</v>
      </c>
      <c r="I13" s="147">
        <f t="shared" si="0"/>
        <v>6</v>
      </c>
      <c r="J13" s="33"/>
      <c r="K13" s="33"/>
      <c r="L13" s="33">
        <v>440</v>
      </c>
      <c r="M13" s="33">
        <v>640</v>
      </c>
      <c r="N13" s="33"/>
      <c r="O13" s="33"/>
      <c r="P13" s="33">
        <v>880</v>
      </c>
      <c r="Q13" s="33">
        <v>640</v>
      </c>
      <c r="R13" s="33"/>
      <c r="S13" s="33"/>
      <c r="T13" s="33">
        <v>440</v>
      </c>
      <c r="U13" s="33">
        <v>640</v>
      </c>
      <c r="V13" s="141"/>
    </row>
    <row r="14" spans="2:22" ht="12" x14ac:dyDescent="0.2">
      <c r="B14" s="27"/>
      <c r="C14" s="234">
        <v>5</v>
      </c>
      <c r="D14" s="2" t="s">
        <v>100</v>
      </c>
      <c r="E14" s="2" t="s">
        <v>894</v>
      </c>
      <c r="F14" s="145" t="str">
        <f>IFERROR(VLOOKUP(D14,BD!$B:$D,2,FALSE),"")</f>
        <v>BME</v>
      </c>
      <c r="G14" s="145" t="str">
        <f>IFERROR(VLOOKUP(E14,BD!$B:$D,2,FALSE),"")</f>
        <v>SMCC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2960</v>
      </c>
      <c r="I14" s="147">
        <f t="shared" si="0"/>
        <v>2</v>
      </c>
      <c r="J14" s="33"/>
      <c r="K14" s="33"/>
      <c r="L14" s="33"/>
      <c r="M14" s="33"/>
      <c r="N14" s="33"/>
      <c r="O14" s="33"/>
      <c r="P14" s="33"/>
      <c r="Q14" s="33">
        <v>1600</v>
      </c>
      <c r="R14" s="33"/>
      <c r="S14" s="33"/>
      <c r="T14" s="33"/>
      <c r="U14" s="33">
        <v>1360</v>
      </c>
      <c r="V14" s="141"/>
    </row>
    <row r="15" spans="2:22" ht="12" x14ac:dyDescent="0.2">
      <c r="B15" s="27"/>
      <c r="C15" s="234">
        <v>6</v>
      </c>
      <c r="D15" s="70" t="s">
        <v>562</v>
      </c>
      <c r="E15" s="70" t="s">
        <v>123</v>
      </c>
      <c r="F15" s="145" t="str">
        <f>IFERROR(VLOOKUP(D15,BD!$B:$D,2,FALSE),"")</f>
        <v>ZARDO</v>
      </c>
      <c r="G15" s="145" t="str">
        <f>IFERROR(VLOOKUP(E15,BD!$B:$D,2,FALSE),"")</f>
        <v>ZARDO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1840</v>
      </c>
      <c r="I15" s="147">
        <f t="shared" si="0"/>
        <v>3</v>
      </c>
      <c r="J15" s="33"/>
      <c r="K15" s="33"/>
      <c r="L15" s="33"/>
      <c r="M15" s="33"/>
      <c r="N15" s="33"/>
      <c r="O15" s="33"/>
      <c r="P15" s="33"/>
      <c r="Q15" s="33">
        <v>640</v>
      </c>
      <c r="R15" s="33"/>
      <c r="S15" s="33"/>
      <c r="T15" s="33">
        <v>560</v>
      </c>
      <c r="U15" s="33">
        <v>640</v>
      </c>
      <c r="V15" s="141"/>
    </row>
    <row r="16" spans="2:22" ht="12" x14ac:dyDescent="0.2">
      <c r="B16" s="27"/>
      <c r="C16" s="234">
        <v>7</v>
      </c>
      <c r="D16" s="2" t="s">
        <v>102</v>
      </c>
      <c r="E16" s="2" t="s">
        <v>659</v>
      </c>
      <c r="F16" s="145" t="str">
        <f>IFERROR(VLOOKUP(D16,BD!$B:$D,2,FALSE),"")</f>
        <v>SMCC</v>
      </c>
      <c r="G16" s="145" t="str">
        <f>IFERROR(VLOOKUP(E16,BD!$B:$D,2,FALSE),"")</f>
        <v>SMCC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1760</v>
      </c>
      <c r="I16" s="147">
        <f t="shared" si="0"/>
        <v>2</v>
      </c>
      <c r="J16" s="33"/>
      <c r="K16" s="33"/>
      <c r="L16" s="33"/>
      <c r="M16" s="33"/>
      <c r="N16" s="33"/>
      <c r="O16" s="33"/>
      <c r="P16" s="33"/>
      <c r="Q16" s="33">
        <v>640</v>
      </c>
      <c r="R16" s="33"/>
      <c r="S16" s="33"/>
      <c r="T16" s="33"/>
      <c r="U16" s="33">
        <v>1120</v>
      </c>
      <c r="V16" s="141"/>
    </row>
    <row r="17" spans="2:22" ht="12" x14ac:dyDescent="0.2">
      <c r="B17" s="27"/>
      <c r="C17" s="234">
        <v>8</v>
      </c>
      <c r="D17" s="2" t="s">
        <v>79</v>
      </c>
      <c r="E17" s="70" t="s">
        <v>323</v>
      </c>
      <c r="F17" s="145" t="str">
        <f>IFERROR(VLOOKUP(D17,BD!$B:$D,2,FALSE),"")</f>
        <v>ASSVP</v>
      </c>
      <c r="G17" s="145" t="str">
        <f>IFERROR(VLOOKUP(E17,BD!$B:$D,2,FALSE),"")</f>
        <v>SMCC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1600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>
        <v>1600</v>
      </c>
      <c r="V17" s="141"/>
    </row>
    <row r="18" spans="2:22" ht="12" x14ac:dyDescent="0.2">
      <c r="B18" s="27"/>
      <c r="C18" s="234">
        <v>9</v>
      </c>
      <c r="D18" s="2" t="s">
        <v>893</v>
      </c>
      <c r="E18" s="2" t="s">
        <v>98</v>
      </c>
      <c r="F18" s="145" t="str">
        <f>IFERROR(VLOOKUP(D18,BD!$B:$D,2,FALSE),"")</f>
        <v>ILECE</v>
      </c>
      <c r="G18" s="145" t="str">
        <f>IFERROR(VLOOKUP(E18,BD!$B:$D,2,FALSE),"")</f>
        <v>LCC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1440</v>
      </c>
      <c r="I18" s="147">
        <f t="shared" si="0"/>
        <v>2</v>
      </c>
      <c r="J18" s="33"/>
      <c r="K18" s="33"/>
      <c r="L18" s="33"/>
      <c r="M18" s="33">
        <v>640</v>
      </c>
      <c r="N18" s="33">
        <v>800</v>
      </c>
      <c r="O18" s="33"/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234">
        <v>10</v>
      </c>
      <c r="D19" s="2" t="s">
        <v>64</v>
      </c>
      <c r="E19" s="2" t="s">
        <v>323</v>
      </c>
      <c r="F19" s="145" t="str">
        <f>IFERROR(VLOOKUP(D19,BD!$B:$D,2,FALSE),"")</f>
        <v>SMCC</v>
      </c>
      <c r="G19" s="145" t="str">
        <f>IFERROR(VLOOKUP(E19,BD!$B:$D,2,FALSE),"")</f>
        <v>SMCC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1360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>
        <v>1360</v>
      </c>
      <c r="R19" s="33"/>
      <c r="S19" s="33"/>
      <c r="T19" s="33"/>
      <c r="U19" s="33"/>
      <c r="V19" s="141"/>
    </row>
    <row r="20" spans="2:22" ht="12" x14ac:dyDescent="0.2">
      <c r="B20" s="27"/>
      <c r="C20" s="234"/>
      <c r="D20" s="2" t="s">
        <v>727</v>
      </c>
      <c r="E20" s="70" t="s">
        <v>171</v>
      </c>
      <c r="F20" s="145" t="str">
        <f>IFERROR(VLOOKUP(D20,BD!$B:$D,2,FALSE),"")</f>
        <v>ASSVP</v>
      </c>
      <c r="G20" s="145" t="str">
        <f>IFERROR(VLOOKUP(E20,BD!$B:$D,2,FALSE),"")</f>
        <v>ASSVP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1360</v>
      </c>
      <c r="I20" s="147">
        <f t="shared" si="0"/>
        <v>1</v>
      </c>
      <c r="J20" s="33"/>
      <c r="K20" s="33"/>
      <c r="L20" s="33"/>
      <c r="M20" s="33">
        <v>1360</v>
      </c>
      <c r="N20" s="33"/>
      <c r="O20" s="33"/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234">
        <v>12</v>
      </c>
      <c r="D21" s="2" t="s">
        <v>111</v>
      </c>
      <c r="E21" s="2" t="s">
        <v>550</v>
      </c>
      <c r="F21" s="145" t="str">
        <f>IFERROR(VLOOKUP(D21,BD!$B:$D,2,FALSE),"")</f>
        <v>ASSVP</v>
      </c>
      <c r="G21" s="145" t="str">
        <f>IFERROR(VLOOKUP(E21,BD!$B:$D,2,FALSE),"")</f>
        <v>ASSVP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1120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/>
      <c r="Q21" s="33">
        <v>1120</v>
      </c>
      <c r="R21" s="33"/>
      <c r="S21" s="33"/>
      <c r="T21" s="33"/>
      <c r="U21" s="33"/>
      <c r="V21" s="141"/>
    </row>
    <row r="22" spans="2:22" ht="12" x14ac:dyDescent="0.2">
      <c r="B22" s="27"/>
      <c r="C22" s="234"/>
      <c r="D22" s="2" t="s">
        <v>549</v>
      </c>
      <c r="E22" s="70" t="s">
        <v>561</v>
      </c>
      <c r="F22" s="145" t="str">
        <f>IFERROR(VLOOKUP(D22,BD!$B:$D,2,FALSE),"")</f>
        <v>ABCFI</v>
      </c>
      <c r="G22" s="145" t="str">
        <f>IFERROR(VLOOKUP(E22,BD!$B:$D,2,FALSE),"")</f>
        <v>ABCFI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1120</v>
      </c>
      <c r="I22" s="147">
        <f t="shared" si="0"/>
        <v>1</v>
      </c>
      <c r="J22" s="33"/>
      <c r="K22" s="33"/>
      <c r="L22" s="33"/>
      <c r="M22" s="33">
        <v>1120</v>
      </c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34"/>
      <c r="D23" s="2" t="s">
        <v>696</v>
      </c>
      <c r="E23" s="105" t="s">
        <v>346</v>
      </c>
      <c r="F23" s="145" t="str">
        <f>IFERROR(VLOOKUP(D23,BD!$B:$D,2,FALSE),"")</f>
        <v>SMCC</v>
      </c>
      <c r="G23" s="145" t="str">
        <f>IFERROR(VLOOKUP(E23,BD!$B:$D,2,FALSE),"")</f>
        <v>ACENB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1120</v>
      </c>
      <c r="I23" s="147">
        <f t="shared" si="0"/>
        <v>1</v>
      </c>
      <c r="J23" s="33"/>
      <c r="K23" s="33"/>
      <c r="L23" s="33"/>
      <c r="M23" s="33">
        <v>1120</v>
      </c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34"/>
      <c r="D24" s="2" t="s">
        <v>727</v>
      </c>
      <c r="E24" s="2" t="s">
        <v>550</v>
      </c>
      <c r="F24" s="145" t="str">
        <f>IFERROR(VLOOKUP(D24,BD!$B:$D,2,FALSE),"")</f>
        <v>ASSVP</v>
      </c>
      <c r="G24" s="145" t="str">
        <f>IFERROR(VLOOKUP(E24,BD!$B:$D,2,FALSE),"")</f>
        <v>ASSVP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1120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>
        <v>1120</v>
      </c>
      <c r="Q24" s="33"/>
      <c r="R24" s="33"/>
      <c r="S24" s="33"/>
      <c r="T24" s="33"/>
      <c r="U24" s="33"/>
      <c r="V24" s="141"/>
    </row>
    <row r="25" spans="2:22" ht="12" x14ac:dyDescent="0.2">
      <c r="B25" s="27"/>
      <c r="C25" s="234">
        <v>16</v>
      </c>
      <c r="D25" s="2" t="s">
        <v>91</v>
      </c>
      <c r="E25" s="70" t="s">
        <v>123</v>
      </c>
      <c r="F25" s="145" t="str">
        <f>IFERROR(VLOOKUP(D25,BD!$B:$D,2,FALSE),"")</f>
        <v>ZARDO</v>
      </c>
      <c r="G25" s="145" t="str">
        <f>IFERROR(VLOOKUP(E25,BD!$B:$D,2,FALSE),"")</f>
        <v>ZARDO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1080</v>
      </c>
      <c r="I25" s="147">
        <f t="shared" si="0"/>
        <v>2</v>
      </c>
      <c r="J25" s="33"/>
      <c r="K25" s="33"/>
      <c r="L25" s="33">
        <v>440</v>
      </c>
      <c r="M25" s="33">
        <v>640</v>
      </c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34">
        <v>17</v>
      </c>
      <c r="D26" s="2" t="s">
        <v>66</v>
      </c>
      <c r="E26" s="70" t="s">
        <v>96</v>
      </c>
      <c r="F26" s="145" t="str">
        <f>IFERROR(VLOOKUP(D26,BD!$B:$D,2,FALSE),"")</f>
        <v>BME</v>
      </c>
      <c r="G26" s="145" t="str">
        <f>IFERROR(VLOOKUP(E26,BD!$B:$D,2,FALSE),"")</f>
        <v>BME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880</v>
      </c>
      <c r="I26" s="147">
        <f t="shared" si="0"/>
        <v>1</v>
      </c>
      <c r="J26" s="33"/>
      <c r="K26" s="33"/>
      <c r="L26" s="33"/>
      <c r="M26" s="33"/>
      <c r="N26" s="33"/>
      <c r="O26" s="33"/>
      <c r="P26" s="33">
        <v>880</v>
      </c>
      <c r="Q26" s="33"/>
      <c r="R26" s="33"/>
      <c r="S26" s="33"/>
      <c r="T26" s="33"/>
      <c r="U26" s="33"/>
      <c r="V26" s="141"/>
    </row>
    <row r="27" spans="2:22" ht="12" x14ac:dyDescent="0.2">
      <c r="B27" s="27"/>
      <c r="C27" s="234"/>
      <c r="D27" s="2" t="s">
        <v>126</v>
      </c>
      <c r="E27" s="2" t="s">
        <v>123</v>
      </c>
      <c r="F27" s="145" t="str">
        <f>IFERROR(VLOOKUP(D27,BD!$B:$D,2,FALSE),"")</f>
        <v>ZARDO</v>
      </c>
      <c r="G27" s="145" t="str">
        <f>IFERROR(VLOOKUP(E27,BD!$B:$D,2,FALSE),"")</f>
        <v>ZARDO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880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>
        <v>880</v>
      </c>
      <c r="Q27" s="33"/>
      <c r="R27" s="33"/>
      <c r="S27" s="33"/>
      <c r="T27" s="33"/>
      <c r="U27" s="33"/>
      <c r="V27" s="141"/>
    </row>
    <row r="28" spans="2:22" ht="12" x14ac:dyDescent="0.2">
      <c r="B28" s="27"/>
      <c r="C28" s="234"/>
      <c r="D28" s="2" t="s">
        <v>64</v>
      </c>
      <c r="E28" s="2" t="s">
        <v>351</v>
      </c>
      <c r="F28" s="145" t="str">
        <f>IFERROR(VLOOKUP(D28,BD!$B:$D,2,FALSE),"")</f>
        <v>SMCC</v>
      </c>
      <c r="G28" s="145" t="str">
        <f>IFERROR(VLOOKUP(E28,BD!$B:$D,2,FALSE),"")</f>
        <v>SMCC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880</v>
      </c>
      <c r="I28" s="147">
        <f t="shared" si="0"/>
        <v>1</v>
      </c>
      <c r="J28" s="33"/>
      <c r="K28" s="33"/>
      <c r="L28" s="33"/>
      <c r="M28" s="33"/>
      <c r="N28" s="33"/>
      <c r="O28" s="33"/>
      <c r="P28" s="33">
        <v>880</v>
      </c>
      <c r="Q28" s="33"/>
      <c r="R28" s="33"/>
      <c r="S28" s="33"/>
      <c r="T28" s="33"/>
      <c r="U28" s="33"/>
      <c r="V28" s="141"/>
    </row>
    <row r="29" spans="2:22" ht="12" x14ac:dyDescent="0.2">
      <c r="B29" s="27"/>
      <c r="C29" s="234"/>
      <c r="D29" s="2" t="s">
        <v>222</v>
      </c>
      <c r="E29" s="70" t="s">
        <v>98</v>
      </c>
      <c r="F29" s="145" t="str">
        <f>IFERROR(VLOOKUP(D29,BD!$B:$D,2,FALSE),"")</f>
        <v>ASSVP</v>
      </c>
      <c r="G29" s="145" t="str">
        <f>IFERROR(VLOOKUP(E29,BD!$B:$D,2,FALSE),"")</f>
        <v>LCC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880</v>
      </c>
      <c r="I29" s="147">
        <f t="shared" si="0"/>
        <v>1</v>
      </c>
      <c r="J29" s="33"/>
      <c r="K29" s="33"/>
      <c r="L29" s="33"/>
      <c r="M29" s="33"/>
      <c r="N29" s="33"/>
      <c r="O29" s="33"/>
      <c r="P29" s="33"/>
      <c r="Q29" s="33">
        <v>880</v>
      </c>
      <c r="R29" s="33"/>
      <c r="S29" s="33"/>
      <c r="T29" s="33"/>
      <c r="U29" s="33"/>
      <c r="V29" s="141"/>
    </row>
    <row r="30" spans="2:22" ht="12" x14ac:dyDescent="0.2">
      <c r="B30" s="27"/>
      <c r="C30" s="234">
        <v>21</v>
      </c>
      <c r="D30" s="70" t="s">
        <v>100</v>
      </c>
      <c r="E30" s="2" t="s">
        <v>287</v>
      </c>
      <c r="F30" s="145" t="str">
        <f>IFERROR(VLOOKUP(D30,BD!$B:$D,2,FALSE),"")</f>
        <v>BME</v>
      </c>
      <c r="G30" s="145" t="str">
        <f>IFERROR(VLOOKUP(E30,BD!$B:$D,2,FALSE),"")</f>
        <v>ZARDO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800</v>
      </c>
      <c r="I30" s="147">
        <f t="shared" si="0"/>
        <v>1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>
        <v>800</v>
      </c>
      <c r="U30" s="33"/>
      <c r="V30" s="141"/>
    </row>
    <row r="31" spans="2:22" ht="12" x14ac:dyDescent="0.2">
      <c r="B31" s="27"/>
      <c r="C31" s="234"/>
      <c r="D31" s="2" t="s">
        <v>155</v>
      </c>
      <c r="E31" s="105" t="s">
        <v>98</v>
      </c>
      <c r="F31" s="145" t="str">
        <f>IFERROR(VLOOKUP(D31,BD!$B:$D,2,FALSE),"")</f>
        <v>BME</v>
      </c>
      <c r="G31" s="145" t="str">
        <f>IFERROR(VLOOKUP(E31,BD!$B:$D,2,FALSE),"")</f>
        <v>LCC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800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/>
      <c r="R31" s="33">
        <v>800</v>
      </c>
      <c r="S31" s="33"/>
      <c r="T31" s="33"/>
      <c r="U31" s="33"/>
      <c r="V31" s="141"/>
    </row>
    <row r="32" spans="2:22" ht="12" x14ac:dyDescent="0.2">
      <c r="B32" s="27"/>
      <c r="C32" s="234">
        <v>23</v>
      </c>
      <c r="D32" s="2" t="s">
        <v>696</v>
      </c>
      <c r="E32" s="70" t="s">
        <v>98</v>
      </c>
      <c r="F32" s="145" t="str">
        <f>IFERROR(VLOOKUP(D32,BD!$B:$D,2,FALSE),"")</f>
        <v>SMCC</v>
      </c>
      <c r="G32" s="145" t="str">
        <f>IFERROR(VLOOKUP(E32,BD!$B:$D,2,FALSE),"")</f>
        <v>LCC</v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640</v>
      </c>
      <c r="I32" s="147">
        <f t="shared" si="0"/>
        <v>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>
        <v>640</v>
      </c>
      <c r="V32" s="141"/>
    </row>
    <row r="33" spans="2:22" ht="12" x14ac:dyDescent="0.2">
      <c r="B33" s="27"/>
      <c r="C33" s="234"/>
      <c r="D33" s="2" t="s">
        <v>56</v>
      </c>
      <c r="E33" s="70" t="s">
        <v>96</v>
      </c>
      <c r="F33" s="145" t="str">
        <f>IFERROR(VLOOKUP(D33,BD!$B:$D,2,FALSE),"")</f>
        <v>SMCC</v>
      </c>
      <c r="G33" s="145" t="str">
        <f>IFERROR(VLOOKUP(E33,BD!$B:$D,2,FALSE),"")</f>
        <v>BME</v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640</v>
      </c>
      <c r="I33" s="147">
        <f t="shared" si="0"/>
        <v>1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>
        <v>640</v>
      </c>
      <c r="V33" s="141"/>
    </row>
    <row r="34" spans="2:22" ht="12" x14ac:dyDescent="0.2">
      <c r="B34" s="27"/>
      <c r="C34" s="234">
        <v>25</v>
      </c>
      <c r="D34" s="105" t="s">
        <v>1110</v>
      </c>
      <c r="E34" s="105" t="s">
        <v>69</v>
      </c>
      <c r="F34" s="145" t="str">
        <f>IFERROR(VLOOKUP(D34,BD!$B:$D,2,FALSE),"")</f>
        <v>BME</v>
      </c>
      <c r="G34" s="145" t="str">
        <f>IFERROR(VLOOKUP(E34,BD!$B:$D,2,FALSE),"")</f>
        <v>BME</v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560</v>
      </c>
      <c r="I34" s="147">
        <f t="shared" si="0"/>
        <v>1</v>
      </c>
      <c r="J34" s="33"/>
      <c r="K34" s="33"/>
      <c r="L34" s="33">
        <v>560</v>
      </c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234">
        <v>26</v>
      </c>
      <c r="D35" s="2" t="s">
        <v>66</v>
      </c>
      <c r="E35" s="2" t="s">
        <v>69</v>
      </c>
      <c r="F35" s="145" t="str">
        <f>IFERROR(VLOOKUP(D35,BD!$B:$D,2,FALSE),"")</f>
        <v>BME</v>
      </c>
      <c r="G35" s="145" t="str">
        <f>IFERROR(VLOOKUP(E35,BD!$B:$D,2,FALSE),"")</f>
        <v>BME</v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440</v>
      </c>
      <c r="I35" s="147">
        <f t="shared" si="0"/>
        <v>1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v>440</v>
      </c>
      <c r="U35" s="33"/>
      <c r="V35" s="141"/>
    </row>
    <row r="36" spans="2:22" ht="12" x14ac:dyDescent="0.2">
      <c r="B36" s="27"/>
      <c r="C36" s="234"/>
      <c r="D36" s="2" t="s">
        <v>220</v>
      </c>
      <c r="E36" s="2" t="s">
        <v>96</v>
      </c>
      <c r="F36" s="145" t="str">
        <f>IFERROR(VLOOKUP(D36,BD!$B:$D,2,FALSE),"")</f>
        <v>BME</v>
      </c>
      <c r="G36" s="145" t="str">
        <f>IFERROR(VLOOKUP(E36,BD!$B:$D,2,FALSE),"")</f>
        <v>BME</v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440</v>
      </c>
      <c r="I36" s="147">
        <f t="shared" si="0"/>
        <v>1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v>440</v>
      </c>
      <c r="U36" s="33"/>
      <c r="V36" s="141"/>
    </row>
    <row r="37" spans="2:22" x14ac:dyDescent="0.2">
      <c r="B37" s="31"/>
      <c r="C37" s="17"/>
      <c r="D37" s="17"/>
      <c r="E37" s="17"/>
      <c r="F37" s="100"/>
      <c r="G37" s="100"/>
      <c r="H37" s="18"/>
      <c r="I37" s="18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41"/>
    </row>
    <row r="38" spans="2:22" s="21" customFormat="1" x14ac:dyDescent="0.2">
      <c r="B38" s="28"/>
      <c r="C38" s="19"/>
      <c r="D38" s="20"/>
      <c r="E38" s="20" t="str">
        <f>SM!D38</f>
        <v>CONTAGEM DE SEMANAS</v>
      </c>
      <c r="F38" s="100"/>
      <c r="G38" s="100"/>
      <c r="H38" s="18"/>
      <c r="I38" s="18"/>
      <c r="J38" s="102">
        <f>SM!H$38</f>
        <v>50</v>
      </c>
      <c r="K38" s="102">
        <f>SM!I$38</f>
        <v>49</v>
      </c>
      <c r="L38" s="102">
        <f>SM!J$38</f>
        <v>35</v>
      </c>
      <c r="M38" s="102">
        <f>SM!K$38</f>
        <v>30</v>
      </c>
      <c r="N38" s="102">
        <f>SM!L$38</f>
        <v>28</v>
      </c>
      <c r="O38" s="102">
        <f>SM!M$38</f>
        <v>26</v>
      </c>
      <c r="P38" s="102">
        <f>SM!N$38</f>
        <v>22</v>
      </c>
      <c r="Q38" s="102">
        <f>SM!O$38</f>
        <v>11</v>
      </c>
      <c r="R38" s="102">
        <f>SM!P$38</f>
        <v>4</v>
      </c>
      <c r="S38" s="102">
        <f>SM!Q$38</f>
        <v>4</v>
      </c>
      <c r="T38" s="102">
        <f>SM!R$38</f>
        <v>4</v>
      </c>
      <c r="U38" s="102">
        <f>SM!S$38</f>
        <v>1</v>
      </c>
      <c r="V38" s="142"/>
    </row>
  </sheetData>
  <sheetProtection selectLockedCells="1" selectUnlockedCells="1"/>
  <sortState ref="D10:U36">
    <sortCondition descending="1" ref="H10"/>
  </sortState>
  <mergeCells count="7">
    <mergeCell ref="C6:C8"/>
    <mergeCell ref="D6:D8"/>
    <mergeCell ref="H6:H8"/>
    <mergeCell ref="I6:I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D10:E36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1"/>
  <sheetViews>
    <sheetView showGridLines="0" zoomScale="90" zoomScaleNormal="90" zoomScaleSheetLayoutView="100" workbookViewId="0">
      <selection activeCell="Q13" sqref="Q13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33.7109375" style="4" bestFit="1" customWidth="1"/>
    <col min="5" max="5" width="40.28515625" style="4" bestFit="1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317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943</v>
      </c>
      <c r="E10" s="2" t="s">
        <v>974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3400</v>
      </c>
      <c r="I10" s="147">
        <f t="shared" ref="I10:I39" si="0">COUNT(J10:V10)-COUNTIF(J10:V10,"=0")</f>
        <v>3</v>
      </c>
      <c r="J10" s="33"/>
      <c r="K10" s="33"/>
      <c r="L10" s="33"/>
      <c r="M10" s="33"/>
      <c r="N10" s="33"/>
      <c r="O10" s="33"/>
      <c r="P10" s="33"/>
      <c r="Q10" s="33">
        <v>1120</v>
      </c>
      <c r="R10" s="33"/>
      <c r="S10" s="33"/>
      <c r="T10" s="33">
        <v>680</v>
      </c>
      <c r="U10" s="33">
        <v>1600</v>
      </c>
      <c r="V10" s="141"/>
    </row>
    <row r="11" spans="2:22" ht="12" x14ac:dyDescent="0.2">
      <c r="B11" s="27"/>
      <c r="C11" s="204">
        <v>2</v>
      </c>
      <c r="D11" s="123" t="s">
        <v>1702</v>
      </c>
      <c r="E11" s="2" t="s">
        <v>1047</v>
      </c>
      <c r="F11" s="145" t="str">
        <f>IFERROR(VLOOKUP(D11,BD!$B:$D,2,FALSE),"")</f>
        <v>SMCC</v>
      </c>
      <c r="G11" s="145" t="str">
        <f>IFERROR(VLOOKUP(E11,BD!$B:$D,2,FALSE),"")</f>
        <v>SMCC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1680</v>
      </c>
      <c r="I11" s="147">
        <f t="shared" si="0"/>
        <v>2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>
        <v>560</v>
      </c>
      <c r="U11" s="33">
        <v>1120</v>
      </c>
      <c r="V11" s="141"/>
    </row>
    <row r="12" spans="2:22" ht="12" x14ac:dyDescent="0.2">
      <c r="B12" s="27"/>
      <c r="C12" s="263">
        <v>3</v>
      </c>
      <c r="D12" s="2" t="s">
        <v>931</v>
      </c>
      <c r="E12" s="2" t="s">
        <v>582</v>
      </c>
      <c r="F12" s="145" t="str">
        <f>IFERROR(VLOOKUP(D12,BD!$B:$D,2,FALSE),"")</f>
        <v>ACENB</v>
      </c>
      <c r="G12" s="145" t="str">
        <f>IFERROR(VLOOKUP(E12,BD!$B:$D,2,FALSE),"")</f>
        <v>ABCFI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1600</v>
      </c>
      <c r="I12" s="147">
        <f t="shared" si="0"/>
        <v>1</v>
      </c>
      <c r="J12" s="33"/>
      <c r="K12" s="33"/>
      <c r="L12" s="33"/>
      <c r="M12" s="33">
        <v>1600</v>
      </c>
      <c r="N12" s="33"/>
      <c r="O12" s="33"/>
      <c r="P12" s="33"/>
      <c r="Q12" s="33"/>
      <c r="R12" s="33"/>
      <c r="S12" s="33"/>
      <c r="T12" s="33"/>
      <c r="U12" s="33"/>
      <c r="V12" s="141"/>
    </row>
    <row r="13" spans="2:22" ht="12" x14ac:dyDescent="0.2">
      <c r="B13" s="27"/>
      <c r="C13" s="263"/>
      <c r="D13" s="2" t="s">
        <v>692</v>
      </c>
      <c r="E13" s="2" t="s">
        <v>582</v>
      </c>
      <c r="F13" s="145" t="str">
        <f>IFERROR(VLOOKUP(D13,BD!$B:$D,2,FALSE),"")</f>
        <v>CC</v>
      </c>
      <c r="G13" s="145" t="str">
        <f>IFERROR(VLOOKUP(E13,BD!$B:$D,2,FALSE),"")</f>
        <v>ABCFI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1600</v>
      </c>
      <c r="I13" s="147">
        <f t="shared" si="0"/>
        <v>1</v>
      </c>
      <c r="J13" s="33"/>
      <c r="K13" s="33"/>
      <c r="L13" s="33"/>
      <c r="M13" s="33"/>
      <c r="N13" s="33"/>
      <c r="O13" s="33"/>
      <c r="P13" s="33"/>
      <c r="Q13" s="33">
        <v>1600</v>
      </c>
      <c r="R13" s="33"/>
      <c r="S13" s="33"/>
      <c r="T13" s="33"/>
      <c r="U13" s="33"/>
      <c r="V13" s="141"/>
    </row>
    <row r="14" spans="2:22" ht="12" x14ac:dyDescent="0.2">
      <c r="B14" s="27"/>
      <c r="C14" s="263">
        <v>5</v>
      </c>
      <c r="D14" s="2" t="s">
        <v>1714</v>
      </c>
      <c r="E14" s="2" t="s">
        <v>1715</v>
      </c>
      <c r="F14" s="145" t="str">
        <f>IFERROR(VLOOKUP(D14,BD!$B:$D,2,FALSE),"")</f>
        <v>BME</v>
      </c>
      <c r="G14" s="145" t="str">
        <f>IFERROR(VLOOKUP(E14,BD!$B:$D,2,FALSE),"")</f>
        <v>BME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1360</v>
      </c>
      <c r="I14" s="147">
        <f t="shared" si="0"/>
        <v>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>
        <v>1360</v>
      </c>
      <c r="V14" s="141"/>
    </row>
    <row r="15" spans="2:22" ht="12" x14ac:dyDescent="0.2">
      <c r="B15" s="27"/>
      <c r="C15" s="263">
        <v>6</v>
      </c>
      <c r="D15" s="2" t="s">
        <v>1722</v>
      </c>
      <c r="E15" s="2" t="s">
        <v>1723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800</v>
      </c>
      <c r="I15" s="147">
        <f t="shared" si="0"/>
        <v>1</v>
      </c>
      <c r="J15" s="33"/>
      <c r="K15" s="33"/>
      <c r="L15" s="33"/>
      <c r="M15" s="33"/>
      <c r="N15" s="33"/>
      <c r="O15" s="33">
        <v>800</v>
      </c>
      <c r="P15" s="33"/>
      <c r="Q15" s="33"/>
      <c r="R15" s="33"/>
      <c r="S15" s="33"/>
      <c r="T15" s="33"/>
      <c r="U15" s="33"/>
      <c r="V15" s="141"/>
    </row>
    <row r="16" spans="2:22" ht="12" x14ac:dyDescent="0.2">
      <c r="B16" s="27"/>
      <c r="C16" s="263"/>
      <c r="D16" s="2" t="s">
        <v>1703</v>
      </c>
      <c r="E16" s="121" t="s">
        <v>1732</v>
      </c>
      <c r="F16" s="145" t="str">
        <f>IFERROR(VLOOKUP(D16,BD!$B:$D,2,FALSE),"")</f>
        <v>PIAMARTA</v>
      </c>
      <c r="G16" s="145" t="str">
        <f>IFERROR(VLOOKUP(E16,BD!$B:$D,2,FALSE),"")</f>
        <v>PIAMARTA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800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>
        <v>800</v>
      </c>
      <c r="T16" s="33"/>
      <c r="U16" s="33"/>
      <c r="V16" s="141"/>
    </row>
    <row r="17" spans="2:22" ht="12" x14ac:dyDescent="0.2">
      <c r="B17" s="27"/>
      <c r="C17" s="263"/>
      <c r="D17" s="2" t="s">
        <v>1047</v>
      </c>
      <c r="E17" s="2" t="s">
        <v>974</v>
      </c>
      <c r="F17" s="145" t="str">
        <f>IFERROR(VLOOKUP(D17,BD!$B:$D,2,FALSE),"")</f>
        <v>SMCC</v>
      </c>
      <c r="G17" s="145" t="str">
        <f>IFERROR(VLOOKUP(E17,BD!$B:$D,2,FALSE),"")</f>
        <v>SMCC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800</v>
      </c>
      <c r="I17" s="147">
        <f t="shared" si="0"/>
        <v>1</v>
      </c>
      <c r="J17" s="33"/>
      <c r="K17" s="33"/>
      <c r="L17" s="33">
        <v>800</v>
      </c>
      <c r="M17" s="33"/>
      <c r="N17" s="33"/>
      <c r="O17" s="33"/>
      <c r="P17" s="33"/>
      <c r="Q17" s="33"/>
      <c r="R17" s="33"/>
      <c r="S17" s="33"/>
      <c r="T17" s="33"/>
      <c r="U17" s="33"/>
      <c r="V17" s="141"/>
    </row>
    <row r="18" spans="2:22" ht="12" x14ac:dyDescent="0.2">
      <c r="B18" s="27"/>
      <c r="C18" s="263"/>
      <c r="D18" s="2" t="s">
        <v>1724</v>
      </c>
      <c r="E18" s="2" t="s">
        <v>1536</v>
      </c>
      <c r="F18" s="145" t="str">
        <f>IFERROR(VLOOKUP(D18,BD!$B:$D,2,FALSE),"")</f>
        <v>CSJ/NAMBA TRAINING</v>
      </c>
      <c r="G18" s="145" t="str">
        <f>IFERROR(VLOOKUP(E18,BD!$B:$D,2,FALSE),"")</f>
        <v>CSJ/NAMBA TRAINING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800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/>
      <c r="Q18" s="33"/>
      <c r="R18" s="33">
        <v>800</v>
      </c>
      <c r="S18" s="33"/>
      <c r="T18" s="33"/>
      <c r="U18" s="33"/>
      <c r="V18" s="141"/>
    </row>
    <row r="19" spans="2:22" ht="12" x14ac:dyDescent="0.2">
      <c r="B19" s="27"/>
      <c r="C19" s="263">
        <v>10</v>
      </c>
      <c r="D19" s="2" t="s">
        <v>1720</v>
      </c>
      <c r="E19" s="2" t="s">
        <v>1721</v>
      </c>
      <c r="F19" s="145" t="str">
        <f>IFERROR(VLOOKUP(D19,BD!$B:$D,2,FALSE),"")</f>
        <v>ABCFI</v>
      </c>
      <c r="G19" s="145" t="str">
        <f>IFERROR(VLOOKUP(E19,BD!$B:$D,2,FALSE),"")</f>
        <v>ABCFI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680</v>
      </c>
      <c r="I19" s="147">
        <f t="shared" si="0"/>
        <v>1</v>
      </c>
      <c r="J19" s="33"/>
      <c r="K19" s="33"/>
      <c r="L19" s="33"/>
      <c r="M19" s="33"/>
      <c r="N19" s="33"/>
      <c r="O19" s="33">
        <v>680</v>
      </c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263"/>
      <c r="D20" s="2"/>
      <c r="E20" s="2"/>
      <c r="F20" s="145" t="str">
        <f>IFERROR(VLOOKUP(D20,BD!$B:$D,2,FALSE),"")</f>
        <v/>
      </c>
      <c r="G20" s="145" t="str">
        <f>IFERROR(VLOOKUP(E20,BD!$B:$D,2,FALSE),"")</f>
        <v/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0</v>
      </c>
      <c r="I20" s="147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204"/>
      <c r="D21" s="2"/>
      <c r="E21" s="2"/>
      <c r="F21" s="145" t="str">
        <f>IFERROR(VLOOKUP(D21,BD!$B:$D,2,FALSE),"")</f>
        <v/>
      </c>
      <c r="G21" s="145" t="str">
        <f>IFERROR(VLOOKUP(E21,BD!$B:$D,2,FALSE),"")</f>
        <v/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0</v>
      </c>
      <c r="I21" s="147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41"/>
    </row>
    <row r="22" spans="2:22" ht="12" x14ac:dyDescent="0.2">
      <c r="B22" s="27"/>
      <c r="C22" s="204"/>
      <c r="D22" s="2"/>
      <c r="E22" s="2"/>
      <c r="F22" s="145" t="str">
        <f>IFERROR(VLOOKUP(D22,BD!$B:$D,2,FALSE),"")</f>
        <v/>
      </c>
      <c r="G22" s="145" t="str">
        <f>IFERROR(VLOOKUP(E22,BD!$B:$D,2,FALSE),"")</f>
        <v/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0</v>
      </c>
      <c r="I22" s="147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04"/>
      <c r="D23" s="2"/>
      <c r="E23" s="2"/>
      <c r="F23" s="145" t="str">
        <f>IFERROR(VLOOKUP(D23,BD!$B:$D,2,FALSE),"")</f>
        <v/>
      </c>
      <c r="G23" s="145" t="str">
        <f>IFERROR(VLOOKUP(E23,BD!$B:$D,2,FALSE),"")</f>
        <v/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0</v>
      </c>
      <c r="I23" s="147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04"/>
      <c r="D24" s="2"/>
      <c r="E24" s="2"/>
      <c r="F24" s="145" t="str">
        <f>IFERROR(VLOOKUP(D24,BD!$B:$D,2,FALSE),"")</f>
        <v/>
      </c>
      <c r="G24" s="145" t="str">
        <f>IFERROR(VLOOKUP(E24,BD!$B:$D,2,FALSE),"")</f>
        <v/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0</v>
      </c>
      <c r="I24" s="147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04"/>
      <c r="D25" s="2"/>
      <c r="E25" s="2"/>
      <c r="F25" s="145" t="str">
        <f>IFERROR(VLOOKUP(D25,BD!$B:$D,2,FALSE),"")</f>
        <v/>
      </c>
      <c r="G25" s="145" t="str">
        <f>IFERROR(VLOOKUP(E25,BD!$B:$D,2,FALSE),"")</f>
        <v/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0</v>
      </c>
      <c r="I25" s="147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04"/>
      <c r="D26" s="2"/>
      <c r="E26" s="2"/>
      <c r="F26" s="145" t="str">
        <f>IFERROR(VLOOKUP(D26,BD!$B:$D,2,FALSE),"")</f>
        <v/>
      </c>
      <c r="G26" s="145" t="str">
        <f>IFERROR(VLOOKUP(E26,BD!$B:$D,2,FALSE),"")</f>
        <v/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0</v>
      </c>
      <c r="I26" s="147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04"/>
      <c r="D27" s="2"/>
      <c r="E27" s="2"/>
      <c r="F27" s="145" t="str">
        <f>IFERROR(VLOOKUP(D27,BD!$B:$D,2,FALSE),"")</f>
        <v/>
      </c>
      <c r="G27" s="145" t="str">
        <f>IFERROR(VLOOKUP(E27,BD!$B:$D,2,FALSE),"")</f>
        <v/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0</v>
      </c>
      <c r="I27" s="147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204"/>
      <c r="D28" s="2"/>
      <c r="E28" s="2"/>
      <c r="F28" s="145" t="str">
        <f>IFERROR(VLOOKUP(D28,BD!$B:$D,2,FALSE),"")</f>
        <v/>
      </c>
      <c r="G28" s="145" t="str">
        <f>IFERROR(VLOOKUP(E28,BD!$B:$D,2,FALSE),"")</f>
        <v/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0</v>
      </c>
      <c r="I28" s="147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1"/>
      <c r="D29" s="2"/>
      <c r="E29" s="2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138"/>
      <c r="D30" s="2"/>
      <c r="E30" s="2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138"/>
      <c r="D31" s="2"/>
      <c r="E31" s="2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138"/>
      <c r="D32" s="2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138"/>
      <c r="D33" s="2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38"/>
      <c r="D34" s="2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8"/>
      <c r="D35" s="2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204"/>
      <c r="D36" s="2"/>
      <c r="E36" s="2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204"/>
      <c r="D37" s="2"/>
      <c r="E37" s="2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38"/>
      <c r="D38" s="2"/>
      <c r="E38" s="2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138"/>
      <c r="D39" s="2"/>
      <c r="E39" s="2"/>
      <c r="F39" s="145" t="str">
        <f>IFERROR(VLOOKUP(D39,BD!$B:$D,2,FALSE),"")</f>
        <v/>
      </c>
      <c r="G39" s="145" t="str">
        <f>IFERROR(VLOOKUP(E39,BD!$B:$D,2,FALSE),"")</f>
        <v/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0</v>
      </c>
      <c r="I39" s="147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41"/>
    </row>
    <row r="41" spans="2:22" s="21" customFormat="1" x14ac:dyDescent="0.2">
      <c r="B41" s="110"/>
      <c r="C41" s="19"/>
      <c r="D41" s="20"/>
      <c r="E41" s="20" t="str">
        <f>SM!$D$38</f>
        <v>CONTAGEM DE SEMANAS</v>
      </c>
      <c r="F41" s="95"/>
      <c r="G41" s="95"/>
      <c r="H41" s="18"/>
      <c r="I41" s="18"/>
      <c r="J41" s="102">
        <f>SM!H$38</f>
        <v>50</v>
      </c>
      <c r="K41" s="102">
        <f>SM!I$38</f>
        <v>49</v>
      </c>
      <c r="L41" s="102">
        <f>SM!J$38</f>
        <v>35</v>
      </c>
      <c r="M41" s="102">
        <f>SM!K$38</f>
        <v>30</v>
      </c>
      <c r="N41" s="102">
        <f>SM!L$38</f>
        <v>28</v>
      </c>
      <c r="O41" s="102">
        <f>SM!M$38</f>
        <v>26</v>
      </c>
      <c r="P41" s="102">
        <f>SM!N$38</f>
        <v>22</v>
      </c>
      <c r="Q41" s="102">
        <f>SM!O$38</f>
        <v>11</v>
      </c>
      <c r="R41" s="102">
        <f>SM!P$38</f>
        <v>4</v>
      </c>
      <c r="S41" s="102">
        <f>SM!Q$38</f>
        <v>4</v>
      </c>
      <c r="T41" s="102">
        <f>SM!R$38</f>
        <v>4</v>
      </c>
      <c r="U41" s="102">
        <f>SM!S$38</f>
        <v>1</v>
      </c>
      <c r="V41" s="142"/>
    </row>
  </sheetData>
  <sheetProtection selectLockedCells="1" selectUnlockedCells="1"/>
  <sortState ref="D10:U39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BD!$B:$B</xm:f>
          </x14:formula1>
          <xm:sqref>E16</xm:sqref>
        </x14:dataValidation>
        <x14:dataValidation type="list" allowBlank="1" showInputMessage="1" showErrorMessage="1">
          <x14:formula1>
            <xm:f>BD!$B:$B</xm:f>
          </x14:formula1>
          <xm:sqref>D10:D39 E10:E15 E17:E39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1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35.85546875" style="4" customWidth="1"/>
    <col min="5" max="5" width="40.28515625" style="4" bestFit="1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629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38">
        <v>1</v>
      </c>
      <c r="D10" s="2" t="s">
        <v>1130</v>
      </c>
      <c r="E10" s="2" t="s">
        <v>974</v>
      </c>
      <c r="F10" s="145" t="str">
        <f>IFERROR(VLOOKUP(D10,BD!$B:$D,2,FALSE),"")</f>
        <v>SMCC</v>
      </c>
      <c r="G10" s="145" t="str">
        <f>IFERROR(VLOOKUP(E10,BD!$B:$D,2,FALSE),"")</f>
        <v>SMCC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3840</v>
      </c>
      <c r="I10" s="147">
        <f t="shared" ref="I10:I39" si="0">COUNT(J10:V10)-COUNTIF(J10:V10,"=0")</f>
        <v>4</v>
      </c>
      <c r="J10" s="33"/>
      <c r="K10" s="33"/>
      <c r="L10" s="33">
        <v>560</v>
      </c>
      <c r="M10" s="33"/>
      <c r="N10" s="33"/>
      <c r="O10" s="33"/>
      <c r="P10" s="33"/>
      <c r="Q10" s="33">
        <v>880</v>
      </c>
      <c r="R10" s="33"/>
      <c r="S10" s="33"/>
      <c r="T10" s="33">
        <v>800</v>
      </c>
      <c r="U10" s="33">
        <v>1600</v>
      </c>
      <c r="V10" s="141"/>
    </row>
    <row r="11" spans="2:22" ht="12" x14ac:dyDescent="0.2">
      <c r="B11" s="27"/>
      <c r="C11" s="138">
        <v>2</v>
      </c>
      <c r="D11" s="2" t="s">
        <v>358</v>
      </c>
      <c r="E11" s="2" t="s">
        <v>582</v>
      </c>
      <c r="F11" s="145" t="str">
        <f>IFERROR(VLOOKUP(D11,BD!$B:$D,2,FALSE),"")</f>
        <v>ABCFI</v>
      </c>
      <c r="G11" s="145" t="str">
        <f>IFERROR(VLOOKUP(E11,BD!$B:$D,2,FALSE),"")</f>
        <v>ABCFI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3600</v>
      </c>
      <c r="I11" s="147">
        <f t="shared" si="0"/>
        <v>4</v>
      </c>
      <c r="J11" s="33"/>
      <c r="K11" s="33"/>
      <c r="L11" s="33"/>
      <c r="M11" s="33">
        <v>1360</v>
      </c>
      <c r="N11" s="33"/>
      <c r="O11" s="33">
        <v>560</v>
      </c>
      <c r="P11" s="33"/>
      <c r="Q11" s="33">
        <v>880</v>
      </c>
      <c r="R11" s="33"/>
      <c r="S11" s="33">
        <v>800</v>
      </c>
      <c r="T11" s="33"/>
      <c r="U11" s="33"/>
      <c r="V11" s="141"/>
    </row>
    <row r="12" spans="2:22" ht="12" x14ac:dyDescent="0.2">
      <c r="B12" s="27"/>
      <c r="C12" s="263">
        <v>3</v>
      </c>
      <c r="D12" s="2" t="s">
        <v>653</v>
      </c>
      <c r="E12" s="2" t="s">
        <v>1715</v>
      </c>
      <c r="F12" s="145" t="str">
        <f>IFERROR(VLOOKUP(D12,BD!$B:$D,2,FALSE),"")</f>
        <v>BME</v>
      </c>
      <c r="G12" s="145" t="str">
        <f>IFERROR(VLOOKUP(E12,BD!$B:$D,2,FALSE),"")</f>
        <v>BME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3560</v>
      </c>
      <c r="I12" s="147">
        <f t="shared" si="0"/>
        <v>4</v>
      </c>
      <c r="J12" s="33"/>
      <c r="K12" s="33"/>
      <c r="L12" s="33"/>
      <c r="M12" s="33"/>
      <c r="N12" s="33"/>
      <c r="O12" s="33"/>
      <c r="P12" s="33">
        <v>880</v>
      </c>
      <c r="Q12" s="33">
        <v>880</v>
      </c>
      <c r="R12" s="33"/>
      <c r="S12" s="33"/>
      <c r="T12" s="33">
        <v>680</v>
      </c>
      <c r="U12" s="33">
        <v>1120</v>
      </c>
      <c r="V12" s="141"/>
    </row>
    <row r="13" spans="2:22" ht="12" x14ac:dyDescent="0.2">
      <c r="B13" s="27"/>
      <c r="C13" s="263">
        <v>4</v>
      </c>
      <c r="D13" s="2" t="s">
        <v>195</v>
      </c>
      <c r="E13" s="2" t="s">
        <v>1050</v>
      </c>
      <c r="F13" s="145" t="str">
        <f>IFERROR(VLOOKUP(D13,BD!$B:$D,2,FALSE),"")</f>
        <v>ABCFI</v>
      </c>
      <c r="G13" s="145" t="str">
        <f>IFERROR(VLOOKUP(E13,BD!$B:$D,2,FALSE),"")</f>
        <v>ABCFI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3200</v>
      </c>
      <c r="I13" s="147">
        <f t="shared" si="0"/>
        <v>2</v>
      </c>
      <c r="J13" s="33"/>
      <c r="K13" s="33"/>
      <c r="L13" s="33"/>
      <c r="M13" s="33">
        <v>1600</v>
      </c>
      <c r="N13" s="33"/>
      <c r="O13" s="33"/>
      <c r="P13" s="33">
        <v>1600</v>
      </c>
      <c r="Q13" s="33"/>
      <c r="R13" s="33"/>
      <c r="S13" s="33"/>
      <c r="T13" s="33"/>
      <c r="U13" s="33"/>
      <c r="V13" s="141"/>
    </row>
    <row r="14" spans="2:22" ht="12" x14ac:dyDescent="0.2">
      <c r="B14" s="27"/>
      <c r="C14" s="263">
        <v>5</v>
      </c>
      <c r="D14" s="2" t="s">
        <v>1712</v>
      </c>
      <c r="E14" s="2" t="s">
        <v>1047</v>
      </c>
      <c r="F14" s="145" t="str">
        <f>IFERROR(VLOOKUP(D14,BD!$B:$D,2,FALSE),"")</f>
        <v>SMCC</v>
      </c>
      <c r="G14" s="145" t="str">
        <f>IFERROR(VLOOKUP(E14,BD!$B:$D,2,FALSE),"")</f>
        <v>SMCC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1920</v>
      </c>
      <c r="I14" s="147">
        <f t="shared" si="0"/>
        <v>2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v>560</v>
      </c>
      <c r="U14" s="33">
        <v>1360</v>
      </c>
      <c r="V14" s="141"/>
    </row>
    <row r="15" spans="2:22" ht="12" x14ac:dyDescent="0.2">
      <c r="B15" s="27"/>
      <c r="C15" s="263">
        <v>6</v>
      </c>
      <c r="D15" s="2" t="s">
        <v>942</v>
      </c>
      <c r="E15" s="2" t="s">
        <v>943</v>
      </c>
      <c r="F15" s="145" t="str">
        <f>IFERROR(VLOOKUP(D15,BD!$B:$D,2,FALSE),"")</f>
        <v>SMCC</v>
      </c>
      <c r="G15" s="145" t="str">
        <f>IFERROR(VLOOKUP(E15,BD!$B:$D,2,FALSE),"")</f>
        <v>SMCC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1680</v>
      </c>
      <c r="I15" s="147">
        <f t="shared" si="0"/>
        <v>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>
        <v>560</v>
      </c>
      <c r="U15" s="33">
        <v>1120</v>
      </c>
      <c r="V15" s="141"/>
    </row>
    <row r="16" spans="2:22" ht="12" x14ac:dyDescent="0.2">
      <c r="B16" s="27"/>
      <c r="C16" s="263">
        <v>7</v>
      </c>
      <c r="D16" s="2" t="s">
        <v>936</v>
      </c>
      <c r="E16" s="2" t="s">
        <v>1050</v>
      </c>
      <c r="F16" s="145" t="str">
        <f>IFERROR(VLOOKUP(D16,BD!$B:$D,2,FALSE),"")</f>
        <v>ABCFI</v>
      </c>
      <c r="G16" s="145" t="str">
        <f>IFERROR(VLOOKUP(E16,BD!$B:$D,2,FALSE),"")</f>
        <v>ABCFI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1600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>
        <v>1600</v>
      </c>
      <c r="R16" s="33"/>
      <c r="S16" s="33"/>
      <c r="T16" s="33"/>
      <c r="U16" s="33"/>
      <c r="V16" s="141"/>
    </row>
    <row r="17" spans="2:22" ht="12" x14ac:dyDescent="0.2">
      <c r="B17" s="27"/>
      <c r="C17" s="263">
        <v>8</v>
      </c>
      <c r="D17" s="2" t="s">
        <v>145</v>
      </c>
      <c r="E17" s="2" t="s">
        <v>1726</v>
      </c>
      <c r="F17" s="145" t="str">
        <f>IFERROR(VLOOKUP(D17,BD!$B:$D,2,FALSE),"")</f>
        <v>BME</v>
      </c>
      <c r="G17" s="145" t="str">
        <f>IFERROR(VLOOKUP(E17,BD!$B:$D,2,FALSE),"")</f>
        <v>BME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1360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/>
      <c r="Q17" s="33">
        <v>1360</v>
      </c>
      <c r="R17" s="33"/>
      <c r="S17" s="33"/>
      <c r="T17" s="33"/>
      <c r="U17" s="33"/>
      <c r="V17" s="141"/>
    </row>
    <row r="18" spans="2:22" ht="12" x14ac:dyDescent="0.2">
      <c r="B18" s="27"/>
      <c r="C18" s="263"/>
      <c r="D18" s="2" t="s">
        <v>936</v>
      </c>
      <c r="E18" s="2" t="s">
        <v>1704</v>
      </c>
      <c r="F18" s="145" t="str">
        <f>IFERROR(VLOOKUP(D18,BD!$B:$D,2,FALSE),"")</f>
        <v>ABCFI</v>
      </c>
      <c r="G18" s="145" t="str">
        <f>IFERROR(VLOOKUP(E18,BD!$B:$D,2,FALSE),"")</f>
        <v/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1360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>
        <v>1360</v>
      </c>
      <c r="Q18" s="33"/>
      <c r="R18" s="33"/>
      <c r="S18" s="33"/>
      <c r="T18" s="33"/>
      <c r="U18" s="33"/>
      <c r="V18" s="141"/>
    </row>
    <row r="19" spans="2:22" ht="12" x14ac:dyDescent="0.2">
      <c r="B19" s="27"/>
      <c r="C19" s="263">
        <v>10</v>
      </c>
      <c r="D19" s="2" t="s">
        <v>630</v>
      </c>
      <c r="E19" s="2" t="s">
        <v>895</v>
      </c>
      <c r="F19" s="145" t="str">
        <f>IFERROR(VLOOKUP(D19,BD!$B:$D,2,FALSE),"")</f>
        <v>CC</v>
      </c>
      <c r="G19" s="145" t="str">
        <f>IFERROR(VLOOKUP(E19,BD!$B:$D,2,FALSE),"")</f>
        <v>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1240</v>
      </c>
      <c r="I19" s="147">
        <f t="shared" si="0"/>
        <v>2</v>
      </c>
      <c r="J19" s="33">
        <v>680</v>
      </c>
      <c r="K19" s="33"/>
      <c r="L19" s="33">
        <v>560</v>
      </c>
      <c r="M19" s="33"/>
      <c r="N19" s="33"/>
      <c r="O19" s="33"/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263">
        <v>11</v>
      </c>
      <c r="D20" s="2" t="s">
        <v>1528</v>
      </c>
      <c r="E20" s="2" t="s">
        <v>1714</v>
      </c>
      <c r="F20" s="145" t="str">
        <f>IFERROR(VLOOKUP(D20,BD!$B:$D,2,FALSE),"")</f>
        <v>BME</v>
      </c>
      <c r="G20" s="145" t="str">
        <f>IFERROR(VLOOKUP(E20,BD!$B:$D,2,FALSE),"")</f>
        <v>BME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880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880</v>
      </c>
      <c r="V20" s="141"/>
    </row>
    <row r="21" spans="2:22" ht="12" x14ac:dyDescent="0.2">
      <c r="B21" s="27"/>
      <c r="C21" s="263"/>
      <c r="D21" s="2" t="s">
        <v>1705</v>
      </c>
      <c r="E21" s="2" t="s">
        <v>1701</v>
      </c>
      <c r="F21" s="145" t="str">
        <f>IFERROR(VLOOKUP(D21,BD!$B:$D,2,FALSE),"")</f>
        <v>SMEL/MCR</v>
      </c>
      <c r="G21" s="145" t="str">
        <f>IFERROR(VLOOKUP(E21,BD!$B:$D,2,FALSE),"")</f>
        <v>SMEL/MCR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880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>
        <v>880</v>
      </c>
      <c r="Q21" s="33"/>
      <c r="R21" s="33"/>
      <c r="S21" s="33"/>
      <c r="T21" s="33"/>
      <c r="U21" s="33"/>
      <c r="V21" s="141"/>
    </row>
    <row r="22" spans="2:22" ht="12" x14ac:dyDescent="0.2">
      <c r="B22" s="27"/>
      <c r="C22" s="263"/>
      <c r="D22" s="2" t="s">
        <v>609</v>
      </c>
      <c r="E22" s="2" t="s">
        <v>934</v>
      </c>
      <c r="F22" s="145" t="str">
        <f>IFERROR(VLOOKUP(D22,BD!$B:$D,2,FALSE),"")</f>
        <v>SMCC</v>
      </c>
      <c r="G22" s="145" t="str">
        <f>IFERROR(VLOOKUP(E22,BD!$B:$D,2,FALSE),"")</f>
        <v>SMCC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880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>
        <v>880</v>
      </c>
      <c r="V22" s="141"/>
    </row>
    <row r="23" spans="2:22" ht="12" x14ac:dyDescent="0.2">
      <c r="B23" s="27"/>
      <c r="C23" s="263"/>
      <c r="D23" s="2" t="s">
        <v>693</v>
      </c>
      <c r="E23" s="2" t="s">
        <v>1047</v>
      </c>
      <c r="F23" s="145" t="str">
        <f>IFERROR(VLOOKUP(D23,BD!$B:$D,2,FALSE),"")</f>
        <v>SMCC</v>
      </c>
      <c r="G23" s="145" t="str">
        <f>IFERROR(VLOOKUP(E23,BD!$B:$D,2,FALSE),"")</f>
        <v>SMCC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880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>
        <v>880</v>
      </c>
      <c r="Q23" s="33"/>
      <c r="R23" s="33"/>
      <c r="S23" s="33"/>
      <c r="T23" s="33"/>
      <c r="U23" s="33"/>
      <c r="V23" s="141"/>
    </row>
    <row r="24" spans="2:22" ht="12" x14ac:dyDescent="0.2">
      <c r="B24" s="27"/>
      <c r="C24" s="263">
        <v>15</v>
      </c>
      <c r="D24" s="2" t="s">
        <v>95</v>
      </c>
      <c r="E24" s="123" t="s">
        <v>216</v>
      </c>
      <c r="F24" s="145" t="str">
        <f>IFERROR(VLOOKUP(D24,BD!$B:$D,2,FALSE),"")</f>
        <v>ILECE</v>
      </c>
      <c r="G24" s="145" t="str">
        <f>IFERROR(VLOOKUP(E24,BD!$B:$D,2,FALSE),"")</f>
        <v>LCC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800</v>
      </c>
      <c r="I24" s="147">
        <f t="shared" si="0"/>
        <v>1</v>
      </c>
      <c r="J24" s="33"/>
      <c r="K24" s="33"/>
      <c r="L24" s="33"/>
      <c r="M24" s="33"/>
      <c r="N24" s="33"/>
      <c r="O24" s="33"/>
      <c r="P24" s="33"/>
      <c r="Q24" s="33"/>
      <c r="R24" s="33">
        <v>800</v>
      </c>
      <c r="S24" s="33"/>
      <c r="T24" s="33"/>
      <c r="U24" s="33"/>
      <c r="V24" s="141"/>
    </row>
    <row r="25" spans="2:22" ht="12" x14ac:dyDescent="0.2">
      <c r="B25" s="27"/>
      <c r="C25" s="263"/>
      <c r="D25" s="2" t="s">
        <v>916</v>
      </c>
      <c r="E25" s="2" t="s">
        <v>1047</v>
      </c>
      <c r="F25" s="145" t="str">
        <f>IFERROR(VLOOKUP(D25,BD!$B:$D,2,FALSE),"")</f>
        <v>SMCC</v>
      </c>
      <c r="G25" s="145" t="str">
        <f>IFERROR(VLOOKUP(E25,BD!$B:$D,2,FALSE),"")</f>
        <v>SMCC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800</v>
      </c>
      <c r="I25" s="147">
        <f t="shared" si="0"/>
        <v>1</v>
      </c>
      <c r="J25" s="33"/>
      <c r="K25" s="33"/>
      <c r="L25" s="33">
        <v>800</v>
      </c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63"/>
      <c r="D26" s="2" t="s">
        <v>341</v>
      </c>
      <c r="E26" s="2" t="s">
        <v>692</v>
      </c>
      <c r="F26" s="145" t="str">
        <f>IFERROR(VLOOKUP(D26,BD!$B:$D,2,FALSE),"")</f>
        <v>SMCC</v>
      </c>
      <c r="G26" s="145" t="str">
        <f>IFERROR(VLOOKUP(E26,BD!$B:$D,2,FALSE),"")</f>
        <v>CC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800</v>
      </c>
      <c r="I26" s="147">
        <f t="shared" si="0"/>
        <v>1</v>
      </c>
      <c r="J26" s="33">
        <v>800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63"/>
      <c r="D27" s="2" t="s">
        <v>1718</v>
      </c>
      <c r="E27" s="2" t="s">
        <v>1723</v>
      </c>
      <c r="F27" s="145" t="str">
        <f>IFERROR(VLOOKUP(D27,BD!$B:$D,2,FALSE),"")</f>
        <v>ABCFI</v>
      </c>
      <c r="G27" s="145" t="str">
        <f>IFERROR(VLOOKUP(E27,BD!$B:$D,2,FALSE),"")</f>
        <v>ABCFI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800</v>
      </c>
      <c r="I27" s="147">
        <f t="shared" si="0"/>
        <v>1</v>
      </c>
      <c r="J27" s="33"/>
      <c r="K27" s="33"/>
      <c r="L27" s="33"/>
      <c r="M27" s="33"/>
      <c r="N27" s="33"/>
      <c r="O27" s="33">
        <v>800</v>
      </c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263">
        <v>19</v>
      </c>
      <c r="D28" s="2" t="s">
        <v>653</v>
      </c>
      <c r="E28" s="121" t="s">
        <v>627</v>
      </c>
      <c r="F28" s="145" t="str">
        <f>IFERROR(VLOOKUP(D28,BD!$B:$D,2,FALSE),"")</f>
        <v>BME</v>
      </c>
      <c r="G28" s="145" t="str">
        <f>IFERROR(VLOOKUP(E28,BD!$B:$D,2,FALSE),"")</f>
        <v>BME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680</v>
      </c>
      <c r="I28" s="147">
        <f t="shared" si="0"/>
        <v>1</v>
      </c>
      <c r="J28" s="33"/>
      <c r="K28" s="33"/>
      <c r="L28" s="33">
        <v>680</v>
      </c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263"/>
      <c r="D29" s="10" t="s">
        <v>195</v>
      </c>
      <c r="E29" s="2" t="s">
        <v>1704</v>
      </c>
      <c r="F29" s="145" t="str">
        <f>IFERROR(VLOOKUP(D29,BD!$B:$D,2,FALSE),"")</f>
        <v>ABCFI</v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680</v>
      </c>
      <c r="I29" s="147">
        <f t="shared" si="0"/>
        <v>1</v>
      </c>
      <c r="J29" s="33"/>
      <c r="K29" s="33"/>
      <c r="L29" s="33"/>
      <c r="M29" s="33"/>
      <c r="N29" s="33"/>
      <c r="O29" s="33"/>
      <c r="P29" s="33"/>
      <c r="Q29" s="33"/>
      <c r="R29" s="33"/>
      <c r="S29" s="33">
        <v>680</v>
      </c>
      <c r="T29" s="33"/>
      <c r="U29" s="33"/>
      <c r="V29" s="141"/>
    </row>
    <row r="30" spans="2:22" ht="12" x14ac:dyDescent="0.2">
      <c r="B30" s="27"/>
      <c r="C30" s="263"/>
      <c r="D30" s="2" t="s">
        <v>1717</v>
      </c>
      <c r="E30" s="2" t="s">
        <v>1722</v>
      </c>
      <c r="F30" s="145" t="str">
        <f>IFERROR(VLOOKUP(D30,BD!$B:$D,2,FALSE),"")</f>
        <v>ABCFI</v>
      </c>
      <c r="G30" s="145" t="str">
        <f>IFERROR(VLOOKUP(E30,BD!$B:$D,2,FALSE),"")</f>
        <v>ABCFI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680</v>
      </c>
      <c r="I30" s="147">
        <f t="shared" si="0"/>
        <v>1</v>
      </c>
      <c r="J30" s="33"/>
      <c r="K30" s="33"/>
      <c r="L30" s="33"/>
      <c r="M30" s="33"/>
      <c r="N30" s="33"/>
      <c r="O30" s="33">
        <v>680</v>
      </c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63">
        <v>22</v>
      </c>
      <c r="D31" s="2" t="s">
        <v>1361</v>
      </c>
      <c r="E31" s="2" t="s">
        <v>1724</v>
      </c>
      <c r="F31" s="145" t="str">
        <f>IFERROR(VLOOKUP(D31,BD!$B:$D,2,FALSE),"")</f>
        <v>CSJ/NAMBA TRAINING</v>
      </c>
      <c r="G31" s="145" t="str">
        <f>IFERROR(VLOOKUP(E31,BD!$B:$D,2,FALSE),"")</f>
        <v>CSJ/NAMBA TRAINING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560</v>
      </c>
      <c r="I31" s="147">
        <f t="shared" si="0"/>
        <v>1</v>
      </c>
      <c r="J31" s="33"/>
      <c r="K31" s="33"/>
      <c r="L31" s="33"/>
      <c r="M31" s="33"/>
      <c r="N31" s="33"/>
      <c r="O31" s="33"/>
      <c r="P31" s="33"/>
      <c r="Q31" s="33"/>
      <c r="R31" s="33">
        <v>560</v>
      </c>
      <c r="S31" s="33"/>
      <c r="T31" s="33"/>
      <c r="U31" s="33"/>
      <c r="V31" s="141"/>
    </row>
    <row r="32" spans="2:22" ht="12" x14ac:dyDescent="0.2">
      <c r="B32" s="27"/>
      <c r="C32" s="204"/>
      <c r="D32" s="2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04"/>
      <c r="D33" s="2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204"/>
      <c r="D34" s="2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204"/>
      <c r="D35" s="2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38"/>
      <c r="D36" s="2"/>
      <c r="E36" s="128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38"/>
      <c r="D37" s="2"/>
      <c r="E37" s="2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38"/>
      <c r="D38" s="2"/>
      <c r="E38" s="2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138"/>
      <c r="D39" s="2"/>
      <c r="E39" s="2"/>
      <c r="F39" s="145" t="str">
        <f>IFERROR(VLOOKUP(D39,BD!$B:$D,2,FALSE),"")</f>
        <v/>
      </c>
      <c r="G39" s="145" t="str">
        <f>IFERROR(VLOOKUP(E39,BD!$B:$D,2,FALSE),"")</f>
        <v/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0</v>
      </c>
      <c r="I39" s="147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1"/>
    </row>
    <row r="40" spans="2:22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41"/>
    </row>
    <row r="41" spans="2:22" s="21" customFormat="1" x14ac:dyDescent="0.2">
      <c r="B41" s="110"/>
      <c r="C41" s="19"/>
      <c r="D41" s="20"/>
      <c r="E41" s="20" t="str">
        <f>SM!$D$38</f>
        <v>CONTAGEM DE SEMANAS</v>
      </c>
      <c r="F41" s="95"/>
      <c r="G41" s="95"/>
      <c r="H41" s="18"/>
      <c r="I41" s="18"/>
      <c r="J41" s="102">
        <f>SM!H$38</f>
        <v>50</v>
      </c>
      <c r="K41" s="102">
        <f>SM!I$38</f>
        <v>49</v>
      </c>
      <c r="L41" s="102">
        <f>SM!J$38</f>
        <v>35</v>
      </c>
      <c r="M41" s="102">
        <f>SM!K$38</f>
        <v>30</v>
      </c>
      <c r="N41" s="102">
        <f>SM!L$38</f>
        <v>28</v>
      </c>
      <c r="O41" s="102">
        <f>SM!M$38</f>
        <v>26</v>
      </c>
      <c r="P41" s="102">
        <f>SM!N$38</f>
        <v>22</v>
      </c>
      <c r="Q41" s="102">
        <f>SM!O$38</f>
        <v>11</v>
      </c>
      <c r="R41" s="102">
        <f>SM!P$38</f>
        <v>4</v>
      </c>
      <c r="S41" s="102">
        <f>SM!Q$38</f>
        <v>4</v>
      </c>
      <c r="T41" s="102">
        <f>SM!R$38</f>
        <v>4</v>
      </c>
      <c r="U41" s="102">
        <f>SM!S$38</f>
        <v>1</v>
      </c>
      <c r="V41" s="142"/>
    </row>
  </sheetData>
  <sheetProtection selectLockedCells="1" selectUnlockedCells="1"/>
  <sortState ref="D10:U39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1"/>
  <sheetViews>
    <sheetView showGridLines="0" topLeftCell="A11" zoomScaleNormal="100" zoomScaleSheetLayoutView="100" workbookViewId="0">
      <selection activeCell="D12" sqref="D12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130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/>
      <c r="E7" s="289"/>
      <c r="F7" s="285"/>
      <c r="G7" s="283"/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/>
      <c r="E8" s="289"/>
      <c r="F8" s="285"/>
      <c r="G8" s="283"/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1">
        <v>1</v>
      </c>
      <c r="D10" s="2" t="s">
        <v>213</v>
      </c>
      <c r="E10" s="145" t="str">
        <f>IFERROR(VLOOKUP(D10,BD!$B:$D,2,FALSE),"")</f>
        <v>LCC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5680</v>
      </c>
      <c r="G10" s="147">
        <f t="shared" ref="G10:G39" si="0">COUNT(H10:T10)-COUNTIF(H10:T10,"=0")</f>
        <v>6</v>
      </c>
      <c r="H10" s="33"/>
      <c r="I10" s="33">
        <v>440</v>
      </c>
      <c r="J10" s="33"/>
      <c r="K10" s="33">
        <v>1600</v>
      </c>
      <c r="L10" s="33">
        <v>680</v>
      </c>
      <c r="M10" s="33"/>
      <c r="N10" s="33"/>
      <c r="O10" s="33">
        <v>1360</v>
      </c>
      <c r="P10" s="33">
        <v>680</v>
      </c>
      <c r="Q10" s="33"/>
      <c r="R10" s="33"/>
      <c r="S10" s="33">
        <v>1360</v>
      </c>
      <c r="T10" s="141"/>
    </row>
    <row r="11" spans="2:20" ht="12" x14ac:dyDescent="0.2">
      <c r="B11" s="27"/>
      <c r="C11" s="1">
        <v>2</v>
      </c>
      <c r="D11" s="2" t="s">
        <v>1730</v>
      </c>
      <c r="E11" s="145" t="str">
        <f>IFERROR(VLOOKUP(D11,BD!$B:$D,2,FALSE),"")</f>
        <v>BME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3960</v>
      </c>
      <c r="G11" s="147">
        <f t="shared" si="0"/>
        <v>6</v>
      </c>
      <c r="H11" s="33"/>
      <c r="I11" s="33"/>
      <c r="J11" s="33">
        <v>680</v>
      </c>
      <c r="K11" s="33">
        <v>640</v>
      </c>
      <c r="L11" s="33"/>
      <c r="M11" s="33"/>
      <c r="N11" s="33">
        <v>880</v>
      </c>
      <c r="O11" s="33">
        <v>1120</v>
      </c>
      <c r="P11" s="33"/>
      <c r="Q11" s="33"/>
      <c r="R11" s="33">
        <v>440</v>
      </c>
      <c r="S11" s="33">
        <v>640</v>
      </c>
      <c r="T11" s="141"/>
    </row>
    <row r="12" spans="2:20" ht="12" x14ac:dyDescent="0.2">
      <c r="B12" s="27"/>
      <c r="C12" s="264">
        <v>3</v>
      </c>
      <c r="D12" s="2" t="s">
        <v>1728</v>
      </c>
      <c r="E12" s="145" t="str">
        <f>IFERROR(VLOOKUP(D12,BD!$B:$D,2,FALSE),"")</f>
        <v>CC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3840</v>
      </c>
      <c r="G12" s="147">
        <f t="shared" si="0"/>
        <v>4</v>
      </c>
      <c r="H12" s="33"/>
      <c r="I12" s="33"/>
      <c r="J12" s="33">
        <v>800</v>
      </c>
      <c r="K12" s="33"/>
      <c r="L12" s="33"/>
      <c r="M12" s="33"/>
      <c r="N12" s="33">
        <v>1360</v>
      </c>
      <c r="O12" s="33"/>
      <c r="P12" s="33"/>
      <c r="Q12" s="33"/>
      <c r="R12" s="33">
        <v>560</v>
      </c>
      <c r="S12" s="33">
        <v>1120</v>
      </c>
      <c r="T12" s="141"/>
    </row>
    <row r="13" spans="2:20" ht="12" x14ac:dyDescent="0.2">
      <c r="B13" s="27"/>
      <c r="C13" s="264"/>
      <c r="D13" s="2" t="s">
        <v>150</v>
      </c>
      <c r="E13" s="145" t="str">
        <f>IFERROR(VLOOKUP(D13,BD!$B:$D,2,FALSE),"")</f>
        <v>ACENB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3840</v>
      </c>
      <c r="G13" s="147">
        <f t="shared" si="0"/>
        <v>3</v>
      </c>
      <c r="H13" s="33"/>
      <c r="I13" s="33"/>
      <c r="J13" s="33"/>
      <c r="K13" s="33">
        <v>1120</v>
      </c>
      <c r="L13" s="33"/>
      <c r="M13" s="33"/>
      <c r="N13" s="33">
        <v>1120</v>
      </c>
      <c r="O13" s="33"/>
      <c r="P13" s="33"/>
      <c r="Q13" s="33"/>
      <c r="R13" s="33"/>
      <c r="S13" s="33">
        <v>1600</v>
      </c>
      <c r="T13" s="141"/>
    </row>
    <row r="14" spans="2:20" ht="12" x14ac:dyDescent="0.2">
      <c r="B14" s="27"/>
      <c r="C14" s="264">
        <v>5</v>
      </c>
      <c r="D14" s="2" t="s">
        <v>796</v>
      </c>
      <c r="E14" s="145" t="str">
        <f>IFERROR(VLOOKUP(D14,BD!$B:$D,2,FALSE),"")</f>
        <v>ABCFI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3760</v>
      </c>
      <c r="G14" s="147">
        <f t="shared" si="0"/>
        <v>3</v>
      </c>
      <c r="H14" s="33"/>
      <c r="I14" s="33"/>
      <c r="J14" s="33"/>
      <c r="K14" s="33">
        <v>1360</v>
      </c>
      <c r="L14" s="33"/>
      <c r="M14" s="33">
        <v>800</v>
      </c>
      <c r="N14" s="33"/>
      <c r="O14" s="33">
        <v>1600</v>
      </c>
      <c r="P14" s="33"/>
      <c r="Q14" s="33"/>
      <c r="R14" s="33"/>
      <c r="S14" s="33"/>
      <c r="T14" s="141"/>
    </row>
    <row r="15" spans="2:20" ht="12" x14ac:dyDescent="0.2">
      <c r="B15" s="27"/>
      <c r="C15" s="264">
        <v>6</v>
      </c>
      <c r="D15" s="2" t="s">
        <v>924</v>
      </c>
      <c r="E15" s="145" t="str">
        <f>IFERROR(VLOOKUP(D15,BD!$B:$D,2,FALSE),"")</f>
        <v>CC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3720</v>
      </c>
      <c r="G15" s="147">
        <f t="shared" si="0"/>
        <v>4</v>
      </c>
      <c r="H15" s="33"/>
      <c r="I15" s="33"/>
      <c r="J15" s="33">
        <v>440</v>
      </c>
      <c r="K15" s="33"/>
      <c r="L15" s="33"/>
      <c r="M15" s="33"/>
      <c r="N15" s="33">
        <v>1600</v>
      </c>
      <c r="O15" s="33"/>
      <c r="P15" s="33"/>
      <c r="Q15" s="33"/>
      <c r="R15" s="33">
        <v>800</v>
      </c>
      <c r="S15" s="33">
        <v>880</v>
      </c>
      <c r="T15" s="141"/>
    </row>
    <row r="16" spans="2:20" ht="12" x14ac:dyDescent="0.2">
      <c r="B16" s="27"/>
      <c r="C16" s="264">
        <v>7</v>
      </c>
      <c r="D16" s="2" t="s">
        <v>364</v>
      </c>
      <c r="E16" s="145" t="str">
        <f>IFERROR(VLOOKUP(D16,BD!$B:$D,2,FALSE),"")</f>
        <v>BME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3480</v>
      </c>
      <c r="G16" s="147">
        <f t="shared" si="0"/>
        <v>7</v>
      </c>
      <c r="H16" s="33">
        <v>680</v>
      </c>
      <c r="I16" s="33"/>
      <c r="J16" s="33">
        <v>560</v>
      </c>
      <c r="K16" s="33">
        <v>640</v>
      </c>
      <c r="L16" s="33"/>
      <c r="M16" s="33"/>
      <c r="N16" s="33">
        <v>640</v>
      </c>
      <c r="O16" s="33">
        <v>880</v>
      </c>
      <c r="P16" s="33"/>
      <c r="Q16" s="33"/>
      <c r="R16" s="33">
        <v>440</v>
      </c>
      <c r="S16" s="33">
        <v>640</v>
      </c>
      <c r="T16" s="141"/>
    </row>
    <row r="17" spans="2:20" ht="12" x14ac:dyDescent="0.2">
      <c r="B17" s="27"/>
      <c r="C17" s="264">
        <v>8</v>
      </c>
      <c r="D17" s="2" t="s">
        <v>623</v>
      </c>
      <c r="E17" s="145" t="str">
        <f>IFERROR(VLOOKUP(D17,BD!$B:$D,2,FALSE),"")</f>
        <v>SMCC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3360</v>
      </c>
      <c r="G17" s="147">
        <f t="shared" si="0"/>
        <v>3</v>
      </c>
      <c r="H17" s="33"/>
      <c r="I17" s="33"/>
      <c r="J17" s="33"/>
      <c r="K17" s="33"/>
      <c r="L17" s="33"/>
      <c r="M17" s="33"/>
      <c r="N17" s="33">
        <v>1120</v>
      </c>
      <c r="O17" s="33">
        <v>1120</v>
      </c>
      <c r="P17" s="33"/>
      <c r="Q17" s="33"/>
      <c r="R17" s="33"/>
      <c r="S17" s="33">
        <v>1120</v>
      </c>
      <c r="T17" s="141"/>
    </row>
    <row r="18" spans="2:20" ht="12" x14ac:dyDescent="0.2">
      <c r="B18" s="27"/>
      <c r="C18" s="264">
        <v>9</v>
      </c>
      <c r="D18" s="2" t="s">
        <v>699</v>
      </c>
      <c r="E18" s="145" t="str">
        <f>IFERROR(VLOOKUP(D18,BD!$B:$D,2,FALSE),"")</f>
        <v>ZARDO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3120</v>
      </c>
      <c r="G18" s="147">
        <f t="shared" si="0"/>
        <v>5</v>
      </c>
      <c r="H18" s="33">
        <v>560</v>
      </c>
      <c r="I18" s="33"/>
      <c r="J18" s="33"/>
      <c r="K18" s="33">
        <v>640</v>
      </c>
      <c r="L18" s="33"/>
      <c r="M18" s="33"/>
      <c r="N18" s="33">
        <v>640</v>
      </c>
      <c r="O18" s="33">
        <v>640</v>
      </c>
      <c r="P18" s="33"/>
      <c r="Q18" s="33"/>
      <c r="R18" s="33"/>
      <c r="S18" s="33">
        <v>640</v>
      </c>
      <c r="T18" s="141"/>
    </row>
    <row r="19" spans="2:20" ht="12" x14ac:dyDescent="0.2">
      <c r="B19" s="27"/>
      <c r="C19" s="264">
        <v>10</v>
      </c>
      <c r="D19" s="2" t="s">
        <v>1131</v>
      </c>
      <c r="E19" s="145" t="str">
        <f>IFERROR(VLOOKUP(D19,BD!$B:$D,2,FALSE),"")</f>
        <v>BME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2920</v>
      </c>
      <c r="G19" s="147">
        <f t="shared" si="0"/>
        <v>5</v>
      </c>
      <c r="H19" s="33"/>
      <c r="I19" s="33"/>
      <c r="J19" s="33">
        <v>440</v>
      </c>
      <c r="K19" s="33">
        <v>640</v>
      </c>
      <c r="L19" s="33"/>
      <c r="M19" s="33"/>
      <c r="N19" s="33"/>
      <c r="O19" s="33">
        <v>640</v>
      </c>
      <c r="P19" s="33"/>
      <c r="Q19" s="33"/>
      <c r="R19" s="33">
        <v>560</v>
      </c>
      <c r="S19" s="33">
        <v>640</v>
      </c>
      <c r="T19" s="141"/>
    </row>
    <row r="20" spans="2:20" ht="12" x14ac:dyDescent="0.2">
      <c r="B20" s="27"/>
      <c r="C20" s="264">
        <v>11</v>
      </c>
      <c r="D20" s="2" t="s">
        <v>95</v>
      </c>
      <c r="E20" s="145" t="str">
        <f>IFERROR(VLOOKUP(D20,BD!$B:$D,2,FALSE),"")</f>
        <v>ILECE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2280</v>
      </c>
      <c r="G20" s="147">
        <f t="shared" si="0"/>
        <v>3</v>
      </c>
      <c r="H20" s="33"/>
      <c r="I20" s="33">
        <v>680</v>
      </c>
      <c r="J20" s="33"/>
      <c r="K20" s="33"/>
      <c r="L20" s="33">
        <v>800</v>
      </c>
      <c r="M20" s="33"/>
      <c r="N20" s="33"/>
      <c r="O20" s="33"/>
      <c r="P20" s="33">
        <v>800</v>
      </c>
      <c r="Q20" s="33"/>
      <c r="R20" s="33"/>
      <c r="S20" s="33"/>
      <c r="T20" s="141"/>
    </row>
    <row r="21" spans="2:20" ht="12" x14ac:dyDescent="0.2">
      <c r="B21" s="27"/>
      <c r="C21" s="264">
        <v>12</v>
      </c>
      <c r="D21" s="2" t="s">
        <v>694</v>
      </c>
      <c r="E21" s="145" t="str">
        <f>IFERROR(VLOOKUP(D21,BD!$B:$D,2,FALSE),"")</f>
        <v>SMCC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1720</v>
      </c>
      <c r="G21" s="147">
        <f t="shared" si="0"/>
        <v>3</v>
      </c>
      <c r="H21" s="33"/>
      <c r="I21" s="33"/>
      <c r="J21" s="33">
        <v>440</v>
      </c>
      <c r="K21" s="33"/>
      <c r="L21" s="33"/>
      <c r="M21" s="33"/>
      <c r="N21" s="33">
        <v>640</v>
      </c>
      <c r="O21" s="33">
        <v>640</v>
      </c>
      <c r="P21" s="33"/>
      <c r="Q21" s="33"/>
      <c r="R21" s="33"/>
      <c r="S21" s="33"/>
      <c r="T21" s="141"/>
    </row>
    <row r="22" spans="2:20" ht="12" x14ac:dyDescent="0.2">
      <c r="B22" s="27"/>
      <c r="C22" s="264">
        <v>13</v>
      </c>
      <c r="D22" s="2" t="s">
        <v>795</v>
      </c>
      <c r="E22" s="145" t="str">
        <f>IFERROR(VLOOKUP(D22,BD!$B:$D,2,FALSE),"")</f>
        <v>ABCFI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1560</v>
      </c>
      <c r="G22" s="147">
        <f t="shared" si="0"/>
        <v>2</v>
      </c>
      <c r="H22" s="33"/>
      <c r="I22" s="33"/>
      <c r="J22" s="33"/>
      <c r="K22" s="33">
        <v>1120</v>
      </c>
      <c r="L22" s="33"/>
      <c r="M22" s="33">
        <v>440</v>
      </c>
      <c r="N22" s="33"/>
      <c r="O22" s="33"/>
      <c r="P22" s="33"/>
      <c r="Q22" s="33"/>
      <c r="R22" s="33"/>
      <c r="S22" s="33"/>
      <c r="T22" s="141"/>
    </row>
    <row r="23" spans="2:20" ht="12" x14ac:dyDescent="0.2">
      <c r="B23" s="27"/>
      <c r="C23" s="264"/>
      <c r="D23" s="2" t="s">
        <v>341</v>
      </c>
      <c r="E23" s="145" t="str">
        <f>IFERROR(VLOOKUP(D23,BD!$B:$D,2,FALSE),"")</f>
        <v>SMCC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1560</v>
      </c>
      <c r="G23" s="147">
        <f t="shared" si="0"/>
        <v>2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680</v>
      </c>
      <c r="S23" s="33">
        <v>880</v>
      </c>
      <c r="T23" s="141"/>
    </row>
    <row r="24" spans="2:20" ht="12" x14ac:dyDescent="0.2">
      <c r="B24" s="27"/>
      <c r="C24" s="264">
        <v>15</v>
      </c>
      <c r="D24" s="2" t="s">
        <v>1731</v>
      </c>
      <c r="E24" s="145" t="str">
        <f>IFERROR(VLOOKUP(D24,BD!$B:$D,2,FALSE),"")</f>
        <v>ACENB</v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1520</v>
      </c>
      <c r="G24" s="147">
        <f t="shared" si="0"/>
        <v>2</v>
      </c>
      <c r="H24" s="33"/>
      <c r="I24" s="33"/>
      <c r="J24" s="33"/>
      <c r="K24" s="33"/>
      <c r="L24" s="33"/>
      <c r="M24" s="33"/>
      <c r="N24" s="33">
        <v>640</v>
      </c>
      <c r="O24" s="33"/>
      <c r="P24" s="33"/>
      <c r="Q24" s="33"/>
      <c r="R24" s="33"/>
      <c r="S24" s="33">
        <v>880</v>
      </c>
      <c r="T24" s="141"/>
    </row>
    <row r="25" spans="2:20" ht="12" x14ac:dyDescent="0.2">
      <c r="B25" s="27"/>
      <c r="C25" s="264">
        <v>16</v>
      </c>
      <c r="D25" s="2" t="s">
        <v>1052</v>
      </c>
      <c r="E25" s="145" t="str">
        <f>IFERROR(VLOOKUP(D25,BD!$B:$D,2,FALSE),"")</f>
        <v>ABCFI</v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1480</v>
      </c>
      <c r="G25" s="147">
        <f t="shared" si="0"/>
        <v>2</v>
      </c>
      <c r="H25" s="33"/>
      <c r="I25" s="33"/>
      <c r="J25" s="33"/>
      <c r="K25" s="33"/>
      <c r="L25" s="33"/>
      <c r="M25" s="33">
        <v>680</v>
      </c>
      <c r="N25" s="33"/>
      <c r="O25" s="33"/>
      <c r="P25" s="33"/>
      <c r="Q25" s="33">
        <v>800</v>
      </c>
      <c r="R25" s="33"/>
      <c r="S25" s="33"/>
      <c r="T25" s="141"/>
    </row>
    <row r="26" spans="2:20" ht="12" x14ac:dyDescent="0.2">
      <c r="B26" s="27"/>
      <c r="C26" s="264">
        <v>17</v>
      </c>
      <c r="D26" s="2" t="s">
        <v>630</v>
      </c>
      <c r="E26" s="145" t="str">
        <f>IFERROR(VLOOKUP(D26,BD!$B:$D,2,FALSE),"")</f>
        <v>CC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1240</v>
      </c>
      <c r="G26" s="147">
        <f t="shared" si="0"/>
        <v>2</v>
      </c>
      <c r="H26" s="33">
        <v>800</v>
      </c>
      <c r="I26" s="33"/>
      <c r="J26" s="33">
        <v>440</v>
      </c>
      <c r="K26" s="33"/>
      <c r="L26" s="33"/>
      <c r="M26" s="33"/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264">
        <v>18</v>
      </c>
      <c r="D27" s="2" t="s">
        <v>1727</v>
      </c>
      <c r="E27" s="145" t="str">
        <f>IFERROR(VLOOKUP(D27,BD!$B:$D,2,FALSE),"")</f>
        <v>ABCFI</v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1080</v>
      </c>
      <c r="G27" s="147">
        <f t="shared" si="0"/>
        <v>2</v>
      </c>
      <c r="H27" s="33"/>
      <c r="I27" s="33"/>
      <c r="J27" s="33"/>
      <c r="K27" s="33"/>
      <c r="L27" s="33"/>
      <c r="M27" s="33">
        <v>440</v>
      </c>
      <c r="N27" s="33"/>
      <c r="O27" s="33"/>
      <c r="P27" s="33"/>
      <c r="Q27" s="33"/>
      <c r="R27" s="33"/>
      <c r="S27" s="33">
        <v>640</v>
      </c>
      <c r="T27" s="141"/>
    </row>
    <row r="28" spans="2:20" ht="12" x14ac:dyDescent="0.2">
      <c r="B28" s="27"/>
      <c r="C28" s="264"/>
      <c r="D28" s="2" t="s">
        <v>1244</v>
      </c>
      <c r="E28" s="145" t="str">
        <f>IFERROR(VLOOKUP(D28,BD!$B:$D,2,FALSE),"")</f>
        <v>ABCFI</v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1080</v>
      </c>
      <c r="G28" s="147">
        <f t="shared" si="0"/>
        <v>2</v>
      </c>
      <c r="H28" s="33"/>
      <c r="I28" s="33"/>
      <c r="J28" s="33"/>
      <c r="K28" s="33"/>
      <c r="L28" s="33"/>
      <c r="M28" s="33">
        <v>440</v>
      </c>
      <c r="N28" s="33">
        <v>640</v>
      </c>
      <c r="O28" s="33"/>
      <c r="P28" s="33"/>
      <c r="Q28" s="33"/>
      <c r="R28" s="33"/>
      <c r="S28" s="33"/>
      <c r="T28" s="141"/>
    </row>
    <row r="29" spans="2:20" ht="12" x14ac:dyDescent="0.2">
      <c r="B29" s="27"/>
      <c r="C29" s="264">
        <v>20</v>
      </c>
      <c r="D29" s="2" t="s">
        <v>246</v>
      </c>
      <c r="E29" s="145" t="str">
        <f>IFERROR(VLOOKUP(D29,BD!$B:$D,2,FALSE),"")</f>
        <v>LCC</v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1000</v>
      </c>
      <c r="G29" s="147">
        <f t="shared" si="0"/>
        <v>2</v>
      </c>
      <c r="H29" s="33"/>
      <c r="I29" s="33">
        <v>440</v>
      </c>
      <c r="J29" s="33"/>
      <c r="K29" s="33"/>
      <c r="L29" s="33">
        <v>560</v>
      </c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264">
        <v>21</v>
      </c>
      <c r="D30" s="2" t="s">
        <v>1132</v>
      </c>
      <c r="E30" s="145" t="str">
        <f>IFERROR(VLOOKUP(D30,BD!$B:$D,2,FALSE),"")</f>
        <v>ASSVP</v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880</v>
      </c>
      <c r="G30" s="147">
        <f t="shared" si="0"/>
        <v>1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v>880</v>
      </c>
      <c r="T30" s="141"/>
    </row>
    <row r="31" spans="2:20" ht="12" x14ac:dyDescent="0.2">
      <c r="B31" s="27"/>
      <c r="C31" s="264"/>
      <c r="D31" s="2" t="s">
        <v>546</v>
      </c>
      <c r="E31" s="145" t="str">
        <f>IFERROR(VLOOKUP(D31,BD!$B:$D,2,FALSE),"")</f>
        <v>ABB</v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880</v>
      </c>
      <c r="G31" s="147">
        <f t="shared" si="0"/>
        <v>1</v>
      </c>
      <c r="H31" s="33"/>
      <c r="I31" s="33"/>
      <c r="J31" s="33"/>
      <c r="K31" s="33">
        <v>880</v>
      </c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264">
        <v>23</v>
      </c>
      <c r="D32" s="2" t="s">
        <v>311</v>
      </c>
      <c r="E32" s="145" t="str">
        <f>IFERROR(VLOOKUP(D32,BD!$B:$D,2,FALSE),"")</f>
        <v>LCC</v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800</v>
      </c>
      <c r="G32" s="147">
        <f t="shared" si="0"/>
        <v>1</v>
      </c>
      <c r="H32" s="33"/>
      <c r="I32" s="33">
        <v>800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264">
        <v>24</v>
      </c>
      <c r="D33" s="2" t="s">
        <v>195</v>
      </c>
      <c r="E33" s="145" t="str">
        <f>IFERROR(VLOOKUP(D33,BD!$B:$D,2,FALSE),"")</f>
        <v>ABCFI</v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640</v>
      </c>
      <c r="G33" s="147">
        <f t="shared" si="0"/>
        <v>1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>
        <v>640</v>
      </c>
      <c r="T33" s="141"/>
    </row>
    <row r="34" spans="2:20" ht="12" x14ac:dyDescent="0.2">
      <c r="B34" s="27"/>
      <c r="C34" s="264">
        <v>25</v>
      </c>
      <c r="D34" s="2" t="s">
        <v>1051</v>
      </c>
      <c r="E34" s="145" t="str">
        <f>IFERROR(VLOOKUP(D34,BD!$B:$D,2,FALSE),"")</f>
        <v>ABCFI</v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560</v>
      </c>
      <c r="G34" s="147">
        <f t="shared" si="0"/>
        <v>1</v>
      </c>
      <c r="H34" s="33"/>
      <c r="I34" s="33"/>
      <c r="J34" s="33"/>
      <c r="K34" s="33"/>
      <c r="L34" s="33"/>
      <c r="M34" s="33">
        <v>560</v>
      </c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264"/>
      <c r="D35" s="2" t="s">
        <v>789</v>
      </c>
      <c r="E35" s="145" t="str">
        <f>IFERROR(VLOOKUP(D35,BD!$B:$D,2,FALSE),"")</f>
        <v>SMCC</v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560</v>
      </c>
      <c r="G35" s="147">
        <f t="shared" si="0"/>
        <v>1</v>
      </c>
      <c r="H35" s="33"/>
      <c r="I35" s="33"/>
      <c r="J35" s="33">
        <v>560</v>
      </c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264">
        <v>27</v>
      </c>
      <c r="D36" s="2" t="s">
        <v>1729</v>
      </c>
      <c r="E36" s="145" t="str">
        <f>IFERROR(VLOOKUP(D36,BD!$B:$D,2,FALSE),"")</f>
        <v>SMCC</v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440</v>
      </c>
      <c r="G36" s="147">
        <f t="shared" si="0"/>
        <v>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>
        <v>440</v>
      </c>
      <c r="S36" s="33"/>
      <c r="T36" s="141"/>
    </row>
    <row r="37" spans="2:20" ht="12" x14ac:dyDescent="0.2">
      <c r="B37" s="27"/>
      <c r="C37" s="264"/>
      <c r="D37" s="2" t="s">
        <v>214</v>
      </c>
      <c r="E37" s="145" t="str">
        <f>IFERROR(VLOOKUP(D37,BD!$B:$D,2,FALSE),"")</f>
        <v>LCC</v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440</v>
      </c>
      <c r="G37" s="147">
        <f t="shared" si="0"/>
        <v>1</v>
      </c>
      <c r="H37" s="33"/>
      <c r="I37" s="33">
        <v>440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ht="12" x14ac:dyDescent="0.2">
      <c r="B38" s="27"/>
      <c r="C38" s="264"/>
      <c r="D38" s="2" t="s">
        <v>1719</v>
      </c>
      <c r="E38" s="145" t="str">
        <f>IFERROR(VLOOKUP(D38,BD!$B:$D,2,FALSE),"")</f>
        <v>ABCFI</v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440</v>
      </c>
      <c r="G38" s="147">
        <f t="shared" si="0"/>
        <v>1</v>
      </c>
      <c r="H38" s="33"/>
      <c r="I38" s="33"/>
      <c r="J38" s="33"/>
      <c r="K38" s="33"/>
      <c r="L38" s="33"/>
      <c r="M38" s="33">
        <v>440</v>
      </c>
      <c r="N38" s="33"/>
      <c r="O38" s="33"/>
      <c r="P38" s="33"/>
      <c r="Q38" s="33"/>
      <c r="R38" s="33"/>
      <c r="S38" s="33"/>
      <c r="T38" s="141"/>
    </row>
    <row r="39" spans="2:20" ht="12" x14ac:dyDescent="0.2">
      <c r="B39" s="27"/>
      <c r="C39" s="202"/>
      <c r="D39" s="2"/>
      <c r="E39" s="145" t="str">
        <f>IFERROR(VLOOKUP(D39,BD!$B:$D,2,FALSE),"")</f>
        <v/>
      </c>
      <c r="F39" s="146">
        <f>IF(COUNT(H39:T39)&gt;=5,SUM(LARGE(H39:T39,{1,2,3,4,5})),IF(COUNT(H39:T39)=4,SUM(LARGE(H39:T39,{1,2,3,4})),IF(COUNT(H39:T39)=3,SUM(LARGE(H39:T39,{1,2,3})),IF(COUNT(H39:T39)=2,SUM(LARGE(H39:T39,{1,2})),IF(COUNT(H39:T39)=1,SUM(LARGE(H39:T39,{1})),0)))))</f>
        <v>0</v>
      </c>
      <c r="G39" s="147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41"/>
    </row>
    <row r="40" spans="2:20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41"/>
    </row>
    <row r="41" spans="2:20" s="21" customFormat="1" x14ac:dyDescent="0.2">
      <c r="B41" s="110"/>
      <c r="C41" s="19"/>
      <c r="D41" s="20" t="str">
        <f>SM!$D$38</f>
        <v>CONTAGEM DE SEMANAS</v>
      </c>
      <c r="E41" s="95"/>
      <c r="F41" s="18"/>
      <c r="G41" s="18"/>
      <c r="H41" s="102">
        <f>SM!H$38</f>
        <v>50</v>
      </c>
      <c r="I41" s="102">
        <f>SM!I$38</f>
        <v>49</v>
      </c>
      <c r="J41" s="102">
        <f>SM!J$38</f>
        <v>35</v>
      </c>
      <c r="K41" s="102">
        <f>SM!K$38</f>
        <v>30</v>
      </c>
      <c r="L41" s="102">
        <f>SM!L$38</f>
        <v>28</v>
      </c>
      <c r="M41" s="102">
        <f>SM!M$38</f>
        <v>26</v>
      </c>
      <c r="N41" s="102">
        <f>SM!N$38</f>
        <v>22</v>
      </c>
      <c r="O41" s="102">
        <f>SM!O$38</f>
        <v>11</v>
      </c>
      <c r="P41" s="102">
        <f>SM!P$38</f>
        <v>4</v>
      </c>
      <c r="Q41" s="102">
        <f>SM!Q$38</f>
        <v>4</v>
      </c>
      <c r="R41" s="102">
        <f>SM!R$38</f>
        <v>4</v>
      </c>
      <c r="S41" s="102">
        <f>SM!S$38</f>
        <v>1</v>
      </c>
      <c r="T41" s="142"/>
    </row>
  </sheetData>
  <sheetProtection selectLockedCells="1" selectUnlockedCells="1"/>
  <sortState ref="D10:S39">
    <sortCondition descending="1" ref="F10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0"/>
  <sheetViews>
    <sheetView showGridLines="0" zoomScaleNormal="100" zoomScaleSheetLayoutView="100" workbookViewId="0">
      <selection activeCell="D13" sqref="D13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342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/>
      <c r="E7" s="289"/>
      <c r="F7" s="285"/>
      <c r="G7" s="283"/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/>
      <c r="E8" s="289"/>
      <c r="F8" s="285"/>
      <c r="G8" s="283"/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1">
        <v>1</v>
      </c>
      <c r="D10" s="2" t="s">
        <v>692</v>
      </c>
      <c r="E10" s="145" t="str">
        <f>IFERROR(VLOOKUP(D10,BD!$B:$D,2,FALSE),"")</f>
        <v>CC</v>
      </c>
      <c r="F10" s="146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6400</v>
      </c>
      <c r="G10" s="147">
        <f t="shared" ref="G10:G38" si="0">COUNT(H10:T10)-COUNTIF(H10:T10,"=0")</f>
        <v>5</v>
      </c>
      <c r="H10" s="33"/>
      <c r="I10" s="33"/>
      <c r="J10" s="33">
        <v>800</v>
      </c>
      <c r="K10" s="33"/>
      <c r="L10" s="33"/>
      <c r="M10" s="33"/>
      <c r="N10" s="33">
        <v>1600</v>
      </c>
      <c r="O10" s="33">
        <v>1600</v>
      </c>
      <c r="P10" s="33"/>
      <c r="Q10" s="33"/>
      <c r="R10" s="33">
        <v>800</v>
      </c>
      <c r="S10" s="33">
        <v>1600</v>
      </c>
      <c r="T10" s="141"/>
    </row>
    <row r="11" spans="2:20" ht="12" x14ac:dyDescent="0.2">
      <c r="B11" s="27"/>
      <c r="C11" s="138">
        <v>2</v>
      </c>
      <c r="D11" s="121" t="s">
        <v>216</v>
      </c>
      <c r="E11" s="145" t="str">
        <f>IFERROR(VLOOKUP(D11,BD!$B:$D,2,FALSE),"")</f>
        <v>LCC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3280</v>
      </c>
      <c r="G11" s="147">
        <f t="shared" si="0"/>
        <v>4</v>
      </c>
      <c r="H11" s="33"/>
      <c r="I11" s="33">
        <v>800</v>
      </c>
      <c r="J11" s="33"/>
      <c r="K11" s="33"/>
      <c r="L11" s="33">
        <v>800</v>
      </c>
      <c r="M11" s="33"/>
      <c r="N11" s="33"/>
      <c r="O11" s="33"/>
      <c r="P11" s="33">
        <v>800</v>
      </c>
      <c r="Q11" s="33"/>
      <c r="R11" s="33"/>
      <c r="S11" s="33">
        <v>880</v>
      </c>
      <c r="T11" s="141"/>
    </row>
    <row r="12" spans="2:20" ht="12" x14ac:dyDescent="0.2">
      <c r="B12" s="27"/>
      <c r="C12" s="265">
        <v>3</v>
      </c>
      <c r="D12" s="121" t="s">
        <v>1732</v>
      </c>
      <c r="E12" s="145" t="str">
        <f>IFERROR(VLOOKUP(D12,BD!$B:$D,2,FALSE),"")</f>
        <v>PIAMARTA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3040</v>
      </c>
      <c r="G12" s="147">
        <f t="shared" si="0"/>
        <v>3</v>
      </c>
      <c r="H12" s="33"/>
      <c r="I12" s="33"/>
      <c r="J12" s="33"/>
      <c r="K12" s="33"/>
      <c r="L12" s="33"/>
      <c r="M12" s="33">
        <v>800</v>
      </c>
      <c r="N12" s="33">
        <v>1120</v>
      </c>
      <c r="O12" s="33">
        <v>1120</v>
      </c>
      <c r="P12" s="33"/>
      <c r="Q12" s="33"/>
      <c r="R12" s="33"/>
      <c r="S12" s="33"/>
      <c r="T12" s="141"/>
    </row>
    <row r="13" spans="2:20" ht="12" x14ac:dyDescent="0.2">
      <c r="B13" s="27"/>
      <c r="C13" s="265">
        <v>4</v>
      </c>
      <c r="D13" s="128" t="s">
        <v>931</v>
      </c>
      <c r="E13" s="145" t="str">
        <f>IFERROR(VLOOKUP(D13,BD!$B:$D,2,FALSE),"")</f>
        <v>ACENB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2960</v>
      </c>
      <c r="G13" s="147">
        <f t="shared" si="0"/>
        <v>2</v>
      </c>
      <c r="H13" s="33"/>
      <c r="I13" s="33"/>
      <c r="J13" s="33"/>
      <c r="K13" s="33">
        <v>1600</v>
      </c>
      <c r="L13" s="33"/>
      <c r="M13" s="33"/>
      <c r="N13" s="33"/>
      <c r="O13" s="33"/>
      <c r="P13" s="33"/>
      <c r="Q13" s="33"/>
      <c r="R13" s="33"/>
      <c r="S13" s="33">
        <v>1360</v>
      </c>
      <c r="T13" s="141"/>
    </row>
    <row r="14" spans="2:20" ht="12" x14ac:dyDescent="0.2">
      <c r="B14" s="27"/>
      <c r="C14" s="265">
        <v>5</v>
      </c>
      <c r="D14" s="121" t="s">
        <v>1702</v>
      </c>
      <c r="E14" s="145" t="str">
        <f>IFERROR(VLOOKUP(D14,BD!$B:$D,2,FALSE),"")</f>
        <v>SMCC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2440</v>
      </c>
      <c r="G14" s="147">
        <f t="shared" si="0"/>
        <v>3</v>
      </c>
      <c r="H14" s="33"/>
      <c r="I14" s="33"/>
      <c r="J14" s="33"/>
      <c r="K14" s="33"/>
      <c r="L14" s="33"/>
      <c r="M14" s="33"/>
      <c r="N14" s="33"/>
      <c r="O14" s="33">
        <v>880</v>
      </c>
      <c r="P14" s="33"/>
      <c r="Q14" s="33"/>
      <c r="R14" s="33">
        <v>680</v>
      </c>
      <c r="S14" s="33">
        <v>880</v>
      </c>
      <c r="T14" s="141"/>
    </row>
    <row r="15" spans="2:20" ht="12" x14ac:dyDescent="0.2">
      <c r="B15" s="27"/>
      <c r="C15" s="265">
        <v>6</v>
      </c>
      <c r="D15" s="121" t="s">
        <v>215</v>
      </c>
      <c r="E15" s="145" t="str">
        <f>IFERROR(VLOOKUP(D15,BD!$B:$D,2,FALSE),"")</f>
        <v>LCC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2040</v>
      </c>
      <c r="G15" s="147">
        <f t="shared" si="0"/>
        <v>2</v>
      </c>
      <c r="H15" s="33"/>
      <c r="I15" s="33">
        <v>680</v>
      </c>
      <c r="J15" s="33"/>
      <c r="K15" s="33"/>
      <c r="L15" s="33"/>
      <c r="M15" s="33"/>
      <c r="N15" s="33"/>
      <c r="O15" s="33">
        <v>1360</v>
      </c>
      <c r="P15" s="33"/>
      <c r="Q15" s="33"/>
      <c r="R15" s="33"/>
      <c r="S15" s="33"/>
      <c r="T15" s="141"/>
    </row>
    <row r="16" spans="2:20" ht="12" x14ac:dyDescent="0.2">
      <c r="B16" s="27"/>
      <c r="C16" s="265">
        <v>7</v>
      </c>
      <c r="D16" s="121" t="s">
        <v>1725</v>
      </c>
      <c r="E16" s="145" t="str">
        <f>IFERROR(VLOOKUP(D16,BD!$B:$D,2,FALSE),"")</f>
        <v>CC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1440</v>
      </c>
      <c r="G16" s="147">
        <f t="shared" si="0"/>
        <v>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v>560</v>
      </c>
      <c r="S16" s="33">
        <v>880</v>
      </c>
      <c r="T16" s="141"/>
    </row>
    <row r="17" spans="2:20" ht="12" x14ac:dyDescent="0.2">
      <c r="B17" s="27"/>
      <c r="C17" s="265">
        <v>8</v>
      </c>
      <c r="D17" s="123" t="s">
        <v>233</v>
      </c>
      <c r="E17" s="145" t="str">
        <f>IFERROR(VLOOKUP(D17,BD!$B:$D,2,FALSE),"")</f>
        <v>PALOTINA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1360</v>
      </c>
      <c r="G17" s="147">
        <f t="shared" si="0"/>
        <v>1</v>
      </c>
      <c r="H17" s="33"/>
      <c r="I17" s="33"/>
      <c r="J17" s="33"/>
      <c r="K17" s="33"/>
      <c r="L17" s="33"/>
      <c r="M17" s="33"/>
      <c r="N17" s="33">
        <v>1360</v>
      </c>
      <c r="O17" s="33"/>
      <c r="P17" s="33"/>
      <c r="Q17" s="33"/>
      <c r="R17" s="33"/>
      <c r="S17" s="33"/>
      <c r="T17" s="141"/>
    </row>
    <row r="18" spans="2:20" ht="12" x14ac:dyDescent="0.2">
      <c r="B18" s="27"/>
      <c r="C18" s="265"/>
      <c r="D18" s="121" t="s">
        <v>1122</v>
      </c>
      <c r="E18" s="145" t="str">
        <f>IFERROR(VLOOKUP(D18,BD!$B:$D,2,FALSE),"")</f>
        <v>PIAMARTA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1360</v>
      </c>
      <c r="G18" s="147">
        <f t="shared" si="0"/>
        <v>1</v>
      </c>
      <c r="H18" s="33"/>
      <c r="I18" s="33"/>
      <c r="J18" s="33"/>
      <c r="K18" s="33">
        <v>1360</v>
      </c>
      <c r="L18" s="33"/>
      <c r="M18" s="33"/>
      <c r="N18" s="33"/>
      <c r="O18" s="33"/>
      <c r="P18" s="33"/>
      <c r="Q18" s="33"/>
      <c r="R18" s="33"/>
      <c r="S18" s="33"/>
      <c r="T18" s="141"/>
    </row>
    <row r="19" spans="2:20" ht="12" x14ac:dyDescent="0.2">
      <c r="B19" s="27"/>
      <c r="C19" s="265">
        <v>10</v>
      </c>
      <c r="D19" s="121" t="s">
        <v>1703</v>
      </c>
      <c r="E19" s="145" t="str">
        <f>IFERROR(VLOOKUP(D19,BD!$B:$D,2,FALSE),"")</f>
        <v>PIAMARTA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880</v>
      </c>
      <c r="G19" s="147">
        <f t="shared" si="0"/>
        <v>1</v>
      </c>
      <c r="H19" s="33"/>
      <c r="I19" s="33"/>
      <c r="J19" s="33"/>
      <c r="K19" s="33"/>
      <c r="L19" s="33"/>
      <c r="M19" s="33"/>
      <c r="N19" s="33"/>
      <c r="O19" s="33">
        <v>880</v>
      </c>
      <c r="P19" s="33"/>
      <c r="Q19" s="33"/>
      <c r="R19" s="33"/>
      <c r="S19" s="33"/>
      <c r="T19" s="141"/>
    </row>
    <row r="20" spans="2:20" ht="12" x14ac:dyDescent="0.2">
      <c r="B20" s="27"/>
      <c r="C20" s="265"/>
      <c r="D20" s="121" t="s">
        <v>1726</v>
      </c>
      <c r="E20" s="145" t="str">
        <f>IFERROR(VLOOKUP(D20,BD!$B:$D,2,FALSE),"")</f>
        <v>BME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880</v>
      </c>
      <c r="G20" s="147">
        <f t="shared" si="0"/>
        <v>1</v>
      </c>
      <c r="H20" s="33"/>
      <c r="I20" s="33"/>
      <c r="J20" s="33"/>
      <c r="K20" s="33"/>
      <c r="L20" s="33"/>
      <c r="M20" s="33"/>
      <c r="N20" s="33"/>
      <c r="O20" s="33">
        <v>880</v>
      </c>
      <c r="P20" s="33"/>
      <c r="Q20" s="33"/>
      <c r="R20" s="33"/>
      <c r="S20" s="33"/>
      <c r="T20" s="141"/>
    </row>
    <row r="21" spans="2:20" ht="12" x14ac:dyDescent="0.2">
      <c r="B21" s="27"/>
      <c r="C21" s="265">
        <v>12</v>
      </c>
      <c r="D21" s="121" t="s">
        <v>627</v>
      </c>
      <c r="E21" s="145" t="str">
        <f>IFERROR(VLOOKUP(D21,BD!$B:$D,2,FALSE),"")</f>
        <v>BME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680</v>
      </c>
      <c r="G21" s="147">
        <f t="shared" si="0"/>
        <v>1</v>
      </c>
      <c r="H21" s="33"/>
      <c r="I21" s="33"/>
      <c r="J21" s="33">
        <v>680</v>
      </c>
      <c r="K21" s="33"/>
      <c r="L21" s="33"/>
      <c r="M21" s="33"/>
      <c r="N21" s="33"/>
      <c r="O21" s="33"/>
      <c r="P21" s="33"/>
      <c r="Q21" s="33"/>
      <c r="R21" s="33"/>
      <c r="S21" s="33"/>
      <c r="T21" s="141"/>
    </row>
    <row r="22" spans="2:20" ht="12" x14ac:dyDescent="0.2">
      <c r="B22" s="27"/>
      <c r="C22" s="265"/>
      <c r="D22" s="121" t="s">
        <v>1724</v>
      </c>
      <c r="E22" s="145" t="str">
        <f>IFERROR(VLOOKUP(D22,BD!$B:$D,2,FALSE),"")</f>
        <v>CSJ/NAMBA TRAINING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680</v>
      </c>
      <c r="G22" s="147">
        <f t="shared" si="0"/>
        <v>1</v>
      </c>
      <c r="H22" s="33"/>
      <c r="I22" s="33"/>
      <c r="J22" s="33"/>
      <c r="K22" s="33"/>
      <c r="L22" s="33"/>
      <c r="M22" s="33"/>
      <c r="N22" s="33"/>
      <c r="O22" s="33"/>
      <c r="P22" s="33">
        <v>680</v>
      </c>
      <c r="Q22" s="33"/>
      <c r="R22" s="33"/>
      <c r="S22" s="33"/>
      <c r="T22" s="141"/>
    </row>
    <row r="23" spans="2:20" ht="12" x14ac:dyDescent="0.2">
      <c r="B23" s="27"/>
      <c r="C23" s="265">
        <v>14</v>
      </c>
      <c r="D23" s="121" t="s">
        <v>1084</v>
      </c>
      <c r="E23" s="145" t="str">
        <f>IFERROR(VLOOKUP(D23,BD!$B:$D,2,FALSE),"")</f>
        <v>LCC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560</v>
      </c>
      <c r="G23" s="147">
        <f t="shared" si="0"/>
        <v>1</v>
      </c>
      <c r="H23" s="33"/>
      <c r="I23" s="33">
        <v>560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41"/>
    </row>
    <row r="24" spans="2:20" ht="12" x14ac:dyDescent="0.2">
      <c r="B24" s="27"/>
      <c r="C24" s="204"/>
      <c r="D24" s="121"/>
      <c r="E24" s="145" t="str">
        <f>IFERROR(VLOOKUP(D24,BD!$B:$D,2,FALSE),"")</f>
        <v/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0</v>
      </c>
      <c r="G24" s="147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41"/>
    </row>
    <row r="25" spans="2:20" ht="12" x14ac:dyDescent="0.2">
      <c r="B25" s="27"/>
      <c r="C25" s="204"/>
      <c r="D25" s="121"/>
      <c r="E25" s="145" t="str">
        <f>IFERROR(VLOOKUP(D25,BD!$B:$D,2,FALSE),"")</f>
        <v/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0</v>
      </c>
      <c r="G25" s="147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41"/>
    </row>
    <row r="26" spans="2:20" ht="12" x14ac:dyDescent="0.2">
      <c r="B26" s="27"/>
      <c r="C26" s="204"/>
      <c r="D26" s="121"/>
      <c r="E26" s="145" t="str">
        <f>IFERROR(VLOOKUP(D26,BD!$B:$D,2,FALSE),"")</f>
        <v/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0</v>
      </c>
      <c r="G26" s="147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204"/>
      <c r="D27" s="121"/>
      <c r="E27" s="145" t="str">
        <f>IFERROR(VLOOKUP(D27,BD!$B:$D,2,FALSE),"")</f>
        <v/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204"/>
      <c r="D28" s="121"/>
      <c r="E28" s="145" t="str">
        <f>IFERROR(VLOOKUP(D28,BD!$B:$D,2,FALSE),"")</f>
        <v/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41"/>
    </row>
    <row r="29" spans="2:20" ht="12" x14ac:dyDescent="0.2">
      <c r="B29" s="27"/>
      <c r="C29" s="204"/>
      <c r="D29" s="121"/>
      <c r="E29" s="145" t="str">
        <f>IFERROR(VLOOKUP(D29,BD!$B:$D,2,FALSE),"")</f>
        <v/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147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204"/>
      <c r="D30" s="121"/>
      <c r="E30" s="145" t="str">
        <f>IFERROR(VLOOKUP(D30,BD!$B:$D,2,FALSE),"")</f>
        <v/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204"/>
      <c r="D31" s="121"/>
      <c r="E31" s="145" t="str">
        <f>IFERROR(VLOOKUP(D31,BD!$B:$D,2,FALSE),"")</f>
        <v/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204"/>
      <c r="D32" s="121"/>
      <c r="E32" s="145" t="str">
        <f>IFERROR(VLOOKUP(D32,BD!$B:$D,2,FALSE),"")</f>
        <v/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204"/>
      <c r="D33" s="121"/>
      <c r="E33" s="145" t="str">
        <f>IFERROR(VLOOKUP(D33,BD!$B:$D,2,FALSE),"")</f>
        <v/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147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204"/>
      <c r="D34" s="121"/>
      <c r="E34" s="145" t="str">
        <f>IFERROR(VLOOKUP(D34,BD!$B:$D,2,FALSE),"")</f>
        <v/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147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1"/>
    </row>
    <row r="35" spans="2:20" ht="12" x14ac:dyDescent="0.2">
      <c r="B35" s="27"/>
      <c r="C35" s="138"/>
      <c r="D35" s="121"/>
      <c r="E35" s="145" t="str">
        <f>IFERROR(VLOOKUP(D35,BD!$B:$D,2,FALSE),"")</f>
        <v/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0</v>
      </c>
      <c r="G35" s="147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ht="12" x14ac:dyDescent="0.2">
      <c r="B36" s="27"/>
      <c r="C36" s="138"/>
      <c r="D36" s="121"/>
      <c r="E36" s="145" t="str">
        <f>IFERROR(VLOOKUP(D36,BD!$B:$D,2,FALSE),"")</f>
        <v/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0</v>
      </c>
      <c r="G36" s="147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41"/>
    </row>
    <row r="37" spans="2:20" ht="12" x14ac:dyDescent="0.2">
      <c r="B37" s="27"/>
      <c r="C37" s="138"/>
      <c r="D37" s="121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1"/>
    </row>
    <row r="38" spans="2:20" ht="12" x14ac:dyDescent="0.2">
      <c r="B38" s="27"/>
      <c r="C38" s="138"/>
      <c r="D38" s="121"/>
      <c r="E38" s="145" t="str">
        <f>IFERROR(VLOOKUP(D38,BD!$B:$D,2,FALSE),"")</f>
        <v/>
      </c>
      <c r="F38" s="146">
        <f>IF(COUNT(H38:T38)&gt;=5,SUM(LARGE(H38:T38,{1,2,3,4,5})),IF(COUNT(H38:T38)=4,SUM(LARGE(H38:T38,{1,2,3,4})),IF(COUNT(H38:T38)=3,SUM(LARGE(H38:T38,{1,2,3})),IF(COUNT(H38:T38)=2,SUM(LARGE(H38:T38,{1,2})),IF(COUNT(H38:T38)=1,SUM(LARGE(H38:T38,{1})),0)))))</f>
        <v>0</v>
      </c>
      <c r="G38" s="147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41"/>
    </row>
    <row r="39" spans="2:20" x14ac:dyDescent="0.2">
      <c r="B39" s="31"/>
      <c r="C39" s="17"/>
      <c r="D39" s="17"/>
      <c r="E39" s="92"/>
      <c r="F39" s="38"/>
      <c r="G39" s="38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41"/>
    </row>
    <row r="40" spans="2:20" s="21" customFormat="1" x14ac:dyDescent="0.2">
      <c r="B40" s="110"/>
      <c r="C40" s="19"/>
      <c r="D40" s="20" t="str">
        <f>SM!$D$38</f>
        <v>CONTAGEM DE SEMANAS</v>
      </c>
      <c r="E40" s="95"/>
      <c r="F40" s="18"/>
      <c r="G40" s="18"/>
      <c r="H40" s="102">
        <f>SM!H$38</f>
        <v>50</v>
      </c>
      <c r="I40" s="102">
        <f>SM!I$38</f>
        <v>49</v>
      </c>
      <c r="J40" s="102">
        <f>SM!J$38</f>
        <v>35</v>
      </c>
      <c r="K40" s="102">
        <f>SM!K$38</f>
        <v>30</v>
      </c>
      <c r="L40" s="102">
        <f>SM!L$38</f>
        <v>28</v>
      </c>
      <c r="M40" s="102">
        <f>SM!M$38</f>
        <v>26</v>
      </c>
      <c r="N40" s="102">
        <f>SM!N$38</f>
        <v>22</v>
      </c>
      <c r="O40" s="102">
        <f>SM!O$38</f>
        <v>11</v>
      </c>
      <c r="P40" s="102">
        <f>SM!P$38</f>
        <v>4</v>
      </c>
      <c r="Q40" s="102">
        <f>SM!Q$38</f>
        <v>4</v>
      </c>
      <c r="R40" s="102">
        <f>SM!R$38</f>
        <v>4</v>
      </c>
      <c r="S40" s="102">
        <f>SM!S$38</f>
        <v>1</v>
      </c>
      <c r="T40" s="142"/>
    </row>
  </sheetData>
  <sheetProtection selectLockedCells="1" selectUnlockedCells="1"/>
  <sortState ref="D10:S38">
    <sortCondition descending="1" ref="F10"/>
  </sortState>
  <dataConsolidate/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D10:D38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1"/>
  <sheetViews>
    <sheetView showGridLines="0" zoomScale="90" zoomScaleNormal="90" zoomScaleSheetLayoutView="100" workbookViewId="0">
      <selection activeCell="D20" sqref="D2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217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95</v>
      </c>
      <c r="E10" s="2" t="s">
        <v>213</v>
      </c>
      <c r="F10" s="145" t="str">
        <f>IFERROR(VLOOKUP(D10,BD!$B:$D,2,FALSE),"")</f>
        <v>ILECE</v>
      </c>
      <c r="G10" s="145" t="str">
        <f>IFERROR(VLOOKUP(E10,BD!$B:$D,2,FALSE),"")</f>
        <v>LCC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4800</v>
      </c>
      <c r="I10" s="147">
        <f t="shared" ref="I10:I29" si="0">COUNT(J10:V10)-COUNTIF(J10:V10,"=0")</f>
        <v>4</v>
      </c>
      <c r="J10" s="33"/>
      <c r="K10" s="33">
        <v>800</v>
      </c>
      <c r="L10" s="33"/>
      <c r="M10" s="33">
        <v>1600</v>
      </c>
      <c r="N10" s="33">
        <v>800</v>
      </c>
      <c r="O10" s="33"/>
      <c r="P10" s="33"/>
      <c r="Q10" s="33">
        <v>1600</v>
      </c>
      <c r="R10" s="33"/>
      <c r="S10" s="33"/>
      <c r="T10" s="33"/>
      <c r="U10" s="33"/>
      <c r="V10" s="141"/>
    </row>
    <row r="11" spans="2:22" ht="12" x14ac:dyDescent="0.2">
      <c r="B11" s="27"/>
      <c r="C11" s="1">
        <v>2</v>
      </c>
      <c r="D11" s="2" t="s">
        <v>924</v>
      </c>
      <c r="E11" s="2" t="s">
        <v>1728</v>
      </c>
      <c r="F11" s="145" t="str">
        <f>IFERROR(VLOOKUP(D11,BD!$B:$D,2,FALSE),"")</f>
        <v>CC</v>
      </c>
      <c r="G11" s="145" t="str">
        <f>IFERROR(VLOOKUP(E11,BD!$B:$D,2,FALSE),"")</f>
        <v>CC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3840</v>
      </c>
      <c r="I11" s="147">
        <f t="shared" si="0"/>
        <v>4</v>
      </c>
      <c r="J11" s="33"/>
      <c r="K11" s="33"/>
      <c r="L11" s="33">
        <v>680</v>
      </c>
      <c r="M11" s="33"/>
      <c r="N11" s="33"/>
      <c r="O11" s="33"/>
      <c r="P11" s="33">
        <v>1600</v>
      </c>
      <c r="Q11" s="33"/>
      <c r="R11" s="33"/>
      <c r="S11" s="33"/>
      <c r="T11" s="33">
        <v>680</v>
      </c>
      <c r="U11" s="33">
        <v>880</v>
      </c>
      <c r="V11" s="141"/>
    </row>
    <row r="12" spans="2:22" ht="12" x14ac:dyDescent="0.2">
      <c r="B12" s="27"/>
      <c r="C12" s="265">
        <v>3</v>
      </c>
      <c r="D12" s="2" t="s">
        <v>940</v>
      </c>
      <c r="E12" s="2" t="s">
        <v>341</v>
      </c>
      <c r="F12" s="145" t="str">
        <f>IFERROR(VLOOKUP(D12,BD!$B:$D,2,FALSE),"")</f>
        <v>SMCC</v>
      </c>
      <c r="G12" s="145" t="str">
        <f>IFERROR(VLOOKUP(E12,BD!$B:$D,2,FALSE),"")</f>
        <v>SMCC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3200</v>
      </c>
      <c r="I12" s="147">
        <f t="shared" si="0"/>
        <v>3</v>
      </c>
      <c r="J12" s="33"/>
      <c r="K12" s="33"/>
      <c r="L12" s="33">
        <v>800</v>
      </c>
      <c r="M12" s="33"/>
      <c r="N12" s="33"/>
      <c r="O12" s="33"/>
      <c r="P12" s="33"/>
      <c r="Q12" s="33"/>
      <c r="R12" s="33"/>
      <c r="S12" s="33"/>
      <c r="T12" s="33">
        <v>800</v>
      </c>
      <c r="U12" s="33">
        <v>1600</v>
      </c>
      <c r="V12" s="141"/>
    </row>
    <row r="13" spans="2:22" ht="12" x14ac:dyDescent="0.2">
      <c r="B13" s="27"/>
      <c r="C13" s="265">
        <v>4</v>
      </c>
      <c r="D13" s="2" t="s">
        <v>1131</v>
      </c>
      <c r="E13" s="2" t="s">
        <v>1730</v>
      </c>
      <c r="F13" s="145" t="str">
        <f>IFERROR(VLOOKUP(D13,BD!$B:$D,2,FALSE),"")</f>
        <v>BME</v>
      </c>
      <c r="G13" s="145" t="str">
        <f>IFERROR(VLOOKUP(E13,BD!$B:$D,2,FALSE),"")</f>
        <v>BME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2000</v>
      </c>
      <c r="I13" s="147">
        <f t="shared" si="0"/>
        <v>2</v>
      </c>
      <c r="J13" s="33"/>
      <c r="K13" s="33"/>
      <c r="L13" s="33"/>
      <c r="M13" s="33"/>
      <c r="N13" s="33"/>
      <c r="O13" s="33"/>
      <c r="P13" s="33"/>
      <c r="Q13" s="33">
        <v>1120</v>
      </c>
      <c r="R13" s="33"/>
      <c r="S13" s="33"/>
      <c r="T13" s="33"/>
      <c r="U13" s="33">
        <v>880</v>
      </c>
      <c r="V13" s="141"/>
    </row>
    <row r="14" spans="2:22" ht="12" x14ac:dyDescent="0.2">
      <c r="B14" s="27"/>
      <c r="C14" s="265"/>
      <c r="D14" s="2" t="s">
        <v>1731</v>
      </c>
      <c r="E14" s="2" t="s">
        <v>150</v>
      </c>
      <c r="F14" s="145" t="str">
        <f>IFERROR(VLOOKUP(D14,BD!$B:$D,2,FALSE),"")</f>
        <v>ACENB</v>
      </c>
      <c r="G14" s="145" t="str">
        <f>IFERROR(VLOOKUP(E14,BD!$B:$D,2,FALSE),"")</f>
        <v>ACENB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2000</v>
      </c>
      <c r="I14" s="147">
        <f t="shared" si="0"/>
        <v>2</v>
      </c>
      <c r="J14" s="33"/>
      <c r="K14" s="33"/>
      <c r="L14" s="33"/>
      <c r="M14" s="33"/>
      <c r="N14" s="33"/>
      <c r="O14" s="33"/>
      <c r="P14" s="33">
        <v>1120</v>
      </c>
      <c r="Q14" s="33"/>
      <c r="R14" s="33"/>
      <c r="S14" s="33"/>
      <c r="T14" s="33"/>
      <c r="U14" s="33">
        <v>880</v>
      </c>
      <c r="V14" s="141"/>
    </row>
    <row r="15" spans="2:22" ht="12" x14ac:dyDescent="0.2">
      <c r="B15" s="27"/>
      <c r="C15" s="265">
        <v>6</v>
      </c>
      <c r="D15" s="2" t="s">
        <v>795</v>
      </c>
      <c r="E15" s="2" t="s">
        <v>796</v>
      </c>
      <c r="F15" s="145" t="str">
        <f>IFERROR(VLOOKUP(D15,BD!$B:$D,2,FALSE),"")</f>
        <v>ABCFI</v>
      </c>
      <c r="G15" s="145" t="str">
        <f>IFERROR(VLOOKUP(E15,BD!$B:$D,2,FALSE),"")</f>
        <v>ABCFI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1800</v>
      </c>
      <c r="I15" s="147">
        <f t="shared" si="0"/>
        <v>2</v>
      </c>
      <c r="J15" s="33"/>
      <c r="K15" s="33"/>
      <c r="L15" s="33"/>
      <c r="M15" s="33">
        <v>1120</v>
      </c>
      <c r="N15" s="33"/>
      <c r="O15" s="33">
        <v>680</v>
      </c>
      <c r="P15" s="33"/>
      <c r="Q15" s="33"/>
      <c r="R15" s="33"/>
      <c r="S15" s="33"/>
      <c r="T15" s="33"/>
      <c r="U15" s="33"/>
      <c r="V15" s="141"/>
    </row>
    <row r="16" spans="2:22" ht="12" x14ac:dyDescent="0.2">
      <c r="B16" s="27"/>
      <c r="C16" s="265">
        <v>7</v>
      </c>
      <c r="D16" s="2" t="s">
        <v>364</v>
      </c>
      <c r="E16" s="2" t="s">
        <v>1730</v>
      </c>
      <c r="F16" s="145" t="str">
        <f>IFERROR(VLOOKUP(D16,BD!$B:$D,2,FALSE),"")</f>
        <v>BME</v>
      </c>
      <c r="G16" s="145" t="str">
        <f>IFERROR(VLOOKUP(E16,BD!$B:$D,2,FALSE),"")</f>
        <v>BME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1680</v>
      </c>
      <c r="I16" s="147">
        <f t="shared" si="0"/>
        <v>2</v>
      </c>
      <c r="J16" s="33"/>
      <c r="K16" s="33"/>
      <c r="L16" s="33">
        <v>560</v>
      </c>
      <c r="M16" s="33">
        <v>1120</v>
      </c>
      <c r="N16" s="33"/>
      <c r="O16" s="33"/>
      <c r="P16" s="33"/>
      <c r="Q16" s="33"/>
      <c r="R16" s="33"/>
      <c r="S16" s="33"/>
      <c r="T16" s="33"/>
      <c r="U16" s="33"/>
      <c r="V16" s="141"/>
    </row>
    <row r="17" spans="2:22" ht="12" x14ac:dyDescent="0.2">
      <c r="B17" s="27"/>
      <c r="C17" s="265">
        <v>8</v>
      </c>
      <c r="D17" s="2" t="s">
        <v>1734</v>
      </c>
      <c r="E17" s="2" t="s">
        <v>586</v>
      </c>
      <c r="F17" s="145" t="str">
        <f>IFERROR(VLOOKUP(D17,BD!$B:$D,2,FALSE),"")</f>
        <v>CC</v>
      </c>
      <c r="G17" s="145" t="str">
        <f>IFERROR(VLOOKUP(E17,BD!$B:$D,2,FALSE),"")</f>
        <v>CC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1360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>
        <v>1360</v>
      </c>
      <c r="V17" s="141"/>
    </row>
    <row r="18" spans="2:22" ht="12" x14ac:dyDescent="0.2">
      <c r="B18" s="27"/>
      <c r="C18" s="265"/>
      <c r="D18" s="2" t="s">
        <v>1132</v>
      </c>
      <c r="E18" s="2" t="s">
        <v>150</v>
      </c>
      <c r="F18" s="145" t="str">
        <f>IFERROR(VLOOKUP(D18,BD!$B:$D,2,FALSE),"")</f>
        <v>ASSVP</v>
      </c>
      <c r="G18" s="145" t="str">
        <f>IFERROR(VLOOKUP(E18,BD!$B:$D,2,FALSE),"")</f>
        <v>ACENB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1360</v>
      </c>
      <c r="I18" s="147">
        <f t="shared" si="0"/>
        <v>1</v>
      </c>
      <c r="J18" s="33"/>
      <c r="K18" s="33"/>
      <c r="L18" s="33"/>
      <c r="M18" s="33">
        <v>1360</v>
      </c>
      <c r="N18" s="33"/>
      <c r="O18" s="33"/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265"/>
      <c r="D19" s="2" t="s">
        <v>623</v>
      </c>
      <c r="E19" s="2" t="s">
        <v>694</v>
      </c>
      <c r="F19" s="145" t="str">
        <f>IFERROR(VLOOKUP(D19,BD!$B:$D,2,FALSE),"")</f>
        <v>SMCC</v>
      </c>
      <c r="G19" s="145" t="str">
        <f>IFERROR(VLOOKUP(E19,BD!$B:$D,2,FALSE),"")</f>
        <v>SMCC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1360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>
        <v>1360</v>
      </c>
      <c r="Q19" s="33"/>
      <c r="R19" s="33"/>
      <c r="S19" s="33"/>
      <c r="T19" s="33"/>
      <c r="U19" s="33"/>
      <c r="V19" s="141"/>
    </row>
    <row r="20" spans="2:22" ht="12" x14ac:dyDescent="0.2">
      <c r="B20" s="27"/>
      <c r="C20" s="265"/>
      <c r="D20" s="2" t="s">
        <v>796</v>
      </c>
      <c r="E20" s="2" t="s">
        <v>195</v>
      </c>
      <c r="F20" s="145" t="str">
        <f>IFERROR(VLOOKUP(D20,BD!$B:$D,2,FALSE),"")</f>
        <v>ABCFI</v>
      </c>
      <c r="G20" s="145" t="str">
        <f>IFERROR(VLOOKUP(E20,BD!$B:$D,2,FALSE),"")</f>
        <v>ABCFI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1360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>
        <v>1360</v>
      </c>
      <c r="R20" s="33"/>
      <c r="S20" s="33"/>
      <c r="T20" s="33"/>
      <c r="U20" s="33"/>
      <c r="V20" s="141"/>
    </row>
    <row r="21" spans="2:22" ht="12" x14ac:dyDescent="0.2">
      <c r="B21" s="27"/>
      <c r="C21" s="265">
        <v>12</v>
      </c>
      <c r="D21" s="2" t="s">
        <v>1244</v>
      </c>
      <c r="E21" s="2" t="s">
        <v>1730</v>
      </c>
      <c r="F21" s="145" t="str">
        <f>IFERROR(VLOOKUP(D21,BD!$B:$D,2,FALSE),"")</f>
        <v>ABCFI</v>
      </c>
      <c r="G21" s="145" t="str">
        <f>IFERROR(VLOOKUP(E21,BD!$B:$D,2,FALSE),"")</f>
        <v>BME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1120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>
        <v>1120</v>
      </c>
      <c r="Q21" s="33"/>
      <c r="R21" s="33"/>
      <c r="S21" s="33"/>
      <c r="T21" s="33"/>
      <c r="U21" s="33"/>
      <c r="V21" s="141"/>
    </row>
    <row r="22" spans="2:22" ht="12" x14ac:dyDescent="0.2">
      <c r="B22" s="27"/>
      <c r="C22" s="265">
        <v>13</v>
      </c>
      <c r="D22" s="2" t="s">
        <v>1733</v>
      </c>
      <c r="E22" s="2" t="s">
        <v>1054</v>
      </c>
      <c r="F22" s="145" t="str">
        <f>IFERROR(VLOOKUP(D22,BD!$B:$D,2,FALSE),"")</f>
        <v>ABCFI</v>
      </c>
      <c r="G22" s="145" t="str">
        <f>IFERROR(VLOOKUP(E22,BD!$B:$D,2,FALSE),"")</f>
        <v>ABCFI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800</v>
      </c>
      <c r="I22" s="147">
        <f t="shared" si="0"/>
        <v>1</v>
      </c>
      <c r="J22" s="33"/>
      <c r="K22" s="33"/>
      <c r="L22" s="33"/>
      <c r="M22" s="33"/>
      <c r="N22" s="33"/>
      <c r="O22" s="33">
        <v>800</v>
      </c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65"/>
      <c r="D23" s="2" t="s">
        <v>195</v>
      </c>
      <c r="E23" s="2" t="s">
        <v>1052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800</v>
      </c>
      <c r="I23" s="147">
        <f t="shared" si="0"/>
        <v>1</v>
      </c>
      <c r="J23" s="33"/>
      <c r="K23" s="33"/>
      <c r="L23" s="33"/>
      <c r="M23" s="33"/>
      <c r="N23" s="33"/>
      <c r="O23" s="33"/>
      <c r="P23" s="33"/>
      <c r="Q23" s="33"/>
      <c r="R23" s="33"/>
      <c r="S23" s="33">
        <v>800</v>
      </c>
      <c r="T23" s="33"/>
      <c r="U23" s="33"/>
      <c r="V23" s="141"/>
    </row>
    <row r="24" spans="2:22" ht="12" x14ac:dyDescent="0.2">
      <c r="B24" s="27"/>
      <c r="C24" s="265">
        <v>15</v>
      </c>
      <c r="D24" s="2" t="s">
        <v>214</v>
      </c>
      <c r="E24" s="2" t="s">
        <v>311</v>
      </c>
      <c r="F24" s="145" t="str">
        <f>IFERROR(VLOOKUP(D24,BD!$B:$D,2,FALSE),"")</f>
        <v>LCC</v>
      </c>
      <c r="G24" s="145" t="str">
        <f>IFERROR(VLOOKUP(E24,BD!$B:$D,2,FALSE),"")</f>
        <v>LCC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680</v>
      </c>
      <c r="I24" s="147">
        <f t="shared" si="0"/>
        <v>1</v>
      </c>
      <c r="J24" s="33"/>
      <c r="K24" s="33">
        <v>680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65">
        <v>16</v>
      </c>
      <c r="D25" s="2" t="s">
        <v>1051</v>
      </c>
      <c r="E25" s="2" t="s">
        <v>1052</v>
      </c>
      <c r="F25" s="145" t="str">
        <f>IFERROR(VLOOKUP(D25,BD!$B:$D,2,FALSE),"")</f>
        <v>ABCFI</v>
      </c>
      <c r="G25" s="145" t="str">
        <f>IFERROR(VLOOKUP(E25,BD!$B:$D,2,FALSE),"")</f>
        <v>ABCFI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560</v>
      </c>
      <c r="I25" s="147">
        <f t="shared" si="0"/>
        <v>1</v>
      </c>
      <c r="J25" s="33"/>
      <c r="K25" s="33"/>
      <c r="L25" s="33"/>
      <c r="M25" s="33"/>
      <c r="N25" s="33"/>
      <c r="O25" s="33">
        <v>560</v>
      </c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65"/>
      <c r="D26" s="2" t="s">
        <v>1734</v>
      </c>
      <c r="E26" s="2" t="s">
        <v>1730</v>
      </c>
      <c r="F26" s="145" t="str">
        <f>IFERROR(VLOOKUP(D26,BD!$B:$D,2,FALSE),"")</f>
        <v>CC</v>
      </c>
      <c r="G26" s="145" t="str">
        <f>IFERROR(VLOOKUP(E26,BD!$B:$D,2,FALSE),"")</f>
        <v>BME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560</v>
      </c>
      <c r="I26" s="147">
        <f t="shared" si="0"/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560</v>
      </c>
      <c r="U26" s="33"/>
      <c r="V26" s="141"/>
    </row>
    <row r="27" spans="2:22" ht="12" x14ac:dyDescent="0.2">
      <c r="B27" s="27"/>
      <c r="C27" s="265">
        <v>18</v>
      </c>
      <c r="D27" s="2" t="s">
        <v>1131</v>
      </c>
      <c r="E27" s="2" t="s">
        <v>694</v>
      </c>
      <c r="F27" s="145" t="str">
        <f>IFERROR(VLOOKUP(D27,BD!$B:$D,2,FALSE),"")</f>
        <v>BME</v>
      </c>
      <c r="G27" s="145" t="str">
        <f>IFERROR(VLOOKUP(E27,BD!$B:$D,2,FALSE),"")</f>
        <v>SMCC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440</v>
      </c>
      <c r="I27" s="147">
        <f t="shared" si="0"/>
        <v>1</v>
      </c>
      <c r="J27" s="33"/>
      <c r="K27" s="33"/>
      <c r="L27" s="33">
        <v>440</v>
      </c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265"/>
      <c r="D28" s="2" t="s">
        <v>772</v>
      </c>
      <c r="E28" s="2" t="s">
        <v>586</v>
      </c>
      <c r="F28" s="145" t="str">
        <f>IFERROR(VLOOKUP(D28,BD!$B:$D,2,FALSE),"")</f>
        <v>CC</v>
      </c>
      <c r="G28" s="145" t="str">
        <f>IFERROR(VLOOKUP(E28,BD!$B:$D,2,FALSE),"")</f>
        <v>CC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440</v>
      </c>
      <c r="I28" s="147">
        <f t="shared" si="0"/>
        <v>1</v>
      </c>
      <c r="J28" s="33"/>
      <c r="K28" s="33"/>
      <c r="L28" s="33">
        <v>440</v>
      </c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138"/>
      <c r="D29" s="2"/>
      <c r="E29" s="2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x14ac:dyDescent="0.2">
      <c r="B30" s="31"/>
      <c r="C30" s="17"/>
      <c r="D30" s="17"/>
      <c r="E30" s="17"/>
      <c r="F30" s="95"/>
      <c r="G30" s="95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41"/>
    </row>
    <row r="31" spans="2:22" s="21" customFormat="1" x14ac:dyDescent="0.2">
      <c r="B31" s="110"/>
      <c r="C31" s="19"/>
      <c r="D31" s="20"/>
      <c r="E31" s="20" t="str">
        <f>SM!$D$38</f>
        <v>CONTAGEM DE SEMANAS</v>
      </c>
      <c r="F31" s="95"/>
      <c r="G31" s="95"/>
      <c r="H31" s="18"/>
      <c r="I31" s="18"/>
      <c r="J31" s="102">
        <f>SM!H$38</f>
        <v>50</v>
      </c>
      <c r="K31" s="102">
        <f>SM!I$38</f>
        <v>49</v>
      </c>
      <c r="L31" s="102">
        <f>SM!J$38</f>
        <v>35</v>
      </c>
      <c r="M31" s="102">
        <f>SM!K$38</f>
        <v>30</v>
      </c>
      <c r="N31" s="102">
        <f>SM!L$38</f>
        <v>28</v>
      </c>
      <c r="O31" s="102">
        <f>SM!M$38</f>
        <v>26</v>
      </c>
      <c r="P31" s="102">
        <f>SM!N$38</f>
        <v>22</v>
      </c>
      <c r="Q31" s="102">
        <f>SM!O$38</f>
        <v>11</v>
      </c>
      <c r="R31" s="102">
        <f>SM!P$38</f>
        <v>4</v>
      </c>
      <c r="S31" s="102">
        <f>SM!Q$38</f>
        <v>4</v>
      </c>
      <c r="T31" s="102">
        <f>SM!R$38</f>
        <v>4</v>
      </c>
      <c r="U31" s="102">
        <f>SM!S$38</f>
        <v>1</v>
      </c>
      <c r="V31" s="142"/>
    </row>
  </sheetData>
  <sheetProtection selectLockedCells="1" selectUnlockedCells="1"/>
  <sortState ref="D10:U29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D10:E29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0"/>
  <sheetViews>
    <sheetView showGridLines="0" zoomScale="90" zoomScaleNormal="90" zoomScaleSheetLayoutView="100" workbookViewId="0">
      <selection activeCell="E11" sqref="E11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631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38">
        <v>1</v>
      </c>
      <c r="D10" s="2" t="s">
        <v>321</v>
      </c>
      <c r="E10" s="2" t="s">
        <v>692</v>
      </c>
      <c r="F10" s="145" t="str">
        <f>IFERROR(VLOOKUP(D10,BD!$B:$D,2,FALSE),"")</f>
        <v>ACENB</v>
      </c>
      <c r="G10" s="145" t="str">
        <f>IFERROR(VLOOKUP(E10,BD!$B:$D,2,FALSE),"")</f>
        <v>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2960</v>
      </c>
      <c r="I10" s="147">
        <f t="shared" ref="I10:I38" si="0">COUNT(J10:V10)-COUNTIF(J10:V10,"=0")</f>
        <v>2</v>
      </c>
      <c r="J10" s="33"/>
      <c r="K10" s="33"/>
      <c r="L10" s="33"/>
      <c r="M10" s="33"/>
      <c r="N10" s="33"/>
      <c r="O10" s="33"/>
      <c r="P10" s="33">
        <v>1600</v>
      </c>
      <c r="Q10" s="33"/>
      <c r="R10" s="33"/>
      <c r="S10" s="33"/>
      <c r="T10" s="33"/>
      <c r="U10" s="33">
        <v>1360</v>
      </c>
      <c r="V10" s="141"/>
    </row>
    <row r="11" spans="2:22" ht="12" x14ac:dyDescent="0.2">
      <c r="B11" s="27"/>
      <c r="C11" s="138">
        <v>2</v>
      </c>
      <c r="D11" s="2" t="s">
        <v>1703</v>
      </c>
      <c r="E11" s="123" t="s">
        <v>1732</v>
      </c>
      <c r="F11" s="145" t="str">
        <f>IFERROR(VLOOKUP(D11,BD!$B:$D,2,FALSE),"")</f>
        <v>PIAMARTA</v>
      </c>
      <c r="G11" s="145" t="str">
        <f>IFERROR(VLOOKUP(E11,BD!$B:$D,2,FALSE),"")</f>
        <v>PIAMARTA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1600</v>
      </c>
      <c r="I11" s="147">
        <f t="shared" si="0"/>
        <v>1</v>
      </c>
      <c r="J11" s="33"/>
      <c r="K11" s="33"/>
      <c r="L11" s="33"/>
      <c r="M11" s="33"/>
      <c r="N11" s="33"/>
      <c r="O11" s="33"/>
      <c r="P11" s="33"/>
      <c r="Q11" s="33">
        <v>1600</v>
      </c>
      <c r="R11" s="33"/>
      <c r="S11" s="33"/>
      <c r="T11" s="33"/>
      <c r="U11" s="33"/>
      <c r="V11" s="141"/>
    </row>
    <row r="12" spans="2:22" ht="12" x14ac:dyDescent="0.2">
      <c r="B12" s="27"/>
      <c r="C12" s="204"/>
      <c r="D12" s="2" t="s">
        <v>216</v>
      </c>
      <c r="E12" s="2" t="s">
        <v>931</v>
      </c>
      <c r="F12" s="145" t="str">
        <f>IFERROR(VLOOKUP(D12,BD!$B:$D,2,FALSE),"")</f>
        <v>LCC</v>
      </c>
      <c r="G12" s="145" t="str">
        <f>IFERROR(VLOOKUP(E12,BD!$B:$D,2,FALSE),"")</f>
        <v>ACENB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1600</v>
      </c>
      <c r="I12" s="147">
        <f t="shared" si="0"/>
        <v>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>
        <v>1600</v>
      </c>
      <c r="V12" s="141"/>
    </row>
    <row r="13" spans="2:22" ht="12" x14ac:dyDescent="0.2">
      <c r="B13" s="27"/>
      <c r="C13" s="204">
        <v>4</v>
      </c>
      <c r="D13" s="2" t="s">
        <v>1725</v>
      </c>
      <c r="E13" s="128" t="s">
        <v>587</v>
      </c>
      <c r="F13" s="145" t="str">
        <f>IFERROR(VLOOKUP(D13,BD!$B:$D,2,FALSE),"")</f>
        <v>CC</v>
      </c>
      <c r="G13" s="145" t="str">
        <f>IFERROR(VLOOKUP(E13,BD!$B:$D,2,FALSE),"")</f>
        <v>CC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1120</v>
      </c>
      <c r="I13" s="147">
        <f t="shared" si="0"/>
        <v>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>
        <v>1120</v>
      </c>
      <c r="V13" s="141"/>
    </row>
    <row r="14" spans="2:22" ht="12" x14ac:dyDescent="0.2">
      <c r="B14" s="27"/>
      <c r="C14" s="204">
        <v>5</v>
      </c>
      <c r="D14" s="2" t="s">
        <v>216</v>
      </c>
      <c r="E14" s="128" t="s">
        <v>215</v>
      </c>
      <c r="F14" s="145" t="str">
        <f>IFERROR(VLOOKUP(D14,BD!$B:$D,2,FALSE),"")</f>
        <v>LCC</v>
      </c>
      <c r="G14" s="145" t="str">
        <f>IFERROR(VLOOKUP(E14,BD!$B:$D,2,FALSE),"")</f>
        <v>LCC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800</v>
      </c>
      <c r="I14" s="147">
        <f t="shared" si="0"/>
        <v>1</v>
      </c>
      <c r="J14" s="33"/>
      <c r="K14" s="33">
        <v>800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41"/>
    </row>
    <row r="15" spans="2:22" ht="12" x14ac:dyDescent="0.2">
      <c r="B15" s="27"/>
      <c r="C15" s="204"/>
      <c r="D15" s="2" t="s">
        <v>692</v>
      </c>
      <c r="E15" s="2" t="s">
        <v>1725</v>
      </c>
      <c r="F15" s="145" t="str">
        <f>IFERROR(VLOOKUP(D15,BD!$B:$D,2,FALSE),"")</f>
        <v>CC</v>
      </c>
      <c r="G15" s="145" t="str">
        <f>IFERROR(VLOOKUP(E15,BD!$B:$D,2,FALSE),"")</f>
        <v>CC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800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>
        <v>800</v>
      </c>
      <c r="U15" s="33"/>
      <c r="V15" s="141"/>
    </row>
    <row r="16" spans="2:22" ht="12" x14ac:dyDescent="0.2">
      <c r="B16" s="27"/>
      <c r="C16" s="204"/>
      <c r="D16" s="2"/>
      <c r="E16" s="2"/>
      <c r="F16" s="145" t="str">
        <f>IFERROR(VLOOKUP(D16,BD!$B:$D,2,FALSE),"")</f>
        <v/>
      </c>
      <c r="G16" s="145" t="str">
        <f>IFERROR(VLOOKUP(E16,BD!$B:$D,2,FALSE),"")</f>
        <v/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0</v>
      </c>
      <c r="I16" s="147">
        <f t="shared" si="0"/>
        <v>0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41"/>
    </row>
    <row r="17" spans="2:22" ht="12" x14ac:dyDescent="0.2">
      <c r="B17" s="27"/>
      <c r="C17" s="204"/>
      <c r="D17" s="2"/>
      <c r="E17" s="2"/>
      <c r="F17" s="145" t="str">
        <f>IFERROR(VLOOKUP(D17,BD!$B:$D,2,FALSE),"")</f>
        <v/>
      </c>
      <c r="G17" s="145" t="str">
        <f>IFERROR(VLOOKUP(E17,BD!$B:$D,2,FALSE),"")</f>
        <v/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0</v>
      </c>
      <c r="I17" s="147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41"/>
    </row>
    <row r="18" spans="2:22" ht="12" x14ac:dyDescent="0.2">
      <c r="B18" s="27"/>
      <c r="C18" s="204"/>
      <c r="D18" s="2"/>
      <c r="E18" s="2"/>
      <c r="F18" s="145" t="str">
        <f>IFERROR(VLOOKUP(D18,BD!$B:$D,2,FALSE),"")</f>
        <v/>
      </c>
      <c r="G18" s="145" t="str">
        <f>IFERROR(VLOOKUP(E18,BD!$B:$D,2,FALSE),"")</f>
        <v/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0</v>
      </c>
      <c r="I18" s="147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41"/>
    </row>
    <row r="19" spans="2:22" ht="12" x14ac:dyDescent="0.2">
      <c r="B19" s="27"/>
      <c r="C19" s="204"/>
      <c r="D19" s="2"/>
      <c r="E19" s="2"/>
      <c r="F19" s="145" t="str">
        <f>IFERROR(VLOOKUP(D19,BD!$B:$D,2,FALSE),"")</f>
        <v/>
      </c>
      <c r="G19" s="145" t="str">
        <f>IFERROR(VLOOKUP(E19,BD!$B:$D,2,FALSE),"")</f>
        <v/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0</v>
      </c>
      <c r="I19" s="147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41"/>
    </row>
    <row r="20" spans="2:22" ht="12" x14ac:dyDescent="0.2">
      <c r="B20" s="27"/>
      <c r="C20" s="204"/>
      <c r="D20" s="2"/>
      <c r="E20" s="2"/>
      <c r="F20" s="145" t="str">
        <f>IFERROR(VLOOKUP(D20,BD!$B:$D,2,FALSE),"")</f>
        <v/>
      </c>
      <c r="G20" s="145" t="str">
        <f>IFERROR(VLOOKUP(E20,BD!$B:$D,2,FALSE),"")</f>
        <v/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0</v>
      </c>
      <c r="I20" s="147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41"/>
    </row>
    <row r="21" spans="2:22" ht="12" x14ac:dyDescent="0.2">
      <c r="B21" s="27"/>
      <c r="C21" s="204"/>
      <c r="D21" s="2"/>
      <c r="E21" s="2"/>
      <c r="F21" s="145" t="str">
        <f>IFERROR(VLOOKUP(D21,BD!$B:$D,2,FALSE),"")</f>
        <v/>
      </c>
      <c r="G21" s="145" t="str">
        <f>IFERROR(VLOOKUP(E21,BD!$B:$D,2,FALSE),"")</f>
        <v/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0</v>
      </c>
      <c r="I21" s="147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41"/>
    </row>
    <row r="22" spans="2:22" ht="12" x14ac:dyDescent="0.2">
      <c r="B22" s="27"/>
      <c r="C22" s="204"/>
      <c r="D22" s="2"/>
      <c r="E22" s="2"/>
      <c r="F22" s="145" t="str">
        <f>IFERROR(VLOOKUP(D22,BD!$B:$D,2,FALSE),"")</f>
        <v/>
      </c>
      <c r="G22" s="145" t="str">
        <f>IFERROR(VLOOKUP(E22,BD!$B:$D,2,FALSE),"")</f>
        <v/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0</v>
      </c>
      <c r="I22" s="147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04"/>
      <c r="D23" s="2"/>
      <c r="E23" s="2"/>
      <c r="F23" s="145" t="str">
        <f>IFERROR(VLOOKUP(D23,BD!$B:$D,2,FALSE),"")</f>
        <v/>
      </c>
      <c r="G23" s="145" t="str">
        <f>IFERROR(VLOOKUP(E23,BD!$B:$D,2,FALSE),"")</f>
        <v/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0</v>
      </c>
      <c r="I23" s="147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04"/>
      <c r="D24" s="2"/>
      <c r="E24" s="2"/>
      <c r="F24" s="145" t="str">
        <f>IFERROR(VLOOKUP(D24,BD!$B:$D,2,FALSE),"")</f>
        <v/>
      </c>
      <c r="G24" s="145" t="str">
        <f>IFERROR(VLOOKUP(E24,BD!$B:$D,2,FALSE),"")</f>
        <v/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0</v>
      </c>
      <c r="I24" s="147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04"/>
      <c r="D25" s="2"/>
      <c r="E25" s="2"/>
      <c r="F25" s="145" t="str">
        <f>IFERROR(VLOOKUP(D25,BD!$B:$D,2,FALSE),"")</f>
        <v/>
      </c>
      <c r="G25" s="145" t="str">
        <f>IFERROR(VLOOKUP(E25,BD!$B:$D,2,FALSE),"")</f>
        <v/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0</v>
      </c>
      <c r="I25" s="147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04"/>
      <c r="D26" s="2"/>
      <c r="E26" s="2"/>
      <c r="F26" s="145" t="str">
        <f>IFERROR(VLOOKUP(D26,BD!$B:$D,2,FALSE),"")</f>
        <v/>
      </c>
      <c r="G26" s="145" t="str">
        <f>IFERROR(VLOOKUP(E26,BD!$B:$D,2,FALSE),"")</f>
        <v/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0</v>
      </c>
      <c r="I26" s="147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04"/>
      <c r="D27" s="2"/>
      <c r="E27" s="2"/>
      <c r="F27" s="145" t="str">
        <f>IFERROR(VLOOKUP(D27,BD!$B:$D,2,FALSE),"")</f>
        <v/>
      </c>
      <c r="G27" s="145" t="str">
        <f>IFERROR(VLOOKUP(E27,BD!$B:$D,2,FALSE),"")</f>
        <v/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0</v>
      </c>
      <c r="I27" s="147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41"/>
    </row>
    <row r="28" spans="2:22" ht="12" x14ac:dyDescent="0.2">
      <c r="B28" s="27"/>
      <c r="C28" s="204"/>
      <c r="D28" s="2"/>
      <c r="E28" s="2"/>
      <c r="F28" s="145" t="str">
        <f>IFERROR(VLOOKUP(D28,BD!$B:$D,2,FALSE),"")</f>
        <v/>
      </c>
      <c r="G28" s="145" t="str">
        <f>IFERROR(VLOOKUP(E28,BD!$B:$D,2,FALSE),"")</f>
        <v/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0</v>
      </c>
      <c r="I28" s="147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204"/>
      <c r="D29" s="2"/>
      <c r="E29" s="2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04"/>
      <c r="D30" s="2"/>
      <c r="E30" s="2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04"/>
      <c r="D31" s="2"/>
      <c r="E31" s="2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204"/>
      <c r="D32" s="2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138"/>
      <c r="D33" s="2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138"/>
      <c r="D34" s="2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8"/>
      <c r="D35" s="2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38"/>
      <c r="D36" s="2"/>
      <c r="E36" s="2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38"/>
      <c r="D37" s="2"/>
      <c r="E37" s="2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38"/>
      <c r="D38" s="2"/>
      <c r="E38" s="2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x14ac:dyDescent="0.2">
      <c r="B39" s="31"/>
      <c r="C39" s="17"/>
      <c r="D39" s="17"/>
      <c r="E39" s="17"/>
      <c r="F39" s="95"/>
      <c r="G39" s="95"/>
      <c r="H39" s="18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41"/>
    </row>
    <row r="40" spans="2:22" s="21" customFormat="1" x14ac:dyDescent="0.2">
      <c r="B40" s="110"/>
      <c r="C40" s="19"/>
      <c r="D40" s="20"/>
      <c r="E40" s="20" t="str">
        <f>SM!$D$38</f>
        <v>CONTAGEM DE SEMANAS</v>
      </c>
      <c r="F40" s="95"/>
      <c r="G40" s="95"/>
      <c r="H40" s="18"/>
      <c r="I40" s="18"/>
      <c r="J40" s="102">
        <f>SM!H$38</f>
        <v>50</v>
      </c>
      <c r="K40" s="102">
        <f>SM!I$38</f>
        <v>49</v>
      </c>
      <c r="L40" s="102">
        <f>SM!J$38</f>
        <v>35</v>
      </c>
      <c r="M40" s="102">
        <f>SM!K$38</f>
        <v>30</v>
      </c>
      <c r="N40" s="102">
        <f>SM!L$38</f>
        <v>28</v>
      </c>
      <c r="O40" s="102">
        <f>SM!M$38</f>
        <v>26</v>
      </c>
      <c r="P40" s="102">
        <f>SM!N$38</f>
        <v>22</v>
      </c>
      <c r="Q40" s="102">
        <f>SM!O$38</f>
        <v>11</v>
      </c>
      <c r="R40" s="102">
        <f>SM!P$38</f>
        <v>4</v>
      </c>
      <c r="S40" s="102">
        <f>SM!Q$38</f>
        <v>4</v>
      </c>
      <c r="T40" s="102">
        <f>SM!R$38</f>
        <v>4</v>
      </c>
      <c r="U40" s="102">
        <f>SM!S$38</f>
        <v>1</v>
      </c>
      <c r="V40" s="142"/>
    </row>
  </sheetData>
  <sheetProtection selectLockedCells="1" selectUnlockedCells="1"/>
  <sortState ref="C10:U38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D10:E38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0"/>
  <sheetViews>
    <sheetView showGridLines="0" zoomScale="90" zoomScaleNormal="9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322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/>
      <c r="I7" s="283"/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/>
      <c r="I8" s="283"/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1728</v>
      </c>
      <c r="E10" s="2" t="s">
        <v>692</v>
      </c>
      <c r="F10" s="145" t="str">
        <f>IFERROR(VLOOKUP(D10,BD!$B:$D,2,FALSE),"")</f>
        <v>CC</v>
      </c>
      <c r="G10" s="145" t="str">
        <f>IFERROR(VLOOKUP(E10,BD!$B:$D,2,FALSE),"")</f>
        <v>CC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4800</v>
      </c>
      <c r="I10" s="147">
        <f t="shared" ref="I10:I38" si="0">COUNT(J10:V10)-COUNTIF(J10:V10,"=0")</f>
        <v>4</v>
      </c>
      <c r="J10" s="33"/>
      <c r="K10" s="33"/>
      <c r="L10" s="33">
        <v>800</v>
      </c>
      <c r="M10" s="33"/>
      <c r="N10" s="33"/>
      <c r="O10" s="33"/>
      <c r="P10" s="33">
        <v>1600</v>
      </c>
      <c r="Q10" s="33"/>
      <c r="R10" s="33"/>
      <c r="S10" s="33"/>
      <c r="T10" s="33">
        <v>800</v>
      </c>
      <c r="U10" s="33">
        <v>1600</v>
      </c>
      <c r="V10" s="141"/>
    </row>
    <row r="11" spans="2:22" ht="12" x14ac:dyDescent="0.2">
      <c r="B11" s="27"/>
      <c r="C11" s="1">
        <v>2</v>
      </c>
      <c r="D11" s="2" t="s">
        <v>1731</v>
      </c>
      <c r="E11" s="2" t="s">
        <v>321</v>
      </c>
      <c r="F11" s="145" t="str">
        <f>IFERROR(VLOOKUP(D11,BD!$B:$D,2,FALSE),"")</f>
        <v>ACENB</v>
      </c>
      <c r="G11" s="145" t="str">
        <f>IFERROR(VLOOKUP(E11,BD!$B:$D,2,FALSE),"")</f>
        <v>ACENB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2720</v>
      </c>
      <c r="I11" s="147">
        <f t="shared" si="0"/>
        <v>2</v>
      </c>
      <c r="J11" s="33"/>
      <c r="K11" s="33"/>
      <c r="L11" s="33"/>
      <c r="M11" s="33"/>
      <c r="N11" s="33"/>
      <c r="O11" s="33"/>
      <c r="P11" s="33">
        <v>1360</v>
      </c>
      <c r="Q11" s="33"/>
      <c r="R11" s="33"/>
      <c r="S11" s="33"/>
      <c r="T11" s="33"/>
      <c r="U11" s="33">
        <v>1360</v>
      </c>
      <c r="V11" s="141"/>
    </row>
    <row r="12" spans="2:22" ht="12" x14ac:dyDescent="0.2">
      <c r="B12" s="27"/>
      <c r="C12" s="265">
        <v>3</v>
      </c>
      <c r="D12" s="2" t="s">
        <v>150</v>
      </c>
      <c r="E12" s="2" t="s">
        <v>931</v>
      </c>
      <c r="F12" s="145" t="str">
        <f>IFERROR(VLOOKUP(D12,BD!$B:$D,2,FALSE),"")</f>
        <v>ACENB</v>
      </c>
      <c r="G12" s="145" t="str">
        <f>IFERROR(VLOOKUP(E12,BD!$B:$D,2,FALSE),"")</f>
        <v>ACENB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2480</v>
      </c>
      <c r="I12" s="147">
        <f t="shared" si="0"/>
        <v>2</v>
      </c>
      <c r="J12" s="33"/>
      <c r="K12" s="33"/>
      <c r="L12" s="33"/>
      <c r="M12" s="33">
        <v>1600</v>
      </c>
      <c r="N12" s="33"/>
      <c r="O12" s="33"/>
      <c r="P12" s="33"/>
      <c r="Q12" s="33"/>
      <c r="R12" s="33"/>
      <c r="S12" s="33"/>
      <c r="T12" s="33"/>
      <c r="U12" s="33">
        <v>880</v>
      </c>
      <c r="V12" s="141"/>
    </row>
    <row r="13" spans="2:22" ht="12" x14ac:dyDescent="0.2">
      <c r="B13" s="27"/>
      <c r="C13" s="265">
        <v>4</v>
      </c>
      <c r="D13" s="2" t="s">
        <v>213</v>
      </c>
      <c r="E13" s="2" t="s">
        <v>216</v>
      </c>
      <c r="F13" s="145" t="str">
        <f>IFERROR(VLOOKUP(D13,BD!$B:$D,2,FALSE),"")</f>
        <v>LCC</v>
      </c>
      <c r="G13" s="145" t="str">
        <f>IFERROR(VLOOKUP(E13,BD!$B:$D,2,FALSE),"")</f>
        <v>LCC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1920</v>
      </c>
      <c r="I13" s="147">
        <f t="shared" si="0"/>
        <v>2</v>
      </c>
      <c r="J13" s="33"/>
      <c r="K13" s="33"/>
      <c r="L13" s="33"/>
      <c r="M13" s="33"/>
      <c r="N13" s="33">
        <v>800</v>
      </c>
      <c r="O13" s="33"/>
      <c r="P13" s="33"/>
      <c r="Q13" s="33"/>
      <c r="R13" s="33"/>
      <c r="S13" s="33"/>
      <c r="T13" s="33"/>
      <c r="U13" s="33">
        <v>1120</v>
      </c>
      <c r="V13" s="141"/>
    </row>
    <row r="14" spans="2:22" ht="12" x14ac:dyDescent="0.2">
      <c r="B14" s="27"/>
      <c r="C14" s="265">
        <v>5</v>
      </c>
      <c r="D14" s="2" t="s">
        <v>213</v>
      </c>
      <c r="E14" s="2" t="s">
        <v>215</v>
      </c>
      <c r="F14" s="145" t="str">
        <f>IFERROR(VLOOKUP(D14,BD!$B:$D,2,FALSE),"")</f>
        <v>LCC</v>
      </c>
      <c r="G14" s="145" t="str">
        <f>IFERROR(VLOOKUP(E14,BD!$B:$D,2,FALSE),"")</f>
        <v>LCC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1680</v>
      </c>
      <c r="I14" s="147">
        <f t="shared" si="0"/>
        <v>2</v>
      </c>
      <c r="J14" s="33"/>
      <c r="K14" s="33">
        <v>800</v>
      </c>
      <c r="L14" s="33"/>
      <c r="M14" s="33"/>
      <c r="N14" s="33"/>
      <c r="O14" s="33"/>
      <c r="P14" s="33"/>
      <c r="Q14" s="33">
        <v>880</v>
      </c>
      <c r="R14" s="33"/>
      <c r="S14" s="33"/>
      <c r="T14" s="33"/>
      <c r="U14" s="33"/>
      <c r="V14" s="141"/>
    </row>
    <row r="15" spans="2:22" ht="12" x14ac:dyDescent="0.2">
      <c r="B15" s="27"/>
      <c r="C15" s="265">
        <v>6</v>
      </c>
      <c r="D15" s="2" t="s">
        <v>796</v>
      </c>
      <c r="E15" s="2" t="s">
        <v>692</v>
      </c>
      <c r="F15" s="145" t="str">
        <f>IFERROR(VLOOKUP(D15,BD!$B:$D,2,FALSE),"")</f>
        <v>ABCFI</v>
      </c>
      <c r="G15" s="145" t="str">
        <f>IFERROR(VLOOKUP(E15,BD!$B:$D,2,FALSE),"")</f>
        <v>CC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1600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/>
      <c r="Q15" s="33">
        <v>1600</v>
      </c>
      <c r="R15" s="33"/>
      <c r="S15" s="33"/>
      <c r="T15" s="33"/>
      <c r="U15" s="33"/>
      <c r="V15" s="141"/>
    </row>
    <row r="16" spans="2:22" ht="12" x14ac:dyDescent="0.2">
      <c r="B16" s="27"/>
      <c r="C16" s="265">
        <v>7</v>
      </c>
      <c r="D16" s="2" t="s">
        <v>195</v>
      </c>
      <c r="E16" s="2" t="s">
        <v>1703</v>
      </c>
      <c r="F16" s="145" t="str">
        <f>IFERROR(VLOOKUP(D16,BD!$B:$D,2,FALSE),"")</f>
        <v>ABCFI</v>
      </c>
      <c r="G16" s="145" t="str">
        <f>IFERROR(VLOOKUP(E16,BD!$B:$D,2,FALSE),"")</f>
        <v>PIAMARTA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1360</v>
      </c>
      <c r="I16" s="147">
        <f t="shared" si="0"/>
        <v>1</v>
      </c>
      <c r="J16" s="33"/>
      <c r="K16" s="33"/>
      <c r="L16" s="33"/>
      <c r="M16" s="33"/>
      <c r="N16" s="33"/>
      <c r="O16" s="33"/>
      <c r="P16" s="33"/>
      <c r="Q16" s="33">
        <v>1360</v>
      </c>
      <c r="R16" s="33"/>
      <c r="S16" s="33"/>
      <c r="T16" s="33"/>
      <c r="U16" s="33"/>
      <c r="V16" s="141"/>
    </row>
    <row r="17" spans="2:22" ht="12" x14ac:dyDescent="0.2">
      <c r="B17" s="27"/>
      <c r="C17" s="265">
        <v>8</v>
      </c>
      <c r="D17" s="2" t="s">
        <v>364</v>
      </c>
      <c r="E17" s="123" t="s">
        <v>1732</v>
      </c>
      <c r="F17" s="145" t="str">
        <f>IFERROR(VLOOKUP(D17,BD!$B:$D,2,FALSE),"")</f>
        <v>BME</v>
      </c>
      <c r="G17" s="145" t="str">
        <f>IFERROR(VLOOKUP(E17,BD!$B:$D,2,FALSE),"")</f>
        <v>PIAMARTA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1120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/>
      <c r="Q17" s="33">
        <v>1120</v>
      </c>
      <c r="R17" s="33"/>
      <c r="S17" s="33"/>
      <c r="T17" s="33"/>
      <c r="U17" s="33"/>
      <c r="V17" s="141"/>
    </row>
    <row r="18" spans="2:22" ht="12" x14ac:dyDescent="0.2">
      <c r="B18" s="27"/>
      <c r="C18" s="265"/>
      <c r="D18" s="2" t="s">
        <v>1730</v>
      </c>
      <c r="E18" s="2" t="s">
        <v>627</v>
      </c>
      <c r="F18" s="145" t="str">
        <f>IFERROR(VLOOKUP(D18,BD!$B:$D,2,FALSE),"")</f>
        <v>BME</v>
      </c>
      <c r="G18" s="145" t="str">
        <f>IFERROR(VLOOKUP(E18,BD!$B:$D,2,FALSE),"")</f>
        <v>BME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1120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>
        <v>1120</v>
      </c>
      <c r="V18" s="141"/>
    </row>
    <row r="19" spans="2:22" ht="12" x14ac:dyDescent="0.2">
      <c r="B19" s="27"/>
      <c r="C19" s="265">
        <v>10</v>
      </c>
      <c r="D19" s="2" t="s">
        <v>586</v>
      </c>
      <c r="E19" s="2" t="s">
        <v>1725</v>
      </c>
      <c r="F19" s="145" t="str">
        <f>IFERROR(VLOOKUP(D19,BD!$B:$D,2,FALSE),"")</f>
        <v>CC</v>
      </c>
      <c r="G19" s="145" t="str">
        <f>IFERROR(VLOOKUP(E19,BD!$B:$D,2,FALSE),"")</f>
        <v>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880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880</v>
      </c>
      <c r="V19" s="141"/>
    </row>
    <row r="20" spans="2:22" ht="12" x14ac:dyDescent="0.2">
      <c r="B20" s="27"/>
      <c r="C20" s="265"/>
      <c r="D20" s="2" t="s">
        <v>923</v>
      </c>
      <c r="E20" s="2" t="s">
        <v>587</v>
      </c>
      <c r="F20" s="145" t="str">
        <f>IFERROR(VLOOKUP(D20,BD!$B:$D,2,FALSE),"")</f>
        <v>CC</v>
      </c>
      <c r="G20" s="145" t="str">
        <f>IFERROR(VLOOKUP(E20,BD!$B:$D,2,FALSE),"")</f>
        <v>CC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880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880</v>
      </c>
      <c r="V20" s="141"/>
    </row>
    <row r="21" spans="2:22" ht="12" x14ac:dyDescent="0.2">
      <c r="B21" s="27"/>
      <c r="C21" s="265"/>
      <c r="D21" s="2" t="s">
        <v>694</v>
      </c>
      <c r="E21" s="2" t="s">
        <v>1702</v>
      </c>
      <c r="F21" s="145" t="str">
        <f>IFERROR(VLOOKUP(D21,BD!$B:$D,2,FALSE),"")</f>
        <v>SMCC</v>
      </c>
      <c r="G21" s="145" t="str">
        <f>IFERROR(VLOOKUP(E21,BD!$B:$D,2,FALSE),"")</f>
        <v>SMCC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880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/>
      <c r="Q21" s="33">
        <v>880</v>
      </c>
      <c r="R21" s="33"/>
      <c r="S21" s="33"/>
      <c r="T21" s="33"/>
      <c r="U21" s="33"/>
      <c r="V21" s="141"/>
    </row>
    <row r="22" spans="2:22" ht="12" x14ac:dyDescent="0.2">
      <c r="B22" s="27"/>
      <c r="C22" s="265">
        <v>13</v>
      </c>
      <c r="D22" s="2" t="s">
        <v>195</v>
      </c>
      <c r="E22" s="2" t="s">
        <v>1732</v>
      </c>
      <c r="F22" s="145" t="str">
        <f>IFERROR(VLOOKUP(D22,BD!$B:$D,2,FALSE),"")</f>
        <v>ABCFI</v>
      </c>
      <c r="G22" s="145" t="str">
        <f>IFERROR(VLOOKUP(E22,BD!$B:$D,2,FALSE),"")</f>
        <v>PIAMARTA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800</v>
      </c>
      <c r="I22" s="147">
        <f t="shared" si="0"/>
        <v>1</v>
      </c>
      <c r="J22" s="33"/>
      <c r="K22" s="33"/>
      <c r="L22" s="33"/>
      <c r="M22" s="33"/>
      <c r="N22" s="33"/>
      <c r="O22" s="33"/>
      <c r="P22" s="33"/>
      <c r="Q22" s="33"/>
      <c r="R22" s="33"/>
      <c r="S22" s="33">
        <v>800</v>
      </c>
      <c r="T22" s="33"/>
      <c r="U22" s="33"/>
      <c r="V22" s="141"/>
    </row>
    <row r="23" spans="2:22" ht="12" x14ac:dyDescent="0.2">
      <c r="B23" s="27"/>
      <c r="C23" s="265"/>
      <c r="D23" s="2" t="s">
        <v>1054</v>
      </c>
      <c r="E23" s="2" t="s">
        <v>1720</v>
      </c>
      <c r="F23" s="145" t="str">
        <f>IFERROR(VLOOKUP(D23,BD!$B:$D,2,FALSE),"")</f>
        <v>ABCFI</v>
      </c>
      <c r="G23" s="145" t="str">
        <f>IFERROR(VLOOKUP(E23,BD!$B:$D,2,FALSE),"")</f>
        <v>ABCFI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800</v>
      </c>
      <c r="I23" s="147">
        <f t="shared" si="0"/>
        <v>1</v>
      </c>
      <c r="J23" s="33"/>
      <c r="K23" s="33"/>
      <c r="L23" s="33"/>
      <c r="M23" s="33"/>
      <c r="N23" s="33"/>
      <c r="O23" s="33">
        <v>800</v>
      </c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65">
        <v>15</v>
      </c>
      <c r="D24" s="2" t="s">
        <v>1733</v>
      </c>
      <c r="E24" s="2" t="s">
        <v>1721</v>
      </c>
      <c r="F24" s="145" t="str">
        <f>IFERROR(VLOOKUP(D24,BD!$B:$D,2,FALSE),"")</f>
        <v>ABCFI</v>
      </c>
      <c r="G24" s="145" t="str">
        <f>IFERROR(VLOOKUP(E24,BD!$B:$D,2,FALSE),"")</f>
        <v>ABCFI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680</v>
      </c>
      <c r="I24" s="147">
        <f t="shared" si="0"/>
        <v>1</v>
      </c>
      <c r="J24" s="33"/>
      <c r="K24" s="33"/>
      <c r="L24" s="33"/>
      <c r="M24" s="33"/>
      <c r="N24" s="33"/>
      <c r="O24" s="33">
        <v>680</v>
      </c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65"/>
      <c r="D25" s="2" t="s">
        <v>214</v>
      </c>
      <c r="E25" s="2" t="s">
        <v>216</v>
      </c>
      <c r="F25" s="145" t="str">
        <f>IFERROR(VLOOKUP(D25,BD!$B:$D,2,FALSE),"")</f>
        <v>LCC</v>
      </c>
      <c r="G25" s="145" t="str">
        <f>IFERROR(VLOOKUP(E25,BD!$B:$D,2,FALSE),"")</f>
        <v>LCC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680</v>
      </c>
      <c r="I25" s="147">
        <f t="shared" si="0"/>
        <v>1</v>
      </c>
      <c r="J25" s="33"/>
      <c r="K25" s="33">
        <v>680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1"/>
    </row>
    <row r="26" spans="2:22" ht="12" x14ac:dyDescent="0.2">
      <c r="B26" s="27"/>
      <c r="C26" s="265"/>
      <c r="D26" s="2" t="s">
        <v>586</v>
      </c>
      <c r="E26" s="2" t="s">
        <v>587</v>
      </c>
      <c r="F26" s="145" t="str">
        <f>IFERROR(VLOOKUP(D26,BD!$B:$D,2,FALSE),"")</f>
        <v>CC</v>
      </c>
      <c r="G26" s="145" t="str">
        <f>IFERROR(VLOOKUP(E26,BD!$B:$D,2,FALSE),"")</f>
        <v>CC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680</v>
      </c>
      <c r="I26" s="147">
        <f t="shared" si="0"/>
        <v>1</v>
      </c>
      <c r="J26" s="33"/>
      <c r="K26" s="33"/>
      <c r="L26" s="33">
        <v>680</v>
      </c>
      <c r="M26" s="33"/>
      <c r="N26" s="33"/>
      <c r="O26" s="33"/>
      <c r="P26" s="33"/>
      <c r="Q26" s="33"/>
      <c r="R26" s="33"/>
      <c r="S26" s="33"/>
      <c r="T26" s="33"/>
      <c r="U26" s="33"/>
      <c r="V26" s="141"/>
    </row>
    <row r="27" spans="2:22" ht="12" x14ac:dyDescent="0.2">
      <c r="B27" s="27"/>
      <c r="C27" s="265"/>
      <c r="D27" s="2" t="s">
        <v>1730</v>
      </c>
      <c r="E27" s="2" t="s">
        <v>1725</v>
      </c>
      <c r="F27" s="145" t="str">
        <f>IFERROR(VLOOKUP(D27,BD!$B:$D,2,FALSE),"")</f>
        <v>BME</v>
      </c>
      <c r="G27" s="145" t="str">
        <f>IFERROR(VLOOKUP(E27,BD!$B:$D,2,FALSE),"")</f>
        <v>CC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680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/>
      <c r="Q27" s="33"/>
      <c r="R27" s="33"/>
      <c r="S27" s="33">
        <v>680</v>
      </c>
      <c r="T27" s="33"/>
      <c r="U27" s="33"/>
      <c r="V27" s="141"/>
    </row>
    <row r="28" spans="2:22" ht="12" x14ac:dyDescent="0.2">
      <c r="B28" s="27"/>
      <c r="C28" s="265">
        <v>19</v>
      </c>
      <c r="D28" s="2" t="s">
        <v>1729</v>
      </c>
      <c r="E28" s="2" t="s">
        <v>1702</v>
      </c>
      <c r="F28" s="145" t="str">
        <f>IFERROR(VLOOKUP(D28,BD!$B:$D,2,FALSE),"")</f>
        <v>SMCC</v>
      </c>
      <c r="G28" s="145" t="str">
        <f>IFERROR(VLOOKUP(E28,BD!$B:$D,2,FALSE),"")</f>
        <v>SMCC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560</v>
      </c>
      <c r="I28" s="147">
        <f t="shared" si="0"/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>
        <v>560</v>
      </c>
      <c r="T28" s="33"/>
      <c r="U28" s="33"/>
      <c r="V28" s="141"/>
    </row>
    <row r="29" spans="2:22" ht="12" x14ac:dyDescent="0.2">
      <c r="B29" s="27"/>
      <c r="C29" s="204"/>
      <c r="D29" s="2"/>
      <c r="E29" s="2"/>
      <c r="F29" s="145" t="str">
        <f>IFERROR(VLOOKUP(D29,BD!$B:$D,2,FALSE),"")</f>
        <v/>
      </c>
      <c r="G29" s="145" t="str">
        <f>IFERROR(VLOOKUP(E29,BD!$B:$D,2,FALSE),"")</f>
        <v/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0</v>
      </c>
      <c r="I29" s="147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1"/>
    </row>
    <row r="30" spans="2:22" ht="12" x14ac:dyDescent="0.2">
      <c r="B30" s="27"/>
      <c r="C30" s="204"/>
      <c r="D30" s="2"/>
      <c r="E30" s="2"/>
      <c r="F30" s="145" t="str">
        <f>IFERROR(VLOOKUP(D30,BD!$B:$D,2,FALSE),"")</f>
        <v/>
      </c>
      <c r="G30" s="145" t="str">
        <f>IFERROR(VLOOKUP(E30,BD!$B:$D,2,FALSE),"")</f>
        <v/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0</v>
      </c>
      <c r="I30" s="147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04"/>
      <c r="D31" s="2"/>
      <c r="E31" s="2"/>
      <c r="F31" s="145" t="str">
        <f>IFERROR(VLOOKUP(D31,BD!$B:$D,2,FALSE),"")</f>
        <v/>
      </c>
      <c r="G31" s="145" t="str">
        <f>IFERROR(VLOOKUP(E31,BD!$B:$D,2,FALSE),"")</f>
        <v/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0</v>
      </c>
      <c r="I31" s="147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204"/>
      <c r="D32" s="2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04"/>
      <c r="D33" s="2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204"/>
      <c r="D34" s="2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8"/>
      <c r="D35" s="2"/>
      <c r="E35" s="2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38"/>
      <c r="D36" s="2"/>
      <c r="E36" s="2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12" x14ac:dyDescent="0.2">
      <c r="B37" s="27"/>
      <c r="C37" s="138"/>
      <c r="D37" s="2"/>
      <c r="E37" s="2"/>
      <c r="F37" s="145" t="str">
        <f>IFERROR(VLOOKUP(D37,BD!$B:$D,2,FALSE),"")</f>
        <v/>
      </c>
      <c r="G37" s="145" t="str">
        <f>IFERROR(VLOOKUP(E37,BD!$B:$D,2,FALSE),"")</f>
        <v/>
      </c>
      <c r="H37" s="146">
        <f>IF(COUNT(J37:V37)&gt;=5,SUM(LARGE(J37:V37,{1,2,3,4,5})),IF(COUNT(J37:V37)=4,SUM(LARGE(J37:V37,{1,2,3,4})),IF(COUNT(J37:V37)=3,SUM(LARGE(J37:V37,{1,2,3})),IF(COUNT(J37:V37)=2,SUM(LARGE(J37:V37,{1,2})),IF(COUNT(J37:V37)=1,SUM(LARGE(J37:V37,{1})),0)))))</f>
        <v>0</v>
      </c>
      <c r="I37" s="147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141"/>
    </row>
    <row r="38" spans="2:22" ht="12" x14ac:dyDescent="0.2">
      <c r="B38" s="27"/>
      <c r="C38" s="138"/>
      <c r="D38" s="2"/>
      <c r="E38" s="2"/>
      <c r="F38" s="145" t="str">
        <f>IFERROR(VLOOKUP(D38,BD!$B:$D,2,FALSE),"")</f>
        <v/>
      </c>
      <c r="G38" s="145" t="str">
        <f>IFERROR(VLOOKUP(E38,BD!$B:$D,2,FALSE),"")</f>
        <v/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0</v>
      </c>
      <c r="I38" s="147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x14ac:dyDescent="0.2">
      <c r="B39" s="31"/>
      <c r="C39" s="17"/>
      <c r="D39" s="17"/>
      <c r="E39" s="17"/>
      <c r="F39" s="95"/>
      <c r="G39" s="95"/>
      <c r="H39" s="18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41"/>
    </row>
    <row r="40" spans="2:22" s="21" customFormat="1" x14ac:dyDescent="0.2">
      <c r="B40" s="110"/>
      <c r="C40" s="19"/>
      <c r="D40" s="20"/>
      <c r="E40" s="20" t="str">
        <f>SM!$D$38</f>
        <v>CONTAGEM DE SEMANAS</v>
      </c>
      <c r="F40" s="95"/>
      <c r="G40" s="95"/>
      <c r="H40" s="18"/>
      <c r="I40" s="18"/>
      <c r="J40" s="102">
        <f>SM!H$38</f>
        <v>50</v>
      </c>
      <c r="K40" s="102">
        <f>SM!I$38</f>
        <v>49</v>
      </c>
      <c r="L40" s="102">
        <f>SM!J$38</f>
        <v>35</v>
      </c>
      <c r="M40" s="102">
        <f>SM!K$38</f>
        <v>30</v>
      </c>
      <c r="N40" s="102">
        <f>SM!L$38</f>
        <v>28</v>
      </c>
      <c r="O40" s="102">
        <f>SM!M$38</f>
        <v>26</v>
      </c>
      <c r="P40" s="102">
        <f>SM!N$38</f>
        <v>22</v>
      </c>
      <c r="Q40" s="102">
        <f>SM!O$38</f>
        <v>11</v>
      </c>
      <c r="R40" s="102">
        <f>SM!P$38</f>
        <v>4</v>
      </c>
      <c r="S40" s="102">
        <f>SM!Q$38</f>
        <v>4</v>
      </c>
      <c r="T40" s="102">
        <f>SM!R$38</f>
        <v>4</v>
      </c>
      <c r="U40" s="102">
        <f>SM!S$38</f>
        <v>1</v>
      </c>
      <c r="V40" s="142"/>
    </row>
  </sheetData>
  <sheetProtection selectLockedCells="1" selectUnlockedCells="1"/>
  <sortState ref="D10:U38">
    <sortCondition descending="1" ref="H10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1" spans="2:20" x14ac:dyDescent="0.2">
      <c r="F1" s="191"/>
    </row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71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>
        <f>SM!D7</f>
        <v>0</v>
      </c>
      <c r="E7" s="289">
        <f>SM!E7</f>
        <v>0</v>
      </c>
      <c r="F7" s="285">
        <f>SM!F7</f>
        <v>0</v>
      </c>
      <c r="G7" s="283">
        <f>SM!G7</f>
        <v>0</v>
      </c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>
        <f>SM!D8</f>
        <v>0</v>
      </c>
      <c r="E8" s="289">
        <f>SM!E8</f>
        <v>0</v>
      </c>
      <c r="F8" s="285">
        <f>SM!F8</f>
        <v>0</v>
      </c>
      <c r="G8" s="283">
        <f>SM!G8</f>
        <v>0</v>
      </c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ht="12" x14ac:dyDescent="0.2">
      <c r="B10" s="27"/>
      <c r="C10" s="272">
        <v>1</v>
      </c>
      <c r="D10" s="273" t="s">
        <v>696</v>
      </c>
      <c r="E10" s="274" t="str">
        <f>IFERROR(VLOOKUP(D10,BD!$B:$D,2,FALSE),"")</f>
        <v>SMCC</v>
      </c>
      <c r="F10" s="275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5680</v>
      </c>
      <c r="G10" s="276">
        <f t="shared" ref="G10:G34" si="0">COUNT(H10:T10)-COUNTIF(H10:T10,"=0")</f>
        <v>7</v>
      </c>
      <c r="H10" s="277">
        <v>440</v>
      </c>
      <c r="I10" s="277"/>
      <c r="J10" s="277">
        <v>800</v>
      </c>
      <c r="K10" s="277">
        <v>1360</v>
      </c>
      <c r="L10" s="277"/>
      <c r="M10" s="277"/>
      <c r="N10" s="278">
        <v>1360</v>
      </c>
      <c r="O10" s="278">
        <v>1360</v>
      </c>
      <c r="P10" s="278"/>
      <c r="Q10" s="278"/>
      <c r="R10" s="278">
        <v>800</v>
      </c>
      <c r="S10" s="278">
        <v>640</v>
      </c>
      <c r="T10" s="141"/>
    </row>
    <row r="11" spans="2:20" s="111" customFormat="1" ht="12" x14ac:dyDescent="0.2">
      <c r="B11" s="112"/>
      <c r="C11" s="207">
        <v>2</v>
      </c>
      <c r="D11" s="2" t="s">
        <v>178</v>
      </c>
      <c r="E11" s="145" t="str">
        <f>IFERROR(VLOOKUP(D11,BD!$B:$D,2,FALSE),"")</f>
        <v>BME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4680</v>
      </c>
      <c r="G11" s="147">
        <f t="shared" si="0"/>
        <v>6</v>
      </c>
      <c r="H11" s="114">
        <v>440</v>
      </c>
      <c r="I11" s="114"/>
      <c r="J11" s="114">
        <v>440</v>
      </c>
      <c r="K11" s="114">
        <v>640</v>
      </c>
      <c r="L11" s="114"/>
      <c r="M11" s="114"/>
      <c r="N11" s="33">
        <v>1120</v>
      </c>
      <c r="O11" s="33">
        <v>1120</v>
      </c>
      <c r="P11" s="33"/>
      <c r="Q11" s="33"/>
      <c r="R11" s="33"/>
      <c r="S11" s="33">
        <v>1360</v>
      </c>
      <c r="T11" s="148"/>
    </row>
    <row r="12" spans="2:20" s="111" customFormat="1" ht="12" x14ac:dyDescent="0.2">
      <c r="B12" s="112"/>
      <c r="C12" s="235">
        <v>3</v>
      </c>
      <c r="D12" s="105" t="s">
        <v>187</v>
      </c>
      <c r="E12" s="145" t="str">
        <f>IFERROR(VLOOKUP(D12,BD!$B:$D,2,FALSE),"")</f>
        <v>ABCFI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4360</v>
      </c>
      <c r="G12" s="147">
        <f t="shared" si="0"/>
        <v>5</v>
      </c>
      <c r="H12" s="109"/>
      <c r="I12" s="109"/>
      <c r="J12" s="109"/>
      <c r="K12" s="109">
        <v>1120</v>
      </c>
      <c r="L12" s="109"/>
      <c r="M12" s="109">
        <v>800</v>
      </c>
      <c r="N12" s="109">
        <v>1120</v>
      </c>
      <c r="O12" s="109">
        <v>640</v>
      </c>
      <c r="P12" s="109"/>
      <c r="Q12" s="109">
        <v>680</v>
      </c>
      <c r="R12" s="109"/>
      <c r="S12" s="109"/>
      <c r="T12" s="148"/>
    </row>
    <row r="13" spans="2:20" s="111" customFormat="1" ht="12" x14ac:dyDescent="0.2">
      <c r="B13" s="112"/>
      <c r="C13" s="235">
        <v>4</v>
      </c>
      <c r="D13" s="2" t="s">
        <v>225</v>
      </c>
      <c r="E13" s="145" t="str">
        <f>IFERROR(VLOOKUP(D13,BD!$B:$D,2,FALSE),"")</f>
        <v>ASERP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3680</v>
      </c>
      <c r="G13" s="147">
        <f t="shared" si="0"/>
        <v>6</v>
      </c>
      <c r="H13" s="33"/>
      <c r="I13" s="33">
        <v>800</v>
      </c>
      <c r="J13" s="33"/>
      <c r="K13" s="33"/>
      <c r="L13" s="33">
        <v>800</v>
      </c>
      <c r="M13" s="33"/>
      <c r="N13" s="114">
        <v>640</v>
      </c>
      <c r="O13" s="114">
        <v>640</v>
      </c>
      <c r="P13" s="114">
        <v>800</v>
      </c>
      <c r="Q13" s="114"/>
      <c r="R13" s="114"/>
      <c r="S13" s="114">
        <v>640</v>
      </c>
      <c r="T13" s="148"/>
    </row>
    <row r="14" spans="2:20" s="111" customFormat="1" ht="12" x14ac:dyDescent="0.2">
      <c r="B14" s="112"/>
      <c r="C14" s="235">
        <v>5</v>
      </c>
      <c r="D14" s="105" t="s">
        <v>232</v>
      </c>
      <c r="E14" s="145" t="str">
        <f>IFERROR(VLOOKUP(D14,BD!$B:$D,2,FALSE),"")</f>
        <v>ASERP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3520</v>
      </c>
      <c r="G14" s="147">
        <f t="shared" si="0"/>
        <v>5</v>
      </c>
      <c r="H14" s="33"/>
      <c r="I14" s="33"/>
      <c r="J14" s="33"/>
      <c r="K14" s="33"/>
      <c r="L14" s="33">
        <v>680</v>
      </c>
      <c r="M14" s="33"/>
      <c r="N14" s="109">
        <v>880</v>
      </c>
      <c r="O14" s="109">
        <v>640</v>
      </c>
      <c r="P14" s="109">
        <v>680</v>
      </c>
      <c r="Q14" s="109"/>
      <c r="R14" s="109"/>
      <c r="S14" s="109">
        <v>640</v>
      </c>
      <c r="T14" s="148"/>
    </row>
    <row r="15" spans="2:20" s="111" customFormat="1" ht="12" x14ac:dyDescent="0.2">
      <c r="B15" s="112"/>
      <c r="C15" s="235">
        <v>6</v>
      </c>
      <c r="D15" s="105" t="s">
        <v>126</v>
      </c>
      <c r="E15" s="145" t="str">
        <f>IFERROR(VLOOKUP(D15,BD!$B:$D,2,FALSE),"")</f>
        <v>ZARDO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3480</v>
      </c>
      <c r="G15" s="147">
        <f t="shared" si="0"/>
        <v>5</v>
      </c>
      <c r="H15" s="33"/>
      <c r="I15" s="33"/>
      <c r="J15" s="33">
        <v>440</v>
      </c>
      <c r="K15" s="33">
        <v>640</v>
      </c>
      <c r="L15" s="33"/>
      <c r="M15" s="33"/>
      <c r="N15" s="109">
        <v>640</v>
      </c>
      <c r="O15" s="109">
        <v>1120</v>
      </c>
      <c r="P15" s="109"/>
      <c r="Q15" s="109"/>
      <c r="R15" s="109"/>
      <c r="S15" s="109">
        <v>640</v>
      </c>
      <c r="T15" s="148"/>
    </row>
    <row r="16" spans="2:20" s="111" customFormat="1" ht="12" x14ac:dyDescent="0.2">
      <c r="B16" s="112"/>
      <c r="C16" s="235">
        <v>7</v>
      </c>
      <c r="D16" s="2" t="s">
        <v>91</v>
      </c>
      <c r="E16" s="145" t="str">
        <f>IFERROR(VLOOKUP(D16,BD!$B:$D,2,FALSE),"")</f>
        <v>ZARDO</v>
      </c>
      <c r="F16" s="146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3280</v>
      </c>
      <c r="G16" s="147">
        <f t="shared" si="0"/>
        <v>7</v>
      </c>
      <c r="H16" s="109">
        <v>680</v>
      </c>
      <c r="I16" s="109"/>
      <c r="J16" s="109">
        <v>560</v>
      </c>
      <c r="K16" s="109">
        <v>640</v>
      </c>
      <c r="L16" s="109"/>
      <c r="M16" s="109"/>
      <c r="N16" s="33">
        <v>640</v>
      </c>
      <c r="O16" s="33">
        <v>640</v>
      </c>
      <c r="P16" s="33"/>
      <c r="Q16" s="33"/>
      <c r="R16" s="33">
        <v>680</v>
      </c>
      <c r="S16" s="33">
        <v>640</v>
      </c>
      <c r="T16" s="148"/>
    </row>
    <row r="17" spans="2:20" s="111" customFormat="1" ht="12" x14ac:dyDescent="0.2">
      <c r="B17" s="112"/>
      <c r="C17" s="235">
        <v>8</v>
      </c>
      <c r="D17" s="105" t="s">
        <v>735</v>
      </c>
      <c r="E17" s="145" t="str">
        <f>IFERROR(VLOOKUP(D17,BD!$B:$D,2,FALSE),"")</f>
        <v>CC</v>
      </c>
      <c r="F17" s="146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3240</v>
      </c>
      <c r="G17" s="147">
        <f t="shared" si="0"/>
        <v>5</v>
      </c>
      <c r="H17" s="33"/>
      <c r="I17" s="33"/>
      <c r="J17" s="33">
        <v>440</v>
      </c>
      <c r="K17" s="33">
        <v>640</v>
      </c>
      <c r="L17" s="33"/>
      <c r="M17" s="33"/>
      <c r="N17" s="33">
        <v>640</v>
      </c>
      <c r="O17" s="33">
        <v>640</v>
      </c>
      <c r="P17" s="33"/>
      <c r="Q17" s="33"/>
      <c r="R17" s="33"/>
      <c r="S17" s="33">
        <v>880</v>
      </c>
      <c r="T17" s="148"/>
    </row>
    <row r="18" spans="2:20" s="111" customFormat="1" ht="12" x14ac:dyDescent="0.2">
      <c r="B18" s="112"/>
      <c r="C18" s="235"/>
      <c r="D18" s="105" t="s">
        <v>430</v>
      </c>
      <c r="E18" s="145" t="str">
        <f>IFERROR(VLOOKUP(D18,BD!$B:$D,2,FALSE),"")</f>
        <v>SMCC</v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3240</v>
      </c>
      <c r="G18" s="147">
        <f t="shared" si="0"/>
        <v>4</v>
      </c>
      <c r="H18" s="109">
        <v>800</v>
      </c>
      <c r="I18" s="109"/>
      <c r="J18" s="109">
        <v>680</v>
      </c>
      <c r="K18" s="109">
        <v>1120</v>
      </c>
      <c r="L18" s="109"/>
      <c r="M18" s="109"/>
      <c r="N18" s="33">
        <v>640</v>
      </c>
      <c r="O18" s="33"/>
      <c r="P18" s="33"/>
      <c r="Q18" s="33"/>
      <c r="R18" s="33"/>
      <c r="S18" s="33"/>
      <c r="T18" s="148"/>
    </row>
    <row r="19" spans="2:20" ht="12" x14ac:dyDescent="0.2">
      <c r="B19" s="27"/>
      <c r="C19" s="235">
        <v>10</v>
      </c>
      <c r="D19" s="2" t="s">
        <v>138</v>
      </c>
      <c r="E19" s="145" t="str">
        <f>IFERROR(VLOOKUP(D19,BD!$B:$D,2,FALSE),"")</f>
        <v>ASSVP</v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3120</v>
      </c>
      <c r="G19" s="147">
        <f t="shared" si="0"/>
        <v>3</v>
      </c>
      <c r="H19" s="33"/>
      <c r="I19" s="33"/>
      <c r="J19" s="33"/>
      <c r="K19" s="33"/>
      <c r="L19" s="33"/>
      <c r="M19" s="33"/>
      <c r="N19" s="109">
        <v>640</v>
      </c>
      <c r="O19" s="109">
        <v>880</v>
      </c>
      <c r="P19" s="109"/>
      <c r="Q19" s="109"/>
      <c r="R19" s="109"/>
      <c r="S19" s="109">
        <v>1600</v>
      </c>
      <c r="T19" s="141"/>
    </row>
    <row r="20" spans="2:20" ht="12" x14ac:dyDescent="0.2">
      <c r="B20" s="27"/>
      <c r="C20" s="235">
        <v>11</v>
      </c>
      <c r="D20" s="105" t="s">
        <v>76</v>
      </c>
      <c r="E20" s="145" t="str">
        <f>IFERROR(VLOOKUP(D20,BD!$B:$D,2,FALSE),"")</f>
        <v>BME</v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2920</v>
      </c>
      <c r="G20" s="147">
        <f t="shared" si="0"/>
        <v>6</v>
      </c>
      <c r="H20" s="114">
        <v>440</v>
      </c>
      <c r="I20" s="114"/>
      <c r="J20" s="114">
        <v>440</v>
      </c>
      <c r="K20" s="114">
        <v>640</v>
      </c>
      <c r="L20" s="114"/>
      <c r="M20" s="114"/>
      <c r="N20" s="33"/>
      <c r="O20" s="33">
        <v>640</v>
      </c>
      <c r="P20" s="33"/>
      <c r="Q20" s="33"/>
      <c r="R20" s="33">
        <v>560</v>
      </c>
      <c r="S20" s="33">
        <v>640</v>
      </c>
      <c r="T20" s="141"/>
    </row>
    <row r="21" spans="2:20" ht="12" x14ac:dyDescent="0.2">
      <c r="B21" s="27"/>
      <c r="C21" s="235">
        <v>12</v>
      </c>
      <c r="D21" s="105" t="s">
        <v>905</v>
      </c>
      <c r="E21" s="145" t="str">
        <f>IFERROR(VLOOKUP(D21,BD!$B:$D,2,FALSE),"")</f>
        <v>ABCFI</v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2560</v>
      </c>
      <c r="G21" s="147">
        <f t="shared" si="0"/>
        <v>3</v>
      </c>
      <c r="H21" s="33"/>
      <c r="I21" s="33"/>
      <c r="J21" s="33"/>
      <c r="K21" s="33"/>
      <c r="L21" s="33"/>
      <c r="M21" s="33"/>
      <c r="N21" s="33"/>
      <c r="O21" s="33">
        <v>880</v>
      </c>
      <c r="P21" s="33"/>
      <c r="Q21" s="33">
        <v>800</v>
      </c>
      <c r="R21" s="33"/>
      <c r="S21" s="33">
        <v>880</v>
      </c>
      <c r="T21" s="141"/>
    </row>
    <row r="22" spans="2:20" ht="12" x14ac:dyDescent="0.2">
      <c r="B22" s="27"/>
      <c r="C22" s="235">
        <v>13</v>
      </c>
      <c r="D22" s="105" t="s">
        <v>56</v>
      </c>
      <c r="E22" s="145" t="str">
        <f>IFERROR(VLOOKUP(D22,BD!$B:$D,2,FALSE),"")</f>
        <v>SMCC</v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1760</v>
      </c>
      <c r="G22" s="147">
        <f t="shared" si="0"/>
        <v>2</v>
      </c>
      <c r="H22" s="33"/>
      <c r="I22" s="33"/>
      <c r="J22" s="33"/>
      <c r="K22" s="33"/>
      <c r="L22" s="33"/>
      <c r="M22" s="33"/>
      <c r="N22" s="33"/>
      <c r="O22" s="33">
        <v>880</v>
      </c>
      <c r="P22" s="33"/>
      <c r="Q22" s="33"/>
      <c r="R22" s="33"/>
      <c r="S22" s="33">
        <v>880</v>
      </c>
      <c r="T22" s="141"/>
    </row>
    <row r="23" spans="2:20" ht="12" x14ac:dyDescent="0.2">
      <c r="B23" s="27"/>
      <c r="C23" s="235">
        <v>14</v>
      </c>
      <c r="D23" s="105" t="s">
        <v>65</v>
      </c>
      <c r="E23" s="145" t="str">
        <f>IFERROR(VLOOKUP(D23,BD!$B:$D,2,FALSE),"")</f>
        <v>BME</v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1120</v>
      </c>
      <c r="G23" s="147">
        <f t="shared" si="0"/>
        <v>1</v>
      </c>
      <c r="H23" s="33"/>
      <c r="I23" s="33"/>
      <c r="J23" s="33"/>
      <c r="K23" s="33"/>
      <c r="L23" s="33"/>
      <c r="M23" s="33"/>
      <c r="N23" s="114"/>
      <c r="O23" s="114"/>
      <c r="P23" s="114"/>
      <c r="Q23" s="114"/>
      <c r="R23" s="114"/>
      <c r="S23" s="114">
        <v>1120</v>
      </c>
      <c r="T23" s="141"/>
    </row>
    <row r="24" spans="2:20" ht="12" x14ac:dyDescent="0.2">
      <c r="B24" s="27"/>
      <c r="C24" s="271"/>
      <c r="D24" s="266" t="s">
        <v>90</v>
      </c>
      <c r="E24" s="267" t="str">
        <f>IFERROR(VLOOKUP(D24,BD!$B:$D,2,FALSE),"")</f>
        <v>BME</v>
      </c>
      <c r="F24" s="268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1120</v>
      </c>
      <c r="G24" s="269">
        <f t="shared" si="0"/>
        <v>1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>
        <v>1120</v>
      </c>
      <c r="T24" s="141"/>
    </row>
    <row r="25" spans="2:20" ht="12" x14ac:dyDescent="0.2">
      <c r="B25" s="27"/>
      <c r="C25" s="271">
        <v>16</v>
      </c>
      <c r="D25" s="266" t="s">
        <v>99</v>
      </c>
      <c r="E25" s="267" t="str">
        <f>IFERROR(VLOOKUP(D25,BD!$B:$D,2,FALSE),"")</f>
        <v>SMCC</v>
      </c>
      <c r="F25" s="268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640</v>
      </c>
      <c r="G25" s="269">
        <f t="shared" si="0"/>
        <v>1</v>
      </c>
      <c r="H25" s="270"/>
      <c r="I25" s="270"/>
      <c r="J25" s="270"/>
      <c r="K25" s="270"/>
      <c r="L25" s="270"/>
      <c r="M25" s="270"/>
      <c r="N25" s="279"/>
      <c r="O25" s="279"/>
      <c r="P25" s="279"/>
      <c r="Q25" s="279"/>
      <c r="R25" s="279"/>
      <c r="S25" s="279">
        <v>640</v>
      </c>
      <c r="T25" s="141"/>
    </row>
    <row r="26" spans="2:20" ht="12" x14ac:dyDescent="0.2">
      <c r="B26" s="27"/>
      <c r="C26" s="235">
        <v>17</v>
      </c>
      <c r="D26" s="105" t="s">
        <v>554</v>
      </c>
      <c r="E26" s="145" t="str">
        <f>IFERROR(VLOOKUP(D26,BD!$B:$D,2,FALSE),"")</f>
        <v>ASSVP</v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560</v>
      </c>
      <c r="G26" s="147">
        <f t="shared" si="0"/>
        <v>1</v>
      </c>
      <c r="H26" s="33"/>
      <c r="I26" s="33"/>
      <c r="J26" s="33"/>
      <c r="K26" s="33"/>
      <c r="L26" s="33"/>
      <c r="M26" s="33"/>
      <c r="N26" s="33"/>
      <c r="O26" s="33"/>
      <c r="P26" s="33"/>
      <c r="Q26" s="33">
        <v>560</v>
      </c>
      <c r="R26" s="33"/>
      <c r="S26" s="33"/>
      <c r="T26" s="141"/>
    </row>
    <row r="27" spans="2:20" ht="12" x14ac:dyDescent="0.2">
      <c r="B27" s="27"/>
      <c r="C27" s="271">
        <v>18</v>
      </c>
      <c r="D27" s="266" t="s">
        <v>106</v>
      </c>
      <c r="E27" s="267" t="str">
        <f>IFERROR(VLOOKUP(D27,BD!$B:$D,2,FALSE),"")</f>
        <v>BME</v>
      </c>
      <c r="F27" s="268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269">
        <f t="shared" si="0"/>
        <v>0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141"/>
    </row>
    <row r="28" spans="2:20" ht="12" x14ac:dyDescent="0.2">
      <c r="B28" s="27"/>
      <c r="C28" s="271"/>
      <c r="D28" s="266" t="s">
        <v>224</v>
      </c>
      <c r="E28" s="267" t="str">
        <f>IFERROR(VLOOKUP(D28,BD!$B:$D,2,FALSE),"")</f>
        <v>ABCFI</v>
      </c>
      <c r="F28" s="268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269">
        <f t="shared" si="0"/>
        <v>0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141"/>
    </row>
    <row r="29" spans="2:20" ht="12" x14ac:dyDescent="0.2">
      <c r="B29" s="27"/>
      <c r="C29" s="108"/>
      <c r="D29" s="2" t="s">
        <v>89</v>
      </c>
      <c r="E29" s="145" t="str">
        <f>IFERROR(VLOOKUP(D29,BD!$B:$D,2,FALSE),"")</f>
        <v>CC</v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147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108"/>
      <c r="D30" s="105"/>
      <c r="E30" s="145" t="str">
        <f>IFERROR(VLOOKUP(D30,BD!$B:$D,2,FALSE),"")</f>
        <v/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108"/>
      <c r="D31" s="105"/>
      <c r="E31" s="145" t="str">
        <f>IFERROR(VLOOKUP(D31,BD!$B:$D,2,FALSE),"")</f>
        <v/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108"/>
      <c r="D32" s="105"/>
      <c r="E32" s="145" t="str">
        <f>IFERROR(VLOOKUP(D32,BD!$B:$D,2,FALSE),"")</f>
        <v/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108"/>
      <c r="D33" s="105"/>
      <c r="E33" s="145" t="str">
        <f>IFERROR(VLOOKUP(D33,BD!$B:$D,2,FALSE),"")</f>
        <v/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147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12" x14ac:dyDescent="0.2">
      <c r="B34" s="27"/>
      <c r="C34" s="108"/>
      <c r="D34" s="105"/>
      <c r="E34" s="145" t="str">
        <f>IFERROR(VLOOKUP(D34,BD!$B:$D,2,FALSE),"")</f>
        <v/>
      </c>
      <c r="F34" s="146">
        <f>IF(COUNT(H34:T34)&gt;=5,SUM(LARGE(H34:T34,{1,2,3,4,5})),IF(COUNT(H34:T34)=4,SUM(LARGE(H34:T34,{1,2,3,4})),IF(COUNT(H34:T34)=3,SUM(LARGE(H34:T34,{1,2,3})),IF(COUNT(H34:T34)=2,SUM(LARGE(H34:T34,{1,2})),IF(COUNT(H34:T34)=1,SUM(LARGE(H34:T34,{1})),0)))))</f>
        <v>0</v>
      </c>
      <c r="G34" s="147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1"/>
    </row>
    <row r="35" spans="2:20" ht="6" customHeight="1" x14ac:dyDescent="0.2">
      <c r="B35" s="32"/>
      <c r="C35" s="14"/>
      <c r="D35" s="14"/>
      <c r="E35" s="97"/>
      <c r="F35" s="143"/>
      <c r="G35" s="14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141"/>
    </row>
    <row r="36" spans="2:20" s="106" customFormat="1" ht="12" x14ac:dyDescent="0.2">
      <c r="B36" s="107"/>
      <c r="C36" s="108"/>
      <c r="D36" s="2" t="s">
        <v>102</v>
      </c>
      <c r="E36" s="145" t="str">
        <f>IFERROR(VLOOKUP(D36,BD!$B:$D,2,FALSE),"")</f>
        <v>SMCC</v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3760</v>
      </c>
      <c r="G36" s="147">
        <f>COUNT(H36:T36)-COUNTIF(H36:T36,"=0")</f>
        <v>3</v>
      </c>
      <c r="H36" s="33"/>
      <c r="I36" s="33"/>
      <c r="J36" s="33">
        <v>560</v>
      </c>
      <c r="K36" s="33">
        <v>1600</v>
      </c>
      <c r="L36" s="33"/>
      <c r="M36" s="33"/>
      <c r="N36" s="33">
        <v>1600</v>
      </c>
      <c r="O36" s="33"/>
      <c r="P36" s="33"/>
      <c r="Q36" s="33"/>
      <c r="R36" s="33"/>
      <c r="S36" s="33"/>
      <c r="T36" s="149"/>
    </row>
    <row r="37" spans="2:20" s="106" customFormat="1" ht="12" x14ac:dyDescent="0.2">
      <c r="B37" s="107"/>
      <c r="C37" s="108"/>
      <c r="D37" s="105" t="s">
        <v>219</v>
      </c>
      <c r="E37" s="145" t="str">
        <f>IFERROR(VLOOKUP(D37,BD!$B:$D,2,FALSE),"")</f>
        <v>ZARDO</v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1600</v>
      </c>
      <c r="G37" s="147">
        <f>COUNT(H37:T37)-COUNTIF(H37:T37,"=0")</f>
        <v>1</v>
      </c>
      <c r="H37" s="33"/>
      <c r="I37" s="33"/>
      <c r="J37" s="33"/>
      <c r="K37" s="33"/>
      <c r="L37" s="33"/>
      <c r="M37" s="33"/>
      <c r="N37" s="33"/>
      <c r="O37" s="33">
        <v>1600</v>
      </c>
      <c r="P37" s="33"/>
      <c r="Q37" s="33"/>
      <c r="R37" s="33"/>
      <c r="S37" s="33"/>
      <c r="T37" s="149"/>
    </row>
    <row r="38" spans="2:20" x14ac:dyDescent="0.2">
      <c r="B38" s="31"/>
      <c r="C38" s="17"/>
      <c r="D38" s="17"/>
      <c r="E38" s="92"/>
      <c r="F38" s="38"/>
      <c r="G38" s="38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41"/>
    </row>
    <row r="39" spans="2:20" s="21" customFormat="1" x14ac:dyDescent="0.2">
      <c r="B39" s="28"/>
      <c r="C39" s="19"/>
      <c r="D39" s="20" t="str">
        <f>SM!D38</f>
        <v>CONTAGEM DE SEMANAS</v>
      </c>
      <c r="E39" s="95"/>
      <c r="F39" s="18"/>
      <c r="G39" s="18"/>
      <c r="H39" s="102">
        <f>SM!H$38</f>
        <v>50</v>
      </c>
      <c r="I39" s="102">
        <f>SM!I$38</f>
        <v>49</v>
      </c>
      <c r="J39" s="102">
        <f>SM!J$38</f>
        <v>35</v>
      </c>
      <c r="K39" s="102">
        <f>SM!K$38</f>
        <v>30</v>
      </c>
      <c r="L39" s="102">
        <f>SM!L$38</f>
        <v>28</v>
      </c>
      <c r="M39" s="102">
        <f>SM!M$38</f>
        <v>26</v>
      </c>
      <c r="N39" s="102">
        <f>SM!N$38</f>
        <v>22</v>
      </c>
      <c r="O39" s="102">
        <f>SM!O$38</f>
        <v>11</v>
      </c>
      <c r="P39" s="102">
        <f>SM!P$38</f>
        <v>4</v>
      </c>
      <c r="Q39" s="102">
        <f>SM!Q$38</f>
        <v>4</v>
      </c>
      <c r="R39" s="102">
        <f>SM!R$38</f>
        <v>4</v>
      </c>
      <c r="S39" s="102">
        <f>SM!S$38</f>
        <v>1</v>
      </c>
      <c r="T39" s="142"/>
    </row>
  </sheetData>
  <sheetProtection selectLockedCells="1" selectUnlockedCells="1"/>
  <sortState ref="C10:S34">
    <sortCondition descending="1" ref="F10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BD!$B:$B</xm:f>
          </x14:formula1>
          <xm:sqref>D29</xm:sqref>
        </x14:dataValidation>
        <x14:dataValidation type="list" allowBlank="1" showInputMessage="1" showErrorMessage="1">
          <x14:formula1>
            <xm:f>BD!$B:$B</xm:f>
          </x14:formula1>
          <xm:sqref>D10:D28</xm:sqref>
        </x14:dataValidation>
        <x14:dataValidation type="list" allowBlank="1" showInputMessage="1" showErrorMessage="1">
          <x14:formula1>
            <xm:f>BD!$B:$B</xm:f>
          </x14:formula1>
          <xm:sqref>D30:D37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9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9" width="8.28515625" style="4" customWidth="1"/>
    <col min="20" max="20" width="1.85546875" style="4" customWidth="1"/>
    <col min="21" max="16384" width="9.28515625" style="4"/>
  </cols>
  <sheetData>
    <row r="2" spans="2:20" ht="12" x14ac:dyDescent="0.2">
      <c r="B2" s="3" t="str">
        <f>SM!B2</f>
        <v>RANKING ESTADUAL - 2019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0" ht="12" x14ac:dyDescent="0.2">
      <c r="B3" s="7" t="s">
        <v>73</v>
      </c>
      <c r="D3" s="8">
        <f>SM!D3</f>
        <v>43787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0"/>
    </row>
    <row r="6" spans="2:20" ht="12" customHeight="1" x14ac:dyDescent="0.2">
      <c r="B6" s="26"/>
      <c r="C6" s="284" t="s">
        <v>1</v>
      </c>
      <c r="D6" s="284" t="str">
        <f>SM!D6</f>
        <v>ATLETA</v>
      </c>
      <c r="E6" s="289" t="str">
        <f>SM!E6</f>
        <v>ENTIDADE</v>
      </c>
      <c r="F6" s="285" t="str">
        <f>SM!F6</f>
        <v>TOTAL RK52</v>
      </c>
      <c r="G6" s="283" t="str">
        <f>SM!G6</f>
        <v>Torneios</v>
      </c>
      <c r="H6" s="11" t="str">
        <f>SM!H6</f>
        <v>2o</v>
      </c>
      <c r="I6" s="11" t="str">
        <f>SM!I6</f>
        <v>3o</v>
      </c>
      <c r="J6" s="11" t="str">
        <f>SM!J6</f>
        <v>1o</v>
      </c>
      <c r="K6" s="11" t="str">
        <f>SM!K6</f>
        <v>1o</v>
      </c>
      <c r="L6" s="11" t="str">
        <f>SM!L6</f>
        <v>1o</v>
      </c>
      <c r="M6" s="11" t="str">
        <f>SM!M6</f>
        <v>1o</v>
      </c>
      <c r="N6" s="11" t="str">
        <f>SM!N6</f>
        <v>2o</v>
      </c>
      <c r="O6" s="11" t="str">
        <f>SM!O6</f>
        <v>3o</v>
      </c>
      <c r="P6" s="11" t="str">
        <f>SM!P6</f>
        <v>2o</v>
      </c>
      <c r="Q6" s="11" t="str">
        <f>SM!Q6</f>
        <v>2o</v>
      </c>
      <c r="R6" s="11" t="str">
        <f>SM!R6</f>
        <v>2o</v>
      </c>
      <c r="S6" s="11" t="str">
        <f>SM!S6</f>
        <v>4o</v>
      </c>
      <c r="T6" s="141"/>
    </row>
    <row r="7" spans="2:20" ht="12" x14ac:dyDescent="0.2">
      <c r="B7" s="26"/>
      <c r="C7" s="284"/>
      <c r="D7" s="284">
        <f>SM!D7</f>
        <v>0</v>
      </c>
      <c r="E7" s="289">
        <f>SM!E7</f>
        <v>0</v>
      </c>
      <c r="F7" s="285">
        <f>SM!F7</f>
        <v>0</v>
      </c>
      <c r="G7" s="283">
        <f>SM!G7</f>
        <v>0</v>
      </c>
      <c r="H7" s="12" t="str">
        <f>SM!H7</f>
        <v>M-CWB</v>
      </c>
      <c r="I7" s="12" t="str">
        <f>SM!I7</f>
        <v>M-NOR</v>
      </c>
      <c r="J7" s="12" t="str">
        <f>SM!J7</f>
        <v>M-CWB</v>
      </c>
      <c r="K7" s="12" t="str">
        <f>SM!K7</f>
        <v>EST</v>
      </c>
      <c r="L7" s="12" t="str">
        <f>SM!L7</f>
        <v>M-NOR</v>
      </c>
      <c r="M7" s="12" t="str">
        <f>SM!M7</f>
        <v>M-OES</v>
      </c>
      <c r="N7" s="12" t="str">
        <f>SM!N7</f>
        <v>EST</v>
      </c>
      <c r="O7" s="12" t="str">
        <f>SM!O7</f>
        <v>EST</v>
      </c>
      <c r="P7" s="12" t="str">
        <f>SM!P7</f>
        <v>M-NOR</v>
      </c>
      <c r="Q7" s="12" t="str">
        <f>SM!Q7</f>
        <v>M-OES</v>
      </c>
      <c r="R7" s="12" t="str">
        <f>SM!R7</f>
        <v>M-CWB</v>
      </c>
      <c r="S7" s="12" t="str">
        <f>SM!S7</f>
        <v>EST</v>
      </c>
      <c r="T7" s="141"/>
    </row>
    <row r="8" spans="2:20" ht="12" x14ac:dyDescent="0.2">
      <c r="B8" s="29"/>
      <c r="C8" s="284"/>
      <c r="D8" s="284">
        <f>SM!D8</f>
        <v>0</v>
      </c>
      <c r="E8" s="289">
        <f>SM!E8</f>
        <v>0</v>
      </c>
      <c r="F8" s="285">
        <f>SM!F8</f>
        <v>0</v>
      </c>
      <c r="G8" s="283">
        <f>SM!G8</f>
        <v>0</v>
      </c>
      <c r="H8" s="13">
        <f>SM!H8</f>
        <v>43444</v>
      </c>
      <c r="I8" s="13">
        <f>SM!I8</f>
        <v>43451</v>
      </c>
      <c r="J8" s="13">
        <f>SM!J8</f>
        <v>43549</v>
      </c>
      <c r="K8" s="13">
        <f>SM!K8</f>
        <v>43583</v>
      </c>
      <c r="L8" s="13">
        <f>SM!L8</f>
        <v>43598</v>
      </c>
      <c r="M8" s="13">
        <f>SM!M8</f>
        <v>43612</v>
      </c>
      <c r="N8" s="13">
        <f>SM!N8</f>
        <v>43640</v>
      </c>
      <c r="O8" s="13">
        <f>SM!O8</f>
        <v>43717</v>
      </c>
      <c r="P8" s="13">
        <f>SM!P8</f>
        <v>43766</v>
      </c>
      <c r="Q8" s="13">
        <f>SM!Q8</f>
        <v>43766</v>
      </c>
      <c r="R8" s="13">
        <f>SM!R8</f>
        <v>43766</v>
      </c>
      <c r="S8" s="13">
        <f>SM!S8</f>
        <v>43787</v>
      </c>
      <c r="T8" s="141"/>
    </row>
    <row r="9" spans="2:20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41"/>
    </row>
    <row r="10" spans="2:20" s="106" customFormat="1" ht="12" x14ac:dyDescent="0.2">
      <c r="B10" s="107"/>
      <c r="C10" s="272">
        <v>1</v>
      </c>
      <c r="D10" s="280" t="s">
        <v>140</v>
      </c>
      <c r="E10" s="274" t="str">
        <f>IFERROR(VLOOKUP(D10,BD!$B:$D,2,FALSE),"")</f>
        <v>ASSVP</v>
      </c>
      <c r="F10" s="275">
        <f>IF(COUNT(H10:T10)&gt;=5,SUM(LARGE(H10:T10,{1,2,3,4,5})),IF(COUNT(H10:T10)=4,SUM(LARGE(H10:T10,{1,2,3,4})),IF(COUNT(H10:T10)=3,SUM(LARGE(H10:T10,{1,2,3})),IF(COUNT(H10:T10)=2,SUM(LARGE(H10:T10,{1,2})),IF(COUNT(H10:T10)=1,SUM(LARGE(H10:T10,{1})),0)))))</f>
        <v>6160</v>
      </c>
      <c r="G10" s="276">
        <f t="shared" ref="G10:G33" si="0">COUNT(H10:T10)-COUNTIF(H10:T10,"=0")</f>
        <v>5</v>
      </c>
      <c r="H10" s="278"/>
      <c r="I10" s="278"/>
      <c r="J10" s="278"/>
      <c r="K10" s="278"/>
      <c r="L10" s="278"/>
      <c r="M10" s="278">
        <v>800</v>
      </c>
      <c r="N10" s="278">
        <v>1600</v>
      </c>
      <c r="O10" s="278">
        <v>1600</v>
      </c>
      <c r="P10" s="278"/>
      <c r="Q10" s="278">
        <v>800</v>
      </c>
      <c r="R10" s="278"/>
      <c r="S10" s="278">
        <v>1360</v>
      </c>
      <c r="T10" s="149"/>
    </row>
    <row r="11" spans="2:20" s="106" customFormat="1" ht="12" x14ac:dyDescent="0.2">
      <c r="B11" s="107"/>
      <c r="C11" s="213">
        <v>2</v>
      </c>
      <c r="D11" s="2" t="s">
        <v>938</v>
      </c>
      <c r="E11" s="145" t="str">
        <f>IFERROR(VLOOKUP(D11,BD!$B:$D,2,FALSE),"")</f>
        <v>ABCFI</v>
      </c>
      <c r="F11" s="146">
        <f>IF(COUNT(H11:T11)&gt;=5,SUM(LARGE(H11:T11,{1,2,3,4,5})),IF(COUNT(H11:T11)=4,SUM(LARGE(H11:T11,{1,2,3,4})),IF(COUNT(H11:T11)=3,SUM(LARGE(H11:T11,{1,2,3})),IF(COUNT(H11:T11)=2,SUM(LARGE(H11:T11,{1,2})),IF(COUNT(H11:T11)=1,SUM(LARGE(H11:T11,{1})),0)))))</f>
        <v>3400</v>
      </c>
      <c r="G11" s="147">
        <f t="shared" si="0"/>
        <v>3</v>
      </c>
      <c r="H11" s="109"/>
      <c r="I11" s="109"/>
      <c r="J11" s="109"/>
      <c r="K11" s="109">
        <v>1600</v>
      </c>
      <c r="L11" s="109"/>
      <c r="M11" s="109">
        <v>680</v>
      </c>
      <c r="N11" s="109"/>
      <c r="O11" s="109"/>
      <c r="P11" s="109"/>
      <c r="Q11" s="109"/>
      <c r="R11" s="109"/>
      <c r="S11" s="109">
        <v>1120</v>
      </c>
      <c r="T11" s="149"/>
    </row>
    <row r="12" spans="2:20" ht="12" x14ac:dyDescent="0.2">
      <c r="B12" s="27"/>
      <c r="C12" s="237">
        <v>3</v>
      </c>
      <c r="D12" s="70" t="s">
        <v>171</v>
      </c>
      <c r="E12" s="145" t="str">
        <f>IFERROR(VLOOKUP(D12,BD!$B:$D,2,FALSE),"")</f>
        <v>ASSVP</v>
      </c>
      <c r="F12" s="146">
        <f>IF(COUNT(H12:T12)&gt;=5,SUM(LARGE(H12:T12,{1,2,3,4,5})),IF(COUNT(H12:T12)=4,SUM(LARGE(H12:T12,{1,2,3,4})),IF(COUNT(H12:T12)=3,SUM(LARGE(H12:T12,{1,2,3})),IF(COUNT(H12:T12)=2,SUM(LARGE(H12:T12,{1,2})),IF(COUNT(H12:T12)=1,SUM(LARGE(H12:T12,{1})),0)))))</f>
        <v>3160</v>
      </c>
      <c r="G12" s="147">
        <f t="shared" si="0"/>
        <v>3</v>
      </c>
      <c r="H12" s="109"/>
      <c r="I12" s="109"/>
      <c r="J12" s="109"/>
      <c r="K12" s="109">
        <v>1360</v>
      </c>
      <c r="L12" s="109"/>
      <c r="M12" s="109"/>
      <c r="N12" s="109"/>
      <c r="O12" s="109">
        <v>1120</v>
      </c>
      <c r="P12" s="109"/>
      <c r="Q12" s="109">
        <v>680</v>
      </c>
      <c r="R12" s="109"/>
      <c r="S12" s="109"/>
      <c r="T12" s="141"/>
    </row>
    <row r="13" spans="2:20" ht="12" x14ac:dyDescent="0.2">
      <c r="B13" s="27"/>
      <c r="C13" s="237">
        <v>4</v>
      </c>
      <c r="D13" s="2" t="s">
        <v>287</v>
      </c>
      <c r="E13" s="145" t="str">
        <f>IFERROR(VLOOKUP(D13,BD!$B:$D,2,FALSE),"")</f>
        <v>ZARDO</v>
      </c>
      <c r="F13" s="146">
        <f>IF(COUNT(H13:T13)&gt;=5,SUM(LARGE(H13:T13,{1,2,3,4,5})),IF(COUNT(H13:T13)=4,SUM(LARGE(H13:T13,{1,2,3,4})),IF(COUNT(H13:T13)=3,SUM(LARGE(H13:T13,{1,2,3})),IF(COUNT(H13:T13)=2,SUM(LARGE(H13:T13,{1,2})),IF(COUNT(H13:T13)=1,SUM(LARGE(H13:T13,{1})),0)))))</f>
        <v>1920</v>
      </c>
      <c r="G13" s="147">
        <f t="shared" si="0"/>
        <v>2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>
        <v>800</v>
      </c>
      <c r="S13" s="33">
        <v>1120</v>
      </c>
      <c r="T13" s="141"/>
    </row>
    <row r="14" spans="2:20" ht="12" x14ac:dyDescent="0.2">
      <c r="B14" s="27"/>
      <c r="C14" s="237">
        <v>5</v>
      </c>
      <c r="D14" s="2" t="s">
        <v>710</v>
      </c>
      <c r="E14" s="145" t="str">
        <f>IFERROR(VLOOKUP(D14,BD!$B:$D,2,FALSE),"")</f>
        <v>ZARDO</v>
      </c>
      <c r="F14" s="146">
        <f>IF(COUNT(H14:T14)&gt;=5,SUM(LARGE(H14:T14,{1,2,3,4,5})),IF(COUNT(H14:T14)=4,SUM(LARGE(H14:T14,{1,2,3,4})),IF(COUNT(H14:T14)=3,SUM(LARGE(H14:T14,{1,2,3})),IF(COUNT(H14:T14)=2,SUM(LARGE(H14:T14,{1,2})),IF(COUNT(H14:T14)=1,SUM(LARGE(H14:T14,{1})),0)))))</f>
        <v>1360</v>
      </c>
      <c r="G14" s="147">
        <f t="shared" si="0"/>
        <v>1</v>
      </c>
      <c r="H14" s="33"/>
      <c r="I14" s="33"/>
      <c r="J14" s="33"/>
      <c r="K14" s="33"/>
      <c r="L14" s="33"/>
      <c r="M14" s="33"/>
      <c r="N14" s="33"/>
      <c r="O14" s="33">
        <v>1360</v>
      </c>
      <c r="P14" s="33"/>
      <c r="Q14" s="33"/>
      <c r="R14" s="33"/>
      <c r="S14" s="33"/>
      <c r="T14" s="141"/>
    </row>
    <row r="15" spans="2:20" ht="12" x14ac:dyDescent="0.2">
      <c r="B15" s="27"/>
      <c r="C15" s="237">
        <v>6</v>
      </c>
      <c r="D15" s="2" t="s">
        <v>164</v>
      </c>
      <c r="E15" s="145" t="str">
        <f>IFERROR(VLOOKUP(D15,BD!$B:$D,2,FALSE),"")</f>
        <v>ILECE</v>
      </c>
      <c r="F15" s="146">
        <f>IF(COUNT(H15:T15)&gt;=5,SUM(LARGE(H15:T15,{1,2,3,4,5})),IF(COUNT(H15:T15)=4,SUM(LARGE(H15:T15,{1,2,3,4})),IF(COUNT(H15:T15)=3,SUM(LARGE(H15:T15,{1,2,3})),IF(COUNT(H15:T15)=2,SUM(LARGE(H15:T15,{1,2})),IF(COUNT(H15:T15)=1,SUM(LARGE(H15:T15,{1})),0)))))</f>
        <v>800</v>
      </c>
      <c r="G15" s="147">
        <f t="shared" si="0"/>
        <v>1</v>
      </c>
      <c r="H15" s="33"/>
      <c r="I15" s="33"/>
      <c r="J15" s="33"/>
      <c r="K15" s="33"/>
      <c r="L15" s="33">
        <v>800</v>
      </c>
      <c r="M15" s="33"/>
      <c r="N15" s="33"/>
      <c r="O15" s="33"/>
      <c r="P15" s="33"/>
      <c r="Q15" s="33"/>
      <c r="R15" s="33"/>
      <c r="S15" s="33"/>
      <c r="T15" s="141"/>
    </row>
    <row r="16" spans="2:20" ht="12" x14ac:dyDescent="0.2">
      <c r="B16" s="27"/>
      <c r="C16" s="271">
        <v>7</v>
      </c>
      <c r="D16" s="281" t="s">
        <v>154</v>
      </c>
      <c r="E16" s="267" t="str">
        <f>IFERROR(VLOOKUP(D16,BD!$B:$D,2,FALSE),"")</f>
        <v>ILECE</v>
      </c>
      <c r="F16" s="268">
        <f>IF(COUNT(H16:T16)&gt;=5,SUM(LARGE(H16:T16,{1,2,3,4,5})),IF(COUNT(H16:T16)=4,SUM(LARGE(H16:T16,{1,2,3,4})),IF(COUNT(H16:T16)=3,SUM(LARGE(H16:T16,{1,2,3})),IF(COUNT(H16:T16)=2,SUM(LARGE(H16:T16,{1,2})),IF(COUNT(H16:T16)=1,SUM(LARGE(H16:T16,{1})),0)))))</f>
        <v>0</v>
      </c>
      <c r="G16" s="269">
        <f t="shared" si="0"/>
        <v>0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141"/>
    </row>
    <row r="17" spans="2:20" ht="12" x14ac:dyDescent="0.2">
      <c r="B17" s="27"/>
      <c r="C17" s="271"/>
      <c r="D17" s="266" t="s">
        <v>323</v>
      </c>
      <c r="E17" s="267" t="str">
        <f>IFERROR(VLOOKUP(D17,BD!$B:$D,2,FALSE),"")</f>
        <v>SMCC</v>
      </c>
      <c r="F17" s="268">
        <f>IF(COUNT(H17:T17)&gt;=5,SUM(LARGE(H17:T17,{1,2,3,4,5})),IF(COUNT(H17:T17)=4,SUM(LARGE(H17:T17,{1,2,3,4})),IF(COUNT(H17:T17)=3,SUM(LARGE(H17:T17,{1,2,3})),IF(COUNT(H17:T17)=2,SUM(LARGE(H17:T17,{1,2})),IF(COUNT(H17:T17)=1,SUM(LARGE(H17:T17,{1})),0)))))</f>
        <v>0</v>
      </c>
      <c r="G17" s="269">
        <f t="shared" si="0"/>
        <v>0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141"/>
    </row>
    <row r="18" spans="2:20" ht="12" x14ac:dyDescent="0.2">
      <c r="B18" s="27"/>
      <c r="C18" s="137"/>
      <c r="D18" s="2"/>
      <c r="E18" s="145" t="str">
        <f>IFERROR(VLOOKUP(D18,BD!$B:$D,2,FALSE),"")</f>
        <v/>
      </c>
      <c r="F18" s="146">
        <f>IF(COUNT(H18:T18)&gt;=5,SUM(LARGE(H18:T18,{1,2,3,4,5})),IF(COUNT(H18:T18)=4,SUM(LARGE(H18:T18,{1,2,3,4})),IF(COUNT(H18:T18)=3,SUM(LARGE(H18:T18,{1,2,3})),IF(COUNT(H18:T18)=2,SUM(LARGE(H18:T18,{1,2})),IF(COUNT(H18:T18)=1,SUM(LARGE(H18:T18,{1})),0)))))</f>
        <v>0</v>
      </c>
      <c r="G18" s="147">
        <f t="shared" si="0"/>
        <v>0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41"/>
    </row>
    <row r="19" spans="2:20" ht="12" x14ac:dyDescent="0.2">
      <c r="B19" s="27"/>
      <c r="C19" s="137"/>
      <c r="D19" s="2"/>
      <c r="E19" s="145" t="str">
        <f>IFERROR(VLOOKUP(D19,BD!$B:$D,2,FALSE),"")</f>
        <v/>
      </c>
      <c r="F19" s="146">
        <f>IF(COUNT(H19:T19)&gt;=5,SUM(LARGE(H19:T19,{1,2,3,4,5})),IF(COUNT(H19:T19)=4,SUM(LARGE(H19:T19,{1,2,3,4})),IF(COUNT(H19:T19)=3,SUM(LARGE(H19:T19,{1,2,3})),IF(COUNT(H19:T19)=2,SUM(LARGE(H19:T19,{1,2})),IF(COUNT(H19:T19)=1,SUM(LARGE(H19:T19,{1})),0)))))</f>
        <v>0</v>
      </c>
      <c r="G19" s="147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41"/>
    </row>
    <row r="20" spans="2:20" ht="12" x14ac:dyDescent="0.2">
      <c r="B20" s="27"/>
      <c r="C20" s="137"/>
      <c r="D20" s="2"/>
      <c r="E20" s="145" t="str">
        <f>IFERROR(VLOOKUP(D20,BD!$B:$D,2,FALSE),"")</f>
        <v/>
      </c>
      <c r="F20" s="146">
        <f>IF(COUNT(H20:T20)&gt;=5,SUM(LARGE(H20:T20,{1,2,3,4,5})),IF(COUNT(H20:T20)=4,SUM(LARGE(H20:T20,{1,2,3,4})),IF(COUNT(H20:T20)=3,SUM(LARGE(H20:T20,{1,2,3})),IF(COUNT(H20:T20)=2,SUM(LARGE(H20:T20,{1,2})),IF(COUNT(H20:T20)=1,SUM(LARGE(H20:T20,{1})),0)))))</f>
        <v>0</v>
      </c>
      <c r="G20" s="147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41"/>
    </row>
    <row r="21" spans="2:20" ht="12" x14ac:dyDescent="0.2">
      <c r="B21" s="27"/>
      <c r="C21" s="137"/>
      <c r="D21" s="2"/>
      <c r="E21" s="145" t="str">
        <f>IFERROR(VLOOKUP(D21,BD!$B:$D,2,FALSE),"")</f>
        <v/>
      </c>
      <c r="F21" s="146">
        <f>IF(COUNT(H21:T21)&gt;=5,SUM(LARGE(H21:T21,{1,2,3,4,5})),IF(COUNT(H21:T21)=4,SUM(LARGE(H21:T21,{1,2,3,4})),IF(COUNT(H21:T21)=3,SUM(LARGE(H21:T21,{1,2,3})),IF(COUNT(H21:T21)=2,SUM(LARGE(H21:T21,{1,2})),IF(COUNT(H21:T21)=1,SUM(LARGE(H21:T21,{1})),0)))))</f>
        <v>0</v>
      </c>
      <c r="G21" s="147">
        <f t="shared" si="0"/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41"/>
    </row>
    <row r="22" spans="2:20" ht="12" x14ac:dyDescent="0.2">
      <c r="B22" s="27"/>
      <c r="C22" s="137"/>
      <c r="D22" s="2"/>
      <c r="E22" s="145" t="str">
        <f>IFERROR(VLOOKUP(D22,BD!$B:$D,2,FALSE),"")</f>
        <v/>
      </c>
      <c r="F22" s="146">
        <f>IF(COUNT(H22:T22)&gt;=5,SUM(LARGE(H22:T22,{1,2,3,4,5})),IF(COUNT(H22:T22)=4,SUM(LARGE(H22:T22,{1,2,3,4})),IF(COUNT(H22:T22)=3,SUM(LARGE(H22:T22,{1,2,3})),IF(COUNT(H22:T22)=2,SUM(LARGE(H22:T22,{1,2})),IF(COUNT(H22:T22)=1,SUM(LARGE(H22:T22,{1})),0)))))</f>
        <v>0</v>
      </c>
      <c r="G22" s="147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41"/>
    </row>
    <row r="23" spans="2:20" ht="12" x14ac:dyDescent="0.2">
      <c r="B23" s="27"/>
      <c r="C23" s="137"/>
      <c r="D23" s="2"/>
      <c r="E23" s="145" t="str">
        <f>IFERROR(VLOOKUP(D23,BD!$B:$D,2,FALSE),"")</f>
        <v/>
      </c>
      <c r="F23" s="146">
        <f>IF(COUNT(H23:T23)&gt;=5,SUM(LARGE(H23:T23,{1,2,3,4,5})),IF(COUNT(H23:T23)=4,SUM(LARGE(H23:T23,{1,2,3,4})),IF(COUNT(H23:T23)=3,SUM(LARGE(H23:T23,{1,2,3})),IF(COUNT(H23:T23)=2,SUM(LARGE(H23:T23,{1,2})),IF(COUNT(H23:T23)=1,SUM(LARGE(H23:T23,{1})),0)))))</f>
        <v>0</v>
      </c>
      <c r="G23" s="147">
        <f t="shared" si="0"/>
        <v>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41"/>
    </row>
    <row r="24" spans="2:20" ht="12" x14ac:dyDescent="0.2">
      <c r="B24" s="27"/>
      <c r="C24" s="137"/>
      <c r="D24" s="2"/>
      <c r="E24" s="145" t="str">
        <f>IFERROR(VLOOKUP(D24,BD!$B:$D,2,FALSE),"")</f>
        <v/>
      </c>
      <c r="F24" s="146">
        <f>IF(COUNT(H24:T24)&gt;=5,SUM(LARGE(H24:T24,{1,2,3,4,5})),IF(COUNT(H24:T24)=4,SUM(LARGE(H24:T24,{1,2,3,4})),IF(COUNT(H24:T24)=3,SUM(LARGE(H24:T24,{1,2,3})),IF(COUNT(H24:T24)=2,SUM(LARGE(H24:T24,{1,2})),IF(COUNT(H24:T24)=1,SUM(LARGE(H24:T24,{1})),0)))))</f>
        <v>0</v>
      </c>
      <c r="G24" s="147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41"/>
    </row>
    <row r="25" spans="2:20" ht="12" x14ac:dyDescent="0.2">
      <c r="B25" s="27"/>
      <c r="C25" s="137"/>
      <c r="D25" s="2"/>
      <c r="E25" s="145" t="str">
        <f>IFERROR(VLOOKUP(D25,BD!$B:$D,2,FALSE),"")</f>
        <v/>
      </c>
      <c r="F25" s="146">
        <f>IF(COUNT(H25:T25)&gt;=5,SUM(LARGE(H25:T25,{1,2,3,4,5})),IF(COUNT(H25:T25)=4,SUM(LARGE(H25:T25,{1,2,3,4})),IF(COUNT(H25:T25)=3,SUM(LARGE(H25:T25,{1,2,3})),IF(COUNT(H25:T25)=2,SUM(LARGE(H25:T25,{1,2})),IF(COUNT(H25:T25)=1,SUM(LARGE(H25:T25,{1})),0)))))</f>
        <v>0</v>
      </c>
      <c r="G25" s="147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41"/>
    </row>
    <row r="26" spans="2:20" ht="12" x14ac:dyDescent="0.2">
      <c r="B26" s="27"/>
      <c r="C26" s="137"/>
      <c r="D26" s="2"/>
      <c r="E26" s="145" t="str">
        <f>IFERROR(VLOOKUP(D26,BD!$B:$D,2,FALSE),"")</f>
        <v/>
      </c>
      <c r="F26" s="146">
        <f>IF(COUNT(H26:T26)&gt;=5,SUM(LARGE(H26:T26,{1,2,3,4,5})),IF(COUNT(H26:T26)=4,SUM(LARGE(H26:T26,{1,2,3,4})),IF(COUNT(H26:T26)=3,SUM(LARGE(H26:T26,{1,2,3})),IF(COUNT(H26:T26)=2,SUM(LARGE(H26:T26,{1,2})),IF(COUNT(H26:T26)=1,SUM(LARGE(H26:T26,{1})),0)))))</f>
        <v>0</v>
      </c>
      <c r="G26" s="147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41"/>
    </row>
    <row r="27" spans="2:20" ht="12" x14ac:dyDescent="0.2">
      <c r="B27" s="27"/>
      <c r="C27" s="137"/>
      <c r="D27" s="2"/>
      <c r="E27" s="145" t="str">
        <f>IFERROR(VLOOKUP(D27,BD!$B:$D,2,FALSE),"")</f>
        <v/>
      </c>
      <c r="F27" s="146">
        <f>IF(COUNT(H27:T27)&gt;=5,SUM(LARGE(H27:T27,{1,2,3,4,5})),IF(COUNT(H27:T27)=4,SUM(LARGE(H27:T27,{1,2,3,4})),IF(COUNT(H27:T27)=3,SUM(LARGE(H27:T27,{1,2,3})),IF(COUNT(H27:T27)=2,SUM(LARGE(H27:T27,{1,2})),IF(COUNT(H27:T27)=1,SUM(LARGE(H27:T27,{1})),0)))))</f>
        <v>0</v>
      </c>
      <c r="G27" s="147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41"/>
    </row>
    <row r="28" spans="2:20" ht="12" x14ac:dyDescent="0.2">
      <c r="B28" s="27"/>
      <c r="C28" s="137"/>
      <c r="D28" s="2"/>
      <c r="E28" s="145" t="str">
        <f>IFERROR(VLOOKUP(D28,BD!$B:$D,2,FALSE),"")</f>
        <v/>
      </c>
      <c r="F28" s="146">
        <f>IF(COUNT(H28:T28)&gt;=5,SUM(LARGE(H28:T28,{1,2,3,4,5})),IF(COUNT(H28:T28)=4,SUM(LARGE(H28:T28,{1,2,3,4})),IF(COUNT(H28:T28)=3,SUM(LARGE(H28:T28,{1,2,3})),IF(COUNT(H28:T28)=2,SUM(LARGE(H28:T28,{1,2})),IF(COUNT(H28:T28)=1,SUM(LARGE(H28:T28,{1})),0)))))</f>
        <v>0</v>
      </c>
      <c r="G28" s="147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41"/>
    </row>
    <row r="29" spans="2:20" ht="12" x14ac:dyDescent="0.2">
      <c r="B29" s="27"/>
      <c r="C29" s="137"/>
      <c r="D29" s="2"/>
      <c r="E29" s="145" t="str">
        <f>IFERROR(VLOOKUP(D29,BD!$B:$D,2,FALSE),"")</f>
        <v/>
      </c>
      <c r="F29" s="146">
        <f>IF(COUNT(H29:T29)&gt;=5,SUM(LARGE(H29:T29,{1,2,3,4,5})),IF(COUNT(H29:T29)=4,SUM(LARGE(H29:T29,{1,2,3,4})),IF(COUNT(H29:T29)=3,SUM(LARGE(H29:T29,{1,2,3})),IF(COUNT(H29:T29)=2,SUM(LARGE(H29:T29,{1,2})),IF(COUNT(H29:T29)=1,SUM(LARGE(H29:T29,{1})),0)))))</f>
        <v>0</v>
      </c>
      <c r="G29" s="147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1"/>
    </row>
    <row r="30" spans="2:20" ht="12" x14ac:dyDescent="0.2">
      <c r="B30" s="27"/>
      <c r="C30" s="137"/>
      <c r="D30" s="2"/>
      <c r="E30" s="145" t="str">
        <f>IFERROR(VLOOKUP(D30,BD!$B:$D,2,FALSE),"")</f>
        <v/>
      </c>
      <c r="F30" s="146">
        <f>IF(COUNT(H30:T30)&gt;=5,SUM(LARGE(H30:T30,{1,2,3,4,5})),IF(COUNT(H30:T30)=4,SUM(LARGE(H30:T30,{1,2,3,4})),IF(COUNT(H30:T30)=3,SUM(LARGE(H30:T30,{1,2,3})),IF(COUNT(H30:T30)=2,SUM(LARGE(H30:T30,{1,2})),IF(COUNT(H30:T30)=1,SUM(LARGE(H30:T30,{1})),0)))))</f>
        <v>0</v>
      </c>
      <c r="G30" s="147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41"/>
    </row>
    <row r="31" spans="2:20" ht="12" x14ac:dyDescent="0.2">
      <c r="B31" s="27"/>
      <c r="C31" s="137"/>
      <c r="D31" s="2"/>
      <c r="E31" s="145" t="str">
        <f>IFERROR(VLOOKUP(D31,BD!$B:$D,2,FALSE),"")</f>
        <v/>
      </c>
      <c r="F31" s="146">
        <f>IF(COUNT(H31:T31)&gt;=5,SUM(LARGE(H31:T31,{1,2,3,4,5})),IF(COUNT(H31:T31)=4,SUM(LARGE(H31:T31,{1,2,3,4})),IF(COUNT(H31:T31)=3,SUM(LARGE(H31:T31,{1,2,3})),IF(COUNT(H31:T31)=2,SUM(LARGE(H31:T31,{1,2})),IF(COUNT(H31:T31)=1,SUM(LARGE(H31:T31,{1})),0)))))</f>
        <v>0</v>
      </c>
      <c r="G31" s="147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41"/>
    </row>
    <row r="32" spans="2:20" ht="12" x14ac:dyDescent="0.2">
      <c r="B32" s="27"/>
      <c r="C32" s="137"/>
      <c r="D32" s="2"/>
      <c r="E32" s="145" t="str">
        <f>IFERROR(VLOOKUP(D32,BD!$B:$D,2,FALSE),"")</f>
        <v/>
      </c>
      <c r="F32" s="146">
        <f>IF(COUNT(H32:T32)&gt;=5,SUM(LARGE(H32:T32,{1,2,3,4,5})),IF(COUNT(H32:T32)=4,SUM(LARGE(H32:T32,{1,2,3,4})),IF(COUNT(H32:T32)=3,SUM(LARGE(H32:T32,{1,2,3})),IF(COUNT(H32:T32)=2,SUM(LARGE(H32:T32,{1,2})),IF(COUNT(H32:T32)=1,SUM(LARGE(H32:T32,{1})),0)))))</f>
        <v>0</v>
      </c>
      <c r="G32" s="147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41"/>
    </row>
    <row r="33" spans="2:20" ht="12" x14ac:dyDescent="0.2">
      <c r="B33" s="27"/>
      <c r="C33" s="137"/>
      <c r="D33" s="2"/>
      <c r="E33" s="145" t="str">
        <f>IFERROR(VLOOKUP(D33,BD!$B:$D,2,FALSE),"")</f>
        <v/>
      </c>
      <c r="F33" s="146">
        <f>IF(COUNT(H33:T33)&gt;=5,SUM(LARGE(H33:T33,{1,2,3,4,5})),IF(COUNT(H33:T33)=4,SUM(LARGE(H33:T33,{1,2,3,4})),IF(COUNT(H33:T33)=3,SUM(LARGE(H33:T33,{1,2,3})),IF(COUNT(H33:T33)=2,SUM(LARGE(H33:T33,{1,2})),IF(COUNT(H33:T33)=1,SUM(LARGE(H33:T33,{1})),0)))))</f>
        <v>0</v>
      </c>
      <c r="G33" s="147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41"/>
    </row>
    <row r="34" spans="2:20" ht="6" customHeight="1" x14ac:dyDescent="0.2">
      <c r="B34" s="32"/>
      <c r="C34" s="14"/>
      <c r="D34" s="14"/>
      <c r="E34" s="97"/>
      <c r="F34" s="143"/>
      <c r="G34" s="14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41"/>
    </row>
    <row r="35" spans="2:20" ht="12" x14ac:dyDescent="0.2">
      <c r="B35" s="27"/>
      <c r="C35" s="192"/>
      <c r="D35" s="2" t="s">
        <v>96</v>
      </c>
      <c r="E35" s="145" t="str">
        <f>IFERROR(VLOOKUP(D35,BD!$B:$D,2,FALSE),"")</f>
        <v>BME</v>
      </c>
      <c r="F35" s="146">
        <f>IF(COUNT(H35:T35)&gt;=5,SUM(LARGE(H35:T35,{1,2,3,4,5})),IF(COUNT(H35:T35)=4,SUM(LARGE(H35:T35,{1,2,3,4})),IF(COUNT(H35:T35)=3,SUM(LARGE(H35:T35,{1,2,3})),IF(COUNT(H35:T35)=2,SUM(LARGE(H35:T35,{1,2})),IF(COUNT(H35:T35)=1,SUM(LARGE(H35:T35,{1})),0)))))</f>
        <v>680</v>
      </c>
      <c r="G35" s="147">
        <f>COUNT(H35:T35)-COUNTIF(H35:T35,"=0")</f>
        <v>1</v>
      </c>
      <c r="H35" s="33">
        <v>680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41"/>
    </row>
    <row r="36" spans="2:20" s="106" customFormat="1" ht="12" x14ac:dyDescent="0.2">
      <c r="B36" s="107"/>
      <c r="C36" s="202"/>
      <c r="D36" s="2" t="s">
        <v>894</v>
      </c>
      <c r="E36" s="145" t="str">
        <f>IFERROR(VLOOKUP(D36,BD!$B:$D,2,FALSE),"")</f>
        <v>SMCC</v>
      </c>
      <c r="F36" s="146">
        <f>IF(COUNT(H36:T36)&gt;=5,SUM(LARGE(H36:T36,{1,2,3,4,5})),IF(COUNT(H36:T36)=4,SUM(LARGE(H36:T36,{1,2,3,4})),IF(COUNT(H36:T36)=3,SUM(LARGE(H36:T36,{1,2,3})),IF(COUNT(H36:T36)=2,SUM(LARGE(H36:T36,{1,2})),IF(COUNT(H36:T36)=1,SUM(LARGE(H36:T36,{1})),0)))))</f>
        <v>2720</v>
      </c>
      <c r="G36" s="147">
        <f>COUNT(H36:T36)-COUNTIF(H36:T36,"=0")</f>
        <v>2</v>
      </c>
      <c r="H36" s="33"/>
      <c r="I36" s="33"/>
      <c r="J36" s="33"/>
      <c r="K36" s="33"/>
      <c r="L36" s="33"/>
      <c r="M36" s="33"/>
      <c r="N36" s="33"/>
      <c r="O36" s="33">
        <v>1120</v>
      </c>
      <c r="P36" s="33"/>
      <c r="Q36" s="33"/>
      <c r="R36" s="33"/>
      <c r="S36" s="33">
        <v>1600</v>
      </c>
      <c r="T36" s="149"/>
    </row>
    <row r="37" spans="2:20" s="106" customFormat="1" ht="12" x14ac:dyDescent="0.2">
      <c r="B37" s="107"/>
      <c r="C37" s="213"/>
      <c r="D37" s="2"/>
      <c r="E37" s="145" t="str">
        <f>IFERROR(VLOOKUP(D37,BD!$B:$D,2,FALSE),"")</f>
        <v/>
      </c>
      <c r="F37" s="146">
        <f>IF(COUNT(H37:T37)&gt;=5,SUM(LARGE(H37:T37,{1,2,3,4,5})),IF(COUNT(H37:T37)=4,SUM(LARGE(H37:T37,{1,2,3,4})),IF(COUNT(H37:T37)=3,SUM(LARGE(H37:T37,{1,2,3})),IF(COUNT(H37:T37)=2,SUM(LARGE(H37:T37,{1,2})),IF(COUNT(H37:T37)=1,SUM(LARGE(H37:T37,{1})),0)))))</f>
        <v>0</v>
      </c>
      <c r="G37" s="147">
        <f>COUNT(H37:T37)-COUNTIF(H37:T37,"=0")</f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49"/>
    </row>
    <row r="38" spans="2:20" x14ac:dyDescent="0.2">
      <c r="B38" s="31"/>
      <c r="C38" s="17"/>
      <c r="D38" s="17"/>
      <c r="E38" s="92"/>
      <c r="F38" s="38"/>
      <c r="G38" s="38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41"/>
    </row>
    <row r="39" spans="2:20" s="21" customFormat="1" x14ac:dyDescent="0.2">
      <c r="B39" s="28"/>
      <c r="C39" s="19"/>
      <c r="D39" s="20" t="str">
        <f>SM!D38</f>
        <v>CONTAGEM DE SEMANAS</v>
      </c>
      <c r="E39" s="95"/>
      <c r="F39" s="18"/>
      <c r="G39" s="18"/>
      <c r="H39" s="102">
        <f>SM!H$38</f>
        <v>50</v>
      </c>
      <c r="I39" s="102">
        <f>SM!I$38</f>
        <v>49</v>
      </c>
      <c r="J39" s="102">
        <f>SM!J$38</f>
        <v>35</v>
      </c>
      <c r="K39" s="102">
        <f>SM!K$38</f>
        <v>30</v>
      </c>
      <c r="L39" s="102">
        <f>SM!L$38</f>
        <v>28</v>
      </c>
      <c r="M39" s="102">
        <f>SM!M$38</f>
        <v>26</v>
      </c>
      <c r="N39" s="102">
        <f>SM!N$38</f>
        <v>22</v>
      </c>
      <c r="O39" s="102">
        <f>SM!O$38</f>
        <v>11</v>
      </c>
      <c r="P39" s="102">
        <f>SM!P$38</f>
        <v>4</v>
      </c>
      <c r="Q39" s="102">
        <f>SM!Q$38</f>
        <v>4</v>
      </c>
      <c r="R39" s="102">
        <f>SM!R$38</f>
        <v>4</v>
      </c>
      <c r="S39" s="102">
        <f>SM!S$38</f>
        <v>1</v>
      </c>
      <c r="T39" s="142"/>
    </row>
  </sheetData>
  <sheetProtection selectLockedCells="1" selectUnlockedCells="1"/>
  <sortState ref="C10:S33">
    <sortCondition descending="1" ref="F10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1"/>
  <sheetViews>
    <sheetView showGridLines="0" zoomScale="90" zoomScaleNormal="90" zoomScaleSheetLayoutView="100" workbookViewId="0">
      <selection activeCell="D21" sqref="D21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41" style="4" customWidth="1"/>
    <col min="5" max="5" width="35.85546875" style="4" customWidth="1"/>
    <col min="6" max="7" width="10.85546875" style="93" customWidth="1"/>
    <col min="8" max="9" width="10.85546875" style="22" customWidth="1"/>
    <col min="10" max="21" width="8.28515625" style="4" customWidth="1"/>
    <col min="22" max="22" width="1.85546875" style="4" customWidth="1"/>
    <col min="23" max="16384" width="9.28515625" style="4"/>
  </cols>
  <sheetData>
    <row r="2" spans="2:22" ht="12" x14ac:dyDescent="0.2">
      <c r="B2" s="3" t="str">
        <f>SM!B2</f>
        <v>RANKING ESTADUAL - 2019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2" ht="12" x14ac:dyDescent="0.2">
      <c r="B3" s="7" t="s">
        <v>75</v>
      </c>
      <c r="D3" s="8">
        <f>SM!D3</f>
        <v>43787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2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40"/>
    </row>
    <row r="6" spans="2:22" ht="12" customHeight="1" x14ac:dyDescent="0.2">
      <c r="B6" s="26"/>
      <c r="C6" s="284" t="s">
        <v>1</v>
      </c>
      <c r="D6" s="290" t="s">
        <v>38</v>
      </c>
      <c r="E6" s="290" t="s">
        <v>39</v>
      </c>
      <c r="F6" s="286" t="s">
        <v>40</v>
      </c>
      <c r="G6" s="286" t="s">
        <v>41</v>
      </c>
      <c r="H6" s="285" t="str">
        <f>SM!F6</f>
        <v>TOTAL RK52</v>
      </c>
      <c r="I6" s="283" t="str">
        <f>SM!G6</f>
        <v>Torneios</v>
      </c>
      <c r="J6" s="11" t="str">
        <f>DM!J6</f>
        <v>2o</v>
      </c>
      <c r="K6" s="11" t="str">
        <f>DM!K6</f>
        <v>3o</v>
      </c>
      <c r="L6" s="11" t="str">
        <f>DM!L6</f>
        <v>1o</v>
      </c>
      <c r="M6" s="11" t="str">
        <f>DM!M6</f>
        <v>1o</v>
      </c>
      <c r="N6" s="11" t="str">
        <f>DM!N6</f>
        <v>1o</v>
      </c>
      <c r="O6" s="11" t="str">
        <f>DM!O6</f>
        <v>1o</v>
      </c>
      <c r="P6" s="11" t="str">
        <f>DM!P6</f>
        <v>2o</v>
      </c>
      <c r="Q6" s="11" t="str">
        <f>DM!Q6</f>
        <v>3o</v>
      </c>
      <c r="R6" s="11" t="str">
        <f>DM!R6</f>
        <v>2o</v>
      </c>
      <c r="S6" s="11" t="str">
        <f>DM!S6</f>
        <v>2o</v>
      </c>
      <c r="T6" s="11" t="str">
        <f>DM!T6</f>
        <v>2o</v>
      </c>
      <c r="U6" s="11" t="str">
        <f>DM!U6</f>
        <v>4o</v>
      </c>
      <c r="V6" s="141"/>
    </row>
    <row r="7" spans="2:22" ht="12" x14ac:dyDescent="0.2">
      <c r="B7" s="26"/>
      <c r="C7" s="284"/>
      <c r="D7" s="290"/>
      <c r="E7" s="290"/>
      <c r="F7" s="286"/>
      <c r="G7" s="286"/>
      <c r="H7" s="285">
        <f>SM!F7</f>
        <v>0</v>
      </c>
      <c r="I7" s="283">
        <f>SM!G7</f>
        <v>0</v>
      </c>
      <c r="J7" s="12" t="str">
        <f>DM!J7</f>
        <v>M-CWB</v>
      </c>
      <c r="K7" s="12" t="str">
        <f>DM!K7</f>
        <v>M-NOR</v>
      </c>
      <c r="L7" s="12" t="str">
        <f>DM!L7</f>
        <v>M-CWB</v>
      </c>
      <c r="M7" s="12" t="str">
        <f>DM!M7</f>
        <v>EST</v>
      </c>
      <c r="N7" s="12" t="str">
        <f>DM!N7</f>
        <v>M-NOR</v>
      </c>
      <c r="O7" s="12" t="str">
        <f>DM!O7</f>
        <v>M-OES</v>
      </c>
      <c r="P7" s="12" t="str">
        <f>DM!P7</f>
        <v>EST</v>
      </c>
      <c r="Q7" s="12" t="str">
        <f>DM!Q7</f>
        <v>EST</v>
      </c>
      <c r="R7" s="12" t="str">
        <f>DM!R7</f>
        <v>M-NOR</v>
      </c>
      <c r="S7" s="12" t="str">
        <f>DM!S7</f>
        <v>M-OES</v>
      </c>
      <c r="T7" s="12" t="str">
        <f>DM!T7</f>
        <v>M-CWB</v>
      </c>
      <c r="U7" s="12" t="str">
        <f>DM!U7</f>
        <v>EST</v>
      </c>
      <c r="V7" s="141"/>
    </row>
    <row r="8" spans="2:22" ht="12" x14ac:dyDescent="0.2">
      <c r="B8" s="29"/>
      <c r="C8" s="284"/>
      <c r="D8" s="290"/>
      <c r="E8" s="290"/>
      <c r="F8" s="286"/>
      <c r="G8" s="286"/>
      <c r="H8" s="285">
        <f>SM!F8</f>
        <v>0</v>
      </c>
      <c r="I8" s="283">
        <f>SM!G8</f>
        <v>0</v>
      </c>
      <c r="J8" s="13">
        <f>DM!J8</f>
        <v>43444</v>
      </c>
      <c r="K8" s="13">
        <f>DM!K8</f>
        <v>43451</v>
      </c>
      <c r="L8" s="13">
        <f>DM!L8</f>
        <v>43549</v>
      </c>
      <c r="M8" s="13">
        <f>DM!M8</f>
        <v>43583</v>
      </c>
      <c r="N8" s="13">
        <f>DM!N8</f>
        <v>43598</v>
      </c>
      <c r="O8" s="13">
        <f>DM!O8</f>
        <v>43612</v>
      </c>
      <c r="P8" s="13">
        <f>DM!P8</f>
        <v>43640</v>
      </c>
      <c r="Q8" s="13">
        <f>DM!Q8</f>
        <v>43717</v>
      </c>
      <c r="R8" s="13">
        <f>DM!R8</f>
        <v>43766</v>
      </c>
      <c r="S8" s="13">
        <f>DM!S8</f>
        <v>43766</v>
      </c>
      <c r="T8" s="13">
        <f>DM!T8</f>
        <v>43766</v>
      </c>
      <c r="U8" s="13">
        <f>DM!U8</f>
        <v>43787</v>
      </c>
      <c r="V8" s="141"/>
    </row>
    <row r="9" spans="2:22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1"/>
    </row>
    <row r="10" spans="2:22" ht="12" x14ac:dyDescent="0.2">
      <c r="B10" s="27"/>
      <c r="C10" s="1">
        <v>1</v>
      </c>
      <c r="D10" s="2" t="s">
        <v>232</v>
      </c>
      <c r="E10" s="2" t="s">
        <v>225</v>
      </c>
      <c r="F10" s="145" t="str">
        <f>IFERROR(VLOOKUP(D10,BD!$B:$D,2,FALSE),"")</f>
        <v>ASERP</v>
      </c>
      <c r="G10" s="145" t="str">
        <f>IFERROR(VLOOKUP(E10,BD!$B:$D,2,FALSE),"")</f>
        <v>ASERP</v>
      </c>
      <c r="H10" s="146">
        <f>IF(COUNT(J10:V10)&gt;=5,SUM(LARGE(J10:V10,{1,2,3,4,5})),IF(COUNT(J10:V10)=4,SUM(LARGE(J10:V10,{1,2,3,4})),IF(COUNT(J10:V10)=3,SUM(LARGE(J10:V10,{1,2,3})),IF(COUNT(J10:V10)=2,SUM(LARGE(J10:V10,{1,2})),IF(COUNT(J10:V10)=1,SUM(LARGE(J10:V10,{1})),0)))))</f>
        <v>3920</v>
      </c>
      <c r="I10" s="147">
        <f t="shared" ref="I10:I36" si="0">COUNT(J10:V10)-COUNTIF(J10:V10,"=0")</f>
        <v>4</v>
      </c>
      <c r="J10" s="33"/>
      <c r="K10" s="33">
        <v>800</v>
      </c>
      <c r="L10" s="33"/>
      <c r="M10" s="33"/>
      <c r="N10" s="33"/>
      <c r="O10" s="33"/>
      <c r="P10" s="33">
        <v>880</v>
      </c>
      <c r="Q10" s="33">
        <v>880</v>
      </c>
      <c r="R10" s="33"/>
      <c r="S10" s="33"/>
      <c r="T10" s="33"/>
      <c r="U10" s="33">
        <v>1360</v>
      </c>
      <c r="V10" s="141"/>
    </row>
    <row r="11" spans="2:22" ht="12" x14ac:dyDescent="0.2">
      <c r="B11" s="27"/>
      <c r="C11" s="1">
        <v>2</v>
      </c>
      <c r="D11" s="2" t="s">
        <v>137</v>
      </c>
      <c r="E11" s="2" t="s">
        <v>76</v>
      </c>
      <c r="F11" s="145" t="str">
        <f>IFERROR(VLOOKUP(D11,BD!$B:$D,2,FALSE),"")</f>
        <v>BME</v>
      </c>
      <c r="G11" s="145" t="str">
        <f>IFERROR(VLOOKUP(E11,BD!$B:$D,2,FALSE),"")</f>
        <v>BME</v>
      </c>
      <c r="H11" s="146">
        <f>IF(COUNT(J11:V11)&gt;=5,SUM(LARGE(J11:V11,{1,2,3,4,5})),IF(COUNT(J11:V11)=4,SUM(LARGE(J11:V11,{1,2,3,4})),IF(COUNT(J11:V11)=3,SUM(LARGE(J11:V11,{1,2,3})),IF(COUNT(J11:V11)=2,SUM(LARGE(J11:V11,{1,2})),IF(COUNT(J11:V11)=1,SUM(LARGE(J11:V11,{1})),0)))))</f>
        <v>3640</v>
      </c>
      <c r="I11" s="147">
        <f t="shared" si="0"/>
        <v>5</v>
      </c>
      <c r="J11" s="33"/>
      <c r="K11" s="33"/>
      <c r="L11" s="33">
        <v>440</v>
      </c>
      <c r="M11" s="33">
        <v>880</v>
      </c>
      <c r="N11" s="33"/>
      <c r="O11" s="33"/>
      <c r="P11" s="33"/>
      <c r="Q11" s="33">
        <v>880</v>
      </c>
      <c r="R11" s="33"/>
      <c r="S11" s="33"/>
      <c r="T11" s="33">
        <v>560</v>
      </c>
      <c r="U11" s="33">
        <v>880</v>
      </c>
      <c r="V11" s="141"/>
    </row>
    <row r="12" spans="2:22" ht="12" x14ac:dyDescent="0.2">
      <c r="B12" s="27"/>
      <c r="C12" s="236">
        <v>3</v>
      </c>
      <c r="D12" s="70" t="s">
        <v>138</v>
      </c>
      <c r="E12" s="2" t="s">
        <v>430</v>
      </c>
      <c r="F12" s="145" t="str">
        <f>IFERROR(VLOOKUP(D12,BD!$B:$D,2,FALSE),"")</f>
        <v>ASSVP</v>
      </c>
      <c r="G12" s="145" t="str">
        <f>IFERROR(VLOOKUP(E12,BD!$B:$D,2,FALSE),"")</f>
        <v>SMCC</v>
      </c>
      <c r="H12" s="146">
        <f>IF(COUNT(J12:V12)&gt;=5,SUM(LARGE(J12:V12,{1,2,3,4,5})),IF(COUNT(J12:V12)=4,SUM(LARGE(J12:V12,{1,2,3,4})),IF(COUNT(J12:V12)=3,SUM(LARGE(J12:V12,{1,2,3})),IF(COUNT(J12:V12)=2,SUM(LARGE(J12:V12,{1,2})),IF(COUNT(J12:V12)=1,SUM(LARGE(J12:V12,{1})),0)))))</f>
        <v>3200</v>
      </c>
      <c r="I12" s="147">
        <f t="shared" si="0"/>
        <v>2</v>
      </c>
      <c r="J12" s="33"/>
      <c r="K12" s="33"/>
      <c r="L12" s="33"/>
      <c r="M12" s="33">
        <v>1600</v>
      </c>
      <c r="N12" s="33"/>
      <c r="O12" s="33"/>
      <c r="P12" s="33">
        <v>1600</v>
      </c>
      <c r="Q12" s="33"/>
      <c r="R12" s="33"/>
      <c r="S12" s="33"/>
      <c r="T12" s="33"/>
      <c r="U12" s="33"/>
      <c r="V12" s="141"/>
    </row>
    <row r="13" spans="2:22" ht="12" x14ac:dyDescent="0.2">
      <c r="B13" s="27"/>
      <c r="C13" s="236">
        <v>4</v>
      </c>
      <c r="D13" s="70" t="s">
        <v>185</v>
      </c>
      <c r="E13" s="105" t="s">
        <v>187</v>
      </c>
      <c r="F13" s="145" t="str">
        <f>IFERROR(VLOOKUP(D13,BD!$B:$D,2,FALSE),"")</f>
        <v>ABCFI</v>
      </c>
      <c r="G13" s="145" t="str">
        <f>IFERROR(VLOOKUP(E13,BD!$B:$D,2,FALSE),"")</f>
        <v>ABCFI</v>
      </c>
      <c r="H13" s="146">
        <f>IF(COUNT(J13:V13)&gt;=5,SUM(LARGE(J13:V13,{1,2,3,4,5})),IF(COUNT(J13:V13)=4,SUM(LARGE(J13:V13,{1,2,3,4})),IF(COUNT(J13:V13)=3,SUM(LARGE(J13:V13,{1,2,3})),IF(COUNT(J13:V13)=2,SUM(LARGE(J13:V13,{1,2})),IF(COUNT(J13:V13)=1,SUM(LARGE(J13:V13,{1})),0)))))</f>
        <v>2560</v>
      </c>
      <c r="I13" s="147">
        <f t="shared" si="0"/>
        <v>3</v>
      </c>
      <c r="J13" s="33"/>
      <c r="K13" s="33"/>
      <c r="L13" s="33"/>
      <c r="M13" s="33">
        <v>880</v>
      </c>
      <c r="N13" s="33"/>
      <c r="O13" s="33"/>
      <c r="P13" s="33">
        <v>880</v>
      </c>
      <c r="Q13" s="33"/>
      <c r="R13" s="33"/>
      <c r="S13" s="33">
        <v>800</v>
      </c>
      <c r="T13" s="33"/>
      <c r="U13" s="33"/>
      <c r="V13" s="141"/>
    </row>
    <row r="14" spans="2:22" ht="12" x14ac:dyDescent="0.2">
      <c r="B14" s="27"/>
      <c r="C14" s="236">
        <v>5</v>
      </c>
      <c r="D14" s="122" t="s">
        <v>735</v>
      </c>
      <c r="E14" s="70" t="s">
        <v>89</v>
      </c>
      <c r="F14" s="145" t="str">
        <f>IFERROR(VLOOKUP(D14,BD!$B:$D,2,FALSE),"")</f>
        <v>CC</v>
      </c>
      <c r="G14" s="145" t="str">
        <f>IFERROR(VLOOKUP(E14,BD!$B:$D,2,FALSE),"")</f>
        <v>CC</v>
      </c>
      <c r="H14" s="146">
        <f>IF(COUNT(J14:V14)&gt;=5,SUM(LARGE(J14:V14,{1,2,3,4,5})),IF(COUNT(J14:V14)=4,SUM(LARGE(J14:V14,{1,2,3,4})),IF(COUNT(J14:V14)=3,SUM(LARGE(J14:V14,{1,2,3})),IF(COUNT(J14:V14)=2,SUM(LARGE(J14:V14,{1,2})),IF(COUNT(J14:V14)=1,SUM(LARGE(J14:V14,{1})),0)))))</f>
        <v>1600</v>
      </c>
      <c r="I14" s="147">
        <f t="shared" si="0"/>
        <v>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>
        <v>1600</v>
      </c>
      <c r="V14" s="141"/>
    </row>
    <row r="15" spans="2:22" ht="12" x14ac:dyDescent="0.2">
      <c r="B15" s="27"/>
      <c r="C15" s="236"/>
      <c r="D15" s="2" t="s">
        <v>178</v>
      </c>
      <c r="E15" s="2" t="s">
        <v>91</v>
      </c>
      <c r="F15" s="145" t="str">
        <f>IFERROR(VLOOKUP(D15,BD!$B:$D,2,FALSE),"")</f>
        <v>BME</v>
      </c>
      <c r="G15" s="145" t="str">
        <f>IFERROR(VLOOKUP(E15,BD!$B:$D,2,FALSE),"")</f>
        <v>ZARDO</v>
      </c>
      <c r="H15" s="146">
        <f>IF(COUNT(J15:V15)&gt;=5,SUM(LARGE(J15:V15,{1,2,3,4,5})),IF(COUNT(J15:V15)=4,SUM(LARGE(J15:V15,{1,2,3,4})),IF(COUNT(J15:V15)=3,SUM(LARGE(J15:V15,{1,2,3})),IF(COUNT(J15:V15)=2,SUM(LARGE(J15:V15,{1,2})),IF(COUNT(J15:V15)=1,SUM(LARGE(J15:V15,{1})),0)))))</f>
        <v>1600</v>
      </c>
      <c r="I15" s="147">
        <f t="shared" si="0"/>
        <v>1</v>
      </c>
      <c r="J15" s="33"/>
      <c r="K15" s="33"/>
      <c r="L15" s="33"/>
      <c r="M15" s="33"/>
      <c r="N15" s="33"/>
      <c r="O15" s="33"/>
      <c r="P15" s="33"/>
      <c r="Q15" s="33">
        <v>1600</v>
      </c>
      <c r="R15" s="33"/>
      <c r="S15" s="33"/>
      <c r="T15" s="33"/>
      <c r="U15" s="33"/>
      <c r="V15" s="141"/>
    </row>
    <row r="16" spans="2:22" ht="12" x14ac:dyDescent="0.2">
      <c r="B16" s="27"/>
      <c r="C16" s="236">
        <v>7</v>
      </c>
      <c r="D16" s="2" t="s">
        <v>430</v>
      </c>
      <c r="E16" s="2" t="s">
        <v>186</v>
      </c>
      <c r="F16" s="145" t="str">
        <f>IFERROR(VLOOKUP(D16,BD!$B:$D,2,FALSE),"")</f>
        <v>SMCC</v>
      </c>
      <c r="G16" s="145" t="str">
        <f>IFERROR(VLOOKUP(E16,BD!$B:$D,2,FALSE),"")</f>
        <v>SMCC</v>
      </c>
      <c r="H16" s="146">
        <f>IF(COUNT(J16:V16)&gt;=5,SUM(LARGE(J16:V16,{1,2,3,4,5})),IF(COUNT(J16:V16)=4,SUM(LARGE(J16:V16,{1,2,3,4})),IF(COUNT(J16:V16)=3,SUM(LARGE(J16:V16,{1,2,3})),IF(COUNT(J16:V16)=2,SUM(LARGE(J16:V16,{1,2})),IF(COUNT(J16:V16)=1,SUM(LARGE(J16:V16,{1})),0)))))</f>
        <v>1360</v>
      </c>
      <c r="I16" s="147">
        <f t="shared" si="0"/>
        <v>2</v>
      </c>
      <c r="J16" s="33">
        <v>680</v>
      </c>
      <c r="K16" s="33"/>
      <c r="L16" s="33">
        <v>680</v>
      </c>
      <c r="M16" s="33"/>
      <c r="N16" s="33"/>
      <c r="O16" s="33"/>
      <c r="P16" s="33"/>
      <c r="Q16" s="33"/>
      <c r="R16" s="33"/>
      <c r="S16" s="33"/>
      <c r="T16" s="33"/>
      <c r="U16" s="33"/>
      <c r="V16" s="141"/>
    </row>
    <row r="17" spans="2:22" ht="12" x14ac:dyDescent="0.2">
      <c r="B17" s="27"/>
      <c r="C17" s="236"/>
      <c r="D17" s="105" t="s">
        <v>905</v>
      </c>
      <c r="E17" s="2" t="s">
        <v>1500</v>
      </c>
      <c r="F17" s="145" t="str">
        <f>IFERROR(VLOOKUP(D17,BD!$B:$D,2,FALSE),"")</f>
        <v>ABCFI</v>
      </c>
      <c r="G17" s="145" t="str">
        <f>IFERROR(VLOOKUP(E17,BD!$B:$D,2,FALSE),"")</f>
        <v>ABCFI</v>
      </c>
      <c r="H17" s="146">
        <f>IF(COUNT(J17:V17)&gt;=5,SUM(LARGE(J17:V17,{1,2,3,4,5})),IF(COUNT(J17:V17)=4,SUM(LARGE(J17:V17,{1,2,3,4})),IF(COUNT(J17:V17)=3,SUM(LARGE(J17:V17,{1,2,3})),IF(COUNT(J17:V17)=2,SUM(LARGE(J17:V17,{1,2})),IF(COUNT(J17:V17)=1,SUM(LARGE(J17:V17,{1})),0)))))</f>
        <v>1360</v>
      </c>
      <c r="I17" s="147">
        <f t="shared" si="0"/>
        <v>1</v>
      </c>
      <c r="J17" s="33"/>
      <c r="K17" s="33"/>
      <c r="L17" s="33"/>
      <c r="M17" s="33"/>
      <c r="N17" s="33"/>
      <c r="O17" s="33"/>
      <c r="P17" s="33"/>
      <c r="Q17" s="33">
        <v>1360</v>
      </c>
      <c r="R17" s="33"/>
      <c r="S17" s="33"/>
      <c r="T17" s="33"/>
      <c r="U17" s="33"/>
      <c r="V17" s="141"/>
    </row>
    <row r="18" spans="2:22" ht="12" x14ac:dyDescent="0.2">
      <c r="B18" s="27"/>
      <c r="C18" s="236">
        <v>9</v>
      </c>
      <c r="D18" s="2" t="s">
        <v>137</v>
      </c>
      <c r="E18" s="105" t="s">
        <v>91</v>
      </c>
      <c r="F18" s="145" t="str">
        <f>IFERROR(VLOOKUP(D18,BD!$B:$D,2,FALSE),"")</f>
        <v>BME</v>
      </c>
      <c r="G18" s="145" t="str">
        <f>IFERROR(VLOOKUP(E18,BD!$B:$D,2,FALSE),"")</f>
        <v>ZARDO</v>
      </c>
      <c r="H18" s="146">
        <f>IF(COUNT(J18:V18)&gt;=5,SUM(LARGE(J18:V18,{1,2,3,4,5})),IF(COUNT(J18:V18)=4,SUM(LARGE(J18:V18,{1,2,3,4})),IF(COUNT(J18:V18)=3,SUM(LARGE(J18:V18,{1,2,3})),IF(COUNT(J18:V18)=2,SUM(LARGE(J18:V18,{1,2})),IF(COUNT(J18:V18)=1,SUM(LARGE(J18:V18,{1})),0)))))</f>
        <v>880</v>
      </c>
      <c r="I18" s="147">
        <f t="shared" si="0"/>
        <v>1</v>
      </c>
      <c r="J18" s="33"/>
      <c r="K18" s="33"/>
      <c r="L18" s="33"/>
      <c r="M18" s="33"/>
      <c r="N18" s="33"/>
      <c r="O18" s="33"/>
      <c r="P18" s="33">
        <v>880</v>
      </c>
      <c r="Q18" s="33"/>
      <c r="R18" s="33"/>
      <c r="S18" s="33"/>
      <c r="T18" s="33"/>
      <c r="U18" s="33"/>
      <c r="V18" s="141"/>
    </row>
    <row r="19" spans="2:22" ht="12" x14ac:dyDescent="0.2">
      <c r="B19" s="27"/>
      <c r="C19" s="236"/>
      <c r="D19" s="2" t="s">
        <v>735</v>
      </c>
      <c r="E19" s="70" t="s">
        <v>687</v>
      </c>
      <c r="F19" s="145" t="str">
        <f>IFERROR(VLOOKUP(D19,BD!$B:$D,2,FALSE),"")</f>
        <v>CC</v>
      </c>
      <c r="G19" s="145" t="str">
        <f>IFERROR(VLOOKUP(E19,BD!$B:$D,2,FALSE),"")</f>
        <v>SMCC</v>
      </c>
      <c r="H19" s="146">
        <f>IF(COUNT(J19:V19)&gt;=5,SUM(LARGE(J19:V19,{1,2,3,4,5})),IF(COUNT(J19:V19)=4,SUM(LARGE(J19:V19,{1,2,3,4})),IF(COUNT(J19:V19)=3,SUM(LARGE(J19:V19,{1,2,3})),IF(COUNT(J19:V19)=2,SUM(LARGE(J19:V19,{1,2})),IF(COUNT(J19:V19)=1,SUM(LARGE(J19:V19,{1})),0)))))</f>
        <v>880</v>
      </c>
      <c r="I19" s="147">
        <f t="shared" si="0"/>
        <v>1</v>
      </c>
      <c r="J19" s="33"/>
      <c r="K19" s="33"/>
      <c r="L19" s="33"/>
      <c r="M19" s="33"/>
      <c r="N19" s="33"/>
      <c r="O19" s="33"/>
      <c r="P19" s="33"/>
      <c r="Q19" s="33">
        <v>880</v>
      </c>
      <c r="R19" s="33"/>
      <c r="S19" s="33"/>
      <c r="T19" s="33"/>
      <c r="U19" s="33"/>
      <c r="V19" s="141"/>
    </row>
    <row r="20" spans="2:22" ht="12" x14ac:dyDescent="0.2">
      <c r="B20" s="27"/>
      <c r="C20" s="236"/>
      <c r="D20" s="2" t="s">
        <v>90</v>
      </c>
      <c r="E20" s="105" t="s">
        <v>91</v>
      </c>
      <c r="F20" s="145" t="str">
        <f>IFERROR(VLOOKUP(D20,BD!$B:$D,2,FALSE),"")</f>
        <v>BME</v>
      </c>
      <c r="G20" s="145" t="str">
        <f>IFERROR(VLOOKUP(E20,BD!$B:$D,2,FALSE),"")</f>
        <v>ZARDO</v>
      </c>
      <c r="H20" s="146">
        <f>IF(COUNT(J20:V20)&gt;=5,SUM(LARGE(J20:V20,{1,2,3,4,5})),IF(COUNT(J20:V20)=4,SUM(LARGE(J20:V20,{1,2,3,4})),IF(COUNT(J20:V20)=3,SUM(LARGE(J20:V20,{1,2,3})),IF(COUNT(J20:V20)=2,SUM(LARGE(J20:V20,{1,2})),IF(COUNT(J20:V20)=1,SUM(LARGE(J20:V20,{1})),0)))))</f>
        <v>880</v>
      </c>
      <c r="I20" s="147">
        <f t="shared" si="0"/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880</v>
      </c>
      <c r="V20" s="141"/>
    </row>
    <row r="21" spans="2:22" ht="12" x14ac:dyDescent="0.2">
      <c r="B21" s="27"/>
      <c r="C21" s="236"/>
      <c r="D21" s="105" t="s">
        <v>905</v>
      </c>
      <c r="E21" s="70" t="s">
        <v>933</v>
      </c>
      <c r="F21" s="145" t="str">
        <f>IFERROR(VLOOKUP(D21,BD!$B:$D,2,FALSE),"")</f>
        <v>ABCFI</v>
      </c>
      <c r="G21" s="145" t="str">
        <f>IFERROR(VLOOKUP(E21,BD!$B:$D,2,FALSE),"")</f>
        <v>ABCFI</v>
      </c>
      <c r="H21" s="146">
        <f>IF(COUNT(J21:V21)&gt;=5,SUM(LARGE(J21:V21,{1,2,3,4,5})),IF(COUNT(J21:V21)=4,SUM(LARGE(J21:V21,{1,2,3,4})),IF(COUNT(J21:V21)=3,SUM(LARGE(J21:V21,{1,2,3})),IF(COUNT(J21:V21)=2,SUM(LARGE(J21:V21,{1,2})),IF(COUNT(J21:V21)=1,SUM(LARGE(J21:V21,{1})),0)))))</f>
        <v>880</v>
      </c>
      <c r="I21" s="147">
        <f t="shared" si="0"/>
        <v>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>
        <v>880</v>
      </c>
      <c r="V21" s="141"/>
    </row>
    <row r="22" spans="2:22" ht="12" x14ac:dyDescent="0.2">
      <c r="B22" s="27"/>
      <c r="C22" s="236"/>
      <c r="D22" s="2" t="s">
        <v>91</v>
      </c>
      <c r="E22" s="123" t="s">
        <v>360</v>
      </c>
      <c r="F22" s="145" t="str">
        <f>IFERROR(VLOOKUP(D22,BD!$B:$D,2,FALSE),"")</f>
        <v>ZARDO</v>
      </c>
      <c r="G22" s="145" t="str">
        <f>IFERROR(VLOOKUP(E22,BD!$B:$D,2,FALSE),"")</f>
        <v>ZARDO</v>
      </c>
      <c r="H22" s="146">
        <f>IF(COUNT(J22:V22)&gt;=5,SUM(LARGE(J22:V22,{1,2,3,4,5})),IF(COUNT(J22:V22)=4,SUM(LARGE(J22:V22,{1,2,3,4})),IF(COUNT(J22:V22)=3,SUM(LARGE(J22:V22,{1,2,3})),IF(COUNT(J22:V22)=2,SUM(LARGE(J22:V22,{1,2})),IF(COUNT(J22:V22)=1,SUM(LARGE(J22:V22,{1})),0)))))</f>
        <v>880</v>
      </c>
      <c r="I22" s="147">
        <f t="shared" si="0"/>
        <v>1</v>
      </c>
      <c r="J22" s="33"/>
      <c r="K22" s="33"/>
      <c r="L22" s="33"/>
      <c r="M22" s="33">
        <v>880</v>
      </c>
      <c r="N22" s="33"/>
      <c r="O22" s="33"/>
      <c r="P22" s="33"/>
      <c r="Q22" s="33"/>
      <c r="R22" s="33"/>
      <c r="S22" s="33"/>
      <c r="T22" s="33"/>
      <c r="U22" s="33"/>
      <c r="V22" s="141"/>
    </row>
    <row r="23" spans="2:22" ht="12" x14ac:dyDescent="0.2">
      <c r="B23" s="27"/>
      <c r="C23" s="236">
        <v>14</v>
      </c>
      <c r="D23" s="2" t="s">
        <v>221</v>
      </c>
      <c r="E23" s="2" t="s">
        <v>232</v>
      </c>
      <c r="F23" s="145" t="str">
        <f>IFERROR(VLOOKUP(D23,BD!$B:$D,2,FALSE),"")</f>
        <v>ASERP</v>
      </c>
      <c r="G23" s="145" t="str">
        <f>IFERROR(VLOOKUP(E23,BD!$B:$D,2,FALSE),"")</f>
        <v>ASERP</v>
      </c>
      <c r="H23" s="146">
        <f>IF(COUNT(J23:V23)&gt;=5,SUM(LARGE(J23:V23,{1,2,3,4,5})),IF(COUNT(J23:V23)=4,SUM(LARGE(J23:V23,{1,2,3,4})),IF(COUNT(J23:V23)=3,SUM(LARGE(J23:V23,{1,2,3})),IF(COUNT(J23:V23)=2,SUM(LARGE(J23:V23,{1,2})),IF(COUNT(J23:V23)=1,SUM(LARGE(J23:V23,{1})),0)))))</f>
        <v>800</v>
      </c>
      <c r="I23" s="147">
        <f t="shared" si="0"/>
        <v>1</v>
      </c>
      <c r="J23" s="33"/>
      <c r="K23" s="33"/>
      <c r="L23" s="33"/>
      <c r="M23" s="33"/>
      <c r="N23" s="33">
        <v>800</v>
      </c>
      <c r="O23" s="33"/>
      <c r="P23" s="33"/>
      <c r="Q23" s="33"/>
      <c r="R23" s="33"/>
      <c r="S23" s="33"/>
      <c r="T23" s="33"/>
      <c r="U23" s="33"/>
      <c r="V23" s="141"/>
    </row>
    <row r="24" spans="2:22" ht="12" x14ac:dyDescent="0.2">
      <c r="B24" s="27"/>
      <c r="C24" s="236"/>
      <c r="D24" s="2" t="s">
        <v>348</v>
      </c>
      <c r="E24" s="2" t="s">
        <v>178</v>
      </c>
      <c r="F24" s="145" t="str">
        <f>IFERROR(VLOOKUP(D24,BD!$B:$D,2,FALSE),"")</f>
        <v>BME</v>
      </c>
      <c r="G24" s="145" t="str">
        <f>IFERROR(VLOOKUP(E24,BD!$B:$D,2,FALSE),"")</f>
        <v>BME</v>
      </c>
      <c r="H24" s="146">
        <f>IF(COUNT(J24:V24)&gt;=5,SUM(LARGE(J24:V24,{1,2,3,4,5})),IF(COUNT(J24:V24)=4,SUM(LARGE(J24:V24,{1,2,3,4})),IF(COUNT(J24:V24)=3,SUM(LARGE(J24:V24,{1,2,3})),IF(COUNT(J24:V24)=2,SUM(LARGE(J24:V24,{1,2})),IF(COUNT(J24:V24)=1,SUM(LARGE(J24:V24,{1})),0)))))</f>
        <v>800</v>
      </c>
      <c r="I24" s="147">
        <f t="shared" si="0"/>
        <v>1</v>
      </c>
      <c r="J24" s="33">
        <v>800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1"/>
    </row>
    <row r="25" spans="2:22" ht="12" x14ac:dyDescent="0.2">
      <c r="B25" s="27"/>
      <c r="C25" s="236"/>
      <c r="D25" s="2" t="s">
        <v>225</v>
      </c>
      <c r="E25" s="2" t="s">
        <v>743</v>
      </c>
      <c r="F25" s="145" t="str">
        <f>IFERROR(VLOOKUP(D25,BD!$B:$D,2,FALSE),"")</f>
        <v>ASERP</v>
      </c>
      <c r="G25" s="145" t="str">
        <f>IFERROR(VLOOKUP(E25,BD!$B:$D,2,FALSE),"")</f>
        <v>ASERP</v>
      </c>
      <c r="H25" s="146">
        <f>IF(COUNT(J25:V25)&gt;=5,SUM(LARGE(J25:V25,{1,2,3,4,5})),IF(COUNT(J25:V25)=4,SUM(LARGE(J25:V25,{1,2,3,4})),IF(COUNT(J25:V25)=3,SUM(LARGE(J25:V25,{1,2,3})),IF(COUNT(J25:V25)=2,SUM(LARGE(J25:V25,{1,2})),IF(COUNT(J25:V25)=1,SUM(LARGE(J25:V25,{1})),0)))))</f>
        <v>800</v>
      </c>
      <c r="I25" s="147">
        <f t="shared" si="0"/>
        <v>1</v>
      </c>
      <c r="J25" s="33"/>
      <c r="K25" s="33"/>
      <c r="L25" s="33"/>
      <c r="M25" s="33"/>
      <c r="N25" s="33"/>
      <c r="O25" s="33"/>
      <c r="P25" s="33"/>
      <c r="Q25" s="33"/>
      <c r="R25" s="33">
        <v>800</v>
      </c>
      <c r="S25" s="33"/>
      <c r="T25" s="33"/>
      <c r="U25" s="33"/>
      <c r="V25" s="141"/>
    </row>
    <row r="26" spans="2:22" ht="12" x14ac:dyDescent="0.2">
      <c r="B26" s="27"/>
      <c r="C26" s="236"/>
      <c r="D26" s="2" t="s">
        <v>696</v>
      </c>
      <c r="E26" s="2" t="s">
        <v>186</v>
      </c>
      <c r="F26" s="145" t="str">
        <f>IFERROR(VLOOKUP(D26,BD!$B:$D,2,FALSE),"")</f>
        <v>SMCC</v>
      </c>
      <c r="G26" s="145" t="str">
        <f>IFERROR(VLOOKUP(E26,BD!$B:$D,2,FALSE),"")</f>
        <v>SMCC</v>
      </c>
      <c r="H26" s="146">
        <f>IF(COUNT(J26:V26)&gt;=5,SUM(LARGE(J26:V26,{1,2,3,4,5})),IF(COUNT(J26:V26)=4,SUM(LARGE(J26:V26,{1,2,3,4})),IF(COUNT(J26:V26)=3,SUM(LARGE(J26:V26,{1,2,3})),IF(COUNT(J26:V26)=2,SUM(LARGE(J26:V26,{1,2})),IF(COUNT(J26:V26)=1,SUM(LARGE(J26:V26,{1})),0)))))</f>
        <v>800</v>
      </c>
      <c r="I26" s="147">
        <f t="shared" si="0"/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800</v>
      </c>
      <c r="U26" s="33"/>
      <c r="V26" s="141"/>
    </row>
    <row r="27" spans="2:22" ht="12" x14ac:dyDescent="0.2">
      <c r="B27" s="27"/>
      <c r="C27" s="236">
        <v>18</v>
      </c>
      <c r="D27" s="2" t="s">
        <v>340</v>
      </c>
      <c r="E27" s="105" t="s">
        <v>905</v>
      </c>
      <c r="F27" s="145" t="str">
        <f>IFERROR(VLOOKUP(D27,BD!$B:$D,2,FALSE),"")</f>
        <v>ABCFI</v>
      </c>
      <c r="G27" s="145" t="str">
        <f>IFERROR(VLOOKUP(E27,BD!$B:$D,2,FALSE),"")</f>
        <v>ABCFI</v>
      </c>
      <c r="H27" s="146">
        <f>IF(COUNT(J27:V27)&gt;=5,SUM(LARGE(J27:V27,{1,2,3,4,5})),IF(COUNT(J27:V27)=4,SUM(LARGE(J27:V27,{1,2,3,4})),IF(COUNT(J27:V27)=3,SUM(LARGE(J27:V27,{1,2,3})),IF(COUNT(J27:V27)=2,SUM(LARGE(J27:V27,{1,2})),IF(COUNT(J27:V27)=1,SUM(LARGE(J27:V27,{1})),0)))))</f>
        <v>680</v>
      </c>
      <c r="I27" s="147">
        <f t="shared" si="0"/>
        <v>1</v>
      </c>
      <c r="J27" s="33"/>
      <c r="K27" s="33"/>
      <c r="L27" s="33"/>
      <c r="M27" s="33"/>
      <c r="N27" s="33"/>
      <c r="O27" s="33"/>
      <c r="P27" s="33"/>
      <c r="Q27" s="33"/>
      <c r="R27" s="33"/>
      <c r="S27" s="33">
        <v>680</v>
      </c>
      <c r="T27" s="33"/>
      <c r="U27" s="33"/>
      <c r="V27" s="141"/>
    </row>
    <row r="28" spans="2:22" ht="12" x14ac:dyDescent="0.2">
      <c r="B28" s="27"/>
      <c r="C28" s="236"/>
      <c r="D28" s="2" t="s">
        <v>225</v>
      </c>
      <c r="E28" s="105" t="s">
        <v>435</v>
      </c>
      <c r="F28" s="145" t="str">
        <f>IFERROR(VLOOKUP(D28,BD!$B:$D,2,FALSE),"")</f>
        <v>ASERP</v>
      </c>
      <c r="G28" s="145" t="str">
        <f>IFERROR(VLOOKUP(E28,BD!$B:$D,2,FALSE),"")</f>
        <v>ASERP</v>
      </c>
      <c r="H28" s="146">
        <f>IF(COUNT(J28:V28)&gt;=5,SUM(LARGE(J28:V28,{1,2,3,4,5})),IF(COUNT(J28:V28)=4,SUM(LARGE(J28:V28,{1,2,3,4})),IF(COUNT(J28:V28)=3,SUM(LARGE(J28:V28,{1,2,3})),IF(COUNT(J28:V28)=2,SUM(LARGE(J28:V28,{1,2})),IF(COUNT(J28:V28)=1,SUM(LARGE(J28:V28,{1})),0)))))</f>
        <v>680</v>
      </c>
      <c r="I28" s="147">
        <f t="shared" si="0"/>
        <v>1</v>
      </c>
      <c r="J28" s="33"/>
      <c r="K28" s="33"/>
      <c r="L28" s="33"/>
      <c r="M28" s="33"/>
      <c r="N28" s="33">
        <v>680</v>
      </c>
      <c r="O28" s="33"/>
      <c r="P28" s="33"/>
      <c r="Q28" s="33"/>
      <c r="R28" s="33"/>
      <c r="S28" s="33"/>
      <c r="T28" s="33"/>
      <c r="U28" s="33"/>
      <c r="V28" s="141"/>
    </row>
    <row r="29" spans="2:22" ht="12" x14ac:dyDescent="0.2">
      <c r="B29" s="27"/>
      <c r="C29" s="236">
        <v>20</v>
      </c>
      <c r="D29" s="2" t="s">
        <v>232</v>
      </c>
      <c r="E29" s="105" t="s">
        <v>738</v>
      </c>
      <c r="F29" s="145" t="str">
        <f>IFERROR(VLOOKUP(D29,BD!$B:$D,2,FALSE),"")</f>
        <v>ASERP</v>
      </c>
      <c r="G29" s="145" t="str">
        <f>IFERROR(VLOOKUP(E29,BD!$B:$D,2,FALSE),"")</f>
        <v>ASERP</v>
      </c>
      <c r="H29" s="146">
        <f>IF(COUNT(J29:V29)&gt;=5,SUM(LARGE(J29:V29,{1,2,3,4,5})),IF(COUNT(J29:V29)=4,SUM(LARGE(J29:V29,{1,2,3,4})),IF(COUNT(J29:V29)=3,SUM(LARGE(J29:V29,{1,2,3})),IF(COUNT(J29:V29)=2,SUM(LARGE(J29:V29,{1,2})),IF(COUNT(J29:V29)=1,SUM(LARGE(J29:V29,{1})),0)))))</f>
        <v>560</v>
      </c>
      <c r="I29" s="147">
        <f t="shared" si="0"/>
        <v>1</v>
      </c>
      <c r="J29" s="33"/>
      <c r="K29" s="33"/>
      <c r="L29" s="33"/>
      <c r="M29" s="33"/>
      <c r="N29" s="33"/>
      <c r="O29" s="33"/>
      <c r="P29" s="33"/>
      <c r="Q29" s="33"/>
      <c r="R29" s="33">
        <v>560</v>
      </c>
      <c r="S29" s="33"/>
      <c r="T29" s="33"/>
      <c r="U29" s="33"/>
      <c r="V29" s="141"/>
    </row>
    <row r="30" spans="2:22" ht="12" x14ac:dyDescent="0.2">
      <c r="B30" s="27"/>
      <c r="C30" s="236"/>
      <c r="D30" s="2" t="s">
        <v>735</v>
      </c>
      <c r="E30" s="2" t="s">
        <v>350</v>
      </c>
      <c r="F30" s="145" t="str">
        <f>IFERROR(VLOOKUP(D30,BD!$B:$D,2,FALSE),"")</f>
        <v>CC</v>
      </c>
      <c r="G30" s="145" t="str">
        <f>IFERROR(VLOOKUP(E30,BD!$B:$D,2,FALSE),"")</f>
        <v>CC</v>
      </c>
      <c r="H30" s="146">
        <f>IF(COUNT(J30:V30)&gt;=5,SUM(LARGE(J30:V30,{1,2,3,4,5})),IF(COUNT(J30:V30)=4,SUM(LARGE(J30:V30,{1,2,3,4})),IF(COUNT(J30:V30)=3,SUM(LARGE(J30:V30,{1,2,3})),IF(COUNT(J30:V30)=2,SUM(LARGE(J30:V30,{1,2})),IF(COUNT(J30:V30)=1,SUM(LARGE(J30:V30,{1})),0)))))</f>
        <v>560</v>
      </c>
      <c r="I30" s="147">
        <f t="shared" si="0"/>
        <v>1</v>
      </c>
      <c r="J30" s="33"/>
      <c r="K30" s="33"/>
      <c r="L30" s="33">
        <v>560</v>
      </c>
      <c r="M30" s="33"/>
      <c r="N30" s="33"/>
      <c r="O30" s="33"/>
      <c r="P30" s="33"/>
      <c r="Q30" s="33"/>
      <c r="R30" s="33"/>
      <c r="S30" s="33"/>
      <c r="T30" s="33"/>
      <c r="U30" s="33"/>
      <c r="V30" s="141"/>
    </row>
    <row r="31" spans="2:22" ht="12" x14ac:dyDescent="0.2">
      <c r="B31" s="27"/>
      <c r="C31" s="236">
        <v>22</v>
      </c>
      <c r="D31" s="105" t="s">
        <v>126</v>
      </c>
      <c r="E31" s="2" t="s">
        <v>91</v>
      </c>
      <c r="F31" s="145" t="str">
        <f>IFERROR(VLOOKUP(D31,BD!$B:$D,2,FALSE),"")</f>
        <v>ZARDO</v>
      </c>
      <c r="G31" s="145" t="str">
        <f>IFERROR(VLOOKUP(E31,BD!$B:$D,2,FALSE),"")</f>
        <v>ZARDO</v>
      </c>
      <c r="H31" s="146">
        <f>IF(COUNT(J31:V31)&gt;=5,SUM(LARGE(J31:V31,{1,2,3,4,5})),IF(COUNT(J31:V31)=4,SUM(LARGE(J31:V31,{1,2,3,4})),IF(COUNT(J31:V31)=3,SUM(LARGE(J31:V31,{1,2,3})),IF(COUNT(J31:V31)=2,SUM(LARGE(J31:V31,{1,2})),IF(COUNT(J31:V31)=1,SUM(LARGE(J31:V31,{1})),0)))))</f>
        <v>440</v>
      </c>
      <c r="I31" s="147">
        <f t="shared" si="0"/>
        <v>1</v>
      </c>
      <c r="J31" s="33"/>
      <c r="K31" s="33"/>
      <c r="L31" s="33">
        <v>440</v>
      </c>
      <c r="M31" s="33"/>
      <c r="N31" s="33"/>
      <c r="O31" s="33"/>
      <c r="P31" s="33"/>
      <c r="Q31" s="33"/>
      <c r="R31" s="33"/>
      <c r="S31" s="33"/>
      <c r="T31" s="33"/>
      <c r="U31" s="33"/>
      <c r="V31" s="141"/>
    </row>
    <row r="32" spans="2:22" ht="12" x14ac:dyDescent="0.2">
      <c r="B32" s="27"/>
      <c r="C32" s="236"/>
      <c r="D32" s="105"/>
      <c r="E32" s="2"/>
      <c r="F32" s="145" t="str">
        <f>IFERROR(VLOOKUP(D32,BD!$B:$D,2,FALSE),"")</f>
        <v/>
      </c>
      <c r="G32" s="145" t="str">
        <f>IFERROR(VLOOKUP(E32,BD!$B:$D,2,FALSE),"")</f>
        <v/>
      </c>
      <c r="H32" s="146">
        <f>IF(COUNT(J32:V32)&gt;=5,SUM(LARGE(J32:V32,{1,2,3,4,5})),IF(COUNT(J32:V32)=4,SUM(LARGE(J32:V32,{1,2,3,4})),IF(COUNT(J32:V32)=3,SUM(LARGE(J32:V32,{1,2,3})),IF(COUNT(J32:V32)=2,SUM(LARGE(J32:V32,{1,2})),IF(COUNT(J32:V32)=1,SUM(LARGE(J32:V32,{1})),0)))))</f>
        <v>0</v>
      </c>
      <c r="I32" s="147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1"/>
    </row>
    <row r="33" spans="2:22" ht="12" x14ac:dyDescent="0.2">
      <c r="B33" s="27"/>
      <c r="C33" s="236"/>
      <c r="D33" s="105"/>
      <c r="E33" s="2"/>
      <c r="F33" s="145" t="str">
        <f>IFERROR(VLOOKUP(D33,BD!$B:$D,2,FALSE),"")</f>
        <v/>
      </c>
      <c r="G33" s="145" t="str">
        <f>IFERROR(VLOOKUP(E33,BD!$B:$D,2,FALSE),"")</f>
        <v/>
      </c>
      <c r="H33" s="146">
        <f>IF(COUNT(J33:V33)&gt;=5,SUM(LARGE(J33:V33,{1,2,3,4,5})),IF(COUNT(J33:V33)=4,SUM(LARGE(J33:V33,{1,2,3,4})),IF(COUNT(J33:V33)=3,SUM(LARGE(J33:V33,{1,2,3})),IF(COUNT(J33:V33)=2,SUM(LARGE(J33:V33,{1,2})),IF(COUNT(J33:V33)=1,SUM(LARGE(J33:V33,{1})),0)))))</f>
        <v>0</v>
      </c>
      <c r="I33" s="147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1"/>
    </row>
    <row r="34" spans="2:22" ht="12" x14ac:dyDescent="0.2">
      <c r="B34" s="27"/>
      <c r="C34" s="236"/>
      <c r="D34" s="2"/>
      <c r="E34" s="2"/>
      <c r="F34" s="145" t="str">
        <f>IFERROR(VLOOKUP(D34,BD!$B:$D,2,FALSE),"")</f>
        <v/>
      </c>
      <c r="G34" s="145" t="str">
        <f>IFERROR(VLOOKUP(E34,BD!$B:$D,2,FALSE),"")</f>
        <v/>
      </c>
      <c r="H34" s="146">
        <f>IF(COUNT(J34:V34)&gt;=5,SUM(LARGE(J34:V34,{1,2,3,4,5})),IF(COUNT(J34:V34)=4,SUM(LARGE(J34:V34,{1,2,3,4})),IF(COUNT(J34:V34)=3,SUM(LARGE(J34:V34,{1,2,3})),IF(COUNT(J34:V34)=2,SUM(LARGE(J34:V34,{1,2})),IF(COUNT(J34:V34)=1,SUM(LARGE(J34:V34,{1})),0)))))</f>
        <v>0</v>
      </c>
      <c r="I34" s="147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1"/>
    </row>
    <row r="35" spans="2:22" ht="12" x14ac:dyDescent="0.2">
      <c r="B35" s="27"/>
      <c r="C35" s="137"/>
      <c r="D35" s="2"/>
      <c r="E35" s="105"/>
      <c r="F35" s="145" t="str">
        <f>IFERROR(VLOOKUP(D35,BD!$B:$D,2,FALSE),"")</f>
        <v/>
      </c>
      <c r="G35" s="145" t="str">
        <f>IFERROR(VLOOKUP(E35,BD!$B:$D,2,FALSE),"")</f>
        <v/>
      </c>
      <c r="H35" s="146">
        <f>IF(COUNT(J35:V35)&gt;=5,SUM(LARGE(J35:V35,{1,2,3,4,5})),IF(COUNT(J35:V35)=4,SUM(LARGE(J35:V35,{1,2,3,4})),IF(COUNT(J35:V35)=3,SUM(LARGE(J35:V35,{1,2,3})),IF(COUNT(J35:V35)=2,SUM(LARGE(J35:V35,{1,2})),IF(COUNT(J35:V35)=1,SUM(LARGE(J35:V35,{1})),0)))))</f>
        <v>0</v>
      </c>
      <c r="I35" s="147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41"/>
    </row>
    <row r="36" spans="2:22" ht="12" x14ac:dyDescent="0.2">
      <c r="B36" s="27"/>
      <c r="C36" s="1"/>
      <c r="D36" s="2"/>
      <c r="E36" s="105"/>
      <c r="F36" s="145" t="str">
        <f>IFERROR(VLOOKUP(D36,BD!$B:$D,2,FALSE),"")</f>
        <v/>
      </c>
      <c r="G36" s="145" t="str">
        <f>IFERROR(VLOOKUP(E36,BD!$B:$D,2,FALSE),"")</f>
        <v/>
      </c>
      <c r="H36" s="146">
        <f>IF(COUNT(J36:V36)&gt;=5,SUM(LARGE(J36:V36,{1,2,3,4,5})),IF(COUNT(J36:V36)=4,SUM(LARGE(J36:V36,{1,2,3,4})),IF(COUNT(J36:V36)=3,SUM(LARGE(J36:V36,{1,2,3})),IF(COUNT(J36:V36)=2,SUM(LARGE(J36:V36,{1,2})),IF(COUNT(J36:V36)=1,SUM(LARGE(J36:V36,{1})),0)))))</f>
        <v>0</v>
      </c>
      <c r="I36" s="147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1"/>
    </row>
    <row r="37" spans="2:22" ht="6" customHeight="1" x14ac:dyDescent="0.2">
      <c r="B37" s="32"/>
      <c r="C37" s="14"/>
      <c r="D37" s="14"/>
      <c r="E37" s="14"/>
      <c r="F37" s="96"/>
      <c r="G37" s="96"/>
      <c r="H37" s="24"/>
      <c r="I37" s="4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41"/>
    </row>
    <row r="38" spans="2:22" ht="12" x14ac:dyDescent="0.2">
      <c r="B38" s="27"/>
      <c r="C38" s="137"/>
      <c r="D38" s="70" t="s">
        <v>551</v>
      </c>
      <c r="E38" s="124" t="s">
        <v>102</v>
      </c>
      <c r="F38" s="145" t="str">
        <f>IFERROR(VLOOKUP(D38,BD!$B:$D,2,FALSE),"")</f>
        <v>SMCC</v>
      </c>
      <c r="G38" s="145" t="str">
        <f>IFERROR(VLOOKUP(E38,BD!$B:$D,2,FALSE),"")</f>
        <v>SMCC</v>
      </c>
      <c r="H38" s="146">
        <f>IF(COUNT(J38:V38)&gt;=5,SUM(LARGE(J38:V38,{1,2,3,4,5})),IF(COUNT(J38:V38)=4,SUM(LARGE(J38:V38,{1,2,3,4})),IF(COUNT(J38:V38)=3,SUM(LARGE(J38:V38,{1,2,3})),IF(COUNT(J38:V38)=2,SUM(LARGE(J38:V38,{1,2})),IF(COUNT(J38:V38)=1,SUM(LARGE(J38:V38,{1})),0)))))</f>
        <v>800</v>
      </c>
      <c r="I38" s="147">
        <f>COUNT(J38:V38)-COUNTIF(J38:V38,"=0")</f>
        <v>1</v>
      </c>
      <c r="J38" s="33"/>
      <c r="K38" s="33"/>
      <c r="L38" s="33">
        <v>800</v>
      </c>
      <c r="M38" s="33"/>
      <c r="N38" s="33"/>
      <c r="O38" s="33"/>
      <c r="P38" s="33"/>
      <c r="Q38" s="33"/>
      <c r="R38" s="33"/>
      <c r="S38" s="33"/>
      <c r="T38" s="33"/>
      <c r="U38" s="33"/>
      <c r="V38" s="141"/>
    </row>
    <row r="39" spans="2:22" ht="12" x14ac:dyDescent="0.2">
      <c r="B39" s="27"/>
      <c r="C39" s="137"/>
      <c r="D39" s="2" t="s">
        <v>696</v>
      </c>
      <c r="E39" s="70" t="s">
        <v>102</v>
      </c>
      <c r="F39" s="145" t="str">
        <f>IFERROR(VLOOKUP(D39,BD!$B:$D,2,FALSE),"")</f>
        <v>SMCC</v>
      </c>
      <c r="G39" s="145" t="str">
        <f>IFERROR(VLOOKUP(E39,BD!$B:$D,2,FALSE),"")</f>
        <v>SMCC</v>
      </c>
      <c r="H39" s="146">
        <f>IF(COUNT(J39:V39)&gt;=5,SUM(LARGE(J39:V39,{1,2,3,4,5})),IF(COUNT(J39:V39)=4,SUM(LARGE(J39:V39,{1,2,3,4})),IF(COUNT(J39:V39)=3,SUM(LARGE(J39:V39,{1,2,3})),IF(COUNT(J39:V39)=2,SUM(LARGE(J39:V39,{1,2})),IF(COUNT(J39:V39)=1,SUM(LARGE(J39:V39,{1})),0)))))</f>
        <v>2720</v>
      </c>
      <c r="I39" s="147">
        <f>COUNT(J39:V39)-COUNTIF(J39:V39,"=0")</f>
        <v>2</v>
      </c>
      <c r="J39" s="33"/>
      <c r="K39" s="33"/>
      <c r="L39" s="33"/>
      <c r="M39" s="33">
        <v>1360</v>
      </c>
      <c r="N39" s="33"/>
      <c r="O39" s="33"/>
      <c r="P39" s="33">
        <v>1360</v>
      </c>
      <c r="Q39" s="33"/>
      <c r="R39" s="33"/>
      <c r="S39" s="33"/>
      <c r="T39" s="33"/>
      <c r="U39" s="33"/>
      <c r="V39" s="141"/>
    </row>
    <row r="40" spans="2:22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41"/>
    </row>
    <row r="41" spans="2:22" s="21" customFormat="1" x14ac:dyDescent="0.2">
      <c r="B41" s="28"/>
      <c r="C41" s="19"/>
      <c r="D41" s="20"/>
      <c r="E41" s="20" t="str">
        <f>SM!$D$38</f>
        <v>CONTAGEM DE SEMANAS</v>
      </c>
      <c r="F41" s="95"/>
      <c r="G41" s="95"/>
      <c r="H41" s="18"/>
      <c r="I41" s="18"/>
      <c r="J41" s="102">
        <f>SM!H$38</f>
        <v>50</v>
      </c>
      <c r="K41" s="102">
        <f>SM!I$38</f>
        <v>49</v>
      </c>
      <c r="L41" s="102">
        <f>SM!J$38</f>
        <v>35</v>
      </c>
      <c r="M41" s="102">
        <f>SM!K$38</f>
        <v>30</v>
      </c>
      <c r="N41" s="102">
        <f>SM!L$38</f>
        <v>28</v>
      </c>
      <c r="O41" s="102">
        <f>SM!M$38</f>
        <v>26</v>
      </c>
      <c r="P41" s="102">
        <f>SM!N$38</f>
        <v>22</v>
      </c>
      <c r="Q41" s="102">
        <f>SM!O$38</f>
        <v>11</v>
      </c>
      <c r="R41" s="102">
        <f>SM!P$38</f>
        <v>4</v>
      </c>
      <c r="S41" s="102">
        <f>SM!Q$38</f>
        <v>4</v>
      </c>
      <c r="T41" s="102">
        <f>SM!R$38</f>
        <v>4</v>
      </c>
      <c r="U41" s="102">
        <f>SM!S$38</f>
        <v>1</v>
      </c>
      <c r="V41" s="142"/>
    </row>
  </sheetData>
  <sheetProtection selectLockedCells="1" selectUnlockedCells="1"/>
  <sortState ref="D10:U36">
    <sortCondition descending="1" ref="H1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66</vt:i4>
      </vt:variant>
      <vt:variant>
        <vt:lpstr>Intervalos nomeados</vt:lpstr>
      </vt:variant>
      <vt:variant>
        <vt:i4>102</vt:i4>
      </vt:variant>
    </vt:vector>
  </HeadingPairs>
  <TitlesOfParts>
    <vt:vector size="168" baseType="lpstr">
      <vt:lpstr>BD</vt:lpstr>
      <vt:lpstr>SM</vt:lpstr>
      <vt:lpstr>SF</vt:lpstr>
      <vt:lpstr>DM</vt:lpstr>
      <vt:lpstr>DF</vt:lpstr>
      <vt:lpstr>DX</vt:lpstr>
      <vt:lpstr>SMB</vt:lpstr>
      <vt:lpstr>SFB</vt:lpstr>
      <vt:lpstr>DMB</vt:lpstr>
      <vt:lpstr>DFB</vt:lpstr>
      <vt:lpstr>DXB</vt:lpstr>
      <vt:lpstr>SMC</vt:lpstr>
      <vt:lpstr>SFC</vt:lpstr>
      <vt:lpstr>DMC</vt:lpstr>
      <vt:lpstr>DFC</vt:lpstr>
      <vt:lpstr>DXC</vt:lpstr>
      <vt:lpstr>SMD</vt:lpstr>
      <vt:lpstr>SFD</vt:lpstr>
      <vt:lpstr>DMD</vt:lpstr>
      <vt:lpstr>DFD</vt:lpstr>
      <vt:lpstr>DXD</vt:lpstr>
      <vt:lpstr>SM_S19</vt:lpstr>
      <vt:lpstr>SF_S19</vt:lpstr>
      <vt:lpstr>DM_S19</vt:lpstr>
      <vt:lpstr>DF_S19</vt:lpstr>
      <vt:lpstr>DX_S19</vt:lpstr>
      <vt:lpstr>SM_S17</vt:lpstr>
      <vt:lpstr>SF_S17</vt:lpstr>
      <vt:lpstr>DM_S17</vt:lpstr>
      <vt:lpstr>DF_S17</vt:lpstr>
      <vt:lpstr>DX_S17</vt:lpstr>
      <vt:lpstr>SM_S15</vt:lpstr>
      <vt:lpstr>SF_S15</vt:lpstr>
      <vt:lpstr>DM_S15</vt:lpstr>
      <vt:lpstr>DF_S15</vt:lpstr>
      <vt:lpstr>DX_S15</vt:lpstr>
      <vt:lpstr>SM_S13</vt:lpstr>
      <vt:lpstr>SF_S13</vt:lpstr>
      <vt:lpstr>DM_S13</vt:lpstr>
      <vt:lpstr>DF_S13</vt:lpstr>
      <vt:lpstr>DX_S13</vt:lpstr>
      <vt:lpstr>SM_S11</vt:lpstr>
      <vt:lpstr>SF_S11</vt:lpstr>
      <vt:lpstr>DM_S11</vt:lpstr>
      <vt:lpstr>DF_S11</vt:lpstr>
      <vt:lpstr>DX_S11</vt:lpstr>
      <vt:lpstr>SM_S09</vt:lpstr>
      <vt:lpstr>SF_S09</vt:lpstr>
      <vt:lpstr>DM_S09</vt:lpstr>
      <vt:lpstr>DF_S09</vt:lpstr>
      <vt:lpstr>DX_S09</vt:lpstr>
      <vt:lpstr>SM 35+</vt:lpstr>
      <vt:lpstr>SF 35+</vt:lpstr>
      <vt:lpstr>DM 35+</vt:lpstr>
      <vt:lpstr>DF 35+</vt:lpstr>
      <vt:lpstr>DX 35+</vt:lpstr>
      <vt:lpstr>SM 42+</vt:lpstr>
      <vt:lpstr>SF 42+</vt:lpstr>
      <vt:lpstr>DM 42+</vt:lpstr>
      <vt:lpstr>DF 42+</vt:lpstr>
      <vt:lpstr>DX 42+</vt:lpstr>
      <vt:lpstr>SM 50+</vt:lpstr>
      <vt:lpstr>SF 50+</vt:lpstr>
      <vt:lpstr>DM 50+</vt:lpstr>
      <vt:lpstr>DF 50+</vt:lpstr>
      <vt:lpstr>DX 50+</vt:lpstr>
      <vt:lpstr>DF!Area_de_impressao</vt:lpstr>
      <vt:lpstr>'DF 35+'!Area_de_impressao</vt:lpstr>
      <vt:lpstr>'DF 42+'!Area_de_impressao</vt:lpstr>
      <vt:lpstr>'DF 50+'!Area_de_impressao</vt:lpstr>
      <vt:lpstr>DF_S09!Area_de_impressao</vt:lpstr>
      <vt:lpstr>DF_S11!Area_de_impressao</vt:lpstr>
      <vt:lpstr>DF_S13!Area_de_impressao</vt:lpstr>
      <vt:lpstr>DF_S15!Area_de_impressao</vt:lpstr>
      <vt:lpstr>DF_S17!Area_de_impressao</vt:lpstr>
      <vt:lpstr>DF_S19!Area_de_impressao</vt:lpstr>
      <vt:lpstr>DFB!Area_de_impressao</vt:lpstr>
      <vt:lpstr>DFC!Area_de_impressao</vt:lpstr>
      <vt:lpstr>DFD!Area_de_impressao</vt:lpstr>
      <vt:lpstr>DM!Area_de_impressao</vt:lpstr>
      <vt:lpstr>'DM 35+'!Area_de_impressao</vt:lpstr>
      <vt:lpstr>'DM 42+'!Area_de_impressao</vt:lpstr>
      <vt:lpstr>'DM 50+'!Area_de_impressao</vt:lpstr>
      <vt:lpstr>DM_S09!Area_de_impressao</vt:lpstr>
      <vt:lpstr>DM_S11!Area_de_impressao</vt:lpstr>
      <vt:lpstr>DM_S13!Area_de_impressao</vt:lpstr>
      <vt:lpstr>DM_S15!Area_de_impressao</vt:lpstr>
      <vt:lpstr>DM_S17!Area_de_impressao</vt:lpstr>
      <vt:lpstr>DM_S19!Area_de_impressao</vt:lpstr>
      <vt:lpstr>DMB!Area_de_impressao</vt:lpstr>
      <vt:lpstr>DMC!Area_de_impressao</vt:lpstr>
      <vt:lpstr>DMD!Area_de_impressao</vt:lpstr>
      <vt:lpstr>DX!Area_de_impressao</vt:lpstr>
      <vt:lpstr>'DX 35+'!Area_de_impressao</vt:lpstr>
      <vt:lpstr>'DX 42+'!Area_de_impressao</vt:lpstr>
      <vt:lpstr>'DX 50+'!Area_de_impressao</vt:lpstr>
      <vt:lpstr>DX_S09!Area_de_impressao</vt:lpstr>
      <vt:lpstr>DX_S11!Area_de_impressao</vt:lpstr>
      <vt:lpstr>DX_S13!Area_de_impressao</vt:lpstr>
      <vt:lpstr>DX_S15!Area_de_impressao</vt:lpstr>
      <vt:lpstr>DX_S17!Area_de_impressao</vt:lpstr>
      <vt:lpstr>DX_S19!Area_de_impressao</vt:lpstr>
      <vt:lpstr>DXB!Area_de_impressao</vt:lpstr>
      <vt:lpstr>DXC!Area_de_impressao</vt:lpstr>
      <vt:lpstr>DXD!Area_de_impressao</vt:lpstr>
      <vt:lpstr>SF!Area_de_impressao</vt:lpstr>
      <vt:lpstr>'SF 35+'!Area_de_impressao</vt:lpstr>
      <vt:lpstr>'SF 42+'!Area_de_impressao</vt:lpstr>
      <vt:lpstr>'SF 50+'!Area_de_impressao</vt:lpstr>
      <vt:lpstr>SF_S09!Area_de_impressao</vt:lpstr>
      <vt:lpstr>SF_S11!Area_de_impressao</vt:lpstr>
      <vt:lpstr>SF_S13!Area_de_impressao</vt:lpstr>
      <vt:lpstr>SF_S15!Area_de_impressao</vt:lpstr>
      <vt:lpstr>SF_S17!Area_de_impressao</vt:lpstr>
      <vt:lpstr>SF_S19!Area_de_impressao</vt:lpstr>
      <vt:lpstr>SFB!Area_de_impressao</vt:lpstr>
      <vt:lpstr>SFC!Area_de_impressao</vt:lpstr>
      <vt:lpstr>SFD!Area_de_impressao</vt:lpstr>
      <vt:lpstr>SM!Area_de_impressao</vt:lpstr>
      <vt:lpstr>'SM 35+'!Area_de_impressao</vt:lpstr>
      <vt:lpstr>'SM 42+'!Area_de_impressao</vt:lpstr>
      <vt:lpstr>'SM 50+'!Area_de_impressao</vt:lpstr>
      <vt:lpstr>SM_S09!Area_de_impressao</vt:lpstr>
      <vt:lpstr>SM_S11!Area_de_impressao</vt:lpstr>
      <vt:lpstr>SM_S13!Area_de_impressao</vt:lpstr>
      <vt:lpstr>SM_S15!Area_de_impressao</vt:lpstr>
      <vt:lpstr>SM_S17!Area_de_impressao</vt:lpstr>
      <vt:lpstr>SM_S19!Area_de_impressao</vt:lpstr>
      <vt:lpstr>SMB!Area_de_impressao</vt:lpstr>
      <vt:lpstr>SMC!Area_de_impressao</vt:lpstr>
      <vt:lpstr>SMD!Area_de_impressao</vt:lpstr>
      <vt:lpstr>DF!Titulos_de_impressao</vt:lpstr>
      <vt:lpstr>'DF 35+'!Titulos_de_impressao</vt:lpstr>
      <vt:lpstr>'DF 42+'!Titulos_de_impressao</vt:lpstr>
      <vt:lpstr>'DF 50+'!Titulos_de_impressao</vt:lpstr>
      <vt:lpstr>DFB!Titulos_de_impressao</vt:lpstr>
      <vt:lpstr>DFC!Titulos_de_impressao</vt:lpstr>
      <vt:lpstr>DFD!Titulos_de_impressao</vt:lpstr>
      <vt:lpstr>DM!Titulos_de_impressao</vt:lpstr>
      <vt:lpstr>'DM 35+'!Titulos_de_impressao</vt:lpstr>
      <vt:lpstr>'DM 42+'!Titulos_de_impressao</vt:lpstr>
      <vt:lpstr>'DM 50+'!Titulos_de_impressao</vt:lpstr>
      <vt:lpstr>DMB!Titulos_de_impressao</vt:lpstr>
      <vt:lpstr>DMC!Titulos_de_impressao</vt:lpstr>
      <vt:lpstr>DMD!Titulos_de_impressao</vt:lpstr>
      <vt:lpstr>DX!Titulos_de_impressao</vt:lpstr>
      <vt:lpstr>'DX 35+'!Titulos_de_impressao</vt:lpstr>
      <vt:lpstr>'DX 42+'!Titulos_de_impressao</vt:lpstr>
      <vt:lpstr>'DX 50+'!Titulos_de_impressao</vt:lpstr>
      <vt:lpstr>DXB!Titulos_de_impressao</vt:lpstr>
      <vt:lpstr>DXC!Titulos_de_impressao</vt:lpstr>
      <vt:lpstr>DXD!Titulos_de_impressao</vt:lpstr>
      <vt:lpstr>SF!Titulos_de_impressao</vt:lpstr>
      <vt:lpstr>'SF 35+'!Titulos_de_impressao</vt:lpstr>
      <vt:lpstr>'SF 42+'!Titulos_de_impressao</vt:lpstr>
      <vt:lpstr>'SF 50+'!Titulos_de_impressao</vt:lpstr>
      <vt:lpstr>SFB!Titulos_de_impressao</vt:lpstr>
      <vt:lpstr>SFC!Titulos_de_impressao</vt:lpstr>
      <vt:lpstr>SFD!Titulos_de_impressao</vt:lpstr>
      <vt:lpstr>SM!Titulos_de_impressao</vt:lpstr>
      <vt:lpstr>'SM 35+'!Titulos_de_impressao</vt:lpstr>
      <vt:lpstr>'SM 42+'!Titulos_de_impressao</vt:lpstr>
      <vt:lpstr>'SM 50+'!Titulos_de_impressao</vt:lpstr>
      <vt:lpstr>SM_S13!Titulos_de_impressao</vt:lpstr>
      <vt:lpstr>SM_S15!Titulos_de_impressao</vt:lpstr>
      <vt:lpstr>SMB!Titulos_de_impressao</vt:lpstr>
      <vt:lpstr>SMC!Titulos_de_impressao</vt:lpstr>
      <vt:lpstr>SMD!Titulos_de_impressao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Note_Dell</dc:creator>
  <cp:lastModifiedBy>vlady</cp:lastModifiedBy>
  <cp:lastPrinted>2017-10-27T01:18:21Z</cp:lastPrinted>
  <dcterms:created xsi:type="dcterms:W3CDTF">2006-09-17T00:43:45Z</dcterms:created>
  <dcterms:modified xsi:type="dcterms:W3CDTF">2020-01-22T17:07:16Z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