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y\Documents\2018\BFP\"/>
    </mc:Choice>
  </mc:AlternateContent>
  <bookViews>
    <workbookView xWindow="0" yWindow="0" windowWidth="17256" windowHeight="5772" tabRatio="948" firstSheet="31" activeTab="35"/>
  </bookViews>
  <sheets>
    <sheet name="BD" sheetId="176" state="hidden" r:id="rId1"/>
    <sheet name="SM" sheetId="34" r:id="rId2"/>
    <sheet name="SF" sheetId="35" r:id="rId3"/>
    <sheet name="DM" sheetId="36" r:id="rId4"/>
    <sheet name="DF" sheetId="37" r:id="rId5"/>
    <sheet name="DX" sheetId="38" r:id="rId6"/>
    <sheet name="SMB" sheetId="91" r:id="rId7"/>
    <sheet name="SFB" sheetId="92" r:id="rId8"/>
    <sheet name="DMB" sheetId="93" r:id="rId9"/>
    <sheet name="DFB" sheetId="94" r:id="rId10"/>
    <sheet name="DXB" sheetId="95" r:id="rId11"/>
    <sheet name="SMC" sheetId="96" r:id="rId12"/>
    <sheet name="SFC" sheetId="97" r:id="rId13"/>
    <sheet name="DMC" sheetId="98" r:id="rId14"/>
    <sheet name="DFC" sheetId="99" r:id="rId15"/>
    <sheet name="DXC" sheetId="100" r:id="rId16"/>
    <sheet name="SMD" sheetId="101" r:id="rId17"/>
    <sheet name="SFD" sheetId="119" r:id="rId18"/>
    <sheet name="DMD" sheetId="103" r:id="rId19"/>
    <sheet name="DFD" sheetId="174" r:id="rId20"/>
    <sheet name="DXD" sheetId="175" r:id="rId21"/>
    <sheet name="SM_S19" sheetId="123" r:id="rId22"/>
    <sheet name="SF_S19" sheetId="124" r:id="rId23"/>
    <sheet name="DM_S19" sheetId="125" r:id="rId24"/>
    <sheet name="DF_S19" sheetId="126" r:id="rId25"/>
    <sheet name="DX_S19" sheetId="127" r:id="rId26"/>
    <sheet name="SM_S17" sheetId="128" r:id="rId27"/>
    <sheet name="SF_S17" sheetId="129" r:id="rId28"/>
    <sheet name="DM_S17" sheetId="130" r:id="rId29"/>
    <sheet name="DF_S17" sheetId="131" r:id="rId30"/>
    <sheet name="DX_S17" sheetId="132" r:id="rId31"/>
    <sheet name="SM_S15" sheetId="133" r:id="rId32"/>
    <sheet name="SF_S15" sheetId="134" r:id="rId33"/>
    <sheet name="DM_S15" sheetId="135" r:id="rId34"/>
    <sheet name="DF_S15" sheetId="136" r:id="rId35"/>
    <sheet name="DX_S15" sheetId="137" r:id="rId36"/>
    <sheet name="SM_S13" sheetId="138" r:id="rId37"/>
    <sheet name="SF_S13" sheetId="139" r:id="rId38"/>
    <sheet name="DM_S13" sheetId="140" r:id="rId39"/>
    <sheet name="DF_S13" sheetId="141" r:id="rId40"/>
    <sheet name="DX_S13" sheetId="142" r:id="rId41"/>
    <sheet name="SM_S11" sheetId="143" r:id="rId42"/>
    <sheet name="SF_S11" sheetId="144" r:id="rId43"/>
    <sheet name="DM_S11" sheetId="145" r:id="rId44"/>
    <sheet name="DF_S11" sheetId="146" r:id="rId45"/>
    <sheet name="DX_S11" sheetId="147" r:id="rId46"/>
    <sheet name="SM 35+" sheetId="148" r:id="rId47"/>
    <sheet name="SF 35+" sheetId="167" r:id="rId48"/>
    <sheet name="DM 35+" sheetId="150" r:id="rId49"/>
    <sheet name="DF 35+" sheetId="151" r:id="rId50"/>
    <sheet name="DX 35+" sheetId="163" r:id="rId51"/>
    <sheet name="SM 42+" sheetId="154" r:id="rId52"/>
    <sheet name="SF 42+" sheetId="164" r:id="rId53"/>
    <sheet name="DM 42+" sheetId="155" r:id="rId54"/>
    <sheet name="DF 42+" sheetId="170" r:id="rId55"/>
    <sheet name="DX 42+" sheetId="177" r:id="rId56"/>
    <sheet name="SM 50+" sheetId="165" r:id="rId57"/>
    <sheet name="SF 50+" sheetId="173" r:id="rId58"/>
    <sheet name="DM 50+" sheetId="166" r:id="rId59"/>
    <sheet name="DF 50+" sheetId="178" r:id="rId60"/>
    <sheet name="DX 50+" sheetId="171" r:id="rId61"/>
  </sheets>
  <definedNames>
    <definedName name="_xlnm._FilterDatabase" localSheetId="0" hidden="1">BD!$B$2:$F$728</definedName>
    <definedName name="_xlnm._FilterDatabase" localSheetId="49" hidden="1">'DF 35+'!$D$6:$E$8</definedName>
    <definedName name="_xlnm._FilterDatabase" localSheetId="54" hidden="1">'DF 42+'!$D$6:$E$8</definedName>
    <definedName name="_xlnm._FilterDatabase" localSheetId="59" hidden="1">'DF 50+'!$D$6:$E$8</definedName>
    <definedName name="_xlnm._FilterDatabase" localSheetId="9" hidden="1">DFB!$D$6:$E$8</definedName>
    <definedName name="_xlnm._FilterDatabase" localSheetId="14" hidden="1">DFC!$D$6:$E$8</definedName>
    <definedName name="_xlnm._FilterDatabase" localSheetId="19" hidden="1">DFD!$D$6:$E$8</definedName>
    <definedName name="_xlnm._FilterDatabase" localSheetId="3" hidden="1">DM!$D$6:$E$8</definedName>
    <definedName name="_xlnm._FilterDatabase" localSheetId="48" hidden="1">'DM 35+'!$D$6:$E$8</definedName>
    <definedName name="_xlnm._FilterDatabase" localSheetId="53" hidden="1">'DM 42+'!$D$6:$E$8</definedName>
    <definedName name="_xlnm._FilterDatabase" localSheetId="58" hidden="1">'DM 50+'!$D$6:$E$8</definedName>
    <definedName name="_xlnm._FilterDatabase" localSheetId="8" hidden="1">DMB!$D$6:$E$8</definedName>
    <definedName name="_xlnm._FilterDatabase" localSheetId="13" hidden="1">DMC!$D$6:$E$8</definedName>
    <definedName name="_xlnm._FilterDatabase" localSheetId="18" hidden="1">DMD!$D$6:$E$8</definedName>
    <definedName name="_xlnm._FilterDatabase" localSheetId="50" hidden="1">'DX 35+'!$D$6:$E$8</definedName>
    <definedName name="_xlnm._FilterDatabase" localSheetId="55" hidden="1">'DX 42+'!$D$6:$E$8</definedName>
    <definedName name="_xlnm._FilterDatabase" localSheetId="60" hidden="1">'DX 50+'!$D$6:$E$8</definedName>
    <definedName name="_xlnm._FilterDatabase" localSheetId="10" hidden="1">DXB!$D$6:$E$8</definedName>
    <definedName name="_xlnm._FilterDatabase" localSheetId="15" hidden="1">DXC!$D$6:$E$8</definedName>
    <definedName name="_xlnm._FilterDatabase" localSheetId="20" hidden="1">DXD!$D$6:$E$8</definedName>
    <definedName name="_xlnm._FilterDatabase" localSheetId="1" hidden="1">SM!$G$10:$G$22</definedName>
    <definedName name="_xlnm.Print_Area" localSheetId="4">DF!$B$2:$R$41</definedName>
    <definedName name="_xlnm.Print_Area" localSheetId="49">'DF 35+'!$B$2:$R$41</definedName>
    <definedName name="_xlnm.Print_Area" localSheetId="54">'DF 42+'!$B$2:$R$41</definedName>
    <definedName name="_xlnm.Print_Area" localSheetId="59">'DF 50+'!$B$2:$R$41</definedName>
    <definedName name="_xlnm.Print_Area" localSheetId="44">DF_S11!$B$2:$T$71</definedName>
    <definedName name="_xlnm.Print_Area" localSheetId="39">DF_S13!$B$2:$T$71</definedName>
    <definedName name="_xlnm.Print_Area" localSheetId="34">DF_S15!$B$2:$T$71</definedName>
    <definedName name="_xlnm.Print_Area" localSheetId="29">DF_S17!$B$2:$T$71</definedName>
    <definedName name="_xlnm.Print_Area" localSheetId="24">DF_S19!$B$2:$T$41</definedName>
    <definedName name="_xlnm.Print_Area" localSheetId="9">DFB!$B$2:$R$45</definedName>
    <definedName name="_xlnm.Print_Area" localSheetId="14">DFC!$B$2:$R$44</definedName>
    <definedName name="_xlnm.Print_Area" localSheetId="19">DFD!$B$2:$R$43</definedName>
    <definedName name="_xlnm.Print_Area" localSheetId="3">DM!$B$2:$R$41</definedName>
    <definedName name="_xlnm.Print_Area" localSheetId="48">'DM 35+'!$B$2:$R$41</definedName>
    <definedName name="_xlnm.Print_Area" localSheetId="53">'DM 42+'!$B$2:$R$41</definedName>
    <definedName name="_xlnm.Print_Area" localSheetId="58">'DM 50+'!$B$2:$R$41</definedName>
    <definedName name="_xlnm.Print_Area" localSheetId="43">DM_S11!$B$2:$T$71</definedName>
    <definedName name="_xlnm.Print_Area" localSheetId="38">DM_S13!$B$2:$T$71</definedName>
    <definedName name="_xlnm.Print_Area" localSheetId="33">DM_S15!$B$2:$T$71</definedName>
    <definedName name="_xlnm.Print_Area" localSheetId="28">DM_S17!$B$2:$T$71</definedName>
    <definedName name="_xlnm.Print_Area" localSheetId="23">DM_S19!$B$2:$T$41</definedName>
    <definedName name="_xlnm.Print_Area" localSheetId="8">DMB!$B$2:$R$44</definedName>
    <definedName name="_xlnm.Print_Area" localSheetId="13">DMC!$B$2:$R$47</definedName>
    <definedName name="_xlnm.Print_Area" localSheetId="18">DMD!$B$2:$R$77</definedName>
    <definedName name="_xlnm.Print_Area" localSheetId="5">DX!$B$2:$R$41</definedName>
    <definedName name="_xlnm.Print_Area" localSheetId="50">'DX 35+'!$B$2:$R$41</definedName>
    <definedName name="_xlnm.Print_Area" localSheetId="55">'DX 42+'!$B$2:$R$41</definedName>
    <definedName name="_xlnm.Print_Area" localSheetId="60">'DX 50+'!$B$2:$R$41</definedName>
    <definedName name="_xlnm.Print_Area" localSheetId="45">DX_S11!$B$2:$T$71</definedName>
    <definedName name="_xlnm.Print_Area" localSheetId="40">DX_S13!$B$2:$T$71</definedName>
    <definedName name="_xlnm.Print_Area" localSheetId="35">DX_S15!$B$2:$T$71</definedName>
    <definedName name="_xlnm.Print_Area" localSheetId="30">DX_S17!$B$2:$T$71</definedName>
    <definedName name="_xlnm.Print_Area" localSheetId="25">DX_S19!$B$2:$T$41</definedName>
    <definedName name="_xlnm.Print_Area" localSheetId="10">DXB!$B$2:$R$46</definedName>
    <definedName name="_xlnm.Print_Area" localSheetId="15">DXC!$B$2:$R$48</definedName>
    <definedName name="_xlnm.Print_Area" localSheetId="20">DXD!$B$2:$R$43</definedName>
    <definedName name="_xlnm.Print_Area" localSheetId="2">SF!$B$2:$P$41</definedName>
    <definedName name="_xlnm.Print_Area" localSheetId="47">'SF 35+'!$B$2:$P$41</definedName>
    <definedName name="_xlnm.Print_Area" localSheetId="52">'SF 42+'!$B$2:$P$41</definedName>
    <definedName name="_xlnm.Print_Area" localSheetId="57">'SF 50+'!$B$2:$P$41</definedName>
    <definedName name="_xlnm.Print_Area" localSheetId="42">SF_S11!$B$2:$Q$71</definedName>
    <definedName name="_xlnm.Print_Area" localSheetId="37">SF_S13!$B$2:$Q$71</definedName>
    <definedName name="_xlnm.Print_Area" localSheetId="32">SF_S15!$B$2:$Q$71</definedName>
    <definedName name="_xlnm.Print_Area" localSheetId="27">SF_S17!$B$2:$Q$71</definedName>
    <definedName name="_xlnm.Print_Area" localSheetId="22">SF_S19!$B$2:$Q$41</definedName>
    <definedName name="_xlnm.Print_Area" localSheetId="7">SFB!$B$2:$P$43</definedName>
    <definedName name="_xlnm.Print_Area" localSheetId="12">SFC!$B$2:$P$47</definedName>
    <definedName name="_xlnm.Print_Area" localSheetId="17">SFD!$B$2:$P$44</definedName>
    <definedName name="_xlnm.Print_Area" localSheetId="1">SM!$B$2:$P$41</definedName>
    <definedName name="_xlnm.Print_Area" localSheetId="46">'SM 35+'!$B$2:$P$41</definedName>
    <definedName name="_xlnm.Print_Area" localSheetId="51">'SM 42+'!$B$2:$P$41</definedName>
    <definedName name="_xlnm.Print_Area" localSheetId="56">'SM 50+'!$B$2:$P$41</definedName>
    <definedName name="_xlnm.Print_Area" localSheetId="41">SM_S11!$B$2:$Q$71</definedName>
    <definedName name="_xlnm.Print_Area" localSheetId="36">SM_S13!$B$2:$Q$109</definedName>
    <definedName name="_xlnm.Print_Area" localSheetId="31">SM_S15!$B$2:$Q$109</definedName>
    <definedName name="_xlnm.Print_Area" localSheetId="26">SM_S17!$B$2:$Q$71</definedName>
    <definedName name="_xlnm.Print_Area" localSheetId="21">SM_S19!$B$2:$Q$41</definedName>
    <definedName name="_xlnm.Print_Area" localSheetId="6">SMB!$B$2:$P$44</definedName>
    <definedName name="_xlnm.Print_Area" localSheetId="11">SMC!$B$2:$P$48</definedName>
    <definedName name="_xlnm.Print_Area" localSheetId="16">SMD!$B$2:$P$93</definedName>
    <definedName name="_xlnm.Print_Titles" localSheetId="4">DF!$2:$9</definedName>
    <definedName name="_xlnm.Print_Titles" localSheetId="49">'DF 35+'!$2:$9</definedName>
    <definedName name="_xlnm.Print_Titles" localSheetId="54">'DF 42+'!$2:$9</definedName>
    <definedName name="_xlnm.Print_Titles" localSheetId="59">'DF 50+'!$2:$9</definedName>
    <definedName name="_xlnm.Print_Titles" localSheetId="9">DFB!$2:$9</definedName>
    <definedName name="_xlnm.Print_Titles" localSheetId="14">DFC!$2:$9</definedName>
    <definedName name="_xlnm.Print_Titles" localSheetId="19">DFD!$2:$9</definedName>
    <definedName name="_xlnm.Print_Titles" localSheetId="3">DM!$2:$9</definedName>
    <definedName name="_xlnm.Print_Titles" localSheetId="48">'DM 35+'!$2:$9</definedName>
    <definedName name="_xlnm.Print_Titles" localSheetId="53">'DM 42+'!$2:$9</definedName>
    <definedName name="_xlnm.Print_Titles" localSheetId="58">'DM 50+'!$2:$9</definedName>
    <definedName name="_xlnm.Print_Titles" localSheetId="8">DMB!$2:$9</definedName>
    <definedName name="_xlnm.Print_Titles" localSheetId="13">DMC!$2:$9</definedName>
    <definedName name="_xlnm.Print_Titles" localSheetId="18">DMD!$2:$9</definedName>
    <definedName name="_xlnm.Print_Titles" localSheetId="5">DX!$2:$9</definedName>
    <definedName name="_xlnm.Print_Titles" localSheetId="50">'DX 35+'!$2:$9</definedName>
    <definedName name="_xlnm.Print_Titles" localSheetId="55">'DX 42+'!$2:$9</definedName>
    <definedName name="_xlnm.Print_Titles" localSheetId="60">'DX 50+'!$2:$9</definedName>
    <definedName name="_xlnm.Print_Titles" localSheetId="10">DXB!$2:$9</definedName>
    <definedName name="_xlnm.Print_Titles" localSheetId="15">DXC!$2:$9</definedName>
    <definedName name="_xlnm.Print_Titles" localSheetId="20">DXD!$2:$9</definedName>
    <definedName name="_xlnm.Print_Titles" localSheetId="2">SF!$2:$9</definedName>
    <definedName name="_xlnm.Print_Titles" localSheetId="47">'SF 35+'!$2:$9</definedName>
    <definedName name="_xlnm.Print_Titles" localSheetId="52">'SF 42+'!$2:$9</definedName>
    <definedName name="_xlnm.Print_Titles" localSheetId="57">'SF 50+'!$2:$9</definedName>
    <definedName name="_xlnm.Print_Titles" localSheetId="7">SFB!$2:$9</definedName>
    <definedName name="_xlnm.Print_Titles" localSheetId="12">SFC!$2:$9</definedName>
    <definedName name="_xlnm.Print_Titles" localSheetId="17">SFD!$2:$9</definedName>
    <definedName name="_xlnm.Print_Titles" localSheetId="1">SM!$2:$8</definedName>
    <definedName name="_xlnm.Print_Titles" localSheetId="46">'SM 35+'!$2:$9</definedName>
    <definedName name="_xlnm.Print_Titles" localSheetId="51">'SM 42+'!$2:$9</definedName>
    <definedName name="_xlnm.Print_Titles" localSheetId="56">'SM 50+'!$2:$9</definedName>
    <definedName name="_xlnm.Print_Titles" localSheetId="36">SM_S13!$2:$9</definedName>
    <definedName name="_xlnm.Print_Titles" localSheetId="31">SM_S15!$2:$9</definedName>
    <definedName name="_xlnm.Print_Titles" localSheetId="6">SMB!$2:$9</definedName>
    <definedName name="_xlnm.Print_Titles" localSheetId="11">SMC!$2:$9</definedName>
    <definedName name="_xlnm.Print_Titles" localSheetId="16">SMD!$2:$9</definedName>
  </definedNames>
  <calcPr calcId="162913" iterateDelta="1E-4"/>
</workbook>
</file>

<file path=xl/calcChain.xml><?xml version="1.0" encoding="utf-8"?>
<calcChain xmlns="http://schemas.openxmlformats.org/spreadsheetml/2006/main">
  <c r="H100" i="138" l="1"/>
  <c r="G100" i="138"/>
  <c r="F100" i="138"/>
  <c r="E100" i="138"/>
  <c r="H99" i="138"/>
  <c r="G99" i="138"/>
  <c r="F99" i="138"/>
  <c r="E99" i="138"/>
  <c r="H98" i="138"/>
  <c r="G98" i="138"/>
  <c r="F98" i="138"/>
  <c r="E98" i="138"/>
  <c r="H97" i="138"/>
  <c r="G97" i="138"/>
  <c r="F97" i="138"/>
  <c r="E97" i="138"/>
  <c r="H96" i="138"/>
  <c r="G96" i="138"/>
  <c r="F96" i="138"/>
  <c r="E96" i="138"/>
  <c r="H95" i="138"/>
  <c r="G95" i="138"/>
  <c r="F95" i="138"/>
  <c r="E95" i="138"/>
  <c r="H94" i="138"/>
  <c r="G94" i="138"/>
  <c r="F94" i="138"/>
  <c r="E94" i="138"/>
  <c r="H84" i="138"/>
  <c r="G84" i="138"/>
  <c r="F84" i="138"/>
  <c r="E84" i="138"/>
  <c r="H83" i="138"/>
  <c r="G83" i="138"/>
  <c r="F83" i="138"/>
  <c r="E83" i="138"/>
  <c r="H82" i="138"/>
  <c r="G82" i="138"/>
  <c r="F82" i="138"/>
  <c r="E82" i="138"/>
  <c r="H81" i="138"/>
  <c r="G81" i="138"/>
  <c r="F81" i="138"/>
  <c r="E81" i="138"/>
  <c r="H80" i="138"/>
  <c r="G80" i="138"/>
  <c r="F80" i="138"/>
  <c r="E80" i="138"/>
  <c r="H79" i="138"/>
  <c r="G79" i="138"/>
  <c r="F79" i="138"/>
  <c r="E79" i="138"/>
  <c r="H78" i="138"/>
  <c r="G78" i="138"/>
  <c r="F78" i="138"/>
  <c r="E78" i="138"/>
  <c r="H77" i="138"/>
  <c r="G77" i="138"/>
  <c r="F77" i="138"/>
  <c r="E77" i="138"/>
  <c r="H76" i="138"/>
  <c r="G76" i="138"/>
  <c r="F76" i="138"/>
  <c r="E76" i="138"/>
  <c r="H75" i="138"/>
  <c r="G75" i="138"/>
  <c r="F75" i="138"/>
  <c r="E75" i="138"/>
  <c r="H74" i="138"/>
  <c r="G74" i="138"/>
  <c r="F74" i="138"/>
  <c r="E74" i="138"/>
  <c r="H73" i="138"/>
  <c r="G73" i="138"/>
  <c r="F73" i="138"/>
  <c r="E73" i="138"/>
  <c r="H72" i="138"/>
  <c r="G72" i="138"/>
  <c r="F72" i="138"/>
  <c r="E72" i="138"/>
  <c r="H71" i="138"/>
  <c r="G71" i="138"/>
  <c r="F71" i="138"/>
  <c r="E71" i="138"/>
  <c r="H70" i="138"/>
  <c r="G70" i="138"/>
  <c r="F70" i="138"/>
  <c r="E70" i="138"/>
  <c r="H69" i="138"/>
  <c r="G69" i="138"/>
  <c r="F69" i="138"/>
  <c r="E69" i="138"/>
  <c r="H92" i="138"/>
  <c r="G92" i="138"/>
  <c r="F92" i="138"/>
  <c r="E92" i="138"/>
  <c r="H91" i="138"/>
  <c r="G91" i="138"/>
  <c r="F91" i="138"/>
  <c r="E91" i="138"/>
  <c r="H90" i="138"/>
  <c r="G90" i="138"/>
  <c r="F90" i="138"/>
  <c r="E90" i="138"/>
  <c r="H89" i="138"/>
  <c r="G89" i="138"/>
  <c r="F89" i="138"/>
  <c r="E89" i="138"/>
  <c r="H88" i="138"/>
  <c r="G88" i="138"/>
  <c r="F88" i="138"/>
  <c r="E88" i="138"/>
  <c r="H87" i="138"/>
  <c r="G87" i="138"/>
  <c r="F87" i="138"/>
  <c r="E87" i="138"/>
  <c r="H86" i="138"/>
  <c r="G86" i="138"/>
  <c r="F86" i="138"/>
  <c r="E86" i="138"/>
  <c r="H85" i="138"/>
  <c r="G85" i="138"/>
  <c r="F85" i="138"/>
  <c r="E85" i="138"/>
  <c r="H103" i="138"/>
  <c r="G103" i="138"/>
  <c r="F103" i="138"/>
  <c r="E103" i="138"/>
  <c r="H102" i="138"/>
  <c r="G102" i="138"/>
  <c r="F102" i="138"/>
  <c r="E102" i="138"/>
  <c r="H101" i="138"/>
  <c r="G101" i="138"/>
  <c r="F101" i="138"/>
  <c r="E101" i="138"/>
  <c r="H93" i="138"/>
  <c r="G93" i="138"/>
  <c r="F93" i="138"/>
  <c r="E93" i="138"/>
  <c r="H107" i="138"/>
  <c r="G107" i="138"/>
  <c r="F107" i="138"/>
  <c r="E107" i="138"/>
  <c r="H106" i="138"/>
  <c r="G106" i="138"/>
  <c r="F106" i="138"/>
  <c r="E106" i="138"/>
  <c r="H105" i="138"/>
  <c r="G105" i="138"/>
  <c r="F105" i="138"/>
  <c r="E105" i="138"/>
  <c r="F24" i="34"/>
  <c r="G24" i="34"/>
  <c r="E22" i="34"/>
  <c r="F22" i="34"/>
  <c r="G22" i="34"/>
  <c r="E23" i="34"/>
  <c r="F23" i="34"/>
  <c r="G23" i="34"/>
  <c r="E25" i="34"/>
  <c r="F25" i="34"/>
  <c r="G25" i="34"/>
  <c r="Q7" i="151"/>
  <c r="Q6" i="151"/>
  <c r="Q6" i="163"/>
  <c r="Q7" i="155"/>
  <c r="Q6" i="155"/>
  <c r="Q6" i="170"/>
  <c r="Q7" i="177"/>
  <c r="Q6" i="177"/>
  <c r="Q6" i="166"/>
  <c r="Q7" i="178"/>
  <c r="Q6" i="178"/>
  <c r="Q6" i="171"/>
  <c r="Q7" i="150"/>
  <c r="Q6" i="150"/>
  <c r="O8" i="167"/>
  <c r="O7" i="167"/>
  <c r="O6" i="167"/>
  <c r="O8" i="154"/>
  <c r="O7" i="154"/>
  <c r="O6" i="154"/>
  <c r="O8" i="164"/>
  <c r="O7" i="164"/>
  <c r="O6" i="164"/>
  <c r="O8" i="165"/>
  <c r="O7" i="165"/>
  <c r="O6" i="165"/>
  <c r="O8" i="173"/>
  <c r="O7" i="173"/>
  <c r="O6" i="173"/>
  <c r="O8" i="148"/>
  <c r="O7" i="148"/>
  <c r="O6" i="148"/>
  <c r="S6" i="127"/>
  <c r="S6" i="130"/>
  <c r="S7" i="131"/>
  <c r="S6" i="131"/>
  <c r="S6" i="135"/>
  <c r="S6" i="136"/>
  <c r="S7" i="137"/>
  <c r="S6" i="137"/>
  <c r="S6" i="141"/>
  <c r="S6" i="142"/>
  <c r="S7" i="145"/>
  <c r="S6" i="145"/>
  <c r="S6" i="147"/>
  <c r="S6" i="125"/>
  <c r="P8" i="124"/>
  <c r="P7" i="124"/>
  <c r="P6" i="124"/>
  <c r="P8" i="128"/>
  <c r="P7" i="128"/>
  <c r="P6" i="128"/>
  <c r="P8" i="129"/>
  <c r="P7" i="129"/>
  <c r="P6" i="129"/>
  <c r="P8" i="133"/>
  <c r="P7" i="133"/>
  <c r="P6" i="133"/>
  <c r="P8" i="134"/>
  <c r="P7" i="134"/>
  <c r="P6" i="134"/>
  <c r="P8" i="138"/>
  <c r="P7" i="138"/>
  <c r="P6" i="138"/>
  <c r="P8" i="139"/>
  <c r="P7" i="139"/>
  <c r="P6" i="139"/>
  <c r="P8" i="143"/>
  <c r="P7" i="143"/>
  <c r="P6" i="143"/>
  <c r="P8" i="144"/>
  <c r="P7" i="144"/>
  <c r="P6" i="144"/>
  <c r="P8" i="123"/>
  <c r="P7" i="123"/>
  <c r="P6" i="123"/>
  <c r="Q6" i="38"/>
  <c r="Q7" i="93"/>
  <c r="Q6" i="93"/>
  <c r="Q6" i="95"/>
  <c r="Q6" i="98"/>
  <c r="Q7" i="99"/>
  <c r="Q6" i="99"/>
  <c r="Q6" i="103"/>
  <c r="Q6" i="174"/>
  <c r="Q7" i="175"/>
  <c r="Q6" i="175"/>
  <c r="Q8" i="36"/>
  <c r="Q8" i="38" s="1"/>
  <c r="Q7" i="36"/>
  <c r="S7" i="126" s="1"/>
  <c r="Q6" i="36"/>
  <c r="S6" i="126" s="1"/>
  <c r="O8" i="91"/>
  <c r="O7" i="91"/>
  <c r="O6" i="91"/>
  <c r="O8" i="92"/>
  <c r="O7" i="92"/>
  <c r="O6" i="92"/>
  <c r="O8" i="96"/>
  <c r="O7" i="96"/>
  <c r="O6" i="96"/>
  <c r="O8" i="97"/>
  <c r="O7" i="97"/>
  <c r="O6" i="97"/>
  <c r="O8" i="101"/>
  <c r="O7" i="101"/>
  <c r="O6" i="101"/>
  <c r="O8" i="119"/>
  <c r="O7" i="119"/>
  <c r="O6" i="119"/>
  <c r="O8" i="35"/>
  <c r="O7" i="35"/>
  <c r="O6" i="35"/>
  <c r="O41" i="34"/>
  <c r="S41" i="126" s="1"/>
  <c r="Q8" i="150" l="1"/>
  <c r="Q8" i="178"/>
  <c r="Q8" i="177"/>
  <c r="Q8" i="155"/>
  <c r="Q8" i="151"/>
  <c r="Q7" i="174"/>
  <c r="Q7" i="98"/>
  <c r="Q7" i="38"/>
  <c r="S7" i="125"/>
  <c r="S7" i="142"/>
  <c r="S7" i="136"/>
  <c r="S7" i="130"/>
  <c r="O41" i="148"/>
  <c r="O41" i="165"/>
  <c r="O41" i="154"/>
  <c r="Q41" i="150"/>
  <c r="Q41" i="178"/>
  <c r="Q41" i="177"/>
  <c r="Q41" i="155"/>
  <c r="Q41" i="151"/>
  <c r="Q7" i="170"/>
  <c r="Q7" i="95"/>
  <c r="S7" i="147"/>
  <c r="S7" i="141"/>
  <c r="S7" i="127"/>
  <c r="Q7" i="166"/>
  <c r="Q6" i="37"/>
  <c r="Q6" i="100"/>
  <c r="Q6" i="94"/>
  <c r="S6" i="146"/>
  <c r="S6" i="140"/>
  <c r="S6" i="132"/>
  <c r="Q8" i="171"/>
  <c r="Q8" i="166"/>
  <c r="Q8" i="170"/>
  <c r="Q8" i="163"/>
  <c r="Q7" i="103"/>
  <c r="S7" i="135"/>
  <c r="Q7" i="171"/>
  <c r="Q7" i="163"/>
  <c r="Q7" i="37"/>
  <c r="Q7" i="100"/>
  <c r="Q7" i="94"/>
  <c r="S7" i="146"/>
  <c r="S7" i="140"/>
  <c r="S7" i="132"/>
  <c r="O41" i="173"/>
  <c r="O41" i="164"/>
  <c r="O41" i="167"/>
  <c r="Q41" i="171"/>
  <c r="Q41" i="166"/>
  <c r="Q41" i="170"/>
  <c r="Q41" i="163"/>
  <c r="O41" i="35"/>
  <c r="O93" i="101"/>
  <c r="O43" i="92"/>
  <c r="Q41" i="36"/>
  <c r="Q43" i="175"/>
  <c r="Q77" i="103"/>
  <c r="Q48" i="100"/>
  <c r="Q47" i="98"/>
  <c r="Q45" i="94"/>
  <c r="Q41" i="38"/>
  <c r="P71" i="143"/>
  <c r="S8" i="125"/>
  <c r="S8" i="147"/>
  <c r="S8" i="146"/>
  <c r="S8" i="145"/>
  <c r="S8" i="142"/>
  <c r="S8" i="141"/>
  <c r="S8" i="140"/>
  <c r="S8" i="137"/>
  <c r="S8" i="136"/>
  <c r="S8" i="135"/>
  <c r="S8" i="132"/>
  <c r="S8" i="131"/>
  <c r="S8" i="130"/>
  <c r="S8" i="127"/>
  <c r="S8" i="126"/>
  <c r="Q8" i="37"/>
  <c r="Q8" i="175"/>
  <c r="Q8" i="174"/>
  <c r="Q8" i="103"/>
  <c r="Q8" i="100"/>
  <c r="Q8" i="99"/>
  <c r="Q8" i="98"/>
  <c r="Q8" i="95"/>
  <c r="Q8" i="94"/>
  <c r="Q8" i="93"/>
  <c r="O44" i="119"/>
  <c r="O47" i="97"/>
  <c r="O48" i="96"/>
  <c r="O44" i="91"/>
  <c r="Q41" i="37"/>
  <c r="Q43" i="174"/>
  <c r="Q44" i="99"/>
  <c r="Q46" i="95"/>
  <c r="Q44" i="93"/>
  <c r="P41" i="123"/>
  <c r="P71" i="144"/>
  <c r="P71" i="134"/>
  <c r="P109" i="133"/>
  <c r="P71" i="129"/>
  <c r="P71" i="128"/>
  <c r="P41" i="124"/>
  <c r="S41" i="125"/>
  <c r="S71" i="147"/>
  <c r="S71" i="146"/>
  <c r="S71" i="145"/>
  <c r="S71" i="142"/>
  <c r="S71" i="141"/>
  <c r="S71" i="140"/>
  <c r="S71" i="137"/>
  <c r="S71" i="136"/>
  <c r="S71" i="135"/>
  <c r="S71" i="132"/>
  <c r="S71" i="131"/>
  <c r="S71" i="130"/>
  <c r="S41" i="127"/>
  <c r="H36" i="143"/>
  <c r="G36" i="143"/>
  <c r="F36" i="143"/>
  <c r="E36" i="143"/>
  <c r="H32" i="143"/>
  <c r="G32" i="143"/>
  <c r="F32" i="143"/>
  <c r="E32" i="143"/>
  <c r="H38" i="143"/>
  <c r="G38" i="143"/>
  <c r="F38" i="143"/>
  <c r="E38" i="143"/>
  <c r="H45" i="143"/>
  <c r="G45" i="143"/>
  <c r="F45" i="143"/>
  <c r="E45" i="143"/>
  <c r="H18" i="143"/>
  <c r="G18" i="143"/>
  <c r="F18" i="143"/>
  <c r="E18" i="143"/>
  <c r="H16" i="143"/>
  <c r="G16" i="143"/>
  <c r="F16" i="143"/>
  <c r="E16" i="143"/>
  <c r="H31" i="143"/>
  <c r="G31" i="143"/>
  <c r="F31" i="143"/>
  <c r="E31" i="143"/>
  <c r="E12" i="143"/>
  <c r="F12" i="143"/>
  <c r="G12" i="143"/>
  <c r="H12" i="143"/>
  <c r="K18" i="141"/>
  <c r="J18" i="141"/>
  <c r="I18" i="141"/>
  <c r="H18" i="141"/>
  <c r="G18" i="141"/>
  <c r="F18" i="141"/>
  <c r="K15" i="141"/>
  <c r="J15" i="141"/>
  <c r="I15" i="141"/>
  <c r="H15" i="141"/>
  <c r="G15" i="141"/>
  <c r="F15" i="141"/>
  <c r="K32" i="141"/>
  <c r="J32" i="141"/>
  <c r="I32" i="141"/>
  <c r="H32" i="141"/>
  <c r="G32" i="141"/>
  <c r="F32" i="141"/>
  <c r="K29" i="141"/>
  <c r="J29" i="141"/>
  <c r="I29" i="141"/>
  <c r="H29" i="141"/>
  <c r="G29" i="141"/>
  <c r="F29" i="141"/>
  <c r="H68" i="138"/>
  <c r="G68" i="138"/>
  <c r="F68" i="138"/>
  <c r="E68" i="138"/>
  <c r="H66" i="138"/>
  <c r="G66" i="138"/>
  <c r="F66" i="138"/>
  <c r="H48" i="138"/>
  <c r="G48" i="138"/>
  <c r="F48" i="138"/>
  <c r="E48" i="138"/>
  <c r="H67" i="138"/>
  <c r="G67" i="138"/>
  <c r="F67" i="138"/>
  <c r="E67" i="138"/>
  <c r="H24" i="138"/>
  <c r="G24" i="138"/>
  <c r="F24" i="138"/>
  <c r="E24" i="138"/>
  <c r="H27" i="138"/>
  <c r="G27" i="138"/>
  <c r="F27" i="138"/>
  <c r="E27" i="138"/>
  <c r="H65" i="138"/>
  <c r="G65" i="138"/>
  <c r="F65" i="138"/>
  <c r="H64" i="138"/>
  <c r="G64" i="138"/>
  <c r="F64" i="138"/>
  <c r="E64" i="138"/>
  <c r="H63" i="138"/>
  <c r="G63" i="138"/>
  <c r="F63" i="138"/>
  <c r="E63" i="138"/>
  <c r="H62" i="138"/>
  <c r="G62" i="138"/>
  <c r="F62" i="138"/>
  <c r="H47" i="138"/>
  <c r="G47" i="138"/>
  <c r="F47" i="138"/>
  <c r="E47" i="138"/>
  <c r="H41" i="138"/>
  <c r="G41" i="138"/>
  <c r="F41" i="138"/>
  <c r="E41" i="138"/>
  <c r="H25" i="138"/>
  <c r="G25" i="138"/>
  <c r="F25" i="138"/>
  <c r="E25" i="138"/>
  <c r="H61" i="138"/>
  <c r="G61" i="138"/>
  <c r="F61" i="138"/>
  <c r="E61" i="138"/>
  <c r="H50" i="138"/>
  <c r="G50" i="138"/>
  <c r="F50" i="138"/>
  <c r="E50" i="138"/>
  <c r="H60" i="138"/>
  <c r="G60" i="138"/>
  <c r="F60" i="138"/>
  <c r="E60" i="138"/>
  <c r="H59" i="138"/>
  <c r="G59" i="138"/>
  <c r="F59" i="138"/>
  <c r="E59" i="138"/>
  <c r="H13" i="138"/>
  <c r="G13" i="138"/>
  <c r="F13" i="138"/>
  <c r="E13" i="138"/>
  <c r="H31" i="138"/>
  <c r="G31" i="138"/>
  <c r="F31" i="138"/>
  <c r="E31" i="138"/>
  <c r="H29" i="138"/>
  <c r="G29" i="138"/>
  <c r="F29" i="138"/>
  <c r="E29" i="138"/>
  <c r="H15" i="138"/>
  <c r="G15" i="138"/>
  <c r="F15" i="138"/>
  <c r="E15" i="138"/>
  <c r="H23" i="138"/>
  <c r="G23" i="138"/>
  <c r="F23" i="138"/>
  <c r="E23" i="138"/>
  <c r="H42" i="138"/>
  <c r="G42" i="138"/>
  <c r="F42" i="138"/>
  <c r="E42" i="138"/>
  <c r="H18" i="138"/>
  <c r="G18" i="138"/>
  <c r="F18" i="138"/>
  <c r="E18" i="138"/>
  <c r="H10" i="138"/>
  <c r="G10" i="138"/>
  <c r="F10" i="138"/>
  <c r="E10" i="138"/>
  <c r="H11" i="138"/>
  <c r="G11" i="138"/>
  <c r="F11" i="138"/>
  <c r="E11" i="138"/>
  <c r="I60" i="103"/>
  <c r="H60" i="103"/>
  <c r="G60" i="103"/>
  <c r="F60" i="103"/>
  <c r="I43" i="103"/>
  <c r="H43" i="103"/>
  <c r="G43" i="103"/>
  <c r="F43" i="103"/>
  <c r="I41" i="103"/>
  <c r="H41" i="103"/>
  <c r="G41" i="103"/>
  <c r="F41" i="103"/>
  <c r="I33" i="103"/>
  <c r="H33" i="103"/>
  <c r="G33" i="103"/>
  <c r="F33" i="103"/>
  <c r="I48" i="103"/>
  <c r="H48" i="103"/>
  <c r="G48" i="103"/>
  <c r="F48" i="103"/>
  <c r="I42" i="103"/>
  <c r="H42" i="103"/>
  <c r="G42" i="103"/>
  <c r="F42" i="103"/>
  <c r="I19" i="103"/>
  <c r="H19" i="103"/>
  <c r="G19" i="103"/>
  <c r="F19" i="103"/>
  <c r="I11" i="103"/>
  <c r="H11" i="103"/>
  <c r="G11" i="103"/>
  <c r="F11" i="103"/>
  <c r="I75" i="103"/>
  <c r="H75" i="103"/>
  <c r="G75" i="103"/>
  <c r="F75" i="103"/>
  <c r="G60" i="101"/>
  <c r="F60" i="101"/>
  <c r="E60" i="101"/>
  <c r="G73" i="101"/>
  <c r="F73" i="101"/>
  <c r="E73" i="101"/>
  <c r="G72" i="101"/>
  <c r="F72" i="101"/>
  <c r="E72" i="101"/>
  <c r="G71" i="101"/>
  <c r="F71" i="101"/>
  <c r="E71" i="101"/>
  <c r="G70" i="101"/>
  <c r="F70" i="101"/>
  <c r="E70" i="101"/>
  <c r="G69" i="101"/>
  <c r="F69" i="101"/>
  <c r="E69" i="101"/>
  <c r="G68" i="101"/>
  <c r="F68" i="101"/>
  <c r="E68" i="101"/>
  <c r="G67" i="101"/>
  <c r="F67" i="101"/>
  <c r="E67" i="101"/>
  <c r="G66" i="101"/>
  <c r="F66" i="101"/>
  <c r="E66" i="101"/>
  <c r="G65" i="101"/>
  <c r="F65" i="101"/>
  <c r="E65" i="101"/>
  <c r="G35" i="101"/>
  <c r="F35" i="101"/>
  <c r="E35" i="101"/>
  <c r="G59" i="101"/>
  <c r="F59" i="101"/>
  <c r="E59" i="101"/>
  <c r="G58" i="101"/>
  <c r="F58" i="101"/>
  <c r="E58" i="101"/>
  <c r="G57" i="101"/>
  <c r="F57" i="101"/>
  <c r="E57" i="101"/>
  <c r="G56" i="101"/>
  <c r="F56" i="101"/>
  <c r="E56" i="101"/>
  <c r="G55" i="101"/>
  <c r="F55" i="101"/>
  <c r="E55" i="101"/>
  <c r="G54" i="101"/>
  <c r="F54" i="101"/>
  <c r="E54" i="101"/>
  <c r="G53" i="101"/>
  <c r="F53" i="101"/>
  <c r="E53" i="101"/>
  <c r="G52" i="101"/>
  <c r="F52" i="101"/>
  <c r="E52" i="101"/>
  <c r="G51" i="101"/>
  <c r="F51" i="101"/>
  <c r="E51" i="101"/>
  <c r="G50" i="101"/>
  <c r="F50" i="101"/>
  <c r="E50" i="101"/>
  <c r="G49" i="101"/>
  <c r="F49" i="101"/>
  <c r="E49" i="101"/>
  <c r="G48" i="101"/>
  <c r="F48" i="101"/>
  <c r="E48" i="101"/>
  <c r="G47" i="101"/>
  <c r="F47" i="101"/>
  <c r="E47" i="101"/>
  <c r="G46" i="101"/>
  <c r="F46" i="101"/>
  <c r="E46" i="101"/>
  <c r="G45" i="101"/>
  <c r="F45" i="101"/>
  <c r="E45" i="101"/>
  <c r="G44" i="101"/>
  <c r="F44" i="101"/>
  <c r="E44" i="101"/>
  <c r="G43" i="101"/>
  <c r="F43" i="101"/>
  <c r="E43" i="101"/>
  <c r="G42" i="101"/>
  <c r="F42" i="101"/>
  <c r="E42" i="101"/>
  <c r="G41" i="101"/>
  <c r="F41" i="101"/>
  <c r="E41" i="101"/>
  <c r="G40" i="101"/>
  <c r="F40" i="101"/>
  <c r="E40" i="101"/>
  <c r="G39" i="101"/>
  <c r="F39" i="101"/>
  <c r="E39" i="101"/>
  <c r="G38" i="101"/>
  <c r="F38" i="101"/>
  <c r="E38" i="101"/>
  <c r="G37" i="101"/>
  <c r="F37" i="101"/>
  <c r="E37" i="101"/>
  <c r="G36" i="101"/>
  <c r="F36" i="101"/>
  <c r="E36" i="101"/>
  <c r="G34" i="101"/>
  <c r="F34" i="101"/>
  <c r="G33" i="101"/>
  <c r="F33" i="101"/>
  <c r="E33" i="101"/>
  <c r="G32" i="101"/>
  <c r="F32" i="101"/>
  <c r="E32" i="101"/>
  <c r="G31" i="101"/>
  <c r="F31" i="101"/>
  <c r="G30" i="101"/>
  <c r="F30" i="101"/>
  <c r="E30" i="101"/>
  <c r="G29" i="101"/>
  <c r="F29" i="101"/>
  <c r="E29" i="101"/>
  <c r="G28" i="101"/>
  <c r="F28" i="101"/>
  <c r="E28" i="101"/>
  <c r="G27" i="101"/>
  <c r="F27" i="101"/>
  <c r="E27" i="101"/>
  <c r="G26" i="101"/>
  <c r="F26" i="101"/>
  <c r="E26" i="101"/>
  <c r="G25" i="101"/>
  <c r="F25" i="101"/>
  <c r="E25" i="101"/>
  <c r="G24" i="101"/>
  <c r="F24" i="101"/>
  <c r="E24" i="101"/>
  <c r="G23" i="101"/>
  <c r="F23" i="101"/>
  <c r="E23" i="101"/>
  <c r="G22" i="101"/>
  <c r="F22" i="101"/>
  <c r="G21" i="101"/>
  <c r="F21" i="101"/>
  <c r="E21" i="101"/>
  <c r="G20" i="101"/>
  <c r="F20" i="101"/>
  <c r="E20" i="101"/>
  <c r="G19" i="101"/>
  <c r="F19" i="101"/>
  <c r="E19" i="101"/>
  <c r="G15" i="101"/>
  <c r="F15" i="101"/>
  <c r="E15" i="101"/>
  <c r="G16" i="101"/>
  <c r="F16" i="101"/>
  <c r="E16" i="101"/>
  <c r="G14" i="101"/>
  <c r="F14" i="101"/>
  <c r="E14" i="101"/>
  <c r="G18" i="101"/>
  <c r="F18" i="101"/>
  <c r="E18" i="101"/>
  <c r="G17" i="101"/>
  <c r="F17" i="101"/>
  <c r="E17" i="101"/>
  <c r="G13" i="101"/>
  <c r="F13" i="101"/>
  <c r="E13" i="101"/>
  <c r="G12" i="101"/>
  <c r="F12" i="101"/>
  <c r="E12" i="101"/>
  <c r="G11" i="101"/>
  <c r="F11" i="101"/>
  <c r="E11" i="101"/>
  <c r="G61" i="101"/>
  <c r="F61" i="101"/>
  <c r="E61" i="101"/>
  <c r="G91" i="101"/>
  <c r="F91" i="101"/>
  <c r="E91" i="101"/>
  <c r="G90" i="101"/>
  <c r="F90" i="101"/>
  <c r="E90" i="101"/>
  <c r="G79" i="101"/>
  <c r="F79" i="101"/>
  <c r="E79" i="101"/>
  <c r="G78" i="101"/>
  <c r="F78" i="101"/>
  <c r="E78" i="101"/>
  <c r="G77" i="101"/>
  <c r="F77" i="101"/>
  <c r="E77" i="101"/>
  <c r="G76" i="101"/>
  <c r="F76" i="101"/>
  <c r="E76" i="101"/>
  <c r="G75" i="101"/>
  <c r="F75" i="101"/>
  <c r="E75" i="101"/>
  <c r="G74" i="101"/>
  <c r="F74" i="101"/>
  <c r="E74" i="101"/>
  <c r="G64" i="101"/>
  <c r="F64" i="101"/>
  <c r="E64" i="101"/>
  <c r="G63" i="101"/>
  <c r="F63" i="101"/>
  <c r="E63" i="101"/>
  <c r="G62" i="101"/>
  <c r="F62" i="101"/>
  <c r="E62" i="101"/>
  <c r="I22" i="100"/>
  <c r="H22" i="100"/>
  <c r="G22" i="100"/>
  <c r="F22" i="100"/>
  <c r="I21" i="100"/>
  <c r="H21" i="100"/>
  <c r="G21" i="100"/>
  <c r="F21" i="100"/>
  <c r="I20" i="100"/>
  <c r="H20" i="100"/>
  <c r="G20" i="100"/>
  <c r="F20" i="100"/>
  <c r="I19" i="100"/>
  <c r="H19" i="100"/>
  <c r="G19" i="100"/>
  <c r="F19" i="100"/>
  <c r="I18" i="100"/>
  <c r="H18" i="100"/>
  <c r="G18" i="100"/>
  <c r="F18" i="100"/>
  <c r="I17" i="100"/>
  <c r="H17" i="100"/>
  <c r="G17" i="100"/>
  <c r="F17" i="100"/>
  <c r="I16" i="100"/>
  <c r="H16" i="100"/>
  <c r="G16" i="100"/>
  <c r="F16" i="100"/>
  <c r="I15" i="100"/>
  <c r="H15" i="100"/>
  <c r="I14" i="100"/>
  <c r="H14" i="100"/>
  <c r="G14" i="100"/>
  <c r="F14" i="100"/>
  <c r="I13" i="100"/>
  <c r="H13" i="100"/>
  <c r="G13" i="100"/>
  <c r="F13" i="100"/>
  <c r="I12" i="100"/>
  <c r="H12" i="100"/>
  <c r="G12" i="100"/>
  <c r="F12" i="100"/>
  <c r="I46" i="100"/>
  <c r="H46" i="100"/>
  <c r="G46" i="100"/>
  <c r="F46" i="100"/>
  <c r="I30" i="98"/>
  <c r="H30" i="98"/>
  <c r="G30" i="98"/>
  <c r="F30" i="98"/>
  <c r="I32" i="98"/>
  <c r="H32" i="98"/>
  <c r="G32" i="98"/>
  <c r="F32" i="98"/>
  <c r="I29" i="98"/>
  <c r="H29" i="98"/>
  <c r="G29" i="98"/>
  <c r="F29" i="98"/>
  <c r="I28" i="98"/>
  <c r="H28" i="98"/>
  <c r="G28" i="98"/>
  <c r="F28" i="98"/>
  <c r="I27" i="98"/>
  <c r="H27" i="98"/>
  <c r="G27" i="98"/>
  <c r="F27" i="98"/>
  <c r="I26" i="98"/>
  <c r="H26" i="98"/>
  <c r="G26" i="98"/>
  <c r="F26" i="98"/>
  <c r="I25" i="98"/>
  <c r="H25" i="98"/>
  <c r="G25" i="98"/>
  <c r="F25" i="98"/>
  <c r="I24" i="98"/>
  <c r="H24" i="98"/>
  <c r="G24" i="98"/>
  <c r="F24" i="98"/>
  <c r="I23" i="98"/>
  <c r="H23" i="98"/>
  <c r="G23" i="98"/>
  <c r="F23" i="98"/>
  <c r="I22" i="98"/>
  <c r="H22" i="98"/>
  <c r="G22" i="98"/>
  <c r="F22" i="98"/>
  <c r="I21" i="98"/>
  <c r="H21" i="98"/>
  <c r="G21" i="98"/>
  <c r="F21" i="98"/>
  <c r="I20" i="98"/>
  <c r="H20" i="98"/>
  <c r="G20" i="98"/>
  <c r="F20" i="98"/>
  <c r="I19" i="98"/>
  <c r="H19" i="98"/>
  <c r="G19" i="98"/>
  <c r="F19" i="98"/>
  <c r="I18" i="98"/>
  <c r="H18" i="98"/>
  <c r="G18" i="98"/>
  <c r="F18" i="98"/>
  <c r="I17" i="98"/>
  <c r="H17" i="98"/>
  <c r="G17" i="98"/>
  <c r="F17" i="98"/>
  <c r="I16" i="98"/>
  <c r="H16" i="98"/>
  <c r="G16" i="98"/>
  <c r="F16" i="98"/>
  <c r="I15" i="98"/>
  <c r="H15" i="98"/>
  <c r="G15" i="98"/>
  <c r="F15" i="98"/>
  <c r="I14" i="98"/>
  <c r="H14" i="98"/>
  <c r="G14" i="98"/>
  <c r="F14" i="98"/>
  <c r="I13" i="98"/>
  <c r="H13" i="98"/>
  <c r="G13" i="98"/>
  <c r="F13" i="98"/>
  <c r="I12" i="98"/>
  <c r="H12" i="98"/>
  <c r="G12" i="98"/>
  <c r="F12" i="98"/>
  <c r="I11" i="98"/>
  <c r="H11" i="98"/>
  <c r="G11" i="98"/>
  <c r="F11" i="98"/>
  <c r="I31" i="98"/>
  <c r="H31" i="98"/>
  <c r="G31" i="98"/>
  <c r="F31" i="98"/>
  <c r="G34" i="96"/>
  <c r="F34" i="96"/>
  <c r="E34" i="96"/>
  <c r="G31" i="96"/>
  <c r="F31" i="96"/>
  <c r="E31" i="96"/>
  <c r="G26" i="96"/>
  <c r="F26" i="96"/>
  <c r="G29" i="96"/>
  <c r="F29" i="96"/>
  <c r="E29" i="96"/>
  <c r="G33" i="96"/>
  <c r="F33" i="96"/>
  <c r="E33" i="96"/>
  <c r="G32" i="96"/>
  <c r="F32" i="96"/>
  <c r="E32" i="96"/>
  <c r="G30" i="96"/>
  <c r="F30" i="96"/>
  <c r="E30" i="96"/>
  <c r="G19" i="96"/>
  <c r="F19" i="96"/>
  <c r="E19" i="96"/>
  <c r="G24" i="96"/>
  <c r="F24" i="96"/>
  <c r="E24" i="96"/>
  <c r="G28" i="96"/>
  <c r="F28" i="96"/>
  <c r="E28" i="96"/>
  <c r="G27" i="96"/>
  <c r="F27" i="96"/>
  <c r="E27" i="96"/>
  <c r="G22" i="96"/>
  <c r="F22" i="96"/>
  <c r="E22" i="96"/>
  <c r="G25" i="96"/>
  <c r="F25" i="96"/>
  <c r="E25" i="96"/>
  <c r="G20" i="96"/>
  <c r="F20" i="96"/>
  <c r="E20" i="96"/>
  <c r="G23" i="96"/>
  <c r="F23" i="96"/>
  <c r="E23" i="96"/>
  <c r="G21" i="96"/>
  <c r="F21" i="96"/>
  <c r="E21" i="96"/>
  <c r="G17" i="96"/>
  <c r="F17" i="96"/>
  <c r="E17" i="96"/>
  <c r="G46" i="96"/>
  <c r="F46" i="96"/>
  <c r="E46" i="96"/>
  <c r="N8" i="167"/>
  <c r="N7" i="167"/>
  <c r="N6" i="167"/>
  <c r="N8" i="154"/>
  <c r="N7" i="154"/>
  <c r="N6" i="154"/>
  <c r="N8" i="164"/>
  <c r="N7" i="164"/>
  <c r="N6" i="164"/>
  <c r="N8" i="165"/>
  <c r="N7" i="165"/>
  <c r="N6" i="165"/>
  <c r="N8" i="173"/>
  <c r="N7" i="173"/>
  <c r="N6" i="173"/>
  <c r="N8" i="148"/>
  <c r="N7" i="148"/>
  <c r="N6" i="148"/>
  <c r="O8" i="124"/>
  <c r="O7" i="124"/>
  <c r="O6" i="124"/>
  <c r="O8" i="128"/>
  <c r="O7" i="128"/>
  <c r="O6" i="128"/>
  <c r="O8" i="129"/>
  <c r="O7" i="129"/>
  <c r="O6" i="129"/>
  <c r="O8" i="133"/>
  <c r="O7" i="133"/>
  <c r="O6" i="133"/>
  <c r="O8" i="134"/>
  <c r="O7" i="134"/>
  <c r="O6" i="134"/>
  <c r="O8" i="138"/>
  <c r="O7" i="138"/>
  <c r="O6" i="138"/>
  <c r="O8" i="139"/>
  <c r="O7" i="139"/>
  <c r="O6" i="139"/>
  <c r="O8" i="143"/>
  <c r="O7" i="143"/>
  <c r="O6" i="143"/>
  <c r="O8" i="144"/>
  <c r="O7" i="144"/>
  <c r="O6" i="144"/>
  <c r="O8" i="123"/>
  <c r="O7" i="123"/>
  <c r="O6" i="123"/>
  <c r="P8" i="36"/>
  <c r="P8" i="37" s="1"/>
  <c r="P7" i="36"/>
  <c r="P7" i="37" s="1"/>
  <c r="P6" i="36"/>
  <c r="P6" i="37" s="1"/>
  <c r="N8" i="35"/>
  <c r="N7" i="35"/>
  <c r="N6" i="35"/>
  <c r="N8" i="91"/>
  <c r="N7" i="91"/>
  <c r="N6" i="91"/>
  <c r="N8" i="92"/>
  <c r="N7" i="92"/>
  <c r="N6" i="92"/>
  <c r="N8" i="96"/>
  <c r="N7" i="96"/>
  <c r="N6" i="96"/>
  <c r="N8" i="97"/>
  <c r="N7" i="97"/>
  <c r="N6" i="97"/>
  <c r="N8" i="101"/>
  <c r="N7" i="101"/>
  <c r="N6" i="101"/>
  <c r="N8" i="119"/>
  <c r="N7" i="119"/>
  <c r="N6" i="119"/>
  <c r="N41" i="34"/>
  <c r="N44" i="91" l="1"/>
  <c r="N41" i="35"/>
  <c r="R6" i="146"/>
  <c r="R6" i="126"/>
  <c r="R6" i="140"/>
  <c r="P6" i="170"/>
  <c r="R6" i="132"/>
  <c r="P6" i="171"/>
  <c r="R6" i="145"/>
  <c r="R6" i="131"/>
  <c r="P6" i="178"/>
  <c r="R6" i="125"/>
  <c r="R6" i="142"/>
  <c r="R6" i="136"/>
  <c r="R6" i="130"/>
  <c r="P6" i="166"/>
  <c r="P6" i="163"/>
  <c r="R6" i="137"/>
  <c r="P6" i="155"/>
  <c r="R6" i="147"/>
  <c r="R6" i="141"/>
  <c r="R6" i="135"/>
  <c r="R6" i="127"/>
  <c r="P6" i="150"/>
  <c r="P6" i="177"/>
  <c r="P6" i="151"/>
  <c r="P8" i="175"/>
  <c r="P8" i="100"/>
  <c r="P8" i="95"/>
  <c r="P8" i="93"/>
  <c r="P8" i="38"/>
  <c r="P41" i="36"/>
  <c r="P43" i="175"/>
  <c r="P43" i="174"/>
  <c r="P77" i="103"/>
  <c r="P48" i="100"/>
  <c r="P44" i="99"/>
  <c r="P47" i="98"/>
  <c r="P46" i="95"/>
  <c r="P45" i="94"/>
  <c r="P44" i="93"/>
  <c r="P41" i="38"/>
  <c r="P41" i="37"/>
  <c r="O41" i="123"/>
  <c r="O71" i="144"/>
  <c r="O71" i="143"/>
  <c r="R7" i="125"/>
  <c r="R7" i="147"/>
  <c r="R7" i="146"/>
  <c r="R7" i="145"/>
  <c r="R7" i="142"/>
  <c r="R7" i="141"/>
  <c r="R7" i="140"/>
  <c r="R7" i="137"/>
  <c r="R7" i="136"/>
  <c r="R7" i="135"/>
  <c r="R7" i="132"/>
  <c r="R7" i="131"/>
  <c r="R7" i="130"/>
  <c r="R7" i="127"/>
  <c r="R7" i="126"/>
  <c r="P7" i="150"/>
  <c r="P7" i="171"/>
  <c r="P7" i="178"/>
  <c r="P7" i="166"/>
  <c r="P7" i="177"/>
  <c r="P7" i="170"/>
  <c r="P7" i="155"/>
  <c r="P7" i="163"/>
  <c r="P7" i="151"/>
  <c r="P8" i="174"/>
  <c r="P8" i="99"/>
  <c r="P8" i="94"/>
  <c r="P6" i="175"/>
  <c r="P6" i="174"/>
  <c r="P6" i="103"/>
  <c r="P6" i="100"/>
  <c r="P6" i="99"/>
  <c r="P6" i="98"/>
  <c r="P6" i="95"/>
  <c r="P6" i="94"/>
  <c r="P6" i="93"/>
  <c r="P6" i="38"/>
  <c r="R8" i="125"/>
  <c r="R8" i="147"/>
  <c r="R8" i="146"/>
  <c r="R8" i="145"/>
  <c r="R8" i="142"/>
  <c r="R8" i="141"/>
  <c r="R8" i="140"/>
  <c r="R8" i="137"/>
  <c r="R8" i="136"/>
  <c r="R8" i="135"/>
  <c r="R8" i="132"/>
  <c r="R8" i="131"/>
  <c r="R8" i="130"/>
  <c r="R8" i="127"/>
  <c r="R8" i="126"/>
  <c r="P8" i="150"/>
  <c r="P8" i="171"/>
  <c r="P8" i="178"/>
  <c r="P8" i="166"/>
  <c r="P8" i="177"/>
  <c r="P8" i="170"/>
  <c r="P8" i="155"/>
  <c r="P8" i="163"/>
  <c r="P8" i="151"/>
  <c r="P8" i="103"/>
  <c r="P8" i="98"/>
  <c r="P7" i="175"/>
  <c r="P7" i="174"/>
  <c r="P7" i="103"/>
  <c r="P7" i="100"/>
  <c r="P7" i="99"/>
  <c r="P7" i="98"/>
  <c r="P7" i="95"/>
  <c r="P7" i="94"/>
  <c r="P7" i="93"/>
  <c r="P7" i="38"/>
  <c r="O71" i="134"/>
  <c r="O109" i="133"/>
  <c r="O71" i="129"/>
  <c r="O71" i="128"/>
  <c r="O41" i="124"/>
  <c r="R41" i="125"/>
  <c r="R71" i="147"/>
  <c r="R71" i="146"/>
  <c r="R71" i="145"/>
  <c r="R71" i="142"/>
  <c r="R71" i="141"/>
  <c r="R71" i="140"/>
  <c r="R71" i="137"/>
  <c r="R71" i="136"/>
  <c r="R71" i="135"/>
  <c r="R71" i="132"/>
  <c r="R71" i="131"/>
  <c r="R71" i="130"/>
  <c r="R41" i="127"/>
  <c r="R41" i="126"/>
  <c r="N41" i="148"/>
  <c r="N41" i="173"/>
  <c r="N41" i="165"/>
  <c r="N41" i="164"/>
  <c r="N41" i="154"/>
  <c r="N41" i="167"/>
  <c r="P41" i="150"/>
  <c r="P41" i="171"/>
  <c r="P41" i="178"/>
  <c r="P41" i="166"/>
  <c r="P41" i="177"/>
  <c r="P41" i="170"/>
  <c r="P41" i="155"/>
  <c r="P41" i="163"/>
  <c r="P41" i="151"/>
  <c r="N44" i="119"/>
  <c r="N93" i="101"/>
  <c r="N47" i="97"/>
  <c r="N48" i="96"/>
  <c r="N43" i="92"/>
  <c r="K69" i="132"/>
  <c r="J69" i="132"/>
  <c r="I69" i="132"/>
  <c r="H69" i="132"/>
  <c r="G69" i="132"/>
  <c r="F69" i="132"/>
  <c r="K68" i="132"/>
  <c r="J68" i="132"/>
  <c r="I68" i="132"/>
  <c r="H68" i="132"/>
  <c r="G68" i="132"/>
  <c r="F68" i="132"/>
  <c r="K67" i="132"/>
  <c r="J67" i="132"/>
  <c r="I67" i="132"/>
  <c r="H67" i="132"/>
  <c r="G67" i="132"/>
  <c r="F67" i="132"/>
  <c r="K66" i="132"/>
  <c r="J66" i="132"/>
  <c r="I66" i="132"/>
  <c r="H66" i="132"/>
  <c r="G66" i="132"/>
  <c r="F66" i="132"/>
  <c r="K65" i="132"/>
  <c r="J65" i="132"/>
  <c r="I65" i="132"/>
  <c r="H65" i="132"/>
  <c r="G65" i="132"/>
  <c r="F65" i="132"/>
  <c r="K64" i="132"/>
  <c r="J64" i="132"/>
  <c r="I64" i="132"/>
  <c r="H64" i="132"/>
  <c r="G64" i="132"/>
  <c r="F64" i="132"/>
  <c r="K63" i="132"/>
  <c r="J63" i="132"/>
  <c r="I63" i="132"/>
  <c r="H63" i="132"/>
  <c r="G63" i="132"/>
  <c r="F63" i="132"/>
  <c r="K62" i="132"/>
  <c r="J62" i="132"/>
  <c r="I62" i="132"/>
  <c r="H62" i="132"/>
  <c r="G62" i="132"/>
  <c r="F62" i="132"/>
  <c r="K61" i="132"/>
  <c r="J61" i="132"/>
  <c r="I61" i="132"/>
  <c r="H61" i="132"/>
  <c r="G61" i="132"/>
  <c r="F61" i="132"/>
  <c r="K60" i="132"/>
  <c r="J60" i="132"/>
  <c r="I60" i="132"/>
  <c r="H60" i="132"/>
  <c r="G60" i="132"/>
  <c r="F60" i="132"/>
  <c r="K59" i="132"/>
  <c r="J59" i="132"/>
  <c r="I59" i="132"/>
  <c r="H59" i="132"/>
  <c r="G59" i="132"/>
  <c r="F59" i="132"/>
  <c r="K58" i="132"/>
  <c r="J58" i="132"/>
  <c r="I58" i="132"/>
  <c r="H58" i="132"/>
  <c r="G58" i="132"/>
  <c r="F58" i="132"/>
  <c r="K57" i="132"/>
  <c r="J57" i="132"/>
  <c r="I57" i="132"/>
  <c r="H57" i="132"/>
  <c r="G57" i="132"/>
  <c r="F57" i="132"/>
  <c r="K56" i="132"/>
  <c r="J56" i="132"/>
  <c r="I56" i="132"/>
  <c r="H56" i="132"/>
  <c r="G56" i="132"/>
  <c r="F56" i="132"/>
  <c r="K55" i="132"/>
  <c r="J55" i="132"/>
  <c r="I55" i="132"/>
  <c r="H55" i="132"/>
  <c r="G55" i="132"/>
  <c r="F55" i="132"/>
  <c r="K50" i="132"/>
  <c r="J50" i="132"/>
  <c r="I50" i="132"/>
  <c r="H50" i="132"/>
  <c r="G50" i="132"/>
  <c r="F50" i="132"/>
  <c r="K27" i="132"/>
  <c r="J27" i="132"/>
  <c r="I27" i="132"/>
  <c r="H27" i="132"/>
  <c r="G27" i="132"/>
  <c r="F27" i="132"/>
  <c r="K41" i="132"/>
  <c r="J41" i="132"/>
  <c r="I41" i="132"/>
  <c r="H41" i="132"/>
  <c r="G41" i="132"/>
  <c r="F41" i="132"/>
  <c r="K43" i="132"/>
  <c r="J43" i="132"/>
  <c r="I43" i="132"/>
  <c r="H43" i="132"/>
  <c r="K15" i="132"/>
  <c r="J15" i="132"/>
  <c r="I15" i="132"/>
  <c r="H15" i="132"/>
  <c r="G15" i="132"/>
  <c r="F15" i="132"/>
  <c r="K40" i="132"/>
  <c r="J40" i="132"/>
  <c r="I40" i="132"/>
  <c r="H40" i="132"/>
  <c r="G40" i="132"/>
  <c r="K25" i="132"/>
  <c r="J25" i="132"/>
  <c r="I25" i="132"/>
  <c r="H25" i="132"/>
  <c r="G25" i="132"/>
  <c r="F25" i="132"/>
  <c r="K42" i="132"/>
  <c r="J42" i="132"/>
  <c r="I42" i="132"/>
  <c r="H42" i="132"/>
  <c r="G42" i="132"/>
  <c r="F42" i="132"/>
  <c r="K44" i="132"/>
  <c r="J44" i="132"/>
  <c r="I44" i="132"/>
  <c r="H44" i="132"/>
  <c r="G44" i="132"/>
  <c r="F44" i="132"/>
  <c r="K14" i="132"/>
  <c r="J14" i="132"/>
  <c r="I14" i="132"/>
  <c r="H14" i="132"/>
  <c r="G14" i="132"/>
  <c r="F14" i="132"/>
  <c r="K35" i="132"/>
  <c r="J35" i="132"/>
  <c r="I35" i="132"/>
  <c r="H35" i="132"/>
  <c r="G35" i="132"/>
  <c r="K29" i="132"/>
  <c r="J29" i="132"/>
  <c r="I29" i="132"/>
  <c r="H29" i="132"/>
  <c r="G29" i="132"/>
  <c r="K21" i="132"/>
  <c r="J21" i="132"/>
  <c r="I21" i="132"/>
  <c r="H21" i="132"/>
  <c r="G21" i="132"/>
  <c r="F21" i="132"/>
  <c r="K18" i="132"/>
  <c r="J18" i="132"/>
  <c r="I18" i="132"/>
  <c r="H18" i="132"/>
  <c r="G18" i="132"/>
  <c r="F18" i="132"/>
  <c r="K48" i="132"/>
  <c r="J48" i="132"/>
  <c r="I48" i="132"/>
  <c r="H48" i="132"/>
  <c r="G48" i="132"/>
  <c r="F48" i="132"/>
  <c r="K10" i="132"/>
  <c r="J10" i="132"/>
  <c r="I10" i="132"/>
  <c r="H10" i="132"/>
  <c r="G10" i="132"/>
  <c r="F10" i="132"/>
  <c r="K54" i="132"/>
  <c r="J54" i="132"/>
  <c r="I54" i="132"/>
  <c r="H54" i="132"/>
  <c r="G54" i="132"/>
  <c r="F54" i="132"/>
  <c r="K33" i="132"/>
  <c r="J33" i="132"/>
  <c r="I33" i="132"/>
  <c r="H33" i="132"/>
  <c r="G33" i="132"/>
  <c r="F33" i="132"/>
  <c r="K53" i="132"/>
  <c r="J53" i="132"/>
  <c r="I53" i="132"/>
  <c r="H53" i="132"/>
  <c r="G53" i="132"/>
  <c r="F53" i="132"/>
  <c r="K32" i="132"/>
  <c r="J32" i="132"/>
  <c r="I32" i="132"/>
  <c r="H32" i="132"/>
  <c r="G32" i="132"/>
  <c r="F32" i="132"/>
  <c r="K52" i="132"/>
  <c r="J52" i="132"/>
  <c r="I52" i="132"/>
  <c r="H52" i="132"/>
  <c r="G52" i="132"/>
  <c r="F52" i="132"/>
  <c r="K51" i="132"/>
  <c r="J51" i="132"/>
  <c r="I51" i="132"/>
  <c r="H51" i="132"/>
  <c r="G51" i="132"/>
  <c r="F51" i="132"/>
  <c r="K23" i="132"/>
  <c r="J23" i="132"/>
  <c r="I23" i="132"/>
  <c r="H23" i="132"/>
  <c r="G23" i="132"/>
  <c r="F23" i="132"/>
  <c r="K19" i="132"/>
  <c r="J19" i="132"/>
  <c r="I19" i="132"/>
  <c r="H19" i="132"/>
  <c r="G19" i="132"/>
  <c r="F19" i="132"/>
  <c r="K39" i="132"/>
  <c r="J39" i="132"/>
  <c r="I39" i="132"/>
  <c r="H39" i="132"/>
  <c r="G39" i="132"/>
  <c r="K47" i="132"/>
  <c r="J47" i="132"/>
  <c r="I47" i="132"/>
  <c r="H47" i="132"/>
  <c r="G47" i="132"/>
  <c r="F47" i="132"/>
  <c r="K31" i="132"/>
  <c r="J31" i="132"/>
  <c r="I31" i="132"/>
  <c r="H31" i="132"/>
  <c r="G31" i="132"/>
  <c r="K37" i="132"/>
  <c r="J37" i="132"/>
  <c r="I37" i="132"/>
  <c r="H37" i="132"/>
  <c r="G37" i="132"/>
  <c r="F37" i="132"/>
  <c r="K13" i="132"/>
  <c r="J13" i="132"/>
  <c r="I13" i="132"/>
  <c r="H13" i="132"/>
  <c r="G13" i="132"/>
  <c r="F13" i="132"/>
  <c r="K26" i="132"/>
  <c r="J26" i="132"/>
  <c r="I26" i="132"/>
  <c r="H26" i="132"/>
  <c r="G26" i="132"/>
  <c r="F26" i="132"/>
  <c r="K36" i="132"/>
  <c r="J36" i="132"/>
  <c r="I36" i="132"/>
  <c r="H36" i="132"/>
  <c r="G36" i="132"/>
  <c r="F36" i="132"/>
  <c r="K34" i="132"/>
  <c r="J34" i="132"/>
  <c r="I34" i="132"/>
  <c r="H34" i="132"/>
  <c r="G34" i="132"/>
  <c r="K12" i="132"/>
  <c r="J12" i="132"/>
  <c r="I12" i="132"/>
  <c r="H12" i="132"/>
  <c r="G12" i="132"/>
  <c r="F12" i="132"/>
  <c r="K30" i="132"/>
  <c r="J30" i="132"/>
  <c r="I30" i="132"/>
  <c r="H30" i="132"/>
  <c r="G30" i="132"/>
  <c r="F30" i="132"/>
  <c r="K45" i="132"/>
  <c r="J45" i="132"/>
  <c r="I45" i="132"/>
  <c r="H45" i="132"/>
  <c r="G45" i="132"/>
  <c r="F45" i="132"/>
  <c r="K17" i="132"/>
  <c r="J17" i="132"/>
  <c r="I17" i="132"/>
  <c r="H17" i="132"/>
  <c r="G17" i="132"/>
  <c r="K28" i="132"/>
  <c r="J28" i="132"/>
  <c r="I28" i="132"/>
  <c r="H28" i="132"/>
  <c r="G28" i="132"/>
  <c r="K16" i="132"/>
  <c r="J16" i="132"/>
  <c r="I16" i="132"/>
  <c r="H16" i="132"/>
  <c r="G16" i="132"/>
  <c r="F16" i="132"/>
  <c r="K24" i="132"/>
  <c r="J24" i="132"/>
  <c r="I24" i="132"/>
  <c r="H24" i="132"/>
  <c r="K22" i="132"/>
  <c r="J22" i="132"/>
  <c r="I22" i="132"/>
  <c r="H22" i="132"/>
  <c r="G22" i="132"/>
  <c r="K49" i="132"/>
  <c r="J49" i="132"/>
  <c r="I49" i="132"/>
  <c r="H49" i="132"/>
  <c r="G49" i="132"/>
  <c r="F49" i="132"/>
  <c r="K11" i="132"/>
  <c r="J11" i="132"/>
  <c r="I11" i="132"/>
  <c r="H11" i="132"/>
  <c r="G11" i="132"/>
  <c r="F11" i="132"/>
  <c r="K20" i="132"/>
  <c r="J20" i="132"/>
  <c r="I20" i="132"/>
  <c r="H20" i="132"/>
  <c r="G20" i="132"/>
  <c r="F20" i="132"/>
  <c r="K38" i="132"/>
  <c r="J38" i="132"/>
  <c r="I38" i="132"/>
  <c r="H38" i="132"/>
  <c r="K46" i="132"/>
  <c r="J46" i="132"/>
  <c r="I46" i="132"/>
  <c r="H46" i="132"/>
  <c r="G46" i="132"/>
  <c r="F46" i="132"/>
  <c r="K69" i="135"/>
  <c r="J69" i="135"/>
  <c r="I69" i="135"/>
  <c r="H69" i="135"/>
  <c r="G69" i="135"/>
  <c r="F69" i="135"/>
  <c r="K68" i="135"/>
  <c r="J68" i="135"/>
  <c r="I68" i="135"/>
  <c r="H68" i="135"/>
  <c r="G68" i="135"/>
  <c r="F68" i="135"/>
  <c r="K67" i="135"/>
  <c r="J67" i="135"/>
  <c r="I67" i="135"/>
  <c r="H67" i="135"/>
  <c r="G67" i="135"/>
  <c r="F67" i="135"/>
  <c r="K34" i="135"/>
  <c r="J34" i="135"/>
  <c r="I34" i="135"/>
  <c r="H34" i="135"/>
  <c r="G34" i="135"/>
  <c r="F34" i="135"/>
  <c r="K26" i="135"/>
  <c r="J26" i="135"/>
  <c r="I26" i="135"/>
  <c r="H26" i="135"/>
  <c r="G26" i="135"/>
  <c r="F26" i="135"/>
  <c r="K39" i="135"/>
  <c r="J39" i="135"/>
  <c r="I39" i="135"/>
  <c r="H39" i="135"/>
  <c r="G39" i="135"/>
  <c r="F39" i="135"/>
  <c r="K56" i="135"/>
  <c r="J56" i="135"/>
  <c r="I56" i="135"/>
  <c r="H56" i="135"/>
  <c r="G56" i="135"/>
  <c r="F56" i="135"/>
  <c r="K55" i="135"/>
  <c r="J55" i="135"/>
  <c r="I55" i="135"/>
  <c r="H55" i="135"/>
  <c r="G55" i="135"/>
  <c r="F55" i="135"/>
  <c r="K63" i="135"/>
  <c r="J63" i="135"/>
  <c r="I63" i="135"/>
  <c r="H63" i="135"/>
  <c r="G63" i="135"/>
  <c r="K29" i="135"/>
  <c r="J29" i="135"/>
  <c r="I29" i="135"/>
  <c r="H29" i="135"/>
  <c r="G29" i="135"/>
  <c r="F29" i="135"/>
  <c r="K23" i="135"/>
  <c r="J23" i="135"/>
  <c r="I23" i="135"/>
  <c r="H23" i="135"/>
  <c r="G23" i="135"/>
  <c r="F23" i="135"/>
  <c r="K36" i="135"/>
  <c r="J36" i="135"/>
  <c r="I36" i="135"/>
  <c r="H36" i="135"/>
  <c r="G36" i="135"/>
  <c r="F36" i="135"/>
  <c r="K24" i="135"/>
  <c r="J24" i="135"/>
  <c r="I24" i="135"/>
  <c r="H24" i="135"/>
  <c r="G24" i="135"/>
  <c r="F24" i="135"/>
  <c r="K41" i="135"/>
  <c r="J41" i="135"/>
  <c r="I41" i="135"/>
  <c r="H41" i="135"/>
  <c r="G41" i="135"/>
  <c r="F41" i="135"/>
  <c r="K21" i="135"/>
  <c r="J21" i="135"/>
  <c r="I21" i="135"/>
  <c r="H21" i="135"/>
  <c r="G21" i="135"/>
  <c r="F21" i="135"/>
  <c r="K65" i="135"/>
  <c r="J65" i="135"/>
  <c r="I65" i="135"/>
  <c r="H65" i="135"/>
  <c r="G65" i="135"/>
  <c r="F65" i="135"/>
  <c r="K64" i="135"/>
  <c r="J64" i="135"/>
  <c r="I64" i="135"/>
  <c r="H64" i="135"/>
  <c r="G64" i="135"/>
  <c r="F64" i="135"/>
  <c r="K66" i="135"/>
  <c r="J66" i="135"/>
  <c r="I66" i="135"/>
  <c r="H66" i="135"/>
  <c r="G66" i="135"/>
  <c r="F66" i="135"/>
  <c r="K15" i="135"/>
  <c r="J15" i="135"/>
  <c r="I15" i="135"/>
  <c r="H15" i="135"/>
  <c r="G15" i="135"/>
  <c r="F15" i="135"/>
  <c r="K31" i="135"/>
  <c r="J31" i="135"/>
  <c r="I31" i="135"/>
  <c r="H31" i="135"/>
  <c r="G31" i="135"/>
  <c r="F31" i="135"/>
  <c r="K62" i="135"/>
  <c r="J62" i="135"/>
  <c r="I62" i="135"/>
  <c r="H62" i="135"/>
  <c r="G62" i="135"/>
  <c r="F62" i="135"/>
  <c r="K61" i="135"/>
  <c r="J61" i="135"/>
  <c r="I61" i="135"/>
  <c r="H61" i="135"/>
  <c r="G61" i="135"/>
  <c r="K38" i="135"/>
  <c r="J38" i="135"/>
  <c r="I38" i="135"/>
  <c r="H38" i="135"/>
  <c r="G38" i="135"/>
  <c r="F38" i="135"/>
  <c r="K40" i="135"/>
  <c r="J40" i="135"/>
  <c r="I40" i="135"/>
  <c r="H40" i="135"/>
  <c r="G40" i="135"/>
  <c r="F40" i="135"/>
  <c r="K59" i="135"/>
  <c r="J59" i="135"/>
  <c r="I59" i="135"/>
  <c r="H59" i="135"/>
  <c r="G59" i="135"/>
  <c r="F59" i="135"/>
  <c r="K11" i="135"/>
  <c r="J11" i="135"/>
  <c r="I11" i="135"/>
  <c r="H11" i="135"/>
  <c r="G11" i="135"/>
  <c r="F11" i="135"/>
  <c r="K58" i="135"/>
  <c r="J58" i="135"/>
  <c r="I58" i="135"/>
  <c r="H58" i="135"/>
  <c r="G58" i="135"/>
  <c r="F58" i="135"/>
  <c r="K22" i="135"/>
  <c r="J22" i="135"/>
  <c r="I22" i="135"/>
  <c r="H22" i="135"/>
  <c r="G22" i="135"/>
  <c r="F22" i="135"/>
  <c r="K44" i="135"/>
  <c r="J44" i="135"/>
  <c r="I44" i="135"/>
  <c r="H44" i="135"/>
  <c r="G44" i="135"/>
  <c r="F44" i="135"/>
  <c r="K54" i="135"/>
  <c r="J54" i="135"/>
  <c r="I54" i="135"/>
  <c r="H54" i="135"/>
  <c r="G54" i="135"/>
  <c r="F54" i="135"/>
  <c r="K20" i="135"/>
  <c r="J20" i="135"/>
  <c r="I20" i="135"/>
  <c r="H20" i="135"/>
  <c r="G20" i="135"/>
  <c r="F20" i="135"/>
  <c r="K47" i="135"/>
  <c r="J47" i="135"/>
  <c r="I47" i="135"/>
  <c r="H47" i="135"/>
  <c r="G47" i="135"/>
  <c r="F47" i="135"/>
  <c r="K33" i="135"/>
  <c r="J33" i="135"/>
  <c r="I33" i="135"/>
  <c r="H33" i="135"/>
  <c r="G33" i="135"/>
  <c r="F33" i="135"/>
  <c r="K60" i="135"/>
  <c r="J60" i="135"/>
  <c r="I60" i="135"/>
  <c r="H60" i="135"/>
  <c r="G60" i="135"/>
  <c r="F60" i="135"/>
  <c r="K50" i="135"/>
  <c r="J50" i="135"/>
  <c r="I50" i="135"/>
  <c r="H50" i="135"/>
  <c r="F50" i="135"/>
  <c r="K28" i="135"/>
  <c r="J28" i="135"/>
  <c r="I28" i="135"/>
  <c r="H28" i="135"/>
  <c r="G28" i="135"/>
  <c r="F28" i="135"/>
  <c r="K12" i="135"/>
  <c r="J12" i="135"/>
  <c r="I12" i="135"/>
  <c r="H12" i="135"/>
  <c r="G12" i="135"/>
  <c r="F12" i="135"/>
  <c r="K51" i="135"/>
  <c r="J51" i="135"/>
  <c r="I51" i="135"/>
  <c r="H51" i="135"/>
  <c r="G51" i="135"/>
  <c r="F51" i="135"/>
  <c r="K45" i="135"/>
  <c r="J45" i="135"/>
  <c r="I45" i="135"/>
  <c r="H45" i="135"/>
  <c r="G45" i="135"/>
  <c r="F45" i="135"/>
  <c r="K48" i="135"/>
  <c r="J48" i="135"/>
  <c r="I48" i="135"/>
  <c r="H48" i="135"/>
  <c r="G48" i="135"/>
  <c r="F48" i="135"/>
  <c r="K46" i="135"/>
  <c r="J46" i="135"/>
  <c r="I46" i="135"/>
  <c r="H46" i="135"/>
  <c r="F46" i="135"/>
  <c r="K14" i="135"/>
  <c r="J14" i="135"/>
  <c r="I14" i="135"/>
  <c r="H14" i="135"/>
  <c r="G14" i="135"/>
  <c r="F14" i="135"/>
  <c r="K52" i="135"/>
  <c r="J52" i="135"/>
  <c r="I52" i="135"/>
  <c r="H52" i="135"/>
  <c r="G52" i="135"/>
  <c r="F52" i="135"/>
  <c r="K37" i="135"/>
  <c r="J37" i="135"/>
  <c r="I37" i="135"/>
  <c r="H37" i="135"/>
  <c r="G37" i="135"/>
  <c r="F37" i="135"/>
  <c r="K17" i="135"/>
  <c r="J17" i="135"/>
  <c r="I17" i="135"/>
  <c r="H17" i="135"/>
  <c r="G17" i="135"/>
  <c r="F17" i="135"/>
  <c r="K16" i="135"/>
  <c r="J16" i="135"/>
  <c r="I16" i="135"/>
  <c r="H16" i="135"/>
  <c r="G16" i="135"/>
  <c r="F16" i="135"/>
  <c r="K19" i="135"/>
  <c r="J19" i="135"/>
  <c r="I19" i="135"/>
  <c r="H19" i="135"/>
  <c r="G19" i="135"/>
  <c r="F19" i="135"/>
  <c r="K32" i="135"/>
  <c r="J32" i="135"/>
  <c r="I32" i="135"/>
  <c r="H32" i="135"/>
  <c r="K49" i="135"/>
  <c r="J49" i="135"/>
  <c r="I49" i="135"/>
  <c r="H49" i="135"/>
  <c r="G49" i="135"/>
  <c r="F49" i="135"/>
  <c r="K30" i="135"/>
  <c r="J30" i="135"/>
  <c r="I30" i="135"/>
  <c r="H30" i="135"/>
  <c r="G30" i="135"/>
  <c r="F30" i="135"/>
  <c r="K35" i="135"/>
  <c r="J35" i="135"/>
  <c r="I35" i="135"/>
  <c r="H35" i="135"/>
  <c r="G35" i="135"/>
  <c r="F35" i="135"/>
  <c r="K25" i="135"/>
  <c r="J25" i="135"/>
  <c r="I25" i="135"/>
  <c r="H25" i="135"/>
  <c r="G25" i="135"/>
  <c r="F25" i="135"/>
  <c r="K43" i="135"/>
  <c r="J43" i="135"/>
  <c r="I43" i="135"/>
  <c r="H43" i="135"/>
  <c r="G43" i="135"/>
  <c r="F43" i="135"/>
  <c r="K42" i="135"/>
  <c r="J42" i="135"/>
  <c r="I42" i="135"/>
  <c r="H42" i="135"/>
  <c r="G42" i="135"/>
  <c r="F42" i="135"/>
  <c r="K57" i="135"/>
  <c r="J57" i="135"/>
  <c r="I57" i="135"/>
  <c r="H57" i="135"/>
  <c r="K10" i="135"/>
  <c r="J10" i="135"/>
  <c r="I10" i="135"/>
  <c r="H10" i="135"/>
  <c r="G10" i="135"/>
  <c r="K53" i="135"/>
  <c r="J53" i="135"/>
  <c r="I53" i="135"/>
  <c r="H53" i="135"/>
  <c r="G53" i="135"/>
  <c r="F53" i="135"/>
  <c r="K27" i="135"/>
  <c r="J27" i="135"/>
  <c r="I27" i="135"/>
  <c r="H27" i="135"/>
  <c r="F27" i="135"/>
  <c r="K18" i="135"/>
  <c r="J18" i="135"/>
  <c r="I18" i="135"/>
  <c r="H18" i="135"/>
  <c r="G18" i="135"/>
  <c r="F18" i="135"/>
  <c r="K13" i="135"/>
  <c r="J13" i="135"/>
  <c r="I13" i="135"/>
  <c r="H13" i="135"/>
  <c r="G13" i="135"/>
  <c r="F13" i="135"/>
  <c r="K69" i="136"/>
  <c r="J69" i="136"/>
  <c r="I69" i="136"/>
  <c r="H69" i="136"/>
  <c r="G69" i="136"/>
  <c r="F69" i="136"/>
  <c r="K68" i="136"/>
  <c r="J68" i="136"/>
  <c r="I68" i="136"/>
  <c r="H68" i="136"/>
  <c r="G68" i="136"/>
  <c r="F68" i="136"/>
  <c r="K67" i="136"/>
  <c r="J67" i="136"/>
  <c r="I67" i="136"/>
  <c r="H67" i="136"/>
  <c r="G67" i="136"/>
  <c r="F67" i="136"/>
  <c r="K66" i="136"/>
  <c r="J66" i="136"/>
  <c r="I66" i="136"/>
  <c r="H66" i="136"/>
  <c r="G66" i="136"/>
  <c r="F66" i="136"/>
  <c r="K65" i="136"/>
  <c r="J65" i="136"/>
  <c r="I65" i="136"/>
  <c r="H65" i="136"/>
  <c r="G65" i="136"/>
  <c r="F65" i="136"/>
  <c r="K64" i="136"/>
  <c r="J64" i="136"/>
  <c r="I64" i="136"/>
  <c r="H64" i="136"/>
  <c r="G64" i="136"/>
  <c r="F64" i="136"/>
  <c r="K63" i="136"/>
  <c r="J63" i="136"/>
  <c r="I63" i="136"/>
  <c r="H63" i="136"/>
  <c r="G63" i="136"/>
  <c r="F63" i="136"/>
  <c r="K62" i="136"/>
  <c r="J62" i="136"/>
  <c r="I62" i="136"/>
  <c r="H62" i="136"/>
  <c r="G62" i="136"/>
  <c r="F62" i="136"/>
  <c r="K61" i="136"/>
  <c r="J61" i="136"/>
  <c r="I61" i="136"/>
  <c r="H61" i="136"/>
  <c r="G61" i="136"/>
  <c r="F61" i="136"/>
  <c r="K60" i="136"/>
  <c r="J60" i="136"/>
  <c r="I60" i="136"/>
  <c r="H60" i="136"/>
  <c r="G60" i="136"/>
  <c r="F60" i="136"/>
  <c r="K59" i="136"/>
  <c r="J59" i="136"/>
  <c r="I59" i="136"/>
  <c r="H59" i="136"/>
  <c r="G59" i="136"/>
  <c r="F59" i="136"/>
  <c r="K58" i="136"/>
  <c r="J58" i="136"/>
  <c r="I58" i="136"/>
  <c r="H58" i="136"/>
  <c r="G58" i="136"/>
  <c r="F58" i="136"/>
  <c r="K57" i="136"/>
  <c r="J57" i="136"/>
  <c r="I57" i="136"/>
  <c r="H57" i="136"/>
  <c r="G57" i="136"/>
  <c r="F57" i="136"/>
  <c r="K56" i="136"/>
  <c r="J56" i="136"/>
  <c r="I56" i="136"/>
  <c r="H56" i="136"/>
  <c r="G56" i="136"/>
  <c r="F56" i="136"/>
  <c r="K55" i="136"/>
  <c r="J55" i="136"/>
  <c r="I55" i="136"/>
  <c r="H55" i="136"/>
  <c r="G55" i="136"/>
  <c r="F55" i="136"/>
  <c r="K54" i="136"/>
  <c r="J54" i="136"/>
  <c r="I54" i="136"/>
  <c r="H54" i="136"/>
  <c r="G54" i="136"/>
  <c r="F54" i="136"/>
  <c r="K53" i="136"/>
  <c r="J53" i="136"/>
  <c r="I53" i="136"/>
  <c r="H53" i="136"/>
  <c r="G53" i="136"/>
  <c r="F53" i="136"/>
  <c r="K52" i="136"/>
  <c r="J52" i="136"/>
  <c r="I52" i="136"/>
  <c r="H52" i="136"/>
  <c r="G52" i="136"/>
  <c r="F52" i="136"/>
  <c r="K51" i="136"/>
  <c r="J51" i="136"/>
  <c r="I51" i="136"/>
  <c r="H51" i="136"/>
  <c r="G51" i="136"/>
  <c r="F51" i="136"/>
  <c r="K50" i="136"/>
  <c r="J50" i="136"/>
  <c r="I50" i="136"/>
  <c r="H50" i="136"/>
  <c r="G50" i="136"/>
  <c r="F50" i="136"/>
  <c r="K49" i="136"/>
  <c r="J49" i="136"/>
  <c r="I49" i="136"/>
  <c r="H49" i="136"/>
  <c r="G49" i="136"/>
  <c r="F49" i="136"/>
  <c r="K48" i="136"/>
  <c r="J48" i="136"/>
  <c r="I48" i="136"/>
  <c r="H48" i="136"/>
  <c r="G48" i="136"/>
  <c r="F48" i="136"/>
  <c r="K47" i="136"/>
  <c r="J47" i="136"/>
  <c r="I47" i="136"/>
  <c r="H47" i="136"/>
  <c r="G47" i="136"/>
  <c r="F47" i="136"/>
  <c r="K46" i="136"/>
  <c r="J46" i="136"/>
  <c r="I46" i="136"/>
  <c r="H46" i="136"/>
  <c r="G46" i="136"/>
  <c r="F46" i="136"/>
  <c r="K45" i="136"/>
  <c r="J45" i="136"/>
  <c r="I45" i="136"/>
  <c r="H45" i="136"/>
  <c r="G45" i="136"/>
  <c r="F45" i="136"/>
  <c r="K44" i="136"/>
  <c r="J44" i="136"/>
  <c r="I44" i="136"/>
  <c r="H44" i="136"/>
  <c r="G44" i="136"/>
  <c r="F44" i="136"/>
  <c r="K43" i="136"/>
  <c r="J43" i="136"/>
  <c r="I43" i="136"/>
  <c r="H43" i="136"/>
  <c r="G43" i="136"/>
  <c r="F43" i="136"/>
  <c r="K42" i="136"/>
  <c r="J42" i="136"/>
  <c r="I42" i="136"/>
  <c r="H42" i="136"/>
  <c r="G42" i="136"/>
  <c r="F42" i="136"/>
  <c r="K41" i="136"/>
  <c r="J41" i="136"/>
  <c r="I41" i="136"/>
  <c r="H41" i="136"/>
  <c r="G41" i="136"/>
  <c r="F41" i="136"/>
  <c r="K30" i="136"/>
  <c r="J30" i="136"/>
  <c r="I30" i="136"/>
  <c r="H30" i="136"/>
  <c r="G30" i="136"/>
  <c r="F30" i="136"/>
  <c r="K40" i="136"/>
  <c r="J40" i="136"/>
  <c r="I40" i="136"/>
  <c r="H40" i="136"/>
  <c r="G40" i="136"/>
  <c r="F40" i="136"/>
  <c r="K29" i="136"/>
  <c r="J29" i="136"/>
  <c r="I29" i="136"/>
  <c r="H29" i="136"/>
  <c r="G29" i="136"/>
  <c r="F29" i="136"/>
  <c r="K33" i="136"/>
  <c r="J33" i="136"/>
  <c r="I33" i="136"/>
  <c r="H33" i="136"/>
  <c r="G33" i="136"/>
  <c r="F33" i="136"/>
  <c r="K31" i="136"/>
  <c r="J31" i="136"/>
  <c r="I31" i="136"/>
  <c r="H31" i="136"/>
  <c r="F31" i="136"/>
  <c r="K28" i="136"/>
  <c r="J28" i="136"/>
  <c r="I28" i="136"/>
  <c r="H28" i="136"/>
  <c r="G28" i="136"/>
  <c r="F28" i="136"/>
  <c r="K34" i="136"/>
  <c r="J34" i="136"/>
  <c r="I34" i="136"/>
  <c r="H34" i="136"/>
  <c r="G34" i="136"/>
  <c r="F34" i="136"/>
  <c r="K35" i="136"/>
  <c r="J35" i="136"/>
  <c r="I35" i="136"/>
  <c r="H35" i="136"/>
  <c r="G35" i="136"/>
  <c r="F35" i="136"/>
  <c r="K16" i="136"/>
  <c r="J16" i="136"/>
  <c r="I16" i="136"/>
  <c r="H16" i="136"/>
  <c r="F16" i="136"/>
  <c r="K13" i="136"/>
  <c r="J13" i="136"/>
  <c r="I13" i="136"/>
  <c r="H13" i="136"/>
  <c r="G13" i="136"/>
  <c r="F13" i="136"/>
  <c r="K39" i="136"/>
  <c r="J39" i="136"/>
  <c r="I39" i="136"/>
  <c r="H39" i="136"/>
  <c r="G39" i="136"/>
  <c r="F39" i="136"/>
  <c r="K15" i="136"/>
  <c r="J15" i="136"/>
  <c r="I15" i="136"/>
  <c r="H15" i="136"/>
  <c r="G15" i="136"/>
  <c r="F15" i="136"/>
  <c r="K36" i="136"/>
  <c r="J36" i="136"/>
  <c r="I36" i="136"/>
  <c r="H36" i="136"/>
  <c r="G36" i="136"/>
  <c r="F36" i="136"/>
  <c r="K25" i="136"/>
  <c r="J25" i="136"/>
  <c r="I25" i="136"/>
  <c r="H25" i="136"/>
  <c r="G25" i="136"/>
  <c r="F25" i="136"/>
  <c r="K37" i="136"/>
  <c r="J37" i="136"/>
  <c r="I37" i="136"/>
  <c r="H37" i="136"/>
  <c r="F37" i="136"/>
  <c r="K32" i="136"/>
  <c r="J32" i="136"/>
  <c r="I32" i="136"/>
  <c r="H32" i="136"/>
  <c r="G32" i="136"/>
  <c r="F32" i="136"/>
  <c r="K27" i="136"/>
  <c r="J27" i="136"/>
  <c r="I27" i="136"/>
  <c r="H27" i="136"/>
  <c r="G27" i="136"/>
  <c r="F27" i="136"/>
  <c r="K11" i="136"/>
  <c r="J11" i="136"/>
  <c r="I11" i="136"/>
  <c r="H11" i="136"/>
  <c r="G11" i="136"/>
  <c r="F11" i="136"/>
  <c r="K19" i="136"/>
  <c r="J19" i="136"/>
  <c r="I19" i="136"/>
  <c r="H19" i="136"/>
  <c r="G19" i="136"/>
  <c r="F19" i="136"/>
  <c r="K24" i="136"/>
  <c r="J24" i="136"/>
  <c r="I24" i="136"/>
  <c r="H24" i="136"/>
  <c r="G24" i="136"/>
  <c r="F24" i="136"/>
  <c r="K26" i="136"/>
  <c r="J26" i="136"/>
  <c r="I26" i="136"/>
  <c r="H26" i="136"/>
  <c r="G26" i="136"/>
  <c r="F26" i="136"/>
  <c r="K12" i="136"/>
  <c r="J12" i="136"/>
  <c r="I12" i="136"/>
  <c r="H12" i="136"/>
  <c r="G12" i="136"/>
  <c r="F12" i="136"/>
  <c r="K20" i="136"/>
  <c r="J20" i="136"/>
  <c r="I20" i="136"/>
  <c r="H20" i="136"/>
  <c r="G20" i="136"/>
  <c r="F20" i="136"/>
  <c r="K17" i="136"/>
  <c r="J17" i="136"/>
  <c r="I17" i="136"/>
  <c r="H17" i="136"/>
  <c r="F17" i="136"/>
  <c r="K23" i="136"/>
  <c r="J23" i="136"/>
  <c r="I23" i="136"/>
  <c r="H23" i="136"/>
  <c r="G23" i="136"/>
  <c r="F23" i="136"/>
  <c r="K22" i="136"/>
  <c r="J22" i="136"/>
  <c r="I22" i="136"/>
  <c r="H22" i="136"/>
  <c r="G22" i="136"/>
  <c r="F22" i="136"/>
  <c r="K21" i="136"/>
  <c r="J21" i="136"/>
  <c r="I21" i="136"/>
  <c r="H21" i="136"/>
  <c r="G21" i="136"/>
  <c r="F21" i="136"/>
  <c r="K38" i="136"/>
  <c r="J38" i="136"/>
  <c r="I38" i="136"/>
  <c r="H38" i="136"/>
  <c r="G38" i="136"/>
  <c r="F38" i="136"/>
  <c r="K18" i="136"/>
  <c r="J18" i="136"/>
  <c r="I18" i="136"/>
  <c r="H18" i="136"/>
  <c r="G18" i="136"/>
  <c r="F18" i="136"/>
  <c r="K10" i="136"/>
  <c r="J10" i="136"/>
  <c r="I10" i="136"/>
  <c r="H10" i="136"/>
  <c r="G10" i="136"/>
  <c r="F10" i="136"/>
  <c r="K14" i="136"/>
  <c r="J14" i="136"/>
  <c r="I14" i="136"/>
  <c r="H14" i="136"/>
  <c r="G14" i="136"/>
  <c r="F14" i="136"/>
  <c r="K69" i="137"/>
  <c r="J69" i="137"/>
  <c r="I69" i="137"/>
  <c r="H69" i="137"/>
  <c r="G69" i="137"/>
  <c r="F69" i="137"/>
  <c r="K39" i="137"/>
  <c r="J39" i="137"/>
  <c r="I39" i="137"/>
  <c r="H39" i="137"/>
  <c r="G39" i="137"/>
  <c r="F39" i="137"/>
  <c r="K25" i="137"/>
  <c r="J25" i="137"/>
  <c r="I25" i="137"/>
  <c r="H25" i="137"/>
  <c r="G25" i="137"/>
  <c r="F25" i="137"/>
  <c r="K40" i="137"/>
  <c r="J40" i="137"/>
  <c r="I40" i="137"/>
  <c r="H40" i="137"/>
  <c r="G40" i="137"/>
  <c r="F40" i="137"/>
  <c r="K33" i="137"/>
  <c r="J33" i="137"/>
  <c r="I33" i="137"/>
  <c r="H33" i="137"/>
  <c r="G33" i="137"/>
  <c r="F33" i="137"/>
  <c r="K17" i="137"/>
  <c r="J17" i="137"/>
  <c r="I17" i="137"/>
  <c r="H17" i="137"/>
  <c r="G17" i="137"/>
  <c r="F17" i="137"/>
  <c r="K41" i="137"/>
  <c r="J41" i="137"/>
  <c r="I41" i="137"/>
  <c r="H41" i="137"/>
  <c r="G41" i="137"/>
  <c r="F41" i="137"/>
  <c r="K42" i="137"/>
  <c r="J42" i="137"/>
  <c r="I42" i="137"/>
  <c r="H42" i="137"/>
  <c r="G42" i="137"/>
  <c r="F42" i="137"/>
  <c r="K52" i="137"/>
  <c r="J52" i="137"/>
  <c r="I52" i="137"/>
  <c r="H52" i="137"/>
  <c r="G52" i="137"/>
  <c r="F52" i="137"/>
  <c r="K55" i="137"/>
  <c r="J55" i="137"/>
  <c r="I55" i="137"/>
  <c r="H55" i="137"/>
  <c r="G55" i="137"/>
  <c r="F55" i="137"/>
  <c r="K27" i="137"/>
  <c r="J27" i="137"/>
  <c r="I27" i="137"/>
  <c r="H27" i="137"/>
  <c r="G27" i="137"/>
  <c r="F27" i="137"/>
  <c r="K35" i="137"/>
  <c r="J35" i="137"/>
  <c r="I35" i="137"/>
  <c r="H35" i="137"/>
  <c r="G35" i="137"/>
  <c r="F35" i="137"/>
  <c r="K29" i="137"/>
  <c r="J29" i="137"/>
  <c r="I29" i="137"/>
  <c r="H29" i="137"/>
  <c r="G29" i="137"/>
  <c r="K15" i="137"/>
  <c r="J15" i="137"/>
  <c r="I15" i="137"/>
  <c r="H15" i="137"/>
  <c r="F15" i="137"/>
  <c r="K59" i="137"/>
  <c r="J59" i="137"/>
  <c r="I59" i="137"/>
  <c r="H59" i="137"/>
  <c r="G59" i="137"/>
  <c r="F59" i="137"/>
  <c r="K60" i="137"/>
  <c r="J60" i="137"/>
  <c r="I60" i="137"/>
  <c r="H60" i="137"/>
  <c r="G60" i="137"/>
  <c r="F60" i="137"/>
  <c r="K56" i="137"/>
  <c r="J56" i="137"/>
  <c r="I56" i="137"/>
  <c r="H56" i="137"/>
  <c r="G56" i="137"/>
  <c r="F56" i="137"/>
  <c r="K14" i="137"/>
  <c r="J14" i="137"/>
  <c r="I14" i="137"/>
  <c r="H14" i="137"/>
  <c r="G14" i="137"/>
  <c r="F14" i="137"/>
  <c r="K20" i="137"/>
  <c r="J20" i="137"/>
  <c r="I20" i="137"/>
  <c r="H20" i="137"/>
  <c r="G20" i="137"/>
  <c r="F20" i="137"/>
  <c r="K65" i="137"/>
  <c r="J65" i="137"/>
  <c r="I65" i="137"/>
  <c r="H65" i="137"/>
  <c r="G65" i="137"/>
  <c r="F65" i="137"/>
  <c r="K37" i="137"/>
  <c r="J37" i="137"/>
  <c r="I37" i="137"/>
  <c r="H37" i="137"/>
  <c r="G37" i="137"/>
  <c r="F37" i="137"/>
  <c r="K49" i="137"/>
  <c r="J49" i="137"/>
  <c r="I49" i="137"/>
  <c r="H49" i="137"/>
  <c r="G49" i="137"/>
  <c r="F49" i="137"/>
  <c r="K31" i="137"/>
  <c r="J31" i="137"/>
  <c r="I31" i="137"/>
  <c r="H31" i="137"/>
  <c r="G31" i="137"/>
  <c r="F31" i="137"/>
  <c r="K36" i="137"/>
  <c r="J36" i="137"/>
  <c r="I36" i="137"/>
  <c r="H36" i="137"/>
  <c r="G36" i="137"/>
  <c r="F36" i="137"/>
  <c r="K13" i="137"/>
  <c r="J13" i="137"/>
  <c r="I13" i="137"/>
  <c r="H13" i="137"/>
  <c r="G13" i="137"/>
  <c r="F13" i="137"/>
  <c r="K51" i="137"/>
  <c r="J51" i="137"/>
  <c r="I51" i="137"/>
  <c r="H51" i="137"/>
  <c r="G51" i="137"/>
  <c r="F51" i="137"/>
  <c r="K67" i="137"/>
  <c r="J67" i="137"/>
  <c r="I67" i="137"/>
  <c r="H67" i="137"/>
  <c r="G67" i="137"/>
  <c r="F67" i="137"/>
  <c r="K66" i="137"/>
  <c r="J66" i="137"/>
  <c r="I66" i="137"/>
  <c r="H66" i="137"/>
  <c r="G66" i="137"/>
  <c r="F66" i="137"/>
  <c r="K19" i="137"/>
  <c r="J19" i="137"/>
  <c r="I19" i="137"/>
  <c r="H19" i="137"/>
  <c r="G19" i="137"/>
  <c r="F19" i="137"/>
  <c r="K62" i="137"/>
  <c r="J62" i="137"/>
  <c r="I62" i="137"/>
  <c r="H62" i="137"/>
  <c r="G62" i="137"/>
  <c r="F62" i="137"/>
  <c r="K26" i="137"/>
  <c r="J26" i="137"/>
  <c r="I26" i="137"/>
  <c r="H26" i="137"/>
  <c r="G26" i="137"/>
  <c r="F26" i="137"/>
  <c r="K48" i="137"/>
  <c r="J48" i="137"/>
  <c r="I48" i="137"/>
  <c r="H48" i="137"/>
  <c r="G48" i="137"/>
  <c r="F48" i="137"/>
  <c r="K47" i="137"/>
  <c r="J47" i="137"/>
  <c r="I47" i="137"/>
  <c r="H47" i="137"/>
  <c r="G47" i="137"/>
  <c r="F47" i="137"/>
  <c r="K46" i="137"/>
  <c r="J46" i="137"/>
  <c r="I46" i="137"/>
  <c r="H46" i="137"/>
  <c r="K16" i="137"/>
  <c r="J16" i="137"/>
  <c r="I16" i="137"/>
  <c r="H16" i="137"/>
  <c r="G16" i="137"/>
  <c r="F16" i="137"/>
  <c r="K45" i="137"/>
  <c r="J45" i="137"/>
  <c r="I45" i="137"/>
  <c r="H45" i="137"/>
  <c r="G45" i="137"/>
  <c r="F45" i="137"/>
  <c r="K43" i="137"/>
  <c r="J43" i="137"/>
  <c r="I43" i="137"/>
  <c r="H43" i="137"/>
  <c r="G43" i="137"/>
  <c r="F43" i="137"/>
  <c r="K44" i="137"/>
  <c r="J44" i="137"/>
  <c r="I44" i="137"/>
  <c r="H44" i="137"/>
  <c r="G44" i="137"/>
  <c r="F44" i="137"/>
  <c r="K28" i="137"/>
  <c r="J28" i="137"/>
  <c r="I28" i="137"/>
  <c r="H28" i="137"/>
  <c r="G28" i="137"/>
  <c r="F28" i="137"/>
  <c r="K38" i="137"/>
  <c r="J38" i="137"/>
  <c r="I38" i="137"/>
  <c r="H38" i="137"/>
  <c r="G38" i="137"/>
  <c r="F38" i="137"/>
  <c r="K30" i="137"/>
  <c r="J30" i="137"/>
  <c r="I30" i="137"/>
  <c r="H30" i="137"/>
  <c r="G30" i="137"/>
  <c r="F30" i="137"/>
  <c r="K58" i="137"/>
  <c r="J58" i="137"/>
  <c r="I58" i="137"/>
  <c r="H58" i="137"/>
  <c r="G58" i="137"/>
  <c r="F58" i="137"/>
  <c r="K61" i="137"/>
  <c r="J61" i="137"/>
  <c r="I61" i="137"/>
  <c r="H61" i="137"/>
  <c r="G61" i="137"/>
  <c r="F61" i="137"/>
  <c r="K68" i="137"/>
  <c r="J68" i="137"/>
  <c r="I68" i="137"/>
  <c r="H68" i="137"/>
  <c r="G68" i="137"/>
  <c r="F68" i="137"/>
  <c r="K64" i="137"/>
  <c r="J64" i="137"/>
  <c r="I64" i="137"/>
  <c r="H64" i="137"/>
  <c r="G64" i="137"/>
  <c r="F64" i="137"/>
  <c r="K63" i="137"/>
  <c r="J63" i="137"/>
  <c r="I63" i="137"/>
  <c r="H63" i="137"/>
  <c r="G63" i="137"/>
  <c r="F63" i="137"/>
  <c r="K21" i="137"/>
  <c r="J21" i="137"/>
  <c r="I21" i="137"/>
  <c r="H21" i="137"/>
  <c r="G21" i="137"/>
  <c r="F21" i="137"/>
  <c r="K18" i="137"/>
  <c r="J18" i="137"/>
  <c r="I18" i="137"/>
  <c r="H18" i="137"/>
  <c r="G18" i="137"/>
  <c r="F18" i="137"/>
  <c r="K34" i="137"/>
  <c r="J34" i="137"/>
  <c r="I34" i="137"/>
  <c r="H34" i="137"/>
  <c r="G34" i="137"/>
  <c r="F34" i="137"/>
  <c r="K50" i="137"/>
  <c r="J50" i="137"/>
  <c r="I50" i="137"/>
  <c r="H50" i="137"/>
  <c r="G50" i="137"/>
  <c r="F50" i="137"/>
  <c r="K32" i="137"/>
  <c r="J32" i="137"/>
  <c r="I32" i="137"/>
  <c r="H32" i="137"/>
  <c r="G32" i="137"/>
  <c r="F32" i="137"/>
  <c r="K54" i="137"/>
  <c r="J54" i="137"/>
  <c r="I54" i="137"/>
  <c r="H54" i="137"/>
  <c r="G54" i="137"/>
  <c r="F54" i="137"/>
  <c r="K22" i="137"/>
  <c r="J22" i="137"/>
  <c r="I22" i="137"/>
  <c r="H22" i="137"/>
  <c r="G22" i="137"/>
  <c r="F22" i="137"/>
  <c r="K57" i="137"/>
  <c r="J57" i="137"/>
  <c r="I57" i="137"/>
  <c r="H57" i="137"/>
  <c r="G57" i="137"/>
  <c r="F57" i="137"/>
  <c r="K24" i="137"/>
  <c r="J24" i="137"/>
  <c r="I24" i="137"/>
  <c r="H24" i="137"/>
  <c r="G24" i="137"/>
  <c r="F24" i="137"/>
  <c r="K53" i="137"/>
  <c r="J53" i="137"/>
  <c r="I53" i="137"/>
  <c r="H53" i="137"/>
  <c r="G53" i="137"/>
  <c r="F53" i="137"/>
  <c r="K12" i="137"/>
  <c r="J12" i="137"/>
  <c r="I12" i="137"/>
  <c r="H12" i="137"/>
  <c r="G12" i="137"/>
  <c r="F12" i="137"/>
  <c r="K11" i="137"/>
  <c r="J11" i="137"/>
  <c r="I11" i="137"/>
  <c r="H11" i="137"/>
  <c r="G11" i="137"/>
  <c r="F11" i="137"/>
  <c r="K23" i="137"/>
  <c r="J23" i="137"/>
  <c r="I23" i="137"/>
  <c r="H23" i="137"/>
  <c r="G23" i="137"/>
  <c r="F23" i="137"/>
  <c r="K10" i="137"/>
  <c r="J10" i="137"/>
  <c r="I10" i="137"/>
  <c r="H10" i="137"/>
  <c r="G10" i="137"/>
  <c r="K69" i="140"/>
  <c r="J69" i="140"/>
  <c r="I69" i="140"/>
  <c r="H69" i="140"/>
  <c r="G69" i="140"/>
  <c r="F69" i="140"/>
  <c r="K68" i="140"/>
  <c r="J68" i="140"/>
  <c r="I68" i="140"/>
  <c r="H68" i="140"/>
  <c r="G68" i="140"/>
  <c r="F68" i="140"/>
  <c r="K67" i="140"/>
  <c r="J67" i="140"/>
  <c r="I67" i="140"/>
  <c r="H67" i="140"/>
  <c r="G67" i="140"/>
  <c r="F67" i="140"/>
  <c r="K66" i="140"/>
  <c r="J66" i="140"/>
  <c r="I66" i="140"/>
  <c r="H66" i="140"/>
  <c r="G66" i="140"/>
  <c r="F66" i="140"/>
  <c r="K65" i="140"/>
  <c r="J65" i="140"/>
  <c r="I65" i="140"/>
  <c r="H65" i="140"/>
  <c r="G65" i="140"/>
  <c r="F65" i="140"/>
  <c r="K64" i="140"/>
  <c r="J64" i="140"/>
  <c r="I64" i="140"/>
  <c r="H64" i="140"/>
  <c r="G64" i="140"/>
  <c r="F64" i="140"/>
  <c r="K63" i="140"/>
  <c r="J63" i="140"/>
  <c r="I63" i="140"/>
  <c r="H63" i="140"/>
  <c r="G63" i="140"/>
  <c r="F63" i="140"/>
  <c r="K62" i="140"/>
  <c r="J62" i="140"/>
  <c r="I62" i="140"/>
  <c r="H62" i="140"/>
  <c r="G62" i="140"/>
  <c r="F62" i="140"/>
  <c r="K61" i="140"/>
  <c r="J61" i="140"/>
  <c r="I61" i="140"/>
  <c r="H61" i="140"/>
  <c r="G61" i="140"/>
  <c r="F61" i="140"/>
  <c r="K60" i="140"/>
  <c r="J60" i="140"/>
  <c r="I60" i="140"/>
  <c r="H60" i="140"/>
  <c r="G60" i="140"/>
  <c r="F60" i="140"/>
  <c r="K59" i="140"/>
  <c r="J59" i="140"/>
  <c r="I59" i="140"/>
  <c r="H59" i="140"/>
  <c r="G59" i="140"/>
  <c r="F59" i="140"/>
  <c r="K58" i="140"/>
  <c r="J58" i="140"/>
  <c r="I58" i="140"/>
  <c r="H58" i="140"/>
  <c r="G58" i="140"/>
  <c r="F58" i="140"/>
  <c r="K57" i="140"/>
  <c r="J57" i="140"/>
  <c r="I57" i="140"/>
  <c r="H57" i="140"/>
  <c r="G57" i="140"/>
  <c r="F57" i="140"/>
  <c r="K56" i="140"/>
  <c r="J56" i="140"/>
  <c r="I56" i="140"/>
  <c r="H56" i="140"/>
  <c r="G56" i="140"/>
  <c r="F56" i="140"/>
  <c r="K55" i="140"/>
  <c r="J55" i="140"/>
  <c r="I55" i="140"/>
  <c r="H55" i="140"/>
  <c r="G55" i="140"/>
  <c r="F55" i="140"/>
  <c r="K54" i="140"/>
  <c r="J54" i="140"/>
  <c r="I54" i="140"/>
  <c r="H54" i="140"/>
  <c r="G54" i="140"/>
  <c r="F54" i="140"/>
  <c r="K53" i="140"/>
  <c r="J53" i="140"/>
  <c r="I53" i="140"/>
  <c r="H53" i="140"/>
  <c r="G53" i="140"/>
  <c r="F53" i="140"/>
  <c r="K52" i="140"/>
  <c r="J52" i="140"/>
  <c r="I52" i="140"/>
  <c r="H52" i="140"/>
  <c r="G52" i="140"/>
  <c r="F52" i="140"/>
  <c r="K51" i="140"/>
  <c r="J51" i="140"/>
  <c r="I51" i="140"/>
  <c r="H51" i="140"/>
  <c r="G51" i="140"/>
  <c r="F51" i="140"/>
  <c r="K50" i="140"/>
  <c r="J50" i="140"/>
  <c r="I50" i="140"/>
  <c r="H50" i="140"/>
  <c r="G50" i="140"/>
  <c r="F50" i="140"/>
  <c r="K49" i="140"/>
  <c r="J49" i="140"/>
  <c r="I49" i="140"/>
  <c r="H49" i="140"/>
  <c r="G49" i="140"/>
  <c r="F49" i="140"/>
  <c r="K48" i="140"/>
  <c r="J48" i="140"/>
  <c r="I48" i="140"/>
  <c r="H48" i="140"/>
  <c r="G48" i="140"/>
  <c r="F48" i="140"/>
  <c r="K15" i="140"/>
  <c r="J15" i="140"/>
  <c r="I15" i="140"/>
  <c r="H15" i="140"/>
  <c r="G15" i="140"/>
  <c r="F15" i="140"/>
  <c r="K24" i="140"/>
  <c r="J24" i="140"/>
  <c r="I24" i="140"/>
  <c r="H24" i="140"/>
  <c r="G24" i="140"/>
  <c r="F24" i="140"/>
  <c r="K32" i="140"/>
  <c r="J32" i="140"/>
  <c r="I32" i="140"/>
  <c r="H32" i="140"/>
  <c r="G32" i="140"/>
  <c r="F32" i="140"/>
  <c r="K35" i="140"/>
  <c r="J35" i="140"/>
  <c r="I35" i="140"/>
  <c r="H35" i="140"/>
  <c r="K42" i="140"/>
  <c r="J42" i="140"/>
  <c r="I42" i="140"/>
  <c r="H42" i="140"/>
  <c r="K34" i="140"/>
  <c r="J34" i="140"/>
  <c r="I34" i="140"/>
  <c r="H34" i="140"/>
  <c r="G34" i="140"/>
  <c r="F34" i="140"/>
  <c r="K30" i="140"/>
  <c r="J30" i="140"/>
  <c r="I30" i="140"/>
  <c r="H30" i="140"/>
  <c r="G30" i="140"/>
  <c r="F30" i="140"/>
  <c r="K14" i="140"/>
  <c r="J14" i="140"/>
  <c r="I14" i="140"/>
  <c r="H14" i="140"/>
  <c r="G14" i="140"/>
  <c r="F14" i="140"/>
  <c r="K40" i="140"/>
  <c r="J40" i="140"/>
  <c r="I40" i="140"/>
  <c r="H40" i="140"/>
  <c r="K23" i="140"/>
  <c r="J23" i="140"/>
  <c r="I23" i="140"/>
  <c r="H23" i="140"/>
  <c r="G23" i="140"/>
  <c r="F23" i="140"/>
  <c r="K33" i="140"/>
  <c r="J33" i="140"/>
  <c r="I33" i="140"/>
  <c r="H33" i="140"/>
  <c r="G33" i="140"/>
  <c r="K37" i="140"/>
  <c r="J37" i="140"/>
  <c r="I37" i="140"/>
  <c r="H37" i="140"/>
  <c r="G37" i="140"/>
  <c r="F37" i="140"/>
  <c r="K20" i="140"/>
  <c r="J20" i="140"/>
  <c r="I20" i="140"/>
  <c r="H20" i="140"/>
  <c r="G20" i="140"/>
  <c r="F20" i="140"/>
  <c r="K41" i="140"/>
  <c r="J41" i="140"/>
  <c r="I41" i="140"/>
  <c r="H41" i="140"/>
  <c r="G41" i="140"/>
  <c r="F41" i="140"/>
  <c r="K26" i="140"/>
  <c r="J26" i="140"/>
  <c r="I26" i="140"/>
  <c r="H26" i="140"/>
  <c r="G26" i="140"/>
  <c r="F26" i="140"/>
  <c r="K25" i="140"/>
  <c r="J25" i="140"/>
  <c r="I25" i="140"/>
  <c r="H25" i="140"/>
  <c r="G25" i="140"/>
  <c r="F25" i="140"/>
  <c r="K17" i="140"/>
  <c r="J17" i="140"/>
  <c r="I17" i="140"/>
  <c r="H17" i="140"/>
  <c r="G17" i="140"/>
  <c r="F17" i="140"/>
  <c r="K18" i="140"/>
  <c r="J18" i="140"/>
  <c r="I18" i="140"/>
  <c r="H18" i="140"/>
  <c r="G18" i="140"/>
  <c r="F18" i="140"/>
  <c r="K47" i="140"/>
  <c r="J47" i="140"/>
  <c r="I47" i="140"/>
  <c r="H47" i="140"/>
  <c r="G47" i="140"/>
  <c r="F47" i="140"/>
  <c r="K46" i="140"/>
  <c r="J46" i="140"/>
  <c r="I46" i="140"/>
  <c r="H46" i="140"/>
  <c r="G46" i="140"/>
  <c r="F46" i="140"/>
  <c r="K43" i="140"/>
  <c r="J43" i="140"/>
  <c r="I43" i="140"/>
  <c r="H43" i="140"/>
  <c r="G43" i="140"/>
  <c r="F43" i="140"/>
  <c r="K12" i="140"/>
  <c r="J12" i="140"/>
  <c r="I12" i="140"/>
  <c r="H12" i="140"/>
  <c r="G12" i="140"/>
  <c r="F12" i="140"/>
  <c r="K10" i="140"/>
  <c r="J10" i="140"/>
  <c r="I10" i="140"/>
  <c r="H10" i="140"/>
  <c r="G10" i="140"/>
  <c r="F10" i="140"/>
  <c r="K39" i="140"/>
  <c r="J39" i="140"/>
  <c r="I39" i="140"/>
  <c r="H39" i="140"/>
  <c r="G39" i="140"/>
  <c r="F39" i="140"/>
  <c r="K31" i="140"/>
  <c r="J31" i="140"/>
  <c r="I31" i="140"/>
  <c r="H31" i="140"/>
  <c r="G31" i="140"/>
  <c r="F31" i="140"/>
  <c r="K38" i="140"/>
  <c r="J38" i="140"/>
  <c r="I38" i="140"/>
  <c r="H38" i="140"/>
  <c r="G38" i="140"/>
  <c r="F38" i="140"/>
  <c r="K36" i="140"/>
  <c r="J36" i="140"/>
  <c r="I36" i="140"/>
  <c r="H36" i="140"/>
  <c r="G36" i="140"/>
  <c r="F36" i="140"/>
  <c r="K19" i="140"/>
  <c r="J19" i="140"/>
  <c r="I19" i="140"/>
  <c r="H19" i="140"/>
  <c r="G19" i="140"/>
  <c r="F19" i="140"/>
  <c r="K21" i="140"/>
  <c r="J21" i="140"/>
  <c r="I21" i="140"/>
  <c r="H21" i="140"/>
  <c r="G21" i="140"/>
  <c r="F21" i="140"/>
  <c r="K29" i="140"/>
  <c r="J29" i="140"/>
  <c r="I29" i="140"/>
  <c r="H29" i="140"/>
  <c r="G29" i="140"/>
  <c r="F29" i="140"/>
  <c r="K28" i="140"/>
  <c r="J28" i="140"/>
  <c r="I28" i="140"/>
  <c r="H28" i="140"/>
  <c r="G28" i="140"/>
  <c r="F28" i="140"/>
  <c r="K45" i="140"/>
  <c r="J45" i="140"/>
  <c r="I45" i="140"/>
  <c r="H45" i="140"/>
  <c r="G45" i="140"/>
  <c r="F45" i="140"/>
  <c r="K27" i="140"/>
  <c r="J27" i="140"/>
  <c r="I27" i="140"/>
  <c r="H27" i="140"/>
  <c r="K13" i="140"/>
  <c r="J13" i="140"/>
  <c r="I13" i="140"/>
  <c r="H13" i="140"/>
  <c r="G13" i="140"/>
  <c r="F13" i="140"/>
  <c r="K22" i="140"/>
  <c r="J22" i="140"/>
  <c r="I22" i="140"/>
  <c r="H22" i="140"/>
  <c r="G22" i="140"/>
  <c r="F22" i="140"/>
  <c r="K11" i="140"/>
  <c r="J11" i="140"/>
  <c r="I11" i="140"/>
  <c r="H11" i="140"/>
  <c r="G11" i="140"/>
  <c r="F11" i="140"/>
  <c r="K16" i="140"/>
  <c r="J16" i="140"/>
  <c r="I16" i="140"/>
  <c r="H16" i="140"/>
  <c r="G16" i="140"/>
  <c r="F16" i="140"/>
  <c r="K44" i="140"/>
  <c r="J44" i="140"/>
  <c r="I44" i="140"/>
  <c r="H44" i="140"/>
  <c r="G44" i="140"/>
  <c r="F44" i="140"/>
  <c r="K69" i="141"/>
  <c r="J69" i="141"/>
  <c r="I69" i="141"/>
  <c r="H69" i="141"/>
  <c r="G69" i="141"/>
  <c r="F69" i="141"/>
  <c r="K68" i="141"/>
  <c r="J68" i="141"/>
  <c r="I68" i="141"/>
  <c r="H68" i="141"/>
  <c r="G68" i="141"/>
  <c r="F68" i="141"/>
  <c r="K67" i="141"/>
  <c r="J67" i="141"/>
  <c r="I67" i="141"/>
  <c r="H67" i="141"/>
  <c r="G67" i="141"/>
  <c r="F67" i="141"/>
  <c r="K66" i="141"/>
  <c r="J66" i="141"/>
  <c r="I66" i="141"/>
  <c r="H66" i="141"/>
  <c r="G66" i="141"/>
  <c r="F66" i="141"/>
  <c r="K65" i="141"/>
  <c r="J65" i="141"/>
  <c r="I65" i="141"/>
  <c r="H65" i="141"/>
  <c r="G65" i="141"/>
  <c r="F65" i="141"/>
  <c r="K64" i="141"/>
  <c r="J64" i="141"/>
  <c r="I64" i="141"/>
  <c r="H64" i="141"/>
  <c r="G64" i="141"/>
  <c r="F64" i="141"/>
  <c r="K63" i="141"/>
  <c r="J63" i="141"/>
  <c r="I63" i="141"/>
  <c r="H63" i="141"/>
  <c r="G63" i="141"/>
  <c r="F63" i="141"/>
  <c r="K62" i="141"/>
  <c r="J62" i="141"/>
  <c r="I62" i="141"/>
  <c r="H62" i="141"/>
  <c r="G62" i="141"/>
  <c r="F62" i="141"/>
  <c r="K61" i="141"/>
  <c r="J61" i="141"/>
  <c r="I61" i="141"/>
  <c r="H61" i="141"/>
  <c r="G61" i="141"/>
  <c r="F61" i="141"/>
  <c r="K60" i="141"/>
  <c r="J60" i="141"/>
  <c r="I60" i="141"/>
  <c r="H60" i="141"/>
  <c r="G60" i="141"/>
  <c r="F60" i="141"/>
  <c r="K59" i="141"/>
  <c r="J59" i="141"/>
  <c r="I59" i="141"/>
  <c r="H59" i="141"/>
  <c r="G59" i="141"/>
  <c r="F59" i="141"/>
  <c r="K58" i="141"/>
  <c r="J58" i="141"/>
  <c r="I58" i="141"/>
  <c r="H58" i="141"/>
  <c r="G58" i="141"/>
  <c r="F58" i="141"/>
  <c r="K57" i="141"/>
  <c r="J57" i="141"/>
  <c r="I57" i="141"/>
  <c r="H57" i="141"/>
  <c r="G57" i="141"/>
  <c r="F57" i="141"/>
  <c r="K56" i="141"/>
  <c r="J56" i="141"/>
  <c r="I56" i="141"/>
  <c r="H56" i="141"/>
  <c r="G56" i="141"/>
  <c r="F56" i="141"/>
  <c r="K55" i="141"/>
  <c r="J55" i="141"/>
  <c r="I55" i="141"/>
  <c r="H55" i="141"/>
  <c r="G55" i="141"/>
  <c r="F55" i="141"/>
  <c r="K54" i="141"/>
  <c r="J54" i="141"/>
  <c r="I54" i="141"/>
  <c r="H54" i="141"/>
  <c r="G54" i="141"/>
  <c r="F54" i="141"/>
  <c r="K53" i="141"/>
  <c r="J53" i="141"/>
  <c r="I53" i="141"/>
  <c r="H53" i="141"/>
  <c r="G53" i="141"/>
  <c r="F53" i="141"/>
  <c r="K52" i="141"/>
  <c r="J52" i="141"/>
  <c r="I52" i="141"/>
  <c r="H52" i="141"/>
  <c r="G52" i="141"/>
  <c r="F52" i="141"/>
  <c r="K51" i="141"/>
  <c r="J51" i="141"/>
  <c r="I51" i="141"/>
  <c r="H51" i="141"/>
  <c r="G51" i="141"/>
  <c r="F51" i="141"/>
  <c r="K50" i="141"/>
  <c r="J50" i="141"/>
  <c r="I50" i="141"/>
  <c r="H50" i="141"/>
  <c r="G50" i="141"/>
  <c r="F50" i="141"/>
  <c r="K49" i="141"/>
  <c r="J49" i="141"/>
  <c r="I49" i="141"/>
  <c r="H49" i="141"/>
  <c r="G49" i="141"/>
  <c r="F49" i="141"/>
  <c r="K48" i="141"/>
  <c r="J48" i="141"/>
  <c r="I48" i="141"/>
  <c r="H48" i="141"/>
  <c r="G48" i="141"/>
  <c r="F48" i="141"/>
  <c r="K47" i="141"/>
  <c r="J47" i="141"/>
  <c r="I47" i="141"/>
  <c r="H47" i="141"/>
  <c r="G47" i="141"/>
  <c r="F47" i="141"/>
  <c r="K46" i="141"/>
  <c r="J46" i="141"/>
  <c r="I46" i="141"/>
  <c r="H46" i="141"/>
  <c r="G46" i="141"/>
  <c r="F46" i="141"/>
  <c r="K45" i="141"/>
  <c r="J45" i="141"/>
  <c r="I45" i="141"/>
  <c r="H45" i="141"/>
  <c r="G45" i="141"/>
  <c r="F45" i="141"/>
  <c r="K44" i="141"/>
  <c r="J44" i="141"/>
  <c r="I44" i="141"/>
  <c r="H44" i="141"/>
  <c r="G44" i="141"/>
  <c r="F44" i="141"/>
  <c r="K43" i="141"/>
  <c r="J43" i="141"/>
  <c r="I43" i="141"/>
  <c r="H43" i="141"/>
  <c r="G43" i="141"/>
  <c r="F43" i="141"/>
  <c r="K42" i="141"/>
  <c r="J42" i="141"/>
  <c r="I42" i="141"/>
  <c r="H42" i="141"/>
  <c r="G42" i="141"/>
  <c r="F42" i="141"/>
  <c r="K41" i="141"/>
  <c r="J41" i="141"/>
  <c r="I41" i="141"/>
  <c r="H41" i="141"/>
  <c r="G41" i="141"/>
  <c r="F41" i="141"/>
  <c r="K40" i="141"/>
  <c r="J40" i="141"/>
  <c r="I40" i="141"/>
  <c r="H40" i="141"/>
  <c r="G40" i="141"/>
  <c r="F40" i="141"/>
  <c r="K39" i="141"/>
  <c r="J39" i="141"/>
  <c r="I39" i="141"/>
  <c r="H39" i="141"/>
  <c r="G39" i="141"/>
  <c r="F39" i="141"/>
  <c r="K38" i="141"/>
  <c r="J38" i="141"/>
  <c r="I38" i="141"/>
  <c r="H38" i="141"/>
  <c r="G38" i="141"/>
  <c r="F38" i="141"/>
  <c r="K37" i="141"/>
  <c r="J37" i="141"/>
  <c r="I37" i="141"/>
  <c r="H37" i="141"/>
  <c r="G37" i="141"/>
  <c r="F37" i="141"/>
  <c r="K36" i="141"/>
  <c r="J36" i="141"/>
  <c r="I36" i="141"/>
  <c r="H36" i="141"/>
  <c r="G36" i="141"/>
  <c r="F36" i="141"/>
  <c r="K35" i="141"/>
  <c r="J35" i="141"/>
  <c r="I35" i="141"/>
  <c r="H35" i="141"/>
  <c r="G35" i="141"/>
  <c r="F35" i="141"/>
  <c r="K34" i="141"/>
  <c r="J34" i="141"/>
  <c r="I34" i="141"/>
  <c r="H34" i="141"/>
  <c r="G34" i="141"/>
  <c r="F34" i="141"/>
  <c r="K33" i="141"/>
  <c r="J33" i="141"/>
  <c r="I33" i="141"/>
  <c r="H33" i="141"/>
  <c r="G33" i="141"/>
  <c r="F33" i="141"/>
  <c r="K22" i="141"/>
  <c r="J22" i="141"/>
  <c r="I22" i="141"/>
  <c r="H22" i="141"/>
  <c r="G22" i="141"/>
  <c r="F22" i="141"/>
  <c r="K14" i="141"/>
  <c r="J14" i="141"/>
  <c r="I14" i="141"/>
  <c r="H14" i="141"/>
  <c r="G14" i="141"/>
  <c r="F14" i="141"/>
  <c r="K26" i="141"/>
  <c r="J26" i="141"/>
  <c r="I26" i="141"/>
  <c r="H26" i="141"/>
  <c r="G26" i="141"/>
  <c r="F26" i="141"/>
  <c r="K24" i="141"/>
  <c r="J24" i="141"/>
  <c r="I24" i="141"/>
  <c r="H24" i="141"/>
  <c r="G24" i="141"/>
  <c r="F24" i="141"/>
  <c r="K23" i="141"/>
  <c r="J23" i="141"/>
  <c r="I23" i="141"/>
  <c r="H23" i="141"/>
  <c r="G23" i="141"/>
  <c r="F23" i="141"/>
  <c r="K20" i="141"/>
  <c r="J20" i="141"/>
  <c r="I20" i="141"/>
  <c r="H20" i="141"/>
  <c r="G20" i="141"/>
  <c r="F20" i="141"/>
  <c r="K21" i="141"/>
  <c r="J21" i="141"/>
  <c r="I21" i="141"/>
  <c r="H21" i="141"/>
  <c r="G21" i="141"/>
  <c r="F21" i="141"/>
  <c r="K17" i="141"/>
  <c r="J17" i="141"/>
  <c r="I17" i="141"/>
  <c r="H17" i="141"/>
  <c r="G17" i="141"/>
  <c r="F17" i="141"/>
  <c r="K19" i="141"/>
  <c r="J19" i="141"/>
  <c r="I19" i="141"/>
  <c r="H19" i="141"/>
  <c r="G19" i="141"/>
  <c r="F19" i="141"/>
  <c r="K27" i="141"/>
  <c r="J27" i="141"/>
  <c r="I27" i="141"/>
  <c r="H27" i="141"/>
  <c r="G27" i="141"/>
  <c r="F27" i="141"/>
  <c r="K28" i="141"/>
  <c r="J28" i="141"/>
  <c r="I28" i="141"/>
  <c r="H28" i="141"/>
  <c r="G28" i="141"/>
  <c r="F28" i="141"/>
  <c r="K30" i="141"/>
  <c r="J30" i="141"/>
  <c r="I30" i="141"/>
  <c r="H30" i="141"/>
  <c r="G30" i="141"/>
  <c r="F30" i="141"/>
  <c r="K25" i="141"/>
  <c r="J25" i="141"/>
  <c r="I25" i="141"/>
  <c r="H25" i="141"/>
  <c r="G25" i="141"/>
  <c r="F25" i="141"/>
  <c r="K31" i="141"/>
  <c r="J31" i="141"/>
  <c r="I31" i="141"/>
  <c r="H31" i="141"/>
  <c r="G31" i="141"/>
  <c r="F31" i="141"/>
  <c r="K16" i="141"/>
  <c r="J16" i="141"/>
  <c r="I16" i="141"/>
  <c r="H16" i="141"/>
  <c r="G16" i="141"/>
  <c r="F16" i="141"/>
  <c r="K12" i="141"/>
  <c r="J12" i="141"/>
  <c r="I12" i="141"/>
  <c r="H12" i="141"/>
  <c r="G12" i="141"/>
  <c r="F12" i="141"/>
  <c r="K11" i="141"/>
  <c r="J11" i="141"/>
  <c r="I11" i="141"/>
  <c r="H11" i="141"/>
  <c r="G11" i="141"/>
  <c r="F11" i="141"/>
  <c r="K10" i="141"/>
  <c r="J10" i="141"/>
  <c r="I10" i="141"/>
  <c r="H10" i="141"/>
  <c r="G10" i="141"/>
  <c r="F10" i="141"/>
  <c r="K13" i="141"/>
  <c r="J13" i="141"/>
  <c r="I13" i="141"/>
  <c r="H13" i="141"/>
  <c r="G13" i="141"/>
  <c r="F13" i="141"/>
  <c r="K69" i="142"/>
  <c r="J69" i="142"/>
  <c r="I69" i="142"/>
  <c r="H69" i="142"/>
  <c r="G69" i="142"/>
  <c r="F69" i="142"/>
  <c r="K68" i="142"/>
  <c r="J68" i="142"/>
  <c r="I68" i="142"/>
  <c r="H68" i="142"/>
  <c r="G68" i="142"/>
  <c r="F68" i="142"/>
  <c r="K67" i="142"/>
  <c r="J67" i="142"/>
  <c r="I67" i="142"/>
  <c r="H67" i="142"/>
  <c r="G67" i="142"/>
  <c r="F67" i="142"/>
  <c r="K66" i="142"/>
  <c r="J66" i="142"/>
  <c r="I66" i="142"/>
  <c r="H66" i="142"/>
  <c r="G66" i="142"/>
  <c r="F66" i="142"/>
  <c r="K65" i="142"/>
  <c r="J65" i="142"/>
  <c r="I65" i="142"/>
  <c r="H65" i="142"/>
  <c r="G65" i="142"/>
  <c r="F65" i="142"/>
  <c r="K64" i="142"/>
  <c r="J64" i="142"/>
  <c r="I64" i="142"/>
  <c r="H64" i="142"/>
  <c r="G64" i="142"/>
  <c r="F64" i="142"/>
  <c r="K63" i="142"/>
  <c r="J63" i="142"/>
  <c r="I63" i="142"/>
  <c r="H63" i="142"/>
  <c r="G63" i="142"/>
  <c r="F63" i="142"/>
  <c r="K62" i="142"/>
  <c r="J62" i="142"/>
  <c r="I62" i="142"/>
  <c r="H62" i="142"/>
  <c r="G62" i="142"/>
  <c r="F62" i="142"/>
  <c r="K61" i="142"/>
  <c r="J61" i="142"/>
  <c r="I61" i="142"/>
  <c r="H61" i="142"/>
  <c r="G61" i="142"/>
  <c r="F61" i="142"/>
  <c r="K60" i="142"/>
  <c r="J60" i="142"/>
  <c r="I60" i="142"/>
  <c r="H60" i="142"/>
  <c r="G60" i="142"/>
  <c r="F60" i="142"/>
  <c r="K59" i="142"/>
  <c r="J59" i="142"/>
  <c r="I59" i="142"/>
  <c r="H59" i="142"/>
  <c r="G59" i="142"/>
  <c r="F59" i="142"/>
  <c r="K58" i="142"/>
  <c r="J58" i="142"/>
  <c r="I58" i="142"/>
  <c r="H58" i="142"/>
  <c r="G58" i="142"/>
  <c r="F58" i="142"/>
  <c r="K57" i="142"/>
  <c r="J57" i="142"/>
  <c r="I57" i="142"/>
  <c r="H57" i="142"/>
  <c r="G57" i="142"/>
  <c r="F57" i="142"/>
  <c r="K56" i="142"/>
  <c r="J56" i="142"/>
  <c r="I56" i="142"/>
  <c r="H56" i="142"/>
  <c r="G56" i="142"/>
  <c r="F56" i="142"/>
  <c r="K55" i="142"/>
  <c r="J55" i="142"/>
  <c r="I55" i="142"/>
  <c r="H55" i="142"/>
  <c r="G55" i="142"/>
  <c r="F55" i="142"/>
  <c r="K54" i="142"/>
  <c r="J54" i="142"/>
  <c r="I54" i="142"/>
  <c r="H54" i="142"/>
  <c r="G54" i="142"/>
  <c r="F54" i="142"/>
  <c r="K53" i="142"/>
  <c r="J53" i="142"/>
  <c r="I53" i="142"/>
  <c r="H53" i="142"/>
  <c r="G53" i="142"/>
  <c r="F53" i="142"/>
  <c r="K52" i="142"/>
  <c r="J52" i="142"/>
  <c r="I52" i="142"/>
  <c r="H52" i="142"/>
  <c r="G52" i="142"/>
  <c r="F52" i="142"/>
  <c r="K51" i="142"/>
  <c r="J51" i="142"/>
  <c r="I51" i="142"/>
  <c r="H51" i="142"/>
  <c r="G51" i="142"/>
  <c r="F51" i="142"/>
  <c r="K50" i="142"/>
  <c r="J50" i="142"/>
  <c r="I50" i="142"/>
  <c r="H50" i="142"/>
  <c r="G50" i="142"/>
  <c r="F50" i="142"/>
  <c r="K39" i="142"/>
  <c r="J39" i="142"/>
  <c r="I39" i="142"/>
  <c r="H39" i="142"/>
  <c r="G39" i="142"/>
  <c r="F39" i="142"/>
  <c r="K46" i="142"/>
  <c r="J46" i="142"/>
  <c r="I46" i="142"/>
  <c r="H46" i="142"/>
  <c r="G46" i="142"/>
  <c r="F46" i="142"/>
  <c r="K17" i="142"/>
  <c r="J17" i="142"/>
  <c r="I17" i="142"/>
  <c r="H17" i="142"/>
  <c r="G17" i="142"/>
  <c r="F17" i="142"/>
  <c r="K26" i="142"/>
  <c r="J26" i="142"/>
  <c r="I26" i="142"/>
  <c r="H26" i="142"/>
  <c r="G26" i="142"/>
  <c r="F26" i="142"/>
  <c r="K29" i="142"/>
  <c r="J29" i="142"/>
  <c r="I29" i="142"/>
  <c r="H29" i="142"/>
  <c r="G29" i="142"/>
  <c r="F29" i="142"/>
  <c r="K35" i="142"/>
  <c r="J35" i="142"/>
  <c r="I35" i="142"/>
  <c r="H35" i="142"/>
  <c r="G35" i="142"/>
  <c r="F35" i="142"/>
  <c r="K41" i="142"/>
  <c r="J41" i="142"/>
  <c r="I41" i="142"/>
  <c r="H41" i="142"/>
  <c r="G41" i="142"/>
  <c r="F41" i="142"/>
  <c r="K12" i="142"/>
  <c r="J12" i="142"/>
  <c r="I12" i="142"/>
  <c r="H12" i="142"/>
  <c r="G12" i="142"/>
  <c r="F12" i="142"/>
  <c r="K42" i="142"/>
  <c r="J42" i="142"/>
  <c r="I42" i="142"/>
  <c r="H42" i="142"/>
  <c r="G42" i="142"/>
  <c r="F42" i="142"/>
  <c r="K21" i="142"/>
  <c r="J21" i="142"/>
  <c r="I21" i="142"/>
  <c r="H21" i="142"/>
  <c r="G21" i="142"/>
  <c r="F21" i="142"/>
  <c r="K28" i="142"/>
  <c r="J28" i="142"/>
  <c r="I28" i="142"/>
  <c r="H28" i="142"/>
  <c r="G28" i="142"/>
  <c r="F28" i="142"/>
  <c r="K25" i="142"/>
  <c r="J25" i="142"/>
  <c r="I25" i="142"/>
  <c r="H25" i="142"/>
  <c r="G25" i="142"/>
  <c r="F25" i="142"/>
  <c r="K24" i="142"/>
  <c r="J24" i="142"/>
  <c r="I24" i="142"/>
  <c r="H24" i="142"/>
  <c r="G24" i="142"/>
  <c r="F24" i="142"/>
  <c r="K15" i="142"/>
  <c r="J15" i="142"/>
  <c r="I15" i="142"/>
  <c r="H15" i="142"/>
  <c r="G15" i="142"/>
  <c r="K16" i="142"/>
  <c r="J16" i="142"/>
  <c r="I16" i="142"/>
  <c r="H16" i="142"/>
  <c r="G16" i="142"/>
  <c r="F16" i="142"/>
  <c r="K48" i="142"/>
  <c r="J48" i="142"/>
  <c r="I48" i="142"/>
  <c r="H48" i="142"/>
  <c r="G48" i="142"/>
  <c r="F48" i="142"/>
  <c r="K49" i="142"/>
  <c r="J49" i="142"/>
  <c r="I49" i="142"/>
  <c r="H49" i="142"/>
  <c r="G49" i="142"/>
  <c r="F49" i="142"/>
  <c r="K45" i="142"/>
  <c r="J45" i="142"/>
  <c r="I45" i="142"/>
  <c r="H45" i="142"/>
  <c r="G45" i="142"/>
  <c r="F45" i="142"/>
  <c r="K27" i="142"/>
  <c r="J27" i="142"/>
  <c r="I27" i="142"/>
  <c r="H27" i="142"/>
  <c r="G27" i="142"/>
  <c r="F27" i="142"/>
  <c r="K44" i="142"/>
  <c r="J44" i="142"/>
  <c r="I44" i="142"/>
  <c r="H44" i="142"/>
  <c r="G44" i="142"/>
  <c r="F44" i="142"/>
  <c r="K11" i="142"/>
  <c r="J11" i="142"/>
  <c r="I11" i="142"/>
  <c r="H11" i="142"/>
  <c r="G11" i="142"/>
  <c r="F11" i="142"/>
  <c r="K20" i="142"/>
  <c r="J20" i="142"/>
  <c r="I20" i="142"/>
  <c r="H20" i="142"/>
  <c r="G20" i="142"/>
  <c r="F20" i="142"/>
  <c r="K43" i="142"/>
  <c r="J43" i="142"/>
  <c r="I43" i="142"/>
  <c r="H43" i="142"/>
  <c r="G43" i="142"/>
  <c r="F43" i="142"/>
  <c r="K37" i="142"/>
  <c r="J37" i="142"/>
  <c r="I37" i="142"/>
  <c r="H37" i="142"/>
  <c r="G37" i="142"/>
  <c r="F37" i="142"/>
  <c r="K47" i="142"/>
  <c r="J47" i="142"/>
  <c r="I47" i="142"/>
  <c r="H47" i="142"/>
  <c r="G47" i="142"/>
  <c r="F47" i="142"/>
  <c r="K40" i="142"/>
  <c r="J40" i="142"/>
  <c r="I40" i="142"/>
  <c r="H40" i="142"/>
  <c r="G40" i="142"/>
  <c r="F40" i="142"/>
  <c r="K38" i="142"/>
  <c r="J38" i="142"/>
  <c r="I38" i="142"/>
  <c r="H38" i="142"/>
  <c r="G38" i="142"/>
  <c r="F38" i="142"/>
  <c r="K36" i="142"/>
  <c r="J36" i="142"/>
  <c r="I36" i="142"/>
  <c r="H36" i="142"/>
  <c r="G36" i="142"/>
  <c r="F36" i="142"/>
  <c r="K14" i="142"/>
  <c r="J14" i="142"/>
  <c r="I14" i="142"/>
  <c r="H14" i="142"/>
  <c r="G14" i="142"/>
  <c r="F14" i="142"/>
  <c r="K33" i="142"/>
  <c r="J33" i="142"/>
  <c r="I33" i="142"/>
  <c r="H33" i="142"/>
  <c r="G33" i="142"/>
  <c r="F33" i="142"/>
  <c r="K32" i="142"/>
  <c r="J32" i="142"/>
  <c r="I32" i="142"/>
  <c r="H32" i="142"/>
  <c r="G32" i="142"/>
  <c r="F32" i="142"/>
  <c r="K13" i="142"/>
  <c r="J13" i="142"/>
  <c r="I13" i="142"/>
  <c r="H13" i="142"/>
  <c r="G13" i="142"/>
  <c r="F13" i="142"/>
  <c r="K31" i="142"/>
  <c r="J31" i="142"/>
  <c r="I31" i="142"/>
  <c r="H31" i="142"/>
  <c r="G31" i="142"/>
  <c r="F31" i="142"/>
  <c r="K30" i="142"/>
  <c r="J30" i="142"/>
  <c r="I30" i="142"/>
  <c r="H30" i="142"/>
  <c r="G30" i="142"/>
  <c r="F30" i="142"/>
  <c r="K18" i="142"/>
  <c r="J18" i="142"/>
  <c r="I18" i="142"/>
  <c r="H18" i="142"/>
  <c r="G18" i="142"/>
  <c r="F18" i="142"/>
  <c r="K10" i="142"/>
  <c r="J10" i="142"/>
  <c r="I10" i="142"/>
  <c r="H10" i="142"/>
  <c r="G10" i="142"/>
  <c r="F10" i="142"/>
  <c r="K23" i="142"/>
  <c r="J23" i="142"/>
  <c r="I23" i="142"/>
  <c r="H23" i="142"/>
  <c r="G23" i="142"/>
  <c r="F23" i="142"/>
  <c r="K22" i="142"/>
  <c r="J22" i="142"/>
  <c r="I22" i="142"/>
  <c r="H22" i="142"/>
  <c r="G22" i="142"/>
  <c r="F22" i="142"/>
  <c r="K34" i="142"/>
  <c r="J34" i="142"/>
  <c r="I34" i="142"/>
  <c r="H34" i="142"/>
  <c r="G34" i="142"/>
  <c r="F34" i="142"/>
  <c r="K19" i="142"/>
  <c r="J19" i="142"/>
  <c r="I19" i="142"/>
  <c r="H19" i="142"/>
  <c r="G19" i="142"/>
  <c r="F19" i="142"/>
  <c r="K69" i="145"/>
  <c r="J69" i="145"/>
  <c r="I69" i="145"/>
  <c r="H69" i="145"/>
  <c r="G69" i="145"/>
  <c r="F69" i="145"/>
  <c r="K68" i="145"/>
  <c r="J68" i="145"/>
  <c r="I68" i="145"/>
  <c r="H68" i="145"/>
  <c r="G68" i="145"/>
  <c r="F68" i="145"/>
  <c r="K67" i="145"/>
  <c r="J67" i="145"/>
  <c r="I67" i="145"/>
  <c r="H67" i="145"/>
  <c r="G67" i="145"/>
  <c r="F67" i="145"/>
  <c r="K66" i="145"/>
  <c r="J66" i="145"/>
  <c r="I66" i="145"/>
  <c r="H66" i="145"/>
  <c r="G66" i="145"/>
  <c r="F66" i="145"/>
  <c r="K65" i="145"/>
  <c r="J65" i="145"/>
  <c r="I65" i="145"/>
  <c r="H65" i="145"/>
  <c r="G65" i="145"/>
  <c r="F65" i="145"/>
  <c r="K64" i="145"/>
  <c r="J64" i="145"/>
  <c r="I64" i="145"/>
  <c r="H64" i="145"/>
  <c r="G64" i="145"/>
  <c r="F64" i="145"/>
  <c r="K63" i="145"/>
  <c r="J63" i="145"/>
  <c r="I63" i="145"/>
  <c r="H63" i="145"/>
  <c r="G63" i="145"/>
  <c r="F63" i="145"/>
  <c r="K62" i="145"/>
  <c r="J62" i="145"/>
  <c r="I62" i="145"/>
  <c r="H62" i="145"/>
  <c r="G62" i="145"/>
  <c r="F62" i="145"/>
  <c r="K61" i="145"/>
  <c r="J61" i="145"/>
  <c r="I61" i="145"/>
  <c r="H61" i="145"/>
  <c r="G61" i="145"/>
  <c r="F61" i="145"/>
  <c r="K60" i="145"/>
  <c r="J60" i="145"/>
  <c r="I60" i="145"/>
  <c r="H60" i="145"/>
  <c r="G60" i="145"/>
  <c r="F60" i="145"/>
  <c r="K59" i="145"/>
  <c r="J59" i="145"/>
  <c r="I59" i="145"/>
  <c r="H59" i="145"/>
  <c r="G59" i="145"/>
  <c r="F59" i="145"/>
  <c r="K58" i="145"/>
  <c r="J58" i="145"/>
  <c r="I58" i="145"/>
  <c r="H58" i="145"/>
  <c r="G58" i="145"/>
  <c r="F58" i="145"/>
  <c r="K57" i="145"/>
  <c r="J57" i="145"/>
  <c r="I57" i="145"/>
  <c r="H57" i="145"/>
  <c r="G57" i="145"/>
  <c r="F57" i="145"/>
  <c r="K56" i="145"/>
  <c r="J56" i="145"/>
  <c r="I56" i="145"/>
  <c r="H56" i="145"/>
  <c r="G56" i="145"/>
  <c r="F56" i="145"/>
  <c r="K55" i="145"/>
  <c r="J55" i="145"/>
  <c r="I55" i="145"/>
  <c r="H55" i="145"/>
  <c r="G55" i="145"/>
  <c r="F55" i="145"/>
  <c r="K54" i="145"/>
  <c r="J54" i="145"/>
  <c r="I54" i="145"/>
  <c r="H54" i="145"/>
  <c r="G54" i="145"/>
  <c r="F54" i="145"/>
  <c r="K53" i="145"/>
  <c r="J53" i="145"/>
  <c r="I53" i="145"/>
  <c r="H53" i="145"/>
  <c r="G53" i="145"/>
  <c r="F53" i="145"/>
  <c r="K52" i="145"/>
  <c r="J52" i="145"/>
  <c r="I52" i="145"/>
  <c r="H52" i="145"/>
  <c r="G52" i="145"/>
  <c r="F52" i="145"/>
  <c r="K51" i="145"/>
  <c r="J51" i="145"/>
  <c r="I51" i="145"/>
  <c r="H51" i="145"/>
  <c r="G51" i="145"/>
  <c r="F51" i="145"/>
  <c r="K50" i="145"/>
  <c r="J50" i="145"/>
  <c r="I50" i="145"/>
  <c r="H50" i="145"/>
  <c r="G50" i="145"/>
  <c r="F50" i="145"/>
  <c r="K49" i="145"/>
  <c r="J49" i="145"/>
  <c r="I49" i="145"/>
  <c r="H49" i="145"/>
  <c r="G49" i="145"/>
  <c r="F49" i="145"/>
  <c r="K48" i="145"/>
  <c r="J48" i="145"/>
  <c r="I48" i="145"/>
  <c r="H48" i="145"/>
  <c r="G48" i="145"/>
  <c r="F48" i="145"/>
  <c r="K47" i="145"/>
  <c r="J47" i="145"/>
  <c r="I47" i="145"/>
  <c r="H47" i="145"/>
  <c r="G47" i="145"/>
  <c r="F47" i="145"/>
  <c r="K46" i="145"/>
  <c r="J46" i="145"/>
  <c r="I46" i="145"/>
  <c r="H46" i="145"/>
  <c r="G46" i="145"/>
  <c r="F46" i="145"/>
  <c r="K45" i="145"/>
  <c r="J45" i="145"/>
  <c r="I45" i="145"/>
  <c r="H45" i="145"/>
  <c r="G45" i="145"/>
  <c r="F45" i="145"/>
  <c r="K44" i="145"/>
  <c r="J44" i="145"/>
  <c r="I44" i="145"/>
  <c r="H44" i="145"/>
  <c r="G44" i="145"/>
  <c r="F44" i="145"/>
  <c r="K43" i="145"/>
  <c r="J43" i="145"/>
  <c r="I43" i="145"/>
  <c r="H43" i="145"/>
  <c r="G43" i="145"/>
  <c r="F43" i="145"/>
  <c r="K42" i="145"/>
  <c r="J42" i="145"/>
  <c r="I42" i="145"/>
  <c r="H42" i="145"/>
  <c r="G42" i="145"/>
  <c r="F42" i="145"/>
  <c r="K41" i="145"/>
  <c r="J41" i="145"/>
  <c r="I41" i="145"/>
  <c r="H41" i="145"/>
  <c r="G41" i="145"/>
  <c r="F41" i="145"/>
  <c r="K40" i="145"/>
  <c r="J40" i="145"/>
  <c r="I40" i="145"/>
  <c r="H40" i="145"/>
  <c r="G40" i="145"/>
  <c r="F40" i="145"/>
  <c r="K39" i="145"/>
  <c r="J39" i="145"/>
  <c r="I39" i="145"/>
  <c r="H39" i="145"/>
  <c r="G39" i="145"/>
  <c r="F39" i="145"/>
  <c r="K38" i="145"/>
  <c r="J38" i="145"/>
  <c r="I38" i="145"/>
  <c r="H38" i="145"/>
  <c r="G38" i="145"/>
  <c r="F38" i="145"/>
  <c r="K37" i="145"/>
  <c r="J37" i="145"/>
  <c r="I37" i="145"/>
  <c r="H37" i="145"/>
  <c r="G37" i="145"/>
  <c r="F37" i="145"/>
  <c r="K36" i="145"/>
  <c r="J36" i="145"/>
  <c r="I36" i="145"/>
  <c r="H36" i="145"/>
  <c r="G36" i="145"/>
  <c r="F36" i="145"/>
  <c r="K35" i="145"/>
  <c r="J35" i="145"/>
  <c r="I35" i="145"/>
  <c r="H35" i="145"/>
  <c r="G35" i="145"/>
  <c r="F35" i="145"/>
  <c r="K34" i="145"/>
  <c r="J34" i="145"/>
  <c r="I34" i="145"/>
  <c r="H34" i="145"/>
  <c r="G34" i="145"/>
  <c r="F34" i="145"/>
  <c r="K33" i="145"/>
  <c r="J33" i="145"/>
  <c r="I33" i="145"/>
  <c r="H33" i="145"/>
  <c r="G33" i="145"/>
  <c r="F33" i="145"/>
  <c r="K32" i="145"/>
  <c r="J32" i="145"/>
  <c r="I32" i="145"/>
  <c r="H32" i="145"/>
  <c r="G32" i="145"/>
  <c r="F32" i="145"/>
  <c r="K31" i="145"/>
  <c r="J31" i="145"/>
  <c r="I31" i="145"/>
  <c r="H31" i="145"/>
  <c r="G31" i="145"/>
  <c r="F31" i="145"/>
  <c r="K30" i="145"/>
  <c r="J30" i="145"/>
  <c r="I30" i="145"/>
  <c r="H30" i="145"/>
  <c r="G30" i="145"/>
  <c r="F30" i="145"/>
  <c r="K29" i="145"/>
  <c r="J29" i="145"/>
  <c r="I29" i="145"/>
  <c r="H29" i="145"/>
  <c r="G29" i="145"/>
  <c r="F29" i="145"/>
  <c r="K28" i="145"/>
  <c r="J28" i="145"/>
  <c r="I28" i="145"/>
  <c r="H28" i="145"/>
  <c r="G28" i="145"/>
  <c r="F28" i="145"/>
  <c r="K27" i="145"/>
  <c r="J27" i="145"/>
  <c r="I27" i="145"/>
  <c r="H27" i="145"/>
  <c r="G27" i="145"/>
  <c r="F27" i="145"/>
  <c r="K26" i="145"/>
  <c r="J26" i="145"/>
  <c r="I26" i="145"/>
  <c r="H26" i="145"/>
  <c r="G26" i="145"/>
  <c r="F26" i="145"/>
  <c r="K13" i="145"/>
  <c r="J13" i="145"/>
  <c r="I13" i="145"/>
  <c r="H13" i="145"/>
  <c r="G13" i="145"/>
  <c r="F13" i="145"/>
  <c r="K22" i="145"/>
  <c r="J22" i="145"/>
  <c r="I22" i="145"/>
  <c r="H22" i="145"/>
  <c r="G22" i="145"/>
  <c r="F22" i="145"/>
  <c r="K15" i="145"/>
  <c r="J15" i="145"/>
  <c r="I15" i="145"/>
  <c r="H15" i="145"/>
  <c r="G15" i="145"/>
  <c r="F15" i="145"/>
  <c r="K17" i="145"/>
  <c r="J17" i="145"/>
  <c r="I17" i="145"/>
  <c r="H17" i="145"/>
  <c r="G17" i="145"/>
  <c r="F17" i="145"/>
  <c r="K10" i="145"/>
  <c r="J10" i="145"/>
  <c r="I10" i="145"/>
  <c r="H10" i="145"/>
  <c r="G10" i="145"/>
  <c r="F10" i="145"/>
  <c r="K12" i="145"/>
  <c r="J12" i="145"/>
  <c r="I12" i="145"/>
  <c r="H12" i="145"/>
  <c r="G12" i="145"/>
  <c r="F12" i="145"/>
  <c r="K14" i="145"/>
  <c r="J14" i="145"/>
  <c r="I14" i="145"/>
  <c r="H14" i="145"/>
  <c r="G14" i="145"/>
  <c r="K21" i="145"/>
  <c r="J21" i="145"/>
  <c r="I21" i="145"/>
  <c r="H21" i="145"/>
  <c r="G21" i="145"/>
  <c r="F21" i="145"/>
  <c r="K20" i="145"/>
  <c r="J20" i="145"/>
  <c r="I20" i="145"/>
  <c r="H20" i="145"/>
  <c r="G20" i="145"/>
  <c r="F20" i="145"/>
  <c r="K11" i="145"/>
  <c r="J11" i="145"/>
  <c r="I11" i="145"/>
  <c r="H11" i="145"/>
  <c r="G11" i="145"/>
  <c r="F11" i="145"/>
  <c r="K23" i="145"/>
  <c r="J23" i="145"/>
  <c r="I23" i="145"/>
  <c r="H23" i="145"/>
  <c r="G23" i="145"/>
  <c r="F23" i="145"/>
  <c r="K24" i="145"/>
  <c r="J24" i="145"/>
  <c r="I24" i="145"/>
  <c r="H24" i="145"/>
  <c r="G24" i="145"/>
  <c r="F24" i="145"/>
  <c r="K25" i="145"/>
  <c r="J25" i="145"/>
  <c r="I25" i="145"/>
  <c r="H25" i="145"/>
  <c r="G25" i="145"/>
  <c r="F25" i="145"/>
  <c r="K19" i="145"/>
  <c r="J19" i="145"/>
  <c r="I19" i="145"/>
  <c r="H19" i="145"/>
  <c r="G19" i="145"/>
  <c r="F19" i="145"/>
  <c r="K18" i="145"/>
  <c r="J18" i="145"/>
  <c r="I18" i="145"/>
  <c r="H18" i="145"/>
  <c r="G18" i="145"/>
  <c r="F18" i="145"/>
  <c r="K16" i="145"/>
  <c r="J16" i="145"/>
  <c r="I16" i="145"/>
  <c r="H16" i="145"/>
  <c r="G16" i="145"/>
  <c r="F16" i="145"/>
  <c r="K69" i="146"/>
  <c r="J69" i="146"/>
  <c r="I69" i="146"/>
  <c r="H69" i="146"/>
  <c r="G69" i="146"/>
  <c r="F69" i="146"/>
  <c r="K68" i="146"/>
  <c r="J68" i="146"/>
  <c r="I68" i="146"/>
  <c r="H68" i="146"/>
  <c r="G68" i="146"/>
  <c r="F68" i="146"/>
  <c r="K67" i="146"/>
  <c r="J67" i="146"/>
  <c r="I67" i="146"/>
  <c r="H67" i="146"/>
  <c r="G67" i="146"/>
  <c r="F67" i="146"/>
  <c r="K66" i="146"/>
  <c r="J66" i="146"/>
  <c r="I66" i="146"/>
  <c r="H66" i="146"/>
  <c r="G66" i="146"/>
  <c r="F66" i="146"/>
  <c r="K65" i="146"/>
  <c r="J65" i="146"/>
  <c r="I65" i="146"/>
  <c r="H65" i="146"/>
  <c r="G65" i="146"/>
  <c r="F65" i="146"/>
  <c r="K64" i="146"/>
  <c r="J64" i="146"/>
  <c r="I64" i="146"/>
  <c r="H64" i="146"/>
  <c r="G64" i="146"/>
  <c r="F64" i="146"/>
  <c r="K63" i="146"/>
  <c r="J63" i="146"/>
  <c r="I63" i="146"/>
  <c r="H63" i="146"/>
  <c r="G63" i="146"/>
  <c r="F63" i="146"/>
  <c r="K62" i="146"/>
  <c r="J62" i="146"/>
  <c r="I62" i="146"/>
  <c r="H62" i="146"/>
  <c r="G62" i="146"/>
  <c r="F62" i="146"/>
  <c r="K61" i="146"/>
  <c r="J61" i="146"/>
  <c r="I61" i="146"/>
  <c r="H61" i="146"/>
  <c r="G61" i="146"/>
  <c r="F61" i="146"/>
  <c r="K60" i="146"/>
  <c r="J60" i="146"/>
  <c r="I60" i="146"/>
  <c r="H60" i="146"/>
  <c r="G60" i="146"/>
  <c r="F60" i="146"/>
  <c r="K59" i="146"/>
  <c r="J59" i="146"/>
  <c r="I59" i="146"/>
  <c r="H59" i="146"/>
  <c r="G59" i="146"/>
  <c r="F59" i="146"/>
  <c r="K58" i="146"/>
  <c r="J58" i="146"/>
  <c r="I58" i="146"/>
  <c r="H58" i="146"/>
  <c r="G58" i="146"/>
  <c r="F58" i="146"/>
  <c r="K57" i="146"/>
  <c r="J57" i="146"/>
  <c r="I57" i="146"/>
  <c r="H57" i="146"/>
  <c r="G57" i="146"/>
  <c r="F57" i="146"/>
  <c r="K56" i="146"/>
  <c r="J56" i="146"/>
  <c r="I56" i="146"/>
  <c r="H56" i="146"/>
  <c r="G56" i="146"/>
  <c r="F56" i="146"/>
  <c r="K55" i="146"/>
  <c r="J55" i="146"/>
  <c r="I55" i="146"/>
  <c r="H55" i="146"/>
  <c r="G55" i="146"/>
  <c r="F55" i="146"/>
  <c r="K54" i="146"/>
  <c r="J54" i="146"/>
  <c r="I54" i="146"/>
  <c r="H54" i="146"/>
  <c r="G54" i="146"/>
  <c r="F54" i="146"/>
  <c r="K53" i="146"/>
  <c r="J53" i="146"/>
  <c r="I53" i="146"/>
  <c r="H53" i="146"/>
  <c r="G53" i="146"/>
  <c r="F53" i="146"/>
  <c r="K52" i="146"/>
  <c r="J52" i="146"/>
  <c r="I52" i="146"/>
  <c r="H52" i="146"/>
  <c r="G52" i="146"/>
  <c r="F52" i="146"/>
  <c r="K51" i="146"/>
  <c r="J51" i="146"/>
  <c r="I51" i="146"/>
  <c r="H51" i="146"/>
  <c r="G51" i="146"/>
  <c r="F51" i="146"/>
  <c r="K50" i="146"/>
  <c r="J50" i="146"/>
  <c r="I50" i="146"/>
  <c r="H50" i="146"/>
  <c r="G50" i="146"/>
  <c r="F50" i="146"/>
  <c r="K49" i="146"/>
  <c r="J49" i="146"/>
  <c r="I49" i="146"/>
  <c r="H49" i="146"/>
  <c r="G49" i="146"/>
  <c r="F49" i="146"/>
  <c r="K48" i="146"/>
  <c r="J48" i="146"/>
  <c r="I48" i="146"/>
  <c r="H48" i="146"/>
  <c r="G48" i="146"/>
  <c r="F48" i="146"/>
  <c r="K47" i="146"/>
  <c r="J47" i="146"/>
  <c r="I47" i="146"/>
  <c r="H47" i="146"/>
  <c r="G47" i="146"/>
  <c r="F47" i="146"/>
  <c r="K46" i="146"/>
  <c r="J46" i="146"/>
  <c r="I46" i="146"/>
  <c r="H46" i="146"/>
  <c r="G46" i="146"/>
  <c r="F46" i="146"/>
  <c r="K45" i="146"/>
  <c r="J45" i="146"/>
  <c r="I45" i="146"/>
  <c r="H45" i="146"/>
  <c r="G45" i="146"/>
  <c r="F45" i="146"/>
  <c r="K44" i="146"/>
  <c r="J44" i="146"/>
  <c r="I44" i="146"/>
  <c r="H44" i="146"/>
  <c r="G44" i="146"/>
  <c r="F44" i="146"/>
  <c r="K43" i="146"/>
  <c r="J43" i="146"/>
  <c r="I43" i="146"/>
  <c r="H43" i="146"/>
  <c r="G43" i="146"/>
  <c r="F43" i="146"/>
  <c r="K42" i="146"/>
  <c r="J42" i="146"/>
  <c r="I42" i="146"/>
  <c r="H42" i="146"/>
  <c r="G42" i="146"/>
  <c r="F42" i="146"/>
  <c r="K41" i="146"/>
  <c r="J41" i="146"/>
  <c r="I41" i="146"/>
  <c r="H41" i="146"/>
  <c r="G41" i="146"/>
  <c r="F41" i="146"/>
  <c r="K40" i="146"/>
  <c r="J40" i="146"/>
  <c r="I40" i="146"/>
  <c r="H40" i="146"/>
  <c r="G40" i="146"/>
  <c r="F40" i="146"/>
  <c r="K39" i="146"/>
  <c r="J39" i="146"/>
  <c r="I39" i="146"/>
  <c r="H39" i="146"/>
  <c r="G39" i="146"/>
  <c r="F39" i="146"/>
  <c r="K38" i="146"/>
  <c r="J38" i="146"/>
  <c r="I38" i="146"/>
  <c r="H38" i="146"/>
  <c r="G38" i="146"/>
  <c r="F38" i="146"/>
  <c r="K37" i="146"/>
  <c r="J37" i="146"/>
  <c r="I37" i="146"/>
  <c r="H37" i="146"/>
  <c r="G37" i="146"/>
  <c r="F37" i="146"/>
  <c r="K36" i="146"/>
  <c r="J36" i="146"/>
  <c r="I36" i="146"/>
  <c r="H36" i="146"/>
  <c r="G36" i="146"/>
  <c r="F36" i="146"/>
  <c r="K35" i="146"/>
  <c r="J35" i="146"/>
  <c r="I35" i="146"/>
  <c r="H35" i="146"/>
  <c r="G35" i="146"/>
  <c r="F35" i="146"/>
  <c r="K34" i="146"/>
  <c r="J34" i="146"/>
  <c r="I34" i="146"/>
  <c r="H34" i="146"/>
  <c r="G34" i="146"/>
  <c r="F34" i="146"/>
  <c r="K33" i="146"/>
  <c r="J33" i="146"/>
  <c r="I33" i="146"/>
  <c r="H33" i="146"/>
  <c r="G33" i="146"/>
  <c r="F33" i="146"/>
  <c r="K32" i="146"/>
  <c r="J32" i="146"/>
  <c r="I32" i="146"/>
  <c r="H32" i="146"/>
  <c r="G32" i="146"/>
  <c r="F32" i="146"/>
  <c r="K31" i="146"/>
  <c r="J31" i="146"/>
  <c r="I31" i="146"/>
  <c r="H31" i="146"/>
  <c r="G31" i="146"/>
  <c r="F31" i="146"/>
  <c r="K30" i="146"/>
  <c r="J30" i="146"/>
  <c r="I30" i="146"/>
  <c r="H30" i="146"/>
  <c r="G30" i="146"/>
  <c r="F30" i="146"/>
  <c r="K29" i="146"/>
  <c r="J29" i="146"/>
  <c r="I29" i="146"/>
  <c r="H29" i="146"/>
  <c r="G29" i="146"/>
  <c r="F29" i="146"/>
  <c r="K28" i="146"/>
  <c r="J28" i="146"/>
  <c r="I28" i="146"/>
  <c r="H28" i="146"/>
  <c r="G28" i="146"/>
  <c r="F28" i="146"/>
  <c r="K27" i="146"/>
  <c r="J27" i="146"/>
  <c r="I27" i="146"/>
  <c r="H27" i="146"/>
  <c r="G27" i="146"/>
  <c r="F27" i="146"/>
  <c r="K26" i="146"/>
  <c r="J26" i="146"/>
  <c r="I26" i="146"/>
  <c r="H26" i="146"/>
  <c r="G26" i="146"/>
  <c r="F26" i="146"/>
  <c r="K25" i="146"/>
  <c r="J25" i="146"/>
  <c r="I25" i="146"/>
  <c r="H25" i="146"/>
  <c r="G25" i="146"/>
  <c r="F25" i="146"/>
  <c r="K24" i="146"/>
  <c r="J24" i="146"/>
  <c r="I24" i="146"/>
  <c r="H24" i="146"/>
  <c r="G24" i="146"/>
  <c r="F24" i="146"/>
  <c r="K23" i="146"/>
  <c r="J23" i="146"/>
  <c r="I23" i="146"/>
  <c r="H23" i="146"/>
  <c r="G23" i="146"/>
  <c r="F23" i="146"/>
  <c r="K22" i="146"/>
  <c r="J22" i="146"/>
  <c r="I22" i="146"/>
  <c r="H22" i="146"/>
  <c r="G22" i="146"/>
  <c r="F22" i="146"/>
  <c r="K21" i="146"/>
  <c r="J21" i="146"/>
  <c r="I21" i="146"/>
  <c r="H21" i="146"/>
  <c r="G21" i="146"/>
  <c r="F21" i="146"/>
  <c r="K20" i="146"/>
  <c r="J20" i="146"/>
  <c r="I20" i="146"/>
  <c r="H20" i="146"/>
  <c r="G20" i="146"/>
  <c r="F20" i="146"/>
  <c r="K16" i="146"/>
  <c r="J16" i="146"/>
  <c r="I16" i="146"/>
  <c r="H16" i="146"/>
  <c r="G16" i="146"/>
  <c r="F16" i="146"/>
  <c r="K15" i="146"/>
  <c r="J15" i="146"/>
  <c r="I15" i="146"/>
  <c r="H15" i="146"/>
  <c r="G15" i="146"/>
  <c r="F15" i="146"/>
  <c r="K14" i="146"/>
  <c r="J14" i="146"/>
  <c r="I14" i="146"/>
  <c r="H14" i="146"/>
  <c r="G14" i="146"/>
  <c r="F14" i="146"/>
  <c r="K19" i="146"/>
  <c r="J19" i="146"/>
  <c r="I19" i="146"/>
  <c r="H19" i="146"/>
  <c r="G19" i="146"/>
  <c r="F19" i="146"/>
  <c r="K17" i="146"/>
  <c r="J17" i="146"/>
  <c r="I17" i="146"/>
  <c r="H17" i="146"/>
  <c r="G17" i="146"/>
  <c r="F17" i="146"/>
  <c r="K12" i="146"/>
  <c r="J12" i="146"/>
  <c r="I12" i="146"/>
  <c r="H12" i="146"/>
  <c r="G12" i="146"/>
  <c r="F12" i="146"/>
  <c r="K11" i="146"/>
  <c r="J11" i="146"/>
  <c r="I11" i="146"/>
  <c r="H11" i="146"/>
  <c r="G11" i="146"/>
  <c r="F11" i="146"/>
  <c r="K18" i="146"/>
  <c r="J18" i="146"/>
  <c r="I18" i="146"/>
  <c r="H18" i="146"/>
  <c r="G18" i="146"/>
  <c r="F18" i="146"/>
  <c r="K13" i="146"/>
  <c r="J13" i="146"/>
  <c r="I13" i="146"/>
  <c r="H13" i="146"/>
  <c r="G13" i="146"/>
  <c r="F13" i="146"/>
  <c r="K10" i="146"/>
  <c r="J10" i="146"/>
  <c r="I10" i="146"/>
  <c r="H10" i="146"/>
  <c r="G10" i="146"/>
  <c r="F10" i="146"/>
  <c r="K69" i="147"/>
  <c r="J69" i="147"/>
  <c r="I69" i="147"/>
  <c r="H69" i="147"/>
  <c r="G69" i="147"/>
  <c r="F69" i="147"/>
  <c r="K68" i="147"/>
  <c r="J68" i="147"/>
  <c r="I68" i="147"/>
  <c r="H68" i="147"/>
  <c r="G68" i="147"/>
  <c r="F68" i="147"/>
  <c r="K67" i="147"/>
  <c r="J67" i="147"/>
  <c r="I67" i="147"/>
  <c r="H67" i="147"/>
  <c r="G67" i="147"/>
  <c r="F67" i="147"/>
  <c r="K66" i="147"/>
  <c r="J66" i="147"/>
  <c r="I66" i="147"/>
  <c r="H66" i="147"/>
  <c r="G66" i="147"/>
  <c r="F66" i="147"/>
  <c r="K65" i="147"/>
  <c r="J65" i="147"/>
  <c r="I65" i="147"/>
  <c r="H65" i="147"/>
  <c r="G65" i="147"/>
  <c r="F65" i="147"/>
  <c r="K64" i="147"/>
  <c r="J64" i="147"/>
  <c r="I64" i="147"/>
  <c r="H64" i="147"/>
  <c r="G64" i="147"/>
  <c r="F64" i="147"/>
  <c r="K63" i="147"/>
  <c r="J63" i="147"/>
  <c r="I63" i="147"/>
  <c r="H63" i="147"/>
  <c r="G63" i="147"/>
  <c r="F63" i="147"/>
  <c r="K62" i="147"/>
  <c r="J62" i="147"/>
  <c r="I62" i="147"/>
  <c r="H62" i="147"/>
  <c r="G62" i="147"/>
  <c r="F62" i="147"/>
  <c r="K61" i="147"/>
  <c r="J61" i="147"/>
  <c r="I61" i="147"/>
  <c r="H61" i="147"/>
  <c r="G61" i="147"/>
  <c r="F61" i="147"/>
  <c r="K60" i="147"/>
  <c r="J60" i="147"/>
  <c r="I60" i="147"/>
  <c r="H60" i="147"/>
  <c r="G60" i="147"/>
  <c r="F60" i="147"/>
  <c r="K59" i="147"/>
  <c r="J59" i="147"/>
  <c r="I59" i="147"/>
  <c r="H59" i="147"/>
  <c r="G59" i="147"/>
  <c r="F59" i="147"/>
  <c r="K58" i="147"/>
  <c r="J58" i="147"/>
  <c r="I58" i="147"/>
  <c r="H58" i="147"/>
  <c r="G58" i="147"/>
  <c r="F58" i="147"/>
  <c r="K57" i="147"/>
  <c r="J57" i="147"/>
  <c r="I57" i="147"/>
  <c r="H57" i="147"/>
  <c r="G57" i="147"/>
  <c r="F57" i="147"/>
  <c r="K56" i="147"/>
  <c r="J56" i="147"/>
  <c r="I56" i="147"/>
  <c r="H56" i="147"/>
  <c r="G56" i="147"/>
  <c r="F56" i="147"/>
  <c r="K55" i="147"/>
  <c r="J55" i="147"/>
  <c r="I55" i="147"/>
  <c r="H55" i="147"/>
  <c r="G55" i="147"/>
  <c r="F55" i="147"/>
  <c r="K54" i="147"/>
  <c r="J54" i="147"/>
  <c r="I54" i="147"/>
  <c r="H54" i="147"/>
  <c r="G54" i="147"/>
  <c r="F54" i="147"/>
  <c r="K53" i="147"/>
  <c r="J53" i="147"/>
  <c r="I53" i="147"/>
  <c r="H53" i="147"/>
  <c r="G53" i="147"/>
  <c r="F53" i="147"/>
  <c r="K52" i="147"/>
  <c r="J52" i="147"/>
  <c r="I52" i="147"/>
  <c r="H52" i="147"/>
  <c r="G52" i="147"/>
  <c r="F52" i="147"/>
  <c r="K51" i="147"/>
  <c r="J51" i="147"/>
  <c r="I51" i="147"/>
  <c r="H51" i="147"/>
  <c r="G51" i="147"/>
  <c r="F51" i="147"/>
  <c r="K50" i="147"/>
  <c r="J50" i="147"/>
  <c r="I50" i="147"/>
  <c r="H50" i="147"/>
  <c r="G50" i="147"/>
  <c r="F50" i="147"/>
  <c r="K49" i="147"/>
  <c r="J49" i="147"/>
  <c r="I49" i="147"/>
  <c r="H49" i="147"/>
  <c r="G49" i="147"/>
  <c r="F49" i="147"/>
  <c r="K48" i="147"/>
  <c r="J48" i="147"/>
  <c r="I48" i="147"/>
  <c r="H48" i="147"/>
  <c r="G48" i="147"/>
  <c r="F48" i="147"/>
  <c r="K47" i="147"/>
  <c r="J47" i="147"/>
  <c r="I47" i="147"/>
  <c r="H47" i="147"/>
  <c r="G47" i="147"/>
  <c r="F47" i="147"/>
  <c r="K46" i="147"/>
  <c r="J46" i="147"/>
  <c r="I46" i="147"/>
  <c r="H46" i="147"/>
  <c r="G46" i="147"/>
  <c r="F46" i="147"/>
  <c r="K45" i="147"/>
  <c r="J45" i="147"/>
  <c r="I45" i="147"/>
  <c r="H45" i="147"/>
  <c r="G45" i="147"/>
  <c r="F45" i="147"/>
  <c r="K44" i="147"/>
  <c r="J44" i="147"/>
  <c r="I44" i="147"/>
  <c r="H44" i="147"/>
  <c r="G44" i="147"/>
  <c r="F44" i="147"/>
  <c r="K43" i="147"/>
  <c r="J43" i="147"/>
  <c r="I43" i="147"/>
  <c r="H43" i="147"/>
  <c r="G43" i="147"/>
  <c r="F43" i="147"/>
  <c r="K42" i="147"/>
  <c r="J42" i="147"/>
  <c r="I42" i="147"/>
  <c r="H42" i="147"/>
  <c r="G42" i="147"/>
  <c r="F42" i="147"/>
  <c r="K41" i="147"/>
  <c r="J41" i="147"/>
  <c r="I41" i="147"/>
  <c r="H41" i="147"/>
  <c r="G41" i="147"/>
  <c r="F41" i="147"/>
  <c r="K40" i="147"/>
  <c r="J40" i="147"/>
  <c r="I40" i="147"/>
  <c r="H40" i="147"/>
  <c r="G40" i="147"/>
  <c r="F40" i="147"/>
  <c r="K39" i="147"/>
  <c r="J39" i="147"/>
  <c r="I39" i="147"/>
  <c r="H39" i="147"/>
  <c r="G39" i="147"/>
  <c r="F39" i="147"/>
  <c r="K38" i="147"/>
  <c r="J38" i="147"/>
  <c r="I38" i="147"/>
  <c r="H38" i="147"/>
  <c r="G38" i="147"/>
  <c r="F38" i="147"/>
  <c r="K37" i="147"/>
  <c r="J37" i="147"/>
  <c r="I37" i="147"/>
  <c r="H37" i="147"/>
  <c r="G37" i="147"/>
  <c r="F37" i="147"/>
  <c r="K36" i="147"/>
  <c r="J36" i="147"/>
  <c r="I36" i="147"/>
  <c r="H36" i="147"/>
  <c r="G36" i="147"/>
  <c r="F36" i="147"/>
  <c r="K35" i="147"/>
  <c r="J35" i="147"/>
  <c r="I35" i="147"/>
  <c r="H35" i="147"/>
  <c r="G35" i="147"/>
  <c r="F35" i="147"/>
  <c r="K28" i="147"/>
  <c r="J28" i="147"/>
  <c r="I28" i="147"/>
  <c r="H28" i="147"/>
  <c r="G28" i="147"/>
  <c r="F28" i="147"/>
  <c r="K31" i="147"/>
  <c r="J31" i="147"/>
  <c r="I31" i="147"/>
  <c r="H31" i="147"/>
  <c r="G31" i="147"/>
  <c r="F31" i="147"/>
  <c r="K29" i="147"/>
  <c r="J29" i="147"/>
  <c r="I29" i="147"/>
  <c r="H29" i="147"/>
  <c r="G29" i="147"/>
  <c r="F29" i="147"/>
  <c r="K32" i="147"/>
  <c r="J32" i="147"/>
  <c r="I32" i="147"/>
  <c r="H32" i="147"/>
  <c r="G32" i="147"/>
  <c r="F32" i="147"/>
  <c r="K34" i="147"/>
  <c r="J34" i="147"/>
  <c r="I34" i="147"/>
  <c r="H34" i="147"/>
  <c r="G34" i="147"/>
  <c r="F34" i="147"/>
  <c r="K23" i="147"/>
  <c r="J23" i="147"/>
  <c r="I23" i="147"/>
  <c r="H23" i="147"/>
  <c r="G23" i="147"/>
  <c r="F23" i="147"/>
  <c r="K13" i="147"/>
  <c r="J13" i="147"/>
  <c r="I13" i="147"/>
  <c r="H13" i="147"/>
  <c r="G13" i="147"/>
  <c r="F13" i="147"/>
  <c r="K26" i="147"/>
  <c r="J26" i="147"/>
  <c r="I26" i="147"/>
  <c r="H26" i="147"/>
  <c r="G26" i="147"/>
  <c r="F26" i="147"/>
  <c r="K25" i="147"/>
  <c r="J25" i="147"/>
  <c r="I25" i="147"/>
  <c r="H25" i="147"/>
  <c r="G25" i="147"/>
  <c r="F25" i="147"/>
  <c r="K16" i="147"/>
  <c r="J16" i="147"/>
  <c r="I16" i="147"/>
  <c r="H16" i="147"/>
  <c r="G16" i="147"/>
  <c r="F16" i="147"/>
  <c r="K12" i="147"/>
  <c r="J12" i="147"/>
  <c r="I12" i="147"/>
  <c r="H12" i="147"/>
  <c r="G12" i="147"/>
  <c r="F12" i="147"/>
  <c r="K22" i="147"/>
  <c r="J22" i="147"/>
  <c r="I22" i="147"/>
  <c r="H22" i="147"/>
  <c r="G22" i="147"/>
  <c r="F22" i="147"/>
  <c r="K21" i="147"/>
  <c r="J21" i="147"/>
  <c r="I21" i="147"/>
  <c r="H21" i="147"/>
  <c r="G21" i="147"/>
  <c r="F21" i="147"/>
  <c r="K15" i="147"/>
  <c r="J15" i="147"/>
  <c r="I15" i="147"/>
  <c r="H15" i="147"/>
  <c r="G15" i="147"/>
  <c r="F15" i="147"/>
  <c r="K17" i="147"/>
  <c r="J17" i="147"/>
  <c r="I17" i="147"/>
  <c r="H17" i="147"/>
  <c r="G17" i="147"/>
  <c r="F17" i="147"/>
  <c r="K33" i="147"/>
  <c r="J33" i="147"/>
  <c r="I33" i="147"/>
  <c r="H33" i="147"/>
  <c r="G33" i="147"/>
  <c r="F33" i="147"/>
  <c r="K11" i="147"/>
  <c r="J11" i="147"/>
  <c r="I11" i="147"/>
  <c r="H11" i="147"/>
  <c r="G11" i="147"/>
  <c r="F11" i="147"/>
  <c r="K14" i="147"/>
  <c r="J14" i="147"/>
  <c r="I14" i="147"/>
  <c r="H14" i="147"/>
  <c r="G14" i="147"/>
  <c r="F14" i="147"/>
  <c r="K27" i="147"/>
  <c r="J27" i="147"/>
  <c r="I27" i="147"/>
  <c r="H27" i="147"/>
  <c r="G27" i="147"/>
  <c r="F27" i="147"/>
  <c r="K30" i="147"/>
  <c r="J30" i="147"/>
  <c r="I30" i="147"/>
  <c r="H30" i="147"/>
  <c r="G30" i="147"/>
  <c r="F30" i="147"/>
  <c r="K20" i="147"/>
  <c r="J20" i="147"/>
  <c r="I20" i="147"/>
  <c r="H20" i="147"/>
  <c r="G20" i="147"/>
  <c r="F20" i="147"/>
  <c r="K19" i="147"/>
  <c r="J19" i="147"/>
  <c r="I19" i="147"/>
  <c r="H19" i="147"/>
  <c r="G19" i="147"/>
  <c r="F19" i="147"/>
  <c r="K18" i="147"/>
  <c r="J18" i="147"/>
  <c r="I18" i="147"/>
  <c r="H18" i="147"/>
  <c r="G18" i="147"/>
  <c r="F18" i="147"/>
  <c r="K10" i="147"/>
  <c r="J10" i="147"/>
  <c r="I10" i="147"/>
  <c r="H10" i="147"/>
  <c r="G10" i="147"/>
  <c r="F10" i="147"/>
  <c r="K24" i="147"/>
  <c r="J24" i="147"/>
  <c r="I24" i="147"/>
  <c r="H24" i="147"/>
  <c r="G24" i="147"/>
  <c r="F24" i="147"/>
  <c r="K69" i="131"/>
  <c r="J69" i="131"/>
  <c r="I69" i="131"/>
  <c r="H69" i="131"/>
  <c r="G69" i="131"/>
  <c r="F69" i="131"/>
  <c r="K68" i="131"/>
  <c r="J68" i="131"/>
  <c r="I68" i="131"/>
  <c r="H68" i="131"/>
  <c r="G68" i="131"/>
  <c r="F68" i="131"/>
  <c r="K67" i="131"/>
  <c r="J67" i="131"/>
  <c r="I67" i="131"/>
  <c r="H67" i="131"/>
  <c r="G67" i="131"/>
  <c r="F67" i="131"/>
  <c r="K66" i="131"/>
  <c r="J66" i="131"/>
  <c r="I66" i="131"/>
  <c r="H66" i="131"/>
  <c r="G66" i="131"/>
  <c r="F66" i="131"/>
  <c r="K65" i="131"/>
  <c r="J65" i="131"/>
  <c r="I65" i="131"/>
  <c r="H65" i="131"/>
  <c r="G65" i="131"/>
  <c r="F65" i="131"/>
  <c r="K64" i="131"/>
  <c r="J64" i="131"/>
  <c r="I64" i="131"/>
  <c r="H64" i="131"/>
  <c r="G64" i="131"/>
  <c r="F64" i="131"/>
  <c r="K63" i="131"/>
  <c r="J63" i="131"/>
  <c r="I63" i="131"/>
  <c r="H63" i="131"/>
  <c r="G63" i="131"/>
  <c r="F63" i="131"/>
  <c r="K62" i="131"/>
  <c r="J62" i="131"/>
  <c r="I62" i="131"/>
  <c r="H62" i="131"/>
  <c r="G62" i="131"/>
  <c r="F62" i="131"/>
  <c r="K61" i="131"/>
  <c r="J61" i="131"/>
  <c r="I61" i="131"/>
  <c r="H61" i="131"/>
  <c r="G61" i="131"/>
  <c r="F61" i="131"/>
  <c r="K60" i="131"/>
  <c r="J60" i="131"/>
  <c r="I60" i="131"/>
  <c r="H60" i="131"/>
  <c r="G60" i="131"/>
  <c r="F60" i="131"/>
  <c r="K59" i="131"/>
  <c r="J59" i="131"/>
  <c r="I59" i="131"/>
  <c r="H59" i="131"/>
  <c r="G59" i="131"/>
  <c r="F59" i="131"/>
  <c r="K58" i="131"/>
  <c r="J58" i="131"/>
  <c r="I58" i="131"/>
  <c r="H58" i="131"/>
  <c r="G58" i="131"/>
  <c r="F58" i="131"/>
  <c r="K57" i="131"/>
  <c r="J57" i="131"/>
  <c r="I57" i="131"/>
  <c r="H57" i="131"/>
  <c r="G57" i="131"/>
  <c r="F57" i="131"/>
  <c r="K56" i="131"/>
  <c r="J56" i="131"/>
  <c r="I56" i="131"/>
  <c r="H56" i="131"/>
  <c r="G56" i="131"/>
  <c r="F56" i="131"/>
  <c r="K55" i="131"/>
  <c r="J55" i="131"/>
  <c r="I55" i="131"/>
  <c r="H55" i="131"/>
  <c r="G55" i="131"/>
  <c r="F55" i="131"/>
  <c r="K54" i="131"/>
  <c r="J54" i="131"/>
  <c r="I54" i="131"/>
  <c r="H54" i="131"/>
  <c r="G54" i="131"/>
  <c r="F54" i="131"/>
  <c r="K53" i="131"/>
  <c r="J53" i="131"/>
  <c r="I53" i="131"/>
  <c r="H53" i="131"/>
  <c r="G53" i="131"/>
  <c r="F53" i="131"/>
  <c r="K52" i="131"/>
  <c r="J52" i="131"/>
  <c r="I52" i="131"/>
  <c r="H52" i="131"/>
  <c r="G52" i="131"/>
  <c r="F52" i="131"/>
  <c r="K51" i="131"/>
  <c r="J51" i="131"/>
  <c r="I51" i="131"/>
  <c r="H51" i="131"/>
  <c r="G51" i="131"/>
  <c r="F51" i="131"/>
  <c r="K50" i="131"/>
  <c r="J50" i="131"/>
  <c r="I50" i="131"/>
  <c r="H50" i="131"/>
  <c r="G50" i="131"/>
  <c r="F50" i="131"/>
  <c r="K49" i="131"/>
  <c r="J49" i="131"/>
  <c r="I49" i="131"/>
  <c r="H49" i="131"/>
  <c r="G49" i="131"/>
  <c r="F49" i="131"/>
  <c r="K48" i="131"/>
  <c r="J48" i="131"/>
  <c r="I48" i="131"/>
  <c r="H48" i="131"/>
  <c r="G48" i="131"/>
  <c r="F48" i="131"/>
  <c r="K47" i="131"/>
  <c r="J47" i="131"/>
  <c r="I47" i="131"/>
  <c r="H47" i="131"/>
  <c r="G47" i="131"/>
  <c r="F47" i="131"/>
  <c r="K46" i="131"/>
  <c r="J46" i="131"/>
  <c r="I46" i="131"/>
  <c r="H46" i="131"/>
  <c r="G46" i="131"/>
  <c r="F46" i="131"/>
  <c r="K45" i="131"/>
  <c r="J45" i="131"/>
  <c r="I45" i="131"/>
  <c r="H45" i="131"/>
  <c r="G45" i="131"/>
  <c r="F45" i="131"/>
  <c r="K44" i="131"/>
  <c r="J44" i="131"/>
  <c r="I44" i="131"/>
  <c r="H44" i="131"/>
  <c r="G44" i="131"/>
  <c r="F44" i="131"/>
  <c r="K43" i="131"/>
  <c r="J43" i="131"/>
  <c r="I43" i="131"/>
  <c r="H43" i="131"/>
  <c r="G43" i="131"/>
  <c r="F43" i="131"/>
  <c r="K42" i="131"/>
  <c r="J42" i="131"/>
  <c r="I42" i="131"/>
  <c r="H42" i="131"/>
  <c r="G42" i="131"/>
  <c r="F42" i="131"/>
  <c r="K41" i="131"/>
  <c r="J41" i="131"/>
  <c r="I41" i="131"/>
  <c r="H41" i="131"/>
  <c r="G41" i="131"/>
  <c r="F41" i="131"/>
  <c r="K40" i="131"/>
  <c r="J40" i="131"/>
  <c r="I40" i="131"/>
  <c r="H40" i="131"/>
  <c r="G40" i="131"/>
  <c r="F40" i="131"/>
  <c r="K39" i="131"/>
  <c r="J39" i="131"/>
  <c r="I39" i="131"/>
  <c r="H39" i="131"/>
  <c r="G39" i="131"/>
  <c r="F39" i="131"/>
  <c r="K38" i="131"/>
  <c r="J38" i="131"/>
  <c r="I38" i="131"/>
  <c r="H38" i="131"/>
  <c r="G38" i="131"/>
  <c r="F38" i="131"/>
  <c r="K37" i="131"/>
  <c r="J37" i="131"/>
  <c r="I37" i="131"/>
  <c r="H37" i="131"/>
  <c r="G37" i="131"/>
  <c r="F37" i="131"/>
  <c r="K36" i="131"/>
  <c r="J36" i="131"/>
  <c r="I36" i="131"/>
  <c r="H36" i="131"/>
  <c r="G36" i="131"/>
  <c r="F36" i="131"/>
  <c r="K35" i="131"/>
  <c r="J35" i="131"/>
  <c r="I35" i="131"/>
  <c r="H35" i="131"/>
  <c r="G35" i="131"/>
  <c r="F35" i="131"/>
  <c r="K34" i="131"/>
  <c r="J34" i="131"/>
  <c r="I34" i="131"/>
  <c r="H34" i="131"/>
  <c r="G34" i="131"/>
  <c r="F34" i="131"/>
  <c r="K33" i="131"/>
  <c r="J33" i="131"/>
  <c r="I33" i="131"/>
  <c r="H33" i="131"/>
  <c r="G33" i="131"/>
  <c r="F33" i="131"/>
  <c r="K32" i="131"/>
  <c r="J32" i="131"/>
  <c r="I32" i="131"/>
  <c r="H32" i="131"/>
  <c r="G32" i="131"/>
  <c r="F32" i="131"/>
  <c r="K19" i="131"/>
  <c r="J19" i="131"/>
  <c r="I19" i="131"/>
  <c r="H19" i="131"/>
  <c r="G19" i="131"/>
  <c r="F19" i="131"/>
  <c r="K18" i="131"/>
  <c r="J18" i="131"/>
  <c r="I18" i="131"/>
  <c r="H18" i="131"/>
  <c r="G18" i="131"/>
  <c r="F18" i="131"/>
  <c r="K25" i="131"/>
  <c r="J25" i="131"/>
  <c r="I25" i="131"/>
  <c r="H25" i="131"/>
  <c r="G25" i="131"/>
  <c r="F25" i="131"/>
  <c r="K23" i="131"/>
  <c r="J23" i="131"/>
  <c r="I23" i="131"/>
  <c r="H23" i="131"/>
  <c r="G23" i="131"/>
  <c r="F23" i="131"/>
  <c r="K22" i="131"/>
  <c r="J22" i="131"/>
  <c r="I22" i="131"/>
  <c r="H22" i="131"/>
  <c r="G22" i="131"/>
  <c r="F22" i="131"/>
  <c r="K26" i="131"/>
  <c r="J26" i="131"/>
  <c r="I26" i="131"/>
  <c r="H26" i="131"/>
  <c r="G26" i="131"/>
  <c r="F26" i="131"/>
  <c r="K29" i="131"/>
  <c r="J29" i="131"/>
  <c r="I29" i="131"/>
  <c r="H29" i="131"/>
  <c r="G29" i="131"/>
  <c r="F29" i="131"/>
  <c r="K28" i="131"/>
  <c r="J28" i="131"/>
  <c r="I28" i="131"/>
  <c r="H28" i="131"/>
  <c r="G28" i="131"/>
  <c r="F28" i="131"/>
  <c r="K30" i="131"/>
  <c r="J30" i="131"/>
  <c r="I30" i="131"/>
  <c r="H30" i="131"/>
  <c r="G30" i="131"/>
  <c r="F30" i="131"/>
  <c r="K27" i="131"/>
  <c r="J27" i="131"/>
  <c r="I27" i="131"/>
  <c r="H27" i="131"/>
  <c r="G27" i="131"/>
  <c r="F27" i="131"/>
  <c r="K12" i="131"/>
  <c r="J12" i="131"/>
  <c r="I12" i="131"/>
  <c r="H12" i="131"/>
  <c r="G12" i="131"/>
  <c r="F12" i="131"/>
  <c r="K17" i="131"/>
  <c r="J17" i="131"/>
  <c r="I17" i="131"/>
  <c r="H17" i="131"/>
  <c r="G17" i="131"/>
  <c r="F17" i="131"/>
  <c r="K24" i="131"/>
  <c r="J24" i="131"/>
  <c r="I24" i="131"/>
  <c r="H24" i="131"/>
  <c r="G24" i="131"/>
  <c r="F24" i="131"/>
  <c r="K11" i="131"/>
  <c r="J11" i="131"/>
  <c r="I11" i="131"/>
  <c r="H11" i="131"/>
  <c r="G11" i="131"/>
  <c r="F11" i="131"/>
  <c r="K20" i="131"/>
  <c r="J20" i="131"/>
  <c r="I20" i="131"/>
  <c r="H20" i="131"/>
  <c r="G20" i="131"/>
  <c r="F20" i="131"/>
  <c r="K14" i="131"/>
  <c r="J14" i="131"/>
  <c r="I14" i="131"/>
  <c r="H14" i="131"/>
  <c r="G14" i="131"/>
  <c r="F14" i="131"/>
  <c r="K15" i="131"/>
  <c r="J15" i="131"/>
  <c r="I15" i="131"/>
  <c r="H15" i="131"/>
  <c r="G15" i="131"/>
  <c r="F15" i="131"/>
  <c r="K16" i="131"/>
  <c r="J16" i="131"/>
  <c r="I16" i="131"/>
  <c r="H16" i="131"/>
  <c r="G16" i="131"/>
  <c r="F16" i="131"/>
  <c r="K21" i="131"/>
  <c r="J21" i="131"/>
  <c r="I21" i="131"/>
  <c r="H21" i="131"/>
  <c r="G21" i="131"/>
  <c r="F21" i="131"/>
  <c r="K13" i="131"/>
  <c r="J13" i="131"/>
  <c r="I13" i="131"/>
  <c r="H13" i="131"/>
  <c r="F13" i="131"/>
  <c r="K31" i="131"/>
  <c r="J31" i="131"/>
  <c r="I31" i="131"/>
  <c r="H31" i="131"/>
  <c r="G31" i="131"/>
  <c r="F31" i="131"/>
  <c r="K10" i="131"/>
  <c r="J10" i="131"/>
  <c r="I10" i="131"/>
  <c r="H10" i="131"/>
  <c r="G10" i="131"/>
  <c r="F10" i="131"/>
  <c r="K69" i="130"/>
  <c r="J69" i="130"/>
  <c r="I69" i="130"/>
  <c r="H69" i="130"/>
  <c r="G69" i="130"/>
  <c r="F69" i="130"/>
  <c r="K68" i="130"/>
  <c r="J68" i="130"/>
  <c r="I68" i="130"/>
  <c r="H68" i="130"/>
  <c r="G68" i="130"/>
  <c r="F68" i="130"/>
  <c r="K67" i="130"/>
  <c r="J67" i="130"/>
  <c r="I67" i="130"/>
  <c r="H67" i="130"/>
  <c r="G67" i="130"/>
  <c r="F67" i="130"/>
  <c r="K66" i="130"/>
  <c r="J66" i="130"/>
  <c r="I66" i="130"/>
  <c r="H66" i="130"/>
  <c r="G66" i="130"/>
  <c r="F66" i="130"/>
  <c r="K65" i="130"/>
  <c r="J65" i="130"/>
  <c r="I65" i="130"/>
  <c r="H65" i="130"/>
  <c r="G65" i="130"/>
  <c r="F65" i="130"/>
  <c r="K64" i="130"/>
  <c r="J64" i="130"/>
  <c r="I64" i="130"/>
  <c r="H64" i="130"/>
  <c r="G64" i="130"/>
  <c r="F64" i="130"/>
  <c r="K63" i="130"/>
  <c r="J63" i="130"/>
  <c r="I63" i="130"/>
  <c r="H63" i="130"/>
  <c r="G63" i="130"/>
  <c r="F63" i="130"/>
  <c r="K62" i="130"/>
  <c r="J62" i="130"/>
  <c r="I62" i="130"/>
  <c r="H62" i="130"/>
  <c r="G62" i="130"/>
  <c r="F62" i="130"/>
  <c r="K61" i="130"/>
  <c r="J61" i="130"/>
  <c r="I61" i="130"/>
  <c r="H61" i="130"/>
  <c r="G61" i="130"/>
  <c r="F61" i="130"/>
  <c r="K60" i="130"/>
  <c r="J60" i="130"/>
  <c r="I60" i="130"/>
  <c r="H60" i="130"/>
  <c r="G60" i="130"/>
  <c r="F60" i="130"/>
  <c r="K59" i="130"/>
  <c r="J59" i="130"/>
  <c r="I59" i="130"/>
  <c r="H59" i="130"/>
  <c r="G59" i="130"/>
  <c r="F59" i="130"/>
  <c r="K58" i="130"/>
  <c r="J58" i="130"/>
  <c r="I58" i="130"/>
  <c r="H58" i="130"/>
  <c r="G58" i="130"/>
  <c r="F58" i="130"/>
  <c r="K57" i="130"/>
  <c r="J57" i="130"/>
  <c r="I57" i="130"/>
  <c r="H57" i="130"/>
  <c r="G57" i="130"/>
  <c r="F57" i="130"/>
  <c r="K56" i="130"/>
  <c r="J56" i="130"/>
  <c r="I56" i="130"/>
  <c r="H56" i="130"/>
  <c r="G56" i="130"/>
  <c r="F56" i="130"/>
  <c r="K55" i="130"/>
  <c r="J55" i="130"/>
  <c r="I55" i="130"/>
  <c r="H55" i="130"/>
  <c r="G55" i="130"/>
  <c r="F55" i="130"/>
  <c r="K54" i="130"/>
  <c r="J54" i="130"/>
  <c r="I54" i="130"/>
  <c r="H54" i="130"/>
  <c r="G54" i="130"/>
  <c r="F54" i="130"/>
  <c r="K53" i="130"/>
  <c r="J53" i="130"/>
  <c r="I53" i="130"/>
  <c r="H53" i="130"/>
  <c r="G53" i="130"/>
  <c r="F53" i="130"/>
  <c r="K52" i="130"/>
  <c r="J52" i="130"/>
  <c r="I52" i="130"/>
  <c r="H52" i="130"/>
  <c r="G52" i="130"/>
  <c r="F52" i="130"/>
  <c r="K51" i="130"/>
  <c r="J51" i="130"/>
  <c r="I51" i="130"/>
  <c r="H51" i="130"/>
  <c r="G51" i="130"/>
  <c r="F51" i="130"/>
  <c r="K50" i="130"/>
  <c r="J50" i="130"/>
  <c r="I50" i="130"/>
  <c r="H50" i="130"/>
  <c r="G50" i="130"/>
  <c r="F50" i="130"/>
  <c r="K49" i="130"/>
  <c r="J49" i="130"/>
  <c r="I49" i="130"/>
  <c r="H49" i="130"/>
  <c r="G49" i="130"/>
  <c r="F49" i="130"/>
  <c r="K48" i="130"/>
  <c r="J48" i="130"/>
  <c r="I48" i="130"/>
  <c r="H48" i="130"/>
  <c r="G48" i="130"/>
  <c r="F48" i="130"/>
  <c r="K47" i="130"/>
  <c r="J47" i="130"/>
  <c r="I47" i="130"/>
  <c r="H47" i="130"/>
  <c r="G47" i="130"/>
  <c r="F47" i="130"/>
  <c r="K46" i="130"/>
  <c r="J46" i="130"/>
  <c r="I46" i="130"/>
  <c r="H46" i="130"/>
  <c r="G46" i="130"/>
  <c r="F46" i="130"/>
  <c r="K45" i="130"/>
  <c r="J45" i="130"/>
  <c r="I45" i="130"/>
  <c r="H45" i="130"/>
  <c r="G45" i="130"/>
  <c r="F45" i="130"/>
  <c r="K44" i="130"/>
  <c r="J44" i="130"/>
  <c r="I44" i="130"/>
  <c r="H44" i="130"/>
  <c r="G44" i="130"/>
  <c r="F44" i="130"/>
  <c r="K43" i="130"/>
  <c r="J43" i="130"/>
  <c r="I43" i="130"/>
  <c r="H43" i="130"/>
  <c r="G43" i="130"/>
  <c r="F43" i="130"/>
  <c r="K42" i="130"/>
  <c r="J42" i="130"/>
  <c r="I42" i="130"/>
  <c r="H42" i="130"/>
  <c r="G42" i="130"/>
  <c r="F42" i="130"/>
  <c r="K28" i="130"/>
  <c r="J28" i="130"/>
  <c r="I28" i="130"/>
  <c r="H28" i="130"/>
  <c r="K21" i="130"/>
  <c r="J21" i="130"/>
  <c r="I21" i="130"/>
  <c r="H21" i="130"/>
  <c r="G21" i="130"/>
  <c r="F21" i="130"/>
  <c r="K18" i="130"/>
  <c r="J18" i="130"/>
  <c r="I18" i="130"/>
  <c r="H18" i="130"/>
  <c r="K15" i="130"/>
  <c r="J15" i="130"/>
  <c r="I15" i="130"/>
  <c r="H15" i="130"/>
  <c r="G15" i="130"/>
  <c r="F15" i="130"/>
  <c r="K37" i="130"/>
  <c r="J37" i="130"/>
  <c r="I37" i="130"/>
  <c r="H37" i="130"/>
  <c r="G37" i="130"/>
  <c r="F37" i="130"/>
  <c r="K26" i="130"/>
  <c r="J26" i="130"/>
  <c r="I26" i="130"/>
  <c r="H26" i="130"/>
  <c r="G26" i="130"/>
  <c r="F26" i="130"/>
  <c r="K16" i="130"/>
  <c r="J16" i="130"/>
  <c r="I16" i="130"/>
  <c r="H16" i="130"/>
  <c r="F16" i="130"/>
  <c r="K13" i="130"/>
  <c r="J13" i="130"/>
  <c r="I13" i="130"/>
  <c r="H13" i="130"/>
  <c r="G13" i="130"/>
  <c r="F13" i="130"/>
  <c r="K32" i="130"/>
  <c r="J32" i="130"/>
  <c r="I32" i="130"/>
  <c r="H32" i="130"/>
  <c r="G32" i="130"/>
  <c r="F32" i="130"/>
  <c r="K14" i="130"/>
  <c r="J14" i="130"/>
  <c r="I14" i="130"/>
  <c r="H14" i="130"/>
  <c r="G14" i="130"/>
  <c r="F14" i="130"/>
  <c r="K38" i="130"/>
  <c r="J38" i="130"/>
  <c r="I38" i="130"/>
  <c r="H38" i="130"/>
  <c r="K41" i="130"/>
  <c r="J41" i="130"/>
  <c r="I41" i="130"/>
  <c r="H41" i="130"/>
  <c r="G41" i="130"/>
  <c r="F41" i="130"/>
  <c r="K40" i="130"/>
  <c r="J40" i="130"/>
  <c r="I40" i="130"/>
  <c r="H40" i="130"/>
  <c r="G40" i="130"/>
  <c r="F40" i="130"/>
  <c r="K30" i="130"/>
  <c r="J30" i="130"/>
  <c r="I30" i="130"/>
  <c r="H30" i="130"/>
  <c r="G30" i="130"/>
  <c r="F30" i="130"/>
  <c r="K36" i="130"/>
  <c r="J36" i="130"/>
  <c r="I36" i="130"/>
  <c r="H36" i="130"/>
  <c r="G36" i="130"/>
  <c r="F36" i="130"/>
  <c r="K35" i="130"/>
  <c r="J35" i="130"/>
  <c r="I35" i="130"/>
  <c r="H35" i="130"/>
  <c r="G35" i="130"/>
  <c r="F35" i="130"/>
  <c r="K20" i="130"/>
  <c r="J20" i="130"/>
  <c r="I20" i="130"/>
  <c r="H20" i="130"/>
  <c r="G20" i="130"/>
  <c r="F20" i="130"/>
  <c r="K34" i="130"/>
  <c r="J34" i="130"/>
  <c r="I34" i="130"/>
  <c r="H34" i="130"/>
  <c r="G34" i="130"/>
  <c r="F34" i="130"/>
  <c r="K33" i="130"/>
  <c r="J33" i="130"/>
  <c r="I33" i="130"/>
  <c r="H33" i="130"/>
  <c r="G33" i="130"/>
  <c r="F33" i="130"/>
  <c r="K23" i="130"/>
  <c r="J23" i="130"/>
  <c r="I23" i="130"/>
  <c r="H23" i="130"/>
  <c r="G23" i="130"/>
  <c r="F23" i="130"/>
  <c r="K29" i="130"/>
  <c r="J29" i="130"/>
  <c r="I29" i="130"/>
  <c r="H29" i="130"/>
  <c r="G29" i="130"/>
  <c r="F29" i="130"/>
  <c r="K10" i="130"/>
  <c r="J10" i="130"/>
  <c r="I10" i="130"/>
  <c r="H10" i="130"/>
  <c r="G10" i="130"/>
  <c r="F10" i="130"/>
  <c r="K25" i="130"/>
  <c r="J25" i="130"/>
  <c r="I25" i="130"/>
  <c r="H25" i="130"/>
  <c r="G25" i="130"/>
  <c r="F25" i="130"/>
  <c r="K24" i="130"/>
  <c r="J24" i="130"/>
  <c r="I24" i="130"/>
  <c r="H24" i="130"/>
  <c r="G24" i="130"/>
  <c r="K39" i="130"/>
  <c r="J39" i="130"/>
  <c r="I39" i="130"/>
  <c r="H39" i="130"/>
  <c r="G39" i="130"/>
  <c r="F39" i="130"/>
  <c r="K31" i="130"/>
  <c r="J31" i="130"/>
  <c r="I31" i="130"/>
  <c r="H31" i="130"/>
  <c r="G31" i="130"/>
  <c r="F31" i="130"/>
  <c r="K19" i="130"/>
  <c r="J19" i="130"/>
  <c r="I19" i="130"/>
  <c r="H19" i="130"/>
  <c r="F19" i="130"/>
  <c r="K27" i="130"/>
  <c r="J27" i="130"/>
  <c r="I27" i="130"/>
  <c r="H27" i="130"/>
  <c r="G27" i="130"/>
  <c r="K17" i="130"/>
  <c r="J17" i="130"/>
  <c r="I17" i="130"/>
  <c r="H17" i="130"/>
  <c r="F17" i="130"/>
  <c r="K11" i="130"/>
  <c r="J11" i="130"/>
  <c r="I11" i="130"/>
  <c r="H11" i="130"/>
  <c r="K22" i="130"/>
  <c r="J22" i="130"/>
  <c r="I22" i="130"/>
  <c r="H22" i="130"/>
  <c r="G22" i="130"/>
  <c r="F22" i="130"/>
  <c r="K12" i="130"/>
  <c r="J12" i="130"/>
  <c r="I12" i="130"/>
  <c r="H12" i="130"/>
  <c r="G12" i="130"/>
  <c r="F12" i="130"/>
  <c r="H69" i="144"/>
  <c r="G69" i="144"/>
  <c r="F69" i="144"/>
  <c r="E69" i="144"/>
  <c r="H68" i="144"/>
  <c r="G68" i="144"/>
  <c r="F68" i="144"/>
  <c r="E68" i="144"/>
  <c r="H67" i="144"/>
  <c r="G67" i="144"/>
  <c r="F67" i="144"/>
  <c r="E67" i="144"/>
  <c r="H66" i="144"/>
  <c r="G66" i="144"/>
  <c r="F66" i="144"/>
  <c r="E66" i="144"/>
  <c r="H65" i="144"/>
  <c r="G65" i="144"/>
  <c r="F65" i="144"/>
  <c r="E65" i="144"/>
  <c r="H64" i="144"/>
  <c r="G64" i="144"/>
  <c r="F64" i="144"/>
  <c r="E64" i="144"/>
  <c r="H63" i="144"/>
  <c r="G63" i="144"/>
  <c r="F63" i="144"/>
  <c r="E63" i="144"/>
  <c r="H62" i="144"/>
  <c r="G62" i="144"/>
  <c r="F62" i="144"/>
  <c r="E62" i="144"/>
  <c r="H61" i="144"/>
  <c r="G61" i="144"/>
  <c r="F61" i="144"/>
  <c r="E61" i="144"/>
  <c r="H60" i="144"/>
  <c r="G60" i="144"/>
  <c r="F60" i="144"/>
  <c r="E60" i="144"/>
  <c r="H59" i="144"/>
  <c r="G59" i="144"/>
  <c r="F59" i="144"/>
  <c r="E59" i="144"/>
  <c r="H58" i="144"/>
  <c r="G58" i="144"/>
  <c r="F58" i="144"/>
  <c r="E58" i="144"/>
  <c r="H57" i="144"/>
  <c r="G57" i="144"/>
  <c r="F57" i="144"/>
  <c r="E57" i="144"/>
  <c r="H56" i="144"/>
  <c r="G56" i="144"/>
  <c r="F56" i="144"/>
  <c r="E56" i="144"/>
  <c r="H55" i="144"/>
  <c r="G55" i="144"/>
  <c r="F55" i="144"/>
  <c r="E55" i="144"/>
  <c r="H54" i="144"/>
  <c r="G54" i="144"/>
  <c r="F54" i="144"/>
  <c r="E54" i="144"/>
  <c r="H53" i="144"/>
  <c r="G53" i="144"/>
  <c r="F53" i="144"/>
  <c r="E53" i="144"/>
  <c r="H52" i="144"/>
  <c r="G52" i="144"/>
  <c r="F52" i="144"/>
  <c r="E52" i="144"/>
  <c r="H51" i="144"/>
  <c r="G51" i="144"/>
  <c r="F51" i="144"/>
  <c r="E51" i="144"/>
  <c r="H50" i="144"/>
  <c r="G50" i="144"/>
  <c r="F50" i="144"/>
  <c r="E50" i="144"/>
  <c r="H49" i="144"/>
  <c r="G49" i="144"/>
  <c r="F49" i="144"/>
  <c r="E49" i="144"/>
  <c r="H48" i="144"/>
  <c r="G48" i="144"/>
  <c r="F48" i="144"/>
  <c r="E48" i="144"/>
  <c r="H47" i="144"/>
  <c r="G47" i="144"/>
  <c r="F47" i="144"/>
  <c r="E47" i="144"/>
  <c r="H46" i="144"/>
  <c r="G46" i="144"/>
  <c r="F46" i="144"/>
  <c r="E46" i="144"/>
  <c r="H45" i="144"/>
  <c r="G45" i="144"/>
  <c r="F45" i="144"/>
  <c r="E45" i="144"/>
  <c r="H44" i="144"/>
  <c r="G44" i="144"/>
  <c r="F44" i="144"/>
  <c r="E44" i="144"/>
  <c r="H43" i="144"/>
  <c r="G43" i="144"/>
  <c r="F43" i="144"/>
  <c r="E43" i="144"/>
  <c r="H42" i="144"/>
  <c r="G42" i="144"/>
  <c r="F42" i="144"/>
  <c r="E42" i="144"/>
  <c r="H41" i="144"/>
  <c r="G41" i="144"/>
  <c r="F41" i="144"/>
  <c r="E41" i="144"/>
  <c r="H40" i="144"/>
  <c r="G40" i="144"/>
  <c r="F40" i="144"/>
  <c r="E40" i="144"/>
  <c r="H39" i="144"/>
  <c r="G39" i="144"/>
  <c r="F39" i="144"/>
  <c r="E39" i="144"/>
  <c r="H38" i="144"/>
  <c r="G38" i="144"/>
  <c r="F38" i="144"/>
  <c r="E38" i="144"/>
  <c r="H37" i="144"/>
  <c r="G37" i="144"/>
  <c r="F37" i="144"/>
  <c r="E37" i="144"/>
  <c r="H35" i="144"/>
  <c r="G35" i="144"/>
  <c r="F35" i="144"/>
  <c r="E35" i="144"/>
  <c r="H33" i="144"/>
  <c r="G33" i="144"/>
  <c r="F33" i="144"/>
  <c r="E33" i="144"/>
  <c r="H26" i="144"/>
  <c r="G26" i="144"/>
  <c r="F26" i="144"/>
  <c r="E26" i="144"/>
  <c r="F25" i="144"/>
  <c r="E25" i="144"/>
  <c r="F32" i="144"/>
  <c r="E32" i="144"/>
  <c r="F31" i="144"/>
  <c r="E31" i="144"/>
  <c r="F30" i="144"/>
  <c r="E30" i="144"/>
  <c r="F22" i="144"/>
  <c r="E22" i="144"/>
  <c r="F20" i="144"/>
  <c r="E20" i="144"/>
  <c r="F28" i="144"/>
  <c r="E28" i="144"/>
  <c r="F21" i="144"/>
  <c r="E21" i="144"/>
  <c r="F34" i="144"/>
  <c r="E34" i="144"/>
  <c r="F14" i="144"/>
  <c r="E14" i="144"/>
  <c r="F18" i="144"/>
  <c r="E18" i="144"/>
  <c r="F15" i="144"/>
  <c r="E15" i="144"/>
  <c r="F29" i="144"/>
  <c r="E29" i="144"/>
  <c r="F27" i="144"/>
  <c r="E27" i="144"/>
  <c r="F36" i="144"/>
  <c r="E36" i="144"/>
  <c r="F23" i="144"/>
  <c r="E23" i="144"/>
  <c r="F24" i="144"/>
  <c r="E24" i="144"/>
  <c r="F13" i="144"/>
  <c r="E13" i="144"/>
  <c r="F19" i="144"/>
  <c r="E19" i="144"/>
  <c r="F16" i="144"/>
  <c r="E16" i="144"/>
  <c r="F17" i="144"/>
  <c r="E17" i="144"/>
  <c r="F12" i="144"/>
  <c r="E12" i="144"/>
  <c r="F11" i="144"/>
  <c r="E11" i="144"/>
  <c r="F10" i="144"/>
  <c r="E10" i="144"/>
  <c r="H69" i="143"/>
  <c r="G69" i="143"/>
  <c r="F69" i="143"/>
  <c r="E69" i="143"/>
  <c r="H68" i="143"/>
  <c r="G68" i="143"/>
  <c r="F68" i="143"/>
  <c r="E68" i="143"/>
  <c r="H67" i="143"/>
  <c r="G67" i="143"/>
  <c r="F67" i="143"/>
  <c r="E67" i="143"/>
  <c r="H66" i="143"/>
  <c r="G66" i="143"/>
  <c r="F66" i="143"/>
  <c r="E66" i="143"/>
  <c r="H65" i="143"/>
  <c r="G65" i="143"/>
  <c r="F65" i="143"/>
  <c r="E65" i="143"/>
  <c r="H64" i="143"/>
  <c r="G64" i="143"/>
  <c r="F64" i="143"/>
  <c r="E64" i="143"/>
  <c r="H63" i="143"/>
  <c r="G63" i="143"/>
  <c r="F63" i="143"/>
  <c r="E63" i="143"/>
  <c r="H62" i="143"/>
  <c r="G62" i="143"/>
  <c r="F62" i="143"/>
  <c r="E62" i="143"/>
  <c r="H61" i="143"/>
  <c r="G61" i="143"/>
  <c r="F61" i="143"/>
  <c r="E61" i="143"/>
  <c r="H60" i="143"/>
  <c r="G60" i="143"/>
  <c r="F60" i="143"/>
  <c r="E60" i="143"/>
  <c r="H59" i="143"/>
  <c r="G59" i="143"/>
  <c r="F59" i="143"/>
  <c r="E59" i="143"/>
  <c r="H58" i="143"/>
  <c r="G58" i="143"/>
  <c r="F58" i="143"/>
  <c r="E58" i="143"/>
  <c r="H57" i="143"/>
  <c r="G57" i="143"/>
  <c r="F57" i="143"/>
  <c r="E57" i="143"/>
  <c r="H56" i="143"/>
  <c r="G56" i="143"/>
  <c r="F56" i="143"/>
  <c r="E56" i="143"/>
  <c r="H55" i="143"/>
  <c r="G55" i="143"/>
  <c r="F55" i="143"/>
  <c r="E55" i="143"/>
  <c r="H54" i="143"/>
  <c r="G54" i="143"/>
  <c r="F54" i="143"/>
  <c r="E54" i="143"/>
  <c r="H53" i="143"/>
  <c r="G53" i="143"/>
  <c r="F53" i="143"/>
  <c r="E53" i="143"/>
  <c r="H52" i="143"/>
  <c r="G52" i="143"/>
  <c r="F52" i="143"/>
  <c r="E52" i="143"/>
  <c r="H51" i="143"/>
  <c r="G51" i="143"/>
  <c r="F51" i="143"/>
  <c r="E51" i="143"/>
  <c r="H50" i="143"/>
  <c r="G50" i="143"/>
  <c r="F50" i="143"/>
  <c r="E50" i="143"/>
  <c r="H49" i="143"/>
  <c r="G49" i="143"/>
  <c r="F49" i="143"/>
  <c r="E49" i="143"/>
  <c r="H48" i="143"/>
  <c r="G48" i="143"/>
  <c r="F48" i="143"/>
  <c r="E48" i="143"/>
  <c r="H47" i="143"/>
  <c r="G47" i="143"/>
  <c r="F47" i="143"/>
  <c r="E47" i="143"/>
  <c r="H46" i="143"/>
  <c r="G46" i="143"/>
  <c r="F46" i="143"/>
  <c r="E46" i="143"/>
  <c r="H34" i="143"/>
  <c r="G34" i="143"/>
  <c r="F34" i="143"/>
  <c r="E34" i="143"/>
  <c r="H37" i="143"/>
  <c r="G37" i="143"/>
  <c r="F37" i="143"/>
  <c r="E37" i="143"/>
  <c r="H28" i="143"/>
  <c r="G28" i="143"/>
  <c r="F28" i="143"/>
  <c r="E28" i="143"/>
  <c r="H30" i="143"/>
  <c r="G30" i="143"/>
  <c r="F30" i="143"/>
  <c r="E30" i="143"/>
  <c r="H41" i="143"/>
  <c r="G41" i="143"/>
  <c r="F41" i="143"/>
  <c r="E41" i="143"/>
  <c r="H39" i="143"/>
  <c r="G39" i="143"/>
  <c r="F39" i="143"/>
  <c r="H29" i="143"/>
  <c r="G29" i="143"/>
  <c r="F29" i="143"/>
  <c r="E29" i="143"/>
  <c r="H27" i="143"/>
  <c r="G27" i="143"/>
  <c r="F27" i="143"/>
  <c r="E27" i="143"/>
  <c r="H42" i="143"/>
  <c r="G42" i="143"/>
  <c r="F42" i="143"/>
  <c r="E42" i="143"/>
  <c r="H26" i="143"/>
  <c r="G26" i="143"/>
  <c r="F26" i="143"/>
  <c r="E26" i="143"/>
  <c r="H40" i="143"/>
  <c r="G40" i="143"/>
  <c r="F40" i="143"/>
  <c r="E40" i="143"/>
  <c r="H25" i="143"/>
  <c r="G25" i="143"/>
  <c r="F25" i="143"/>
  <c r="E25" i="143"/>
  <c r="H23" i="143"/>
  <c r="G23" i="143"/>
  <c r="F23" i="143"/>
  <c r="E23" i="143"/>
  <c r="H22" i="143"/>
  <c r="G22" i="143"/>
  <c r="F22" i="143"/>
  <c r="E22" i="143"/>
  <c r="H44" i="143"/>
  <c r="G44" i="143"/>
  <c r="F44" i="143"/>
  <c r="E44" i="143"/>
  <c r="H17" i="143"/>
  <c r="G17" i="143"/>
  <c r="F17" i="143"/>
  <c r="E17" i="143"/>
  <c r="H19" i="143"/>
  <c r="G19" i="143"/>
  <c r="F19" i="143"/>
  <c r="E19" i="143"/>
  <c r="H33" i="143"/>
  <c r="G33" i="143"/>
  <c r="F33" i="143"/>
  <c r="H43" i="143"/>
  <c r="G43" i="143"/>
  <c r="F43" i="143"/>
  <c r="E43" i="143"/>
  <c r="H35" i="143"/>
  <c r="G35" i="143"/>
  <c r="F35" i="143"/>
  <c r="E35" i="143"/>
  <c r="H24" i="143"/>
  <c r="G24" i="143"/>
  <c r="F24" i="143"/>
  <c r="E24" i="143"/>
  <c r="H15" i="143"/>
  <c r="G15" i="143"/>
  <c r="F15" i="143"/>
  <c r="E15" i="143"/>
  <c r="H20" i="143"/>
  <c r="G20" i="143"/>
  <c r="F20" i="143"/>
  <c r="E20" i="143"/>
  <c r="H14" i="143"/>
  <c r="G14" i="143"/>
  <c r="F14" i="143"/>
  <c r="E14" i="143"/>
  <c r="H21" i="143"/>
  <c r="G21" i="143"/>
  <c r="F21" i="143"/>
  <c r="E21" i="143"/>
  <c r="H11" i="143"/>
  <c r="G11" i="143"/>
  <c r="F11" i="143"/>
  <c r="E11" i="143"/>
  <c r="H13" i="143"/>
  <c r="G13" i="143"/>
  <c r="F13" i="143"/>
  <c r="E13" i="143"/>
  <c r="H10" i="143"/>
  <c r="G10" i="143"/>
  <c r="F10" i="143"/>
  <c r="N8" i="144"/>
  <c r="M8" i="144"/>
  <c r="L8" i="144"/>
  <c r="K8" i="144"/>
  <c r="J8" i="144"/>
  <c r="I8" i="144"/>
  <c r="N7" i="144"/>
  <c r="M7" i="144"/>
  <c r="L7" i="144"/>
  <c r="K7" i="144"/>
  <c r="J7" i="144"/>
  <c r="I7" i="144"/>
  <c r="N6" i="144"/>
  <c r="M6" i="144"/>
  <c r="L6" i="144"/>
  <c r="K6" i="144"/>
  <c r="J6" i="144"/>
  <c r="I6" i="144"/>
  <c r="N8" i="143"/>
  <c r="M8" i="143"/>
  <c r="L8" i="143"/>
  <c r="K8" i="143"/>
  <c r="J8" i="143"/>
  <c r="I8" i="143"/>
  <c r="N7" i="143"/>
  <c r="M7" i="143"/>
  <c r="L7" i="143"/>
  <c r="K7" i="143"/>
  <c r="J7" i="143"/>
  <c r="I7" i="143"/>
  <c r="N6" i="143"/>
  <c r="M6" i="143"/>
  <c r="L6" i="143"/>
  <c r="K6" i="143"/>
  <c r="J6" i="143"/>
  <c r="I6" i="143"/>
  <c r="H69" i="139" l="1"/>
  <c r="G69" i="139"/>
  <c r="F69" i="139"/>
  <c r="E69" i="139"/>
  <c r="H68" i="139"/>
  <c r="G68" i="139"/>
  <c r="F68" i="139"/>
  <c r="E68" i="139"/>
  <c r="H67" i="139"/>
  <c r="G67" i="139"/>
  <c r="F67" i="139"/>
  <c r="E67" i="139"/>
  <c r="H66" i="139"/>
  <c r="G66" i="139"/>
  <c r="F66" i="139"/>
  <c r="E66" i="139"/>
  <c r="H65" i="139"/>
  <c r="G65" i="139"/>
  <c r="F65" i="139"/>
  <c r="E65" i="139"/>
  <c r="H64" i="139"/>
  <c r="G64" i="139"/>
  <c r="F64" i="139"/>
  <c r="E64" i="139"/>
  <c r="H63" i="139"/>
  <c r="G63" i="139"/>
  <c r="F63" i="139"/>
  <c r="E63" i="139"/>
  <c r="H62" i="139"/>
  <c r="G62" i="139"/>
  <c r="F62" i="139"/>
  <c r="E62" i="139"/>
  <c r="H61" i="139"/>
  <c r="G61" i="139"/>
  <c r="F61" i="139"/>
  <c r="E61" i="139"/>
  <c r="H60" i="139"/>
  <c r="G60" i="139"/>
  <c r="F60" i="139"/>
  <c r="E60" i="139"/>
  <c r="H59" i="139"/>
  <c r="G59" i="139"/>
  <c r="F59" i="139"/>
  <c r="E59" i="139"/>
  <c r="H58" i="139"/>
  <c r="G58" i="139"/>
  <c r="F58" i="139"/>
  <c r="E58" i="139"/>
  <c r="H57" i="139"/>
  <c r="G57" i="139"/>
  <c r="F57" i="139"/>
  <c r="E57" i="139"/>
  <c r="H56" i="139"/>
  <c r="G56" i="139"/>
  <c r="F56" i="139"/>
  <c r="E56" i="139"/>
  <c r="H55" i="139"/>
  <c r="G55" i="139"/>
  <c r="F55" i="139"/>
  <c r="E55" i="139"/>
  <c r="H54" i="139"/>
  <c r="G54" i="139"/>
  <c r="F54" i="139"/>
  <c r="E54" i="139"/>
  <c r="H53" i="139"/>
  <c r="G53" i="139"/>
  <c r="F53" i="139"/>
  <c r="E53" i="139"/>
  <c r="H52" i="139"/>
  <c r="G52" i="139"/>
  <c r="F52" i="139"/>
  <c r="E52" i="139"/>
  <c r="H51" i="139"/>
  <c r="G51" i="139"/>
  <c r="F51" i="139"/>
  <c r="E51" i="139"/>
  <c r="H50" i="139"/>
  <c r="G50" i="139"/>
  <c r="F50" i="139"/>
  <c r="E50" i="139"/>
  <c r="H43" i="139"/>
  <c r="G43" i="139"/>
  <c r="F43" i="139"/>
  <c r="E43" i="139"/>
  <c r="H32" i="139"/>
  <c r="G32" i="139"/>
  <c r="F32" i="139"/>
  <c r="E32" i="139"/>
  <c r="H29" i="139"/>
  <c r="G29" i="139"/>
  <c r="F29" i="139"/>
  <c r="E29" i="139"/>
  <c r="H31" i="139"/>
  <c r="G31" i="139"/>
  <c r="F31" i="139"/>
  <c r="E31" i="139"/>
  <c r="H36" i="139"/>
  <c r="G36" i="139"/>
  <c r="F36" i="139"/>
  <c r="E36" i="139"/>
  <c r="H35" i="139"/>
  <c r="G35" i="139"/>
  <c r="F35" i="139"/>
  <c r="E35" i="139"/>
  <c r="H37" i="139"/>
  <c r="G37" i="139"/>
  <c r="F37" i="139"/>
  <c r="E37" i="139"/>
  <c r="H45" i="139"/>
  <c r="G45" i="139"/>
  <c r="F45" i="139"/>
  <c r="E45" i="139"/>
  <c r="H44" i="139"/>
  <c r="G44" i="139"/>
  <c r="F44" i="139"/>
  <c r="E44" i="139"/>
  <c r="H33" i="139"/>
  <c r="G33" i="139"/>
  <c r="F33" i="139"/>
  <c r="E33" i="139"/>
  <c r="H27" i="139"/>
  <c r="G27" i="139"/>
  <c r="F27" i="139"/>
  <c r="E27" i="139"/>
  <c r="H41" i="139"/>
  <c r="G41" i="139"/>
  <c r="F41" i="139"/>
  <c r="E41" i="139"/>
  <c r="H46" i="139"/>
  <c r="G46" i="139"/>
  <c r="F46" i="139"/>
  <c r="E46" i="139"/>
  <c r="H47" i="139"/>
  <c r="G47" i="139"/>
  <c r="F47" i="139"/>
  <c r="E47" i="139"/>
  <c r="H23" i="139"/>
  <c r="G23" i="139"/>
  <c r="F23" i="139"/>
  <c r="E23" i="139"/>
  <c r="H49" i="139"/>
  <c r="G49" i="139"/>
  <c r="F49" i="139"/>
  <c r="E49" i="139"/>
  <c r="H20" i="139"/>
  <c r="G20" i="139"/>
  <c r="F20" i="139"/>
  <c r="E20" i="139"/>
  <c r="H48" i="139"/>
  <c r="G48" i="139"/>
  <c r="F48" i="139"/>
  <c r="E48" i="139"/>
  <c r="H25" i="139"/>
  <c r="G25" i="139"/>
  <c r="F25" i="139"/>
  <c r="E25" i="139"/>
  <c r="H42" i="139"/>
  <c r="G42" i="139"/>
  <c r="F42" i="139"/>
  <c r="E42" i="139"/>
  <c r="H34" i="139"/>
  <c r="G34" i="139"/>
  <c r="F34" i="139"/>
  <c r="E34" i="139"/>
  <c r="H40" i="139"/>
  <c r="G40" i="139"/>
  <c r="F40" i="139"/>
  <c r="E40" i="139"/>
  <c r="H39" i="139"/>
  <c r="G39" i="139"/>
  <c r="F39" i="139"/>
  <c r="E39" i="139"/>
  <c r="H38" i="139"/>
  <c r="G38" i="139"/>
  <c r="F38" i="139"/>
  <c r="E38" i="139"/>
  <c r="H22" i="139"/>
  <c r="G22" i="139"/>
  <c r="F22" i="139"/>
  <c r="E22" i="139"/>
  <c r="H30" i="139"/>
  <c r="G30" i="139"/>
  <c r="F30" i="139"/>
  <c r="E30" i="139"/>
  <c r="H28" i="139"/>
  <c r="G28" i="139"/>
  <c r="F28" i="139"/>
  <c r="H21" i="139"/>
  <c r="G21" i="139"/>
  <c r="F21" i="139"/>
  <c r="E21" i="139"/>
  <c r="H19" i="139"/>
  <c r="G19" i="139"/>
  <c r="F19" i="139"/>
  <c r="E19" i="139"/>
  <c r="H16" i="139"/>
  <c r="G16" i="139"/>
  <c r="F16" i="139"/>
  <c r="E16" i="139"/>
  <c r="H17" i="139"/>
  <c r="G17" i="139"/>
  <c r="F17" i="139"/>
  <c r="E17" i="139"/>
  <c r="H24" i="139"/>
  <c r="G24" i="139"/>
  <c r="F24" i="139"/>
  <c r="E24" i="139"/>
  <c r="H18" i="139"/>
  <c r="G18" i="139"/>
  <c r="F18" i="139"/>
  <c r="E18" i="139"/>
  <c r="H11" i="139"/>
  <c r="G11" i="139"/>
  <c r="F11" i="139"/>
  <c r="E11" i="139"/>
  <c r="H26" i="139"/>
  <c r="G26" i="139"/>
  <c r="F26" i="139"/>
  <c r="E26" i="139"/>
  <c r="H14" i="139"/>
  <c r="G14" i="139"/>
  <c r="F14" i="139"/>
  <c r="E14" i="139"/>
  <c r="H15" i="139"/>
  <c r="G15" i="139"/>
  <c r="F15" i="139"/>
  <c r="E15" i="139"/>
  <c r="H13" i="139"/>
  <c r="G13" i="139"/>
  <c r="F13" i="139"/>
  <c r="E13" i="139"/>
  <c r="H12" i="139"/>
  <c r="G12" i="139"/>
  <c r="F12" i="139"/>
  <c r="E12" i="139"/>
  <c r="H10" i="139"/>
  <c r="G10" i="139"/>
  <c r="F10" i="139"/>
  <c r="H43" i="138"/>
  <c r="G43" i="138"/>
  <c r="F43" i="138"/>
  <c r="E43" i="138"/>
  <c r="H33" i="138"/>
  <c r="G33" i="138"/>
  <c r="F33" i="138"/>
  <c r="E33" i="138"/>
  <c r="H12" i="138"/>
  <c r="G12" i="138"/>
  <c r="F12" i="138"/>
  <c r="E12" i="138"/>
  <c r="H44" i="138"/>
  <c r="G44" i="138"/>
  <c r="F44" i="138"/>
  <c r="E44" i="138"/>
  <c r="H40" i="138"/>
  <c r="G40" i="138"/>
  <c r="F40" i="138"/>
  <c r="E40" i="138"/>
  <c r="H39" i="138"/>
  <c r="G39" i="138"/>
  <c r="F39" i="138"/>
  <c r="H14" i="138"/>
  <c r="G14" i="138"/>
  <c r="F14" i="138"/>
  <c r="E14" i="138"/>
  <c r="H57" i="138"/>
  <c r="G57" i="138"/>
  <c r="F57" i="138"/>
  <c r="E57" i="138"/>
  <c r="H56" i="138"/>
  <c r="G56" i="138"/>
  <c r="F56" i="138"/>
  <c r="H55" i="138"/>
  <c r="G55" i="138"/>
  <c r="F55" i="138"/>
  <c r="H22" i="138"/>
  <c r="G22" i="138"/>
  <c r="F22" i="138"/>
  <c r="E22" i="138"/>
  <c r="H37" i="138"/>
  <c r="G37" i="138"/>
  <c r="F37" i="138"/>
  <c r="E37" i="138"/>
  <c r="H21" i="138"/>
  <c r="G21" i="138"/>
  <c r="F21" i="138"/>
  <c r="E21" i="138"/>
  <c r="H34" i="138"/>
  <c r="G34" i="138"/>
  <c r="F34" i="138"/>
  <c r="E34" i="138"/>
  <c r="H32" i="138"/>
  <c r="G32" i="138"/>
  <c r="F32" i="138"/>
  <c r="E32" i="138"/>
  <c r="H19" i="138"/>
  <c r="G19" i="138"/>
  <c r="F19" i="138"/>
  <c r="E19" i="138"/>
  <c r="H30" i="138"/>
  <c r="G30" i="138"/>
  <c r="F30" i="138"/>
  <c r="E30" i="138"/>
  <c r="H46" i="138"/>
  <c r="G46" i="138"/>
  <c r="F46" i="138"/>
  <c r="E46" i="138"/>
  <c r="H17" i="138"/>
  <c r="G17" i="138"/>
  <c r="F17" i="138"/>
  <c r="E17" i="138"/>
  <c r="H104" i="138"/>
  <c r="G104" i="138"/>
  <c r="F104" i="138"/>
  <c r="E104" i="138"/>
  <c r="H58" i="138"/>
  <c r="G58" i="138"/>
  <c r="F58" i="138"/>
  <c r="E58" i="138"/>
  <c r="H53" i="138"/>
  <c r="G53" i="138"/>
  <c r="F53" i="138"/>
  <c r="H51" i="138"/>
  <c r="G51" i="138"/>
  <c r="F51" i="138"/>
  <c r="E51" i="138"/>
  <c r="H52" i="138"/>
  <c r="G52" i="138"/>
  <c r="F52" i="138"/>
  <c r="E52" i="138"/>
  <c r="H26" i="138"/>
  <c r="G26" i="138"/>
  <c r="F26" i="138"/>
  <c r="E26" i="138"/>
  <c r="H49" i="138"/>
  <c r="G49" i="138"/>
  <c r="F49" i="138"/>
  <c r="E49" i="138"/>
  <c r="H20" i="138"/>
  <c r="G20" i="138"/>
  <c r="F20" i="138"/>
  <c r="E20" i="138"/>
  <c r="H54" i="138"/>
  <c r="G54" i="138"/>
  <c r="F54" i="138"/>
  <c r="H28" i="138"/>
  <c r="G28" i="138"/>
  <c r="F28" i="138"/>
  <c r="E28" i="138"/>
  <c r="H36" i="138"/>
  <c r="G36" i="138"/>
  <c r="F36" i="138"/>
  <c r="E36" i="138"/>
  <c r="H45" i="138"/>
  <c r="G45" i="138"/>
  <c r="F45" i="138"/>
  <c r="E45" i="138"/>
  <c r="H35" i="138"/>
  <c r="G35" i="138"/>
  <c r="F35" i="138"/>
  <c r="E35" i="138"/>
  <c r="H16" i="138"/>
  <c r="G16" i="138"/>
  <c r="F16" i="138"/>
  <c r="H38" i="138"/>
  <c r="G38" i="138"/>
  <c r="F38" i="138"/>
  <c r="E38" i="138"/>
  <c r="N8" i="139"/>
  <c r="M8" i="139"/>
  <c r="L8" i="139"/>
  <c r="K8" i="139"/>
  <c r="J8" i="139"/>
  <c r="I8" i="139"/>
  <c r="N7" i="139"/>
  <c r="M7" i="139"/>
  <c r="L7" i="139"/>
  <c r="K7" i="139"/>
  <c r="J7" i="139"/>
  <c r="I7" i="139"/>
  <c r="N6" i="139"/>
  <c r="M6" i="139"/>
  <c r="L6" i="139"/>
  <c r="K6" i="139"/>
  <c r="J6" i="139"/>
  <c r="I6" i="139"/>
  <c r="N8" i="138"/>
  <c r="M8" i="138"/>
  <c r="L8" i="138"/>
  <c r="K8" i="138"/>
  <c r="J8" i="138"/>
  <c r="I8" i="138"/>
  <c r="N7" i="138"/>
  <c r="M7" i="138"/>
  <c r="L7" i="138"/>
  <c r="K7" i="138"/>
  <c r="J7" i="138"/>
  <c r="I7" i="138"/>
  <c r="N6" i="138"/>
  <c r="M6" i="138"/>
  <c r="L6" i="138"/>
  <c r="K6" i="138"/>
  <c r="J6" i="138"/>
  <c r="I6" i="138"/>
  <c r="H69" i="134" l="1"/>
  <c r="G69" i="134"/>
  <c r="F69" i="134"/>
  <c r="E69" i="134"/>
  <c r="H68" i="134"/>
  <c r="G68" i="134"/>
  <c r="F68" i="134"/>
  <c r="E68" i="134"/>
  <c r="H67" i="134"/>
  <c r="G67" i="134"/>
  <c r="F67" i="134"/>
  <c r="E67" i="134"/>
  <c r="H66" i="134"/>
  <c r="G66" i="134"/>
  <c r="F66" i="134"/>
  <c r="E66" i="134"/>
  <c r="H65" i="134"/>
  <c r="G65" i="134"/>
  <c r="F65" i="134"/>
  <c r="E65" i="134"/>
  <c r="H64" i="134"/>
  <c r="G64" i="134"/>
  <c r="F64" i="134"/>
  <c r="E64" i="134"/>
  <c r="H63" i="134"/>
  <c r="G63" i="134"/>
  <c r="F63" i="134"/>
  <c r="E63" i="134"/>
  <c r="H62" i="134"/>
  <c r="G62" i="134"/>
  <c r="F62" i="134"/>
  <c r="E62" i="134"/>
  <c r="H61" i="134"/>
  <c r="G61" i="134"/>
  <c r="F61" i="134"/>
  <c r="E61" i="134"/>
  <c r="H60" i="134"/>
  <c r="G60" i="134"/>
  <c r="F60" i="134"/>
  <c r="E60" i="134"/>
  <c r="H59" i="134"/>
  <c r="G59" i="134"/>
  <c r="F59" i="134"/>
  <c r="E59" i="134"/>
  <c r="H58" i="134"/>
  <c r="G58" i="134"/>
  <c r="F58" i="134"/>
  <c r="E58" i="134"/>
  <c r="H57" i="134"/>
  <c r="G57" i="134"/>
  <c r="F57" i="134"/>
  <c r="E57" i="134"/>
  <c r="H56" i="134"/>
  <c r="G56" i="134"/>
  <c r="F56" i="134"/>
  <c r="E56" i="134"/>
  <c r="H49" i="134"/>
  <c r="G49" i="134"/>
  <c r="F49" i="134"/>
  <c r="E49" i="134"/>
  <c r="H34" i="134"/>
  <c r="G34" i="134"/>
  <c r="F34" i="134"/>
  <c r="E34" i="134"/>
  <c r="H33" i="134"/>
  <c r="G33" i="134"/>
  <c r="F33" i="134"/>
  <c r="E33" i="134"/>
  <c r="H51" i="134"/>
  <c r="G51" i="134"/>
  <c r="F51" i="134"/>
  <c r="E51" i="134"/>
  <c r="H42" i="134"/>
  <c r="G42" i="134"/>
  <c r="F42" i="134"/>
  <c r="E42" i="134"/>
  <c r="H41" i="134"/>
  <c r="G41" i="134"/>
  <c r="F41" i="134"/>
  <c r="E41" i="134"/>
  <c r="H28" i="134"/>
  <c r="G28" i="134"/>
  <c r="F28" i="134"/>
  <c r="E28" i="134"/>
  <c r="H37" i="134"/>
  <c r="G37" i="134"/>
  <c r="F37" i="134"/>
  <c r="E37" i="134"/>
  <c r="H48" i="134"/>
  <c r="G48" i="134"/>
  <c r="F48" i="134"/>
  <c r="H39" i="134"/>
  <c r="G39" i="134"/>
  <c r="F39" i="134"/>
  <c r="E39" i="134"/>
  <c r="H32" i="134"/>
  <c r="G32" i="134"/>
  <c r="F32" i="134"/>
  <c r="E32" i="134"/>
  <c r="H55" i="134"/>
  <c r="G55" i="134"/>
  <c r="F55" i="134"/>
  <c r="E55" i="134"/>
  <c r="H38" i="134"/>
  <c r="G38" i="134"/>
  <c r="F38" i="134"/>
  <c r="E38" i="134"/>
  <c r="H50" i="134"/>
  <c r="G50" i="134"/>
  <c r="F50" i="134"/>
  <c r="E50" i="134"/>
  <c r="H54" i="134"/>
  <c r="G54" i="134"/>
  <c r="F54" i="134"/>
  <c r="E54" i="134"/>
  <c r="H53" i="134"/>
  <c r="G53" i="134"/>
  <c r="F53" i="134"/>
  <c r="E53" i="134"/>
  <c r="H52" i="134"/>
  <c r="G52" i="134"/>
  <c r="F52" i="134"/>
  <c r="E52" i="134"/>
  <c r="H36" i="134"/>
  <c r="G36" i="134"/>
  <c r="F36" i="134"/>
  <c r="E36" i="134"/>
  <c r="H35" i="134"/>
  <c r="G35" i="134"/>
  <c r="F35" i="134"/>
  <c r="E35" i="134"/>
  <c r="H43" i="134"/>
  <c r="G43" i="134"/>
  <c r="F43" i="134"/>
  <c r="E43" i="134"/>
  <c r="H47" i="134"/>
  <c r="G47" i="134"/>
  <c r="F47" i="134"/>
  <c r="E47" i="134"/>
  <c r="H46" i="134"/>
  <c r="G46" i="134"/>
  <c r="F46" i="134"/>
  <c r="E46" i="134"/>
  <c r="H45" i="134"/>
  <c r="G45" i="134"/>
  <c r="F45" i="134"/>
  <c r="E45" i="134"/>
  <c r="H44" i="134"/>
  <c r="G44" i="134"/>
  <c r="F44" i="134"/>
  <c r="E44" i="134"/>
  <c r="H29" i="134"/>
  <c r="G29" i="134"/>
  <c r="F29" i="134"/>
  <c r="E29" i="134"/>
  <c r="H21" i="134"/>
  <c r="G21" i="134"/>
  <c r="F21" i="134"/>
  <c r="E21" i="134"/>
  <c r="H22" i="134"/>
  <c r="G22" i="134"/>
  <c r="F22" i="134"/>
  <c r="E22" i="134"/>
  <c r="H27" i="134"/>
  <c r="G27" i="134"/>
  <c r="F27" i="134"/>
  <c r="H23" i="134"/>
  <c r="G23" i="134"/>
  <c r="F23" i="134"/>
  <c r="E23" i="134"/>
  <c r="H40" i="134"/>
  <c r="G40" i="134"/>
  <c r="F40" i="134"/>
  <c r="E40" i="134"/>
  <c r="H19" i="134"/>
  <c r="G19" i="134"/>
  <c r="F19" i="134"/>
  <c r="E19" i="134"/>
  <c r="H17" i="134"/>
  <c r="G17" i="134"/>
  <c r="F17" i="134"/>
  <c r="E17" i="134"/>
  <c r="H31" i="134"/>
  <c r="G31" i="134"/>
  <c r="F31" i="134"/>
  <c r="E31" i="134"/>
  <c r="H30" i="134"/>
  <c r="G30" i="134"/>
  <c r="F30" i="134"/>
  <c r="E30" i="134"/>
  <c r="H20" i="134"/>
  <c r="G20" i="134"/>
  <c r="F20" i="134"/>
  <c r="E20" i="134"/>
  <c r="H26" i="134"/>
  <c r="G26" i="134"/>
  <c r="F26" i="134"/>
  <c r="E26" i="134"/>
  <c r="H14" i="134"/>
  <c r="G14" i="134"/>
  <c r="F14" i="134"/>
  <c r="E14" i="134"/>
  <c r="H13" i="134"/>
  <c r="G13" i="134"/>
  <c r="F13" i="134"/>
  <c r="E13" i="134"/>
  <c r="H25" i="134"/>
  <c r="G25" i="134"/>
  <c r="F25" i="134"/>
  <c r="E25" i="134"/>
  <c r="H24" i="134"/>
  <c r="G24" i="134"/>
  <c r="F24" i="134"/>
  <c r="E24" i="134"/>
  <c r="H16" i="134"/>
  <c r="G16" i="134"/>
  <c r="F16" i="134"/>
  <c r="E16" i="134"/>
  <c r="H15" i="134"/>
  <c r="G15" i="134"/>
  <c r="F15" i="134"/>
  <c r="E15" i="134"/>
  <c r="H10" i="134"/>
  <c r="G10" i="134"/>
  <c r="F10" i="134"/>
  <c r="H18" i="134"/>
  <c r="G18" i="134"/>
  <c r="F18" i="134"/>
  <c r="E18" i="134"/>
  <c r="H12" i="134"/>
  <c r="G12" i="134"/>
  <c r="F12" i="134"/>
  <c r="E12" i="134"/>
  <c r="H11" i="134"/>
  <c r="G11" i="134"/>
  <c r="F11" i="134"/>
  <c r="E11" i="134"/>
  <c r="H77" i="133"/>
  <c r="G77" i="133"/>
  <c r="F77" i="133"/>
  <c r="E77" i="133"/>
  <c r="H61" i="133"/>
  <c r="G61" i="133"/>
  <c r="F61" i="133"/>
  <c r="E61" i="133"/>
  <c r="H89" i="133"/>
  <c r="G89" i="133"/>
  <c r="F89" i="133"/>
  <c r="E89" i="133"/>
  <c r="H103" i="133"/>
  <c r="G103" i="133"/>
  <c r="F103" i="133"/>
  <c r="E103" i="133"/>
  <c r="H95" i="133"/>
  <c r="G95" i="133"/>
  <c r="F95" i="133"/>
  <c r="E95" i="133"/>
  <c r="H94" i="133"/>
  <c r="G94" i="133"/>
  <c r="F94" i="133"/>
  <c r="H93" i="133"/>
  <c r="G93" i="133"/>
  <c r="F93" i="133"/>
  <c r="E93" i="133"/>
  <c r="H105" i="133"/>
  <c r="G105" i="133"/>
  <c r="F105" i="133"/>
  <c r="E105" i="133"/>
  <c r="H104" i="133"/>
  <c r="G104" i="133"/>
  <c r="F104" i="133"/>
  <c r="E104" i="133"/>
  <c r="H106" i="133"/>
  <c r="G106" i="133"/>
  <c r="F106" i="133"/>
  <c r="E106" i="133"/>
  <c r="H107" i="133"/>
  <c r="G107" i="133"/>
  <c r="F107" i="133"/>
  <c r="E107" i="133"/>
  <c r="H78" i="133"/>
  <c r="G78" i="133"/>
  <c r="F78" i="133"/>
  <c r="E78" i="133"/>
  <c r="H91" i="133"/>
  <c r="G91" i="133"/>
  <c r="F91" i="133"/>
  <c r="E91" i="133"/>
  <c r="H73" i="133"/>
  <c r="G73" i="133"/>
  <c r="F73" i="133"/>
  <c r="E73" i="133"/>
  <c r="H37" i="133"/>
  <c r="G37" i="133"/>
  <c r="F37" i="133"/>
  <c r="E37" i="133"/>
  <c r="H74" i="133"/>
  <c r="G74" i="133"/>
  <c r="F74" i="133"/>
  <c r="E74" i="133"/>
  <c r="H76" i="133"/>
  <c r="G76" i="133"/>
  <c r="F76" i="133"/>
  <c r="E76" i="133"/>
  <c r="H53" i="133"/>
  <c r="G53" i="133"/>
  <c r="F53" i="133"/>
  <c r="H69" i="133"/>
  <c r="G69" i="133"/>
  <c r="F69" i="133"/>
  <c r="E69" i="133"/>
  <c r="H92" i="133"/>
  <c r="G92" i="133"/>
  <c r="F92" i="133"/>
  <c r="E92" i="133"/>
  <c r="H67" i="133"/>
  <c r="G67" i="133"/>
  <c r="F67" i="133"/>
  <c r="E67" i="133"/>
  <c r="H51" i="133"/>
  <c r="G51" i="133"/>
  <c r="F51" i="133"/>
  <c r="E51" i="133"/>
  <c r="H90" i="133"/>
  <c r="G90" i="133"/>
  <c r="F90" i="133"/>
  <c r="E90" i="133"/>
  <c r="H88" i="133"/>
  <c r="G88" i="133"/>
  <c r="F88" i="133"/>
  <c r="E88" i="133"/>
  <c r="H87" i="133"/>
  <c r="G87" i="133"/>
  <c r="F87" i="133"/>
  <c r="H65" i="133"/>
  <c r="G65" i="133"/>
  <c r="F65" i="133"/>
  <c r="E65" i="133"/>
  <c r="H42" i="133"/>
  <c r="G42" i="133"/>
  <c r="F42" i="133"/>
  <c r="E42" i="133"/>
  <c r="H50" i="133"/>
  <c r="G50" i="133"/>
  <c r="F50" i="133"/>
  <c r="E50" i="133"/>
  <c r="H98" i="133"/>
  <c r="G98" i="133"/>
  <c r="F98" i="133"/>
  <c r="E98" i="133"/>
  <c r="H102" i="133"/>
  <c r="G102" i="133"/>
  <c r="F102" i="133"/>
  <c r="E102" i="133"/>
  <c r="H64" i="133"/>
  <c r="G64" i="133"/>
  <c r="F64" i="133"/>
  <c r="E64" i="133"/>
  <c r="H85" i="133"/>
  <c r="G85" i="133"/>
  <c r="F85" i="133"/>
  <c r="E85" i="133"/>
  <c r="H84" i="133"/>
  <c r="G84" i="133"/>
  <c r="F84" i="133"/>
  <c r="E84" i="133"/>
  <c r="H101" i="133"/>
  <c r="G101" i="133"/>
  <c r="F101" i="133"/>
  <c r="E101" i="133"/>
  <c r="H52" i="133"/>
  <c r="G52" i="133"/>
  <c r="F52" i="133"/>
  <c r="E52" i="133"/>
  <c r="H83" i="133"/>
  <c r="G83" i="133"/>
  <c r="F83" i="133"/>
  <c r="H100" i="133"/>
  <c r="G100" i="133"/>
  <c r="F100" i="133"/>
  <c r="E100" i="133"/>
  <c r="H49" i="133"/>
  <c r="G49" i="133"/>
  <c r="F49" i="133"/>
  <c r="E49" i="133"/>
  <c r="H82" i="133"/>
  <c r="G82" i="133"/>
  <c r="F82" i="133"/>
  <c r="E82" i="133"/>
  <c r="H81" i="133"/>
  <c r="G81" i="133"/>
  <c r="F81" i="133"/>
  <c r="E81" i="133"/>
  <c r="H99" i="133"/>
  <c r="G99" i="133"/>
  <c r="F99" i="133"/>
  <c r="E99" i="133"/>
  <c r="H40" i="133"/>
  <c r="G40" i="133"/>
  <c r="F40" i="133"/>
  <c r="E40" i="133"/>
  <c r="H80" i="133"/>
  <c r="G80" i="133"/>
  <c r="F80" i="133"/>
  <c r="E80" i="133"/>
  <c r="H63" i="133"/>
  <c r="G63" i="133"/>
  <c r="F63" i="133"/>
  <c r="E63" i="133"/>
  <c r="H79" i="133"/>
  <c r="G79" i="133"/>
  <c r="F79" i="133"/>
  <c r="H60" i="133"/>
  <c r="G60" i="133"/>
  <c r="F60" i="133"/>
  <c r="H75" i="133"/>
  <c r="G75" i="133"/>
  <c r="F75" i="133"/>
  <c r="E75" i="133"/>
  <c r="H71" i="133"/>
  <c r="G71" i="133"/>
  <c r="F71" i="133"/>
  <c r="E71" i="133"/>
  <c r="H70" i="133"/>
  <c r="G70" i="133"/>
  <c r="F70" i="133"/>
  <c r="E70" i="133"/>
  <c r="H39" i="133"/>
  <c r="G39" i="133"/>
  <c r="F39" i="133"/>
  <c r="E39" i="133"/>
  <c r="H96" i="133"/>
  <c r="G96" i="133"/>
  <c r="F96" i="133"/>
  <c r="E96" i="133"/>
  <c r="H38" i="133"/>
  <c r="G38" i="133"/>
  <c r="F38" i="133"/>
  <c r="E38" i="133"/>
  <c r="H33" i="133"/>
  <c r="G33" i="133"/>
  <c r="F33" i="133"/>
  <c r="E33" i="133"/>
  <c r="H28" i="133"/>
  <c r="G28" i="133"/>
  <c r="F28" i="133"/>
  <c r="E28" i="133"/>
  <c r="H35" i="133"/>
  <c r="G35" i="133"/>
  <c r="F35" i="133"/>
  <c r="E35" i="133"/>
  <c r="H59" i="133"/>
  <c r="G59" i="133"/>
  <c r="F59" i="133"/>
  <c r="E59" i="133"/>
  <c r="H86" i="133"/>
  <c r="G86" i="133"/>
  <c r="F86" i="133"/>
  <c r="E86" i="133"/>
  <c r="H47" i="133"/>
  <c r="G47" i="133"/>
  <c r="F47" i="133"/>
  <c r="E47" i="133"/>
  <c r="H30" i="133"/>
  <c r="G30" i="133"/>
  <c r="F30" i="133"/>
  <c r="E30" i="133"/>
  <c r="H97" i="133"/>
  <c r="G97" i="133"/>
  <c r="F97" i="133"/>
  <c r="E97" i="133"/>
  <c r="H54" i="133"/>
  <c r="G54" i="133"/>
  <c r="F54" i="133"/>
  <c r="E54" i="133"/>
  <c r="H44" i="133"/>
  <c r="G44" i="133"/>
  <c r="F44" i="133"/>
  <c r="E44" i="133"/>
  <c r="H57" i="133"/>
  <c r="G57" i="133"/>
  <c r="F57" i="133"/>
  <c r="E57" i="133"/>
  <c r="H43" i="133"/>
  <c r="G43" i="133"/>
  <c r="F43" i="133"/>
  <c r="E43" i="133"/>
  <c r="H56" i="133"/>
  <c r="G56" i="133"/>
  <c r="F56" i="133"/>
  <c r="E56" i="133"/>
  <c r="H46" i="133"/>
  <c r="G46" i="133"/>
  <c r="F46" i="133"/>
  <c r="E46" i="133"/>
  <c r="H68" i="133"/>
  <c r="G68" i="133"/>
  <c r="F68" i="133"/>
  <c r="E68" i="133"/>
  <c r="H27" i="133"/>
  <c r="G27" i="133"/>
  <c r="F27" i="133"/>
  <c r="E27" i="133"/>
  <c r="H62" i="133"/>
  <c r="G62" i="133"/>
  <c r="F62" i="133"/>
  <c r="E62" i="133"/>
  <c r="H72" i="133"/>
  <c r="G72" i="133"/>
  <c r="F72" i="133"/>
  <c r="E72" i="133"/>
  <c r="H32" i="133"/>
  <c r="G32" i="133"/>
  <c r="F32" i="133"/>
  <c r="E32" i="133"/>
  <c r="H17" i="133"/>
  <c r="G17" i="133"/>
  <c r="F17" i="133"/>
  <c r="E17" i="133"/>
  <c r="H34" i="133"/>
  <c r="G34" i="133"/>
  <c r="F34" i="133"/>
  <c r="E34" i="133"/>
  <c r="H41" i="133"/>
  <c r="G41" i="133"/>
  <c r="F41" i="133"/>
  <c r="E41" i="133"/>
  <c r="H19" i="133"/>
  <c r="G19" i="133"/>
  <c r="F19" i="133"/>
  <c r="E19" i="133"/>
  <c r="H45" i="133"/>
  <c r="G45" i="133"/>
  <c r="F45" i="133"/>
  <c r="E45" i="133"/>
  <c r="H18" i="133"/>
  <c r="G18" i="133"/>
  <c r="F18" i="133"/>
  <c r="E18" i="133"/>
  <c r="H58" i="133"/>
  <c r="G58" i="133"/>
  <c r="F58" i="133"/>
  <c r="E58" i="133"/>
  <c r="H29" i="133"/>
  <c r="G29" i="133"/>
  <c r="F29" i="133"/>
  <c r="E29" i="133"/>
  <c r="H20" i="133"/>
  <c r="G20" i="133"/>
  <c r="F20" i="133"/>
  <c r="E20" i="133"/>
  <c r="H48" i="133"/>
  <c r="G48" i="133"/>
  <c r="F48" i="133"/>
  <c r="E48" i="133"/>
  <c r="H23" i="133"/>
  <c r="G23" i="133"/>
  <c r="F23" i="133"/>
  <c r="E23" i="133"/>
  <c r="H55" i="133"/>
  <c r="G55" i="133"/>
  <c r="F55" i="133"/>
  <c r="E55" i="133"/>
  <c r="H66" i="133"/>
  <c r="G66" i="133"/>
  <c r="F66" i="133"/>
  <c r="E66" i="133"/>
  <c r="H15" i="133"/>
  <c r="G15" i="133"/>
  <c r="F15" i="133"/>
  <c r="E15" i="133"/>
  <c r="H36" i="133"/>
  <c r="G36" i="133"/>
  <c r="F36" i="133"/>
  <c r="E36" i="133"/>
  <c r="H31" i="133"/>
  <c r="G31" i="133"/>
  <c r="F31" i="133"/>
  <c r="E31" i="133"/>
  <c r="H13" i="133"/>
  <c r="G13" i="133"/>
  <c r="F13" i="133"/>
  <c r="E13" i="133"/>
  <c r="H10" i="133"/>
  <c r="G10" i="133"/>
  <c r="F10" i="133"/>
  <c r="E10" i="133"/>
  <c r="H11" i="133"/>
  <c r="G11" i="133"/>
  <c r="F11" i="133"/>
  <c r="H26" i="133"/>
  <c r="G26" i="133"/>
  <c r="F26" i="133"/>
  <c r="E26" i="133"/>
  <c r="H14" i="133"/>
  <c r="G14" i="133"/>
  <c r="F14" i="133"/>
  <c r="E14" i="133"/>
  <c r="H24" i="133"/>
  <c r="G24" i="133"/>
  <c r="F24" i="133"/>
  <c r="E24" i="133"/>
  <c r="H21" i="133"/>
  <c r="G21" i="133"/>
  <c r="F21" i="133"/>
  <c r="E21" i="133"/>
  <c r="H16" i="133"/>
  <c r="G16" i="133"/>
  <c r="F16" i="133"/>
  <c r="H22" i="133"/>
  <c r="G22" i="133"/>
  <c r="F22" i="133"/>
  <c r="E22" i="133"/>
  <c r="H12" i="133"/>
  <c r="G12" i="133"/>
  <c r="F12" i="133"/>
  <c r="E12" i="133"/>
  <c r="H25" i="133"/>
  <c r="G25" i="133"/>
  <c r="F25" i="133"/>
  <c r="E25" i="133"/>
  <c r="N8" i="134"/>
  <c r="M8" i="134"/>
  <c r="L8" i="134"/>
  <c r="K8" i="134"/>
  <c r="J8" i="134"/>
  <c r="I8" i="134"/>
  <c r="N7" i="134"/>
  <c r="M7" i="134"/>
  <c r="L7" i="134"/>
  <c r="K7" i="134"/>
  <c r="J7" i="134"/>
  <c r="I7" i="134"/>
  <c r="N6" i="134"/>
  <c r="M6" i="134"/>
  <c r="L6" i="134"/>
  <c r="K6" i="134"/>
  <c r="J6" i="134"/>
  <c r="I6" i="134"/>
  <c r="N8" i="133"/>
  <c r="M8" i="133"/>
  <c r="L8" i="133"/>
  <c r="K8" i="133"/>
  <c r="J8" i="133"/>
  <c r="I8" i="133"/>
  <c r="N7" i="133"/>
  <c r="M7" i="133"/>
  <c r="L7" i="133"/>
  <c r="K7" i="133"/>
  <c r="J7" i="133"/>
  <c r="I7" i="133"/>
  <c r="N6" i="133"/>
  <c r="M6" i="133"/>
  <c r="L6" i="133"/>
  <c r="K6" i="133"/>
  <c r="J6" i="133"/>
  <c r="I6" i="133"/>
  <c r="H29" i="129"/>
  <c r="G29" i="129"/>
  <c r="F29" i="129"/>
  <c r="E29" i="129"/>
  <c r="H22" i="129"/>
  <c r="G22" i="129"/>
  <c r="F22" i="129"/>
  <c r="E22" i="129"/>
  <c r="H20" i="129"/>
  <c r="G20" i="129"/>
  <c r="F20" i="129"/>
  <c r="E20" i="129"/>
  <c r="H53" i="129"/>
  <c r="G53" i="129"/>
  <c r="F53" i="129"/>
  <c r="E53" i="129"/>
  <c r="H52" i="129"/>
  <c r="G52" i="129"/>
  <c r="F52" i="129"/>
  <c r="E52" i="129"/>
  <c r="H51" i="129"/>
  <c r="G51" i="129"/>
  <c r="F51" i="129"/>
  <c r="E51" i="129"/>
  <c r="H50" i="129"/>
  <c r="G50" i="129"/>
  <c r="F50" i="129"/>
  <c r="E50" i="129"/>
  <c r="H49" i="129"/>
  <c r="G49" i="129"/>
  <c r="F49" i="129"/>
  <c r="E49" i="129"/>
  <c r="H48" i="129"/>
  <c r="G48" i="129"/>
  <c r="F48" i="129"/>
  <c r="E48" i="129"/>
  <c r="H47" i="129"/>
  <c r="G47" i="129"/>
  <c r="F47" i="129"/>
  <c r="E47" i="129"/>
  <c r="H46" i="129"/>
  <c r="G46" i="129"/>
  <c r="F46" i="129"/>
  <c r="E46" i="129"/>
  <c r="H45" i="129"/>
  <c r="G45" i="129"/>
  <c r="F45" i="129"/>
  <c r="E45" i="129"/>
  <c r="H44" i="129"/>
  <c r="G44" i="129"/>
  <c r="F44" i="129"/>
  <c r="E44" i="129"/>
  <c r="H43" i="129"/>
  <c r="G43" i="129"/>
  <c r="F43" i="129"/>
  <c r="E43" i="129"/>
  <c r="H42" i="129"/>
  <c r="G42" i="129"/>
  <c r="F42" i="129"/>
  <c r="E42" i="129"/>
  <c r="H41" i="129"/>
  <c r="G41" i="129"/>
  <c r="F41" i="129"/>
  <c r="E41" i="129"/>
  <c r="H40" i="129"/>
  <c r="G40" i="129"/>
  <c r="F40" i="129"/>
  <c r="E40" i="129"/>
  <c r="H39" i="129"/>
  <c r="G39" i="129"/>
  <c r="F39" i="129"/>
  <c r="E39" i="129"/>
  <c r="H32" i="129"/>
  <c r="G32" i="129"/>
  <c r="F32" i="129"/>
  <c r="E32" i="129"/>
  <c r="H61" i="129"/>
  <c r="G61" i="129"/>
  <c r="F61" i="129"/>
  <c r="E61" i="129"/>
  <c r="H60" i="129"/>
  <c r="G60" i="129"/>
  <c r="F60" i="129"/>
  <c r="E60" i="129"/>
  <c r="H59" i="129"/>
  <c r="G59" i="129"/>
  <c r="F59" i="129"/>
  <c r="E59" i="129"/>
  <c r="H58" i="129"/>
  <c r="G58" i="129"/>
  <c r="F58" i="129"/>
  <c r="E58" i="129"/>
  <c r="H57" i="129"/>
  <c r="G57" i="129"/>
  <c r="F57" i="129"/>
  <c r="E57" i="129"/>
  <c r="H56" i="129"/>
  <c r="G56" i="129"/>
  <c r="F56" i="129"/>
  <c r="E56" i="129"/>
  <c r="H55" i="129"/>
  <c r="G55" i="129"/>
  <c r="F55" i="129"/>
  <c r="E55" i="129"/>
  <c r="H54" i="129"/>
  <c r="G54" i="129"/>
  <c r="F54" i="129"/>
  <c r="E54" i="129"/>
  <c r="H65" i="129"/>
  <c r="G65" i="129"/>
  <c r="F65" i="129"/>
  <c r="E65" i="129"/>
  <c r="H64" i="129"/>
  <c r="G64" i="129"/>
  <c r="F64" i="129"/>
  <c r="E64" i="129"/>
  <c r="H63" i="129"/>
  <c r="G63" i="129"/>
  <c r="F63" i="129"/>
  <c r="E63" i="129"/>
  <c r="H62" i="129"/>
  <c r="G62" i="129"/>
  <c r="F62" i="129"/>
  <c r="E62" i="129"/>
  <c r="H67" i="129"/>
  <c r="G67" i="129"/>
  <c r="F67" i="129"/>
  <c r="E67" i="129"/>
  <c r="H66" i="129"/>
  <c r="G66" i="129"/>
  <c r="F66" i="129"/>
  <c r="E66" i="129"/>
  <c r="H68" i="129"/>
  <c r="G68" i="129"/>
  <c r="F68" i="129"/>
  <c r="E68" i="129"/>
  <c r="H36" i="129"/>
  <c r="G36" i="129"/>
  <c r="F36" i="129"/>
  <c r="E36" i="129"/>
  <c r="H36" i="128"/>
  <c r="G36" i="128"/>
  <c r="F36" i="128"/>
  <c r="E36" i="128"/>
  <c r="H35" i="128"/>
  <c r="G35" i="128"/>
  <c r="F35" i="128"/>
  <c r="E35" i="128"/>
  <c r="H29" i="128"/>
  <c r="G29" i="128"/>
  <c r="F29" i="128"/>
  <c r="H61" i="128"/>
  <c r="G61" i="128"/>
  <c r="F61" i="128"/>
  <c r="E61" i="128"/>
  <c r="H60" i="128"/>
  <c r="G60" i="128"/>
  <c r="F60" i="128"/>
  <c r="E60" i="128"/>
  <c r="H53" i="128"/>
  <c r="G53" i="128"/>
  <c r="F53" i="128"/>
  <c r="E53" i="128"/>
  <c r="H55" i="128"/>
  <c r="G55" i="128"/>
  <c r="F55" i="128"/>
  <c r="E55" i="128"/>
  <c r="H54" i="128"/>
  <c r="G54" i="128"/>
  <c r="F54" i="128"/>
  <c r="E54" i="128"/>
  <c r="H43" i="128"/>
  <c r="G43" i="128"/>
  <c r="F43" i="128"/>
  <c r="H42" i="128"/>
  <c r="G42" i="128"/>
  <c r="F42" i="128"/>
  <c r="E42" i="128"/>
  <c r="H38" i="128"/>
  <c r="G38" i="128"/>
  <c r="F38" i="128"/>
  <c r="H65" i="128"/>
  <c r="G65" i="128"/>
  <c r="F65" i="128"/>
  <c r="E65" i="128"/>
  <c r="H64" i="128"/>
  <c r="G64" i="128"/>
  <c r="F64" i="128"/>
  <c r="E64" i="128"/>
  <c r="H63" i="128"/>
  <c r="G63" i="128"/>
  <c r="F63" i="128"/>
  <c r="E63" i="128"/>
  <c r="H62" i="128"/>
  <c r="G62" i="128"/>
  <c r="F62" i="128"/>
  <c r="E62" i="128"/>
  <c r="H67" i="128"/>
  <c r="G67" i="128"/>
  <c r="F67" i="128"/>
  <c r="E67" i="128"/>
  <c r="H66" i="128"/>
  <c r="G66" i="128"/>
  <c r="F66" i="128"/>
  <c r="E66" i="128"/>
  <c r="H68" i="128"/>
  <c r="G68" i="128"/>
  <c r="F68" i="128"/>
  <c r="E68" i="128"/>
  <c r="H22" i="128"/>
  <c r="G22" i="128"/>
  <c r="F22" i="128"/>
  <c r="E22" i="128"/>
  <c r="H52" i="128"/>
  <c r="G52" i="128"/>
  <c r="F52" i="128"/>
  <c r="H51" i="128"/>
  <c r="G51" i="128"/>
  <c r="F51" i="128"/>
  <c r="E51" i="128"/>
  <c r="H37" i="128"/>
  <c r="G37" i="128"/>
  <c r="F37" i="128"/>
  <c r="E37" i="128"/>
  <c r="H50" i="128"/>
  <c r="G50" i="128"/>
  <c r="F50" i="128"/>
  <c r="E50" i="128"/>
  <c r="H47" i="128"/>
  <c r="G47" i="128"/>
  <c r="F47" i="128"/>
  <c r="E47" i="128"/>
  <c r="H46" i="128"/>
  <c r="G46" i="128"/>
  <c r="F46" i="128"/>
  <c r="E46" i="128"/>
  <c r="H57" i="128"/>
  <c r="G57" i="128"/>
  <c r="F57" i="128"/>
  <c r="E57" i="128"/>
  <c r="H56" i="128"/>
  <c r="G56" i="128"/>
  <c r="F56" i="128"/>
  <c r="E56" i="128"/>
  <c r="H45" i="128"/>
  <c r="G45" i="128"/>
  <c r="F45" i="128"/>
  <c r="E45" i="128"/>
  <c r="H44" i="128"/>
  <c r="G44" i="128"/>
  <c r="F44" i="128"/>
  <c r="E44" i="128"/>
  <c r="H24" i="128"/>
  <c r="G24" i="128"/>
  <c r="F24" i="128"/>
  <c r="E24" i="128"/>
  <c r="H27" i="128"/>
  <c r="G27" i="128"/>
  <c r="F27" i="128"/>
  <c r="E27" i="128"/>
  <c r="H32" i="128"/>
  <c r="G32" i="128"/>
  <c r="F32" i="128"/>
  <c r="E32" i="128"/>
  <c r="H21" i="128"/>
  <c r="G21" i="128"/>
  <c r="F21" i="128"/>
  <c r="E21" i="128"/>
  <c r="H26" i="128"/>
  <c r="G26" i="128"/>
  <c r="F26" i="128"/>
  <c r="E26" i="128"/>
  <c r="H23" i="128"/>
  <c r="G23" i="128"/>
  <c r="F23" i="128"/>
  <c r="E23" i="128"/>
  <c r="H41" i="128"/>
  <c r="G41" i="128"/>
  <c r="F41" i="128"/>
  <c r="E41" i="128"/>
  <c r="H59" i="128"/>
  <c r="G59" i="128"/>
  <c r="F59" i="128"/>
  <c r="E59" i="128"/>
  <c r="H40" i="128"/>
  <c r="G40" i="128"/>
  <c r="F40" i="128"/>
  <c r="E40" i="128"/>
  <c r="H39" i="128"/>
  <c r="G39" i="128"/>
  <c r="F39" i="128"/>
  <c r="E39" i="128"/>
  <c r="H33" i="128"/>
  <c r="G33" i="128"/>
  <c r="F33" i="128"/>
  <c r="E33" i="128"/>
  <c r="H18" i="128"/>
  <c r="G18" i="128"/>
  <c r="F18" i="128"/>
  <c r="E18" i="128"/>
  <c r="H48" i="128"/>
  <c r="G48" i="128"/>
  <c r="F48" i="128"/>
  <c r="E48" i="128"/>
  <c r="H16" i="128"/>
  <c r="G16" i="128"/>
  <c r="F16" i="128"/>
  <c r="H49" i="128"/>
  <c r="G49" i="128"/>
  <c r="F49" i="128"/>
  <c r="E49" i="128"/>
  <c r="H31" i="128"/>
  <c r="G31" i="128"/>
  <c r="F31" i="128"/>
  <c r="E31" i="128"/>
  <c r="H19" i="128"/>
  <c r="G19" i="128"/>
  <c r="F19" i="128"/>
  <c r="E19" i="128"/>
  <c r="H30" i="128"/>
  <c r="G30" i="128"/>
  <c r="F30" i="128"/>
  <c r="E30" i="128"/>
  <c r="H28" i="128"/>
  <c r="G28" i="128"/>
  <c r="F28" i="128"/>
  <c r="H13" i="128"/>
  <c r="G13" i="128"/>
  <c r="F13" i="128"/>
  <c r="E13" i="128"/>
  <c r="H58" i="128"/>
  <c r="G58" i="128"/>
  <c r="F58" i="128"/>
  <c r="E58" i="128"/>
  <c r="H14" i="128"/>
  <c r="G14" i="128"/>
  <c r="F14" i="128"/>
  <c r="E14" i="128"/>
  <c r="H25" i="128"/>
  <c r="G25" i="128"/>
  <c r="F25" i="128"/>
  <c r="E25" i="128"/>
  <c r="H11" i="128"/>
  <c r="G11" i="128"/>
  <c r="F11" i="128"/>
  <c r="H20" i="128"/>
  <c r="G20" i="128"/>
  <c r="F20" i="128"/>
  <c r="E20" i="128"/>
  <c r="H15" i="128"/>
  <c r="G15" i="128"/>
  <c r="F15" i="128"/>
  <c r="E15" i="128"/>
  <c r="H34" i="128"/>
  <c r="G34" i="128"/>
  <c r="F34" i="128"/>
  <c r="E34" i="128"/>
  <c r="H10" i="128"/>
  <c r="G10" i="128"/>
  <c r="F10" i="128"/>
  <c r="H12" i="128"/>
  <c r="G12" i="128"/>
  <c r="F12" i="128"/>
  <c r="E12" i="128"/>
  <c r="H69" i="128"/>
  <c r="G69" i="128"/>
  <c r="F69" i="128"/>
  <c r="E69" i="128"/>
  <c r="H17" i="128"/>
  <c r="G17" i="128"/>
  <c r="F17" i="128"/>
  <c r="E17" i="128"/>
  <c r="H69" i="129"/>
  <c r="G69" i="129"/>
  <c r="F69" i="129"/>
  <c r="E69" i="129"/>
  <c r="H27" i="129"/>
  <c r="G27" i="129"/>
  <c r="F27" i="129"/>
  <c r="E27" i="129"/>
  <c r="H35" i="129"/>
  <c r="G35" i="129"/>
  <c r="F35" i="129"/>
  <c r="E35" i="129"/>
  <c r="H34" i="129"/>
  <c r="G34" i="129"/>
  <c r="F34" i="129"/>
  <c r="E34" i="129"/>
  <c r="H31" i="129"/>
  <c r="G31" i="129"/>
  <c r="F31" i="129"/>
  <c r="E31" i="129"/>
  <c r="H21" i="129"/>
  <c r="G21" i="129"/>
  <c r="F21" i="129"/>
  <c r="E21" i="129"/>
  <c r="H37" i="129"/>
  <c r="G37" i="129"/>
  <c r="F37" i="129"/>
  <c r="E37" i="129"/>
  <c r="H30" i="129"/>
  <c r="G30" i="129"/>
  <c r="F30" i="129"/>
  <c r="E30" i="129"/>
  <c r="H28" i="129"/>
  <c r="G28" i="129"/>
  <c r="F28" i="129"/>
  <c r="E28" i="129"/>
  <c r="H18" i="129"/>
  <c r="G18" i="129"/>
  <c r="F18" i="129"/>
  <c r="E18" i="129"/>
  <c r="H33" i="129"/>
  <c r="G33" i="129"/>
  <c r="F33" i="129"/>
  <c r="E33" i="129"/>
  <c r="H26" i="129"/>
  <c r="G26" i="129"/>
  <c r="F26" i="129"/>
  <c r="E26" i="129"/>
  <c r="H19" i="129"/>
  <c r="G19" i="129"/>
  <c r="F19" i="129"/>
  <c r="E19" i="129"/>
  <c r="H25" i="129"/>
  <c r="G25" i="129"/>
  <c r="F25" i="129"/>
  <c r="E25" i="129"/>
  <c r="H24" i="129"/>
  <c r="G24" i="129"/>
  <c r="F24" i="129"/>
  <c r="E24" i="129"/>
  <c r="H38" i="129"/>
  <c r="G38" i="129"/>
  <c r="F38" i="129"/>
  <c r="E38" i="129"/>
  <c r="H23" i="129"/>
  <c r="G23" i="129"/>
  <c r="F23" i="129"/>
  <c r="E23" i="129"/>
  <c r="H15" i="129"/>
  <c r="G15" i="129"/>
  <c r="F15" i="129"/>
  <c r="E15" i="129"/>
  <c r="H17" i="129"/>
  <c r="G17" i="129"/>
  <c r="F17" i="129"/>
  <c r="E17" i="129"/>
  <c r="H16" i="129"/>
  <c r="G16" i="129"/>
  <c r="F16" i="129"/>
  <c r="E16" i="129"/>
  <c r="H14" i="129"/>
  <c r="G14" i="129"/>
  <c r="F14" i="129"/>
  <c r="E14" i="129"/>
  <c r="H13" i="129"/>
  <c r="G13" i="129"/>
  <c r="F13" i="129"/>
  <c r="E13" i="129"/>
  <c r="H10" i="129"/>
  <c r="G10" i="129"/>
  <c r="F10" i="129"/>
  <c r="E10" i="129"/>
  <c r="H12" i="129"/>
  <c r="G12" i="129"/>
  <c r="F12" i="129"/>
  <c r="E12" i="129"/>
  <c r="H11" i="129"/>
  <c r="G11" i="129"/>
  <c r="F11" i="129"/>
  <c r="E11" i="129"/>
  <c r="N8" i="129"/>
  <c r="M8" i="129"/>
  <c r="L8" i="129"/>
  <c r="K8" i="129"/>
  <c r="J8" i="129"/>
  <c r="I8" i="129"/>
  <c r="N7" i="129"/>
  <c r="M7" i="129"/>
  <c r="L7" i="129"/>
  <c r="K7" i="129"/>
  <c r="J7" i="129"/>
  <c r="I7" i="129"/>
  <c r="N6" i="129"/>
  <c r="M6" i="129"/>
  <c r="L6" i="129"/>
  <c r="K6" i="129"/>
  <c r="J6" i="129"/>
  <c r="I6" i="129"/>
  <c r="N8" i="128"/>
  <c r="M8" i="128"/>
  <c r="L8" i="128"/>
  <c r="K8" i="128"/>
  <c r="J8" i="128"/>
  <c r="I8" i="128"/>
  <c r="N7" i="128"/>
  <c r="M7" i="128"/>
  <c r="L7" i="128"/>
  <c r="K7" i="128"/>
  <c r="J7" i="128"/>
  <c r="I7" i="128"/>
  <c r="N6" i="128"/>
  <c r="M6" i="128"/>
  <c r="L6" i="128"/>
  <c r="K6" i="128"/>
  <c r="J6" i="128"/>
  <c r="I6" i="128"/>
  <c r="K12" i="127" l="1"/>
  <c r="J12" i="127"/>
  <c r="I12" i="127"/>
  <c r="H12" i="127"/>
  <c r="G12" i="127"/>
  <c r="K13" i="127"/>
  <c r="J13" i="127"/>
  <c r="I13" i="127"/>
  <c r="H13" i="127"/>
  <c r="G13" i="127"/>
  <c r="F13" i="127"/>
  <c r="K23" i="127"/>
  <c r="J23" i="127"/>
  <c r="I23" i="127"/>
  <c r="H23" i="127"/>
  <c r="G23" i="127"/>
  <c r="F23" i="127"/>
  <c r="K25" i="127"/>
  <c r="J25" i="127"/>
  <c r="I25" i="127"/>
  <c r="H25" i="127"/>
  <c r="G25" i="127"/>
  <c r="F25" i="127"/>
  <c r="K21" i="127"/>
  <c r="J21" i="127"/>
  <c r="I21" i="127"/>
  <c r="H21" i="127"/>
  <c r="G21" i="127"/>
  <c r="F21" i="127"/>
  <c r="K10" i="127"/>
  <c r="J10" i="127"/>
  <c r="I10" i="127"/>
  <c r="H10" i="127"/>
  <c r="G10" i="127"/>
  <c r="K27" i="127"/>
  <c r="J27" i="127"/>
  <c r="I27" i="127"/>
  <c r="H27" i="127"/>
  <c r="G27" i="127"/>
  <c r="F27" i="127"/>
  <c r="K20" i="127"/>
  <c r="J20" i="127"/>
  <c r="I20" i="127"/>
  <c r="H20" i="127"/>
  <c r="G20" i="127"/>
  <c r="F20" i="127"/>
  <c r="K28" i="127"/>
  <c r="J28" i="127"/>
  <c r="I28" i="127"/>
  <c r="H28" i="127"/>
  <c r="G28" i="127"/>
  <c r="F28" i="127"/>
  <c r="K31" i="127"/>
  <c r="J31" i="127"/>
  <c r="I31" i="127"/>
  <c r="H31" i="127"/>
  <c r="G31" i="127"/>
  <c r="F31" i="127"/>
  <c r="K14" i="126"/>
  <c r="J14" i="126"/>
  <c r="I14" i="126"/>
  <c r="H14" i="126"/>
  <c r="G14" i="126"/>
  <c r="F14" i="126"/>
  <c r="K16" i="126"/>
  <c r="J16" i="126"/>
  <c r="I16" i="126"/>
  <c r="H16" i="126"/>
  <c r="G16" i="126"/>
  <c r="F16" i="126"/>
  <c r="K12" i="126"/>
  <c r="J12" i="126"/>
  <c r="I12" i="126"/>
  <c r="H12" i="126"/>
  <c r="G12" i="126"/>
  <c r="F12" i="126"/>
  <c r="K19" i="126"/>
  <c r="J19" i="126"/>
  <c r="I19" i="126"/>
  <c r="H19" i="126"/>
  <c r="G19" i="126"/>
  <c r="F19" i="126"/>
  <c r="K31" i="126"/>
  <c r="J31" i="126"/>
  <c r="I31" i="126"/>
  <c r="H31" i="126"/>
  <c r="G31" i="126"/>
  <c r="F31" i="126"/>
  <c r="K30" i="126"/>
  <c r="J30" i="126"/>
  <c r="I30" i="126"/>
  <c r="H30" i="126"/>
  <c r="G30" i="126"/>
  <c r="F30" i="126"/>
  <c r="K29" i="126"/>
  <c r="J29" i="126"/>
  <c r="I29" i="126"/>
  <c r="H29" i="126"/>
  <c r="G29" i="126"/>
  <c r="F29" i="126"/>
  <c r="K28" i="126"/>
  <c r="J28" i="126"/>
  <c r="I28" i="126"/>
  <c r="H28" i="126"/>
  <c r="G28" i="126"/>
  <c r="F28" i="126"/>
  <c r="K27" i="126"/>
  <c r="J27" i="126"/>
  <c r="I27" i="126"/>
  <c r="H27" i="126"/>
  <c r="G27" i="126"/>
  <c r="F27" i="126"/>
  <c r="K26" i="126"/>
  <c r="J26" i="126"/>
  <c r="I26" i="126"/>
  <c r="H26" i="126"/>
  <c r="G26" i="126"/>
  <c r="F26" i="126"/>
  <c r="K25" i="126"/>
  <c r="J25" i="126"/>
  <c r="I25" i="126"/>
  <c r="H25" i="126"/>
  <c r="G25" i="126"/>
  <c r="F25" i="126"/>
  <c r="K24" i="126"/>
  <c r="J24" i="126"/>
  <c r="I24" i="126"/>
  <c r="H24" i="126"/>
  <c r="G24" i="126"/>
  <c r="F24" i="126"/>
  <c r="K35" i="126"/>
  <c r="J35" i="126"/>
  <c r="I35" i="126"/>
  <c r="H35" i="126"/>
  <c r="G35" i="126"/>
  <c r="F35" i="126"/>
  <c r="K34" i="126"/>
  <c r="J34" i="126"/>
  <c r="I34" i="126"/>
  <c r="H34" i="126"/>
  <c r="G34" i="126"/>
  <c r="F34" i="126"/>
  <c r="K33" i="126"/>
  <c r="J33" i="126"/>
  <c r="I33" i="126"/>
  <c r="H33" i="126"/>
  <c r="G33" i="126"/>
  <c r="F33" i="126"/>
  <c r="K32" i="126"/>
  <c r="J32" i="126"/>
  <c r="I32" i="126"/>
  <c r="H32" i="126"/>
  <c r="G32" i="126"/>
  <c r="F32" i="126"/>
  <c r="K37" i="126"/>
  <c r="J37" i="126"/>
  <c r="I37" i="126"/>
  <c r="H37" i="126"/>
  <c r="G37" i="126"/>
  <c r="F37" i="126"/>
  <c r="K36" i="126"/>
  <c r="J36" i="126"/>
  <c r="I36" i="126"/>
  <c r="H36" i="126"/>
  <c r="G36" i="126"/>
  <c r="F36" i="126"/>
  <c r="K38" i="126"/>
  <c r="J38" i="126"/>
  <c r="I38" i="126"/>
  <c r="H38" i="126"/>
  <c r="G38" i="126"/>
  <c r="F38" i="126"/>
  <c r="K39" i="126"/>
  <c r="J39" i="126"/>
  <c r="I39" i="126"/>
  <c r="H39" i="126"/>
  <c r="G39" i="126"/>
  <c r="F39" i="126"/>
  <c r="K14" i="125"/>
  <c r="J14" i="125"/>
  <c r="I14" i="125"/>
  <c r="H14" i="125"/>
  <c r="G14" i="125"/>
  <c r="F14" i="125"/>
  <c r="K23" i="125"/>
  <c r="J23" i="125"/>
  <c r="I23" i="125"/>
  <c r="H23" i="125"/>
  <c r="G23" i="125"/>
  <c r="F23" i="125"/>
  <c r="K10" i="125"/>
  <c r="J10" i="125"/>
  <c r="I10" i="125"/>
  <c r="H10" i="125"/>
  <c r="G10" i="125"/>
  <c r="F10" i="125"/>
  <c r="K22" i="125"/>
  <c r="J22" i="125"/>
  <c r="I22" i="125"/>
  <c r="H22" i="125"/>
  <c r="G22" i="125"/>
  <c r="F22" i="125"/>
  <c r="K20" i="125"/>
  <c r="J20" i="125"/>
  <c r="I20" i="125"/>
  <c r="H20" i="125"/>
  <c r="G20" i="125"/>
  <c r="F20" i="125"/>
  <c r="K21" i="125"/>
  <c r="J21" i="125"/>
  <c r="I21" i="125"/>
  <c r="H21" i="125"/>
  <c r="G21" i="125"/>
  <c r="F21" i="125"/>
  <c r="K19" i="125"/>
  <c r="J19" i="125"/>
  <c r="I19" i="125"/>
  <c r="H19" i="125"/>
  <c r="G19" i="125"/>
  <c r="F19" i="125"/>
  <c r="K39" i="127"/>
  <c r="J39" i="127"/>
  <c r="I39" i="127"/>
  <c r="H39" i="127"/>
  <c r="G39" i="127"/>
  <c r="F39" i="127"/>
  <c r="K30" i="127"/>
  <c r="J30" i="127"/>
  <c r="I30" i="127"/>
  <c r="H30" i="127"/>
  <c r="G30" i="127"/>
  <c r="F30" i="127"/>
  <c r="K38" i="127"/>
  <c r="J38" i="127"/>
  <c r="I38" i="127"/>
  <c r="H38" i="127"/>
  <c r="G38" i="127"/>
  <c r="F38" i="127"/>
  <c r="K36" i="127"/>
  <c r="J36" i="127"/>
  <c r="I36" i="127"/>
  <c r="H36" i="127"/>
  <c r="G36" i="127"/>
  <c r="F36" i="127"/>
  <c r="K26" i="127"/>
  <c r="J26" i="127"/>
  <c r="I26" i="127"/>
  <c r="H26" i="127"/>
  <c r="G26" i="127"/>
  <c r="F26" i="127"/>
  <c r="K33" i="127"/>
  <c r="J33" i="127"/>
  <c r="I33" i="127"/>
  <c r="H33" i="127"/>
  <c r="G33" i="127"/>
  <c r="F33" i="127"/>
  <c r="K24" i="127"/>
  <c r="J24" i="127"/>
  <c r="I24" i="127"/>
  <c r="H24" i="127"/>
  <c r="G24" i="127"/>
  <c r="F24" i="127"/>
  <c r="K19" i="127"/>
  <c r="J19" i="127"/>
  <c r="I19" i="127"/>
  <c r="H19" i="127"/>
  <c r="G19" i="127"/>
  <c r="F19" i="127"/>
  <c r="K16" i="127"/>
  <c r="J16" i="127"/>
  <c r="I16" i="127"/>
  <c r="H16" i="127"/>
  <c r="G16" i="127"/>
  <c r="F16" i="127"/>
  <c r="K14" i="127"/>
  <c r="J14" i="127"/>
  <c r="I14" i="127"/>
  <c r="H14" i="127"/>
  <c r="G14" i="127"/>
  <c r="F14" i="127"/>
  <c r="K35" i="127"/>
  <c r="J35" i="127"/>
  <c r="I35" i="127"/>
  <c r="H35" i="127"/>
  <c r="G35" i="127"/>
  <c r="F35" i="127"/>
  <c r="K29" i="127"/>
  <c r="J29" i="127"/>
  <c r="I29" i="127"/>
  <c r="H29" i="127"/>
  <c r="G29" i="127"/>
  <c r="F29" i="127"/>
  <c r="K34" i="127"/>
  <c r="J34" i="127"/>
  <c r="I34" i="127"/>
  <c r="H34" i="127"/>
  <c r="G34" i="127"/>
  <c r="F34" i="127"/>
  <c r="K18" i="127"/>
  <c r="J18" i="127"/>
  <c r="I18" i="127"/>
  <c r="H18" i="127"/>
  <c r="G18" i="127"/>
  <c r="F18" i="127"/>
  <c r="K37" i="127"/>
  <c r="J37" i="127"/>
  <c r="I37" i="127"/>
  <c r="H37" i="127"/>
  <c r="G37" i="127"/>
  <c r="F37" i="127"/>
  <c r="K15" i="127"/>
  <c r="J15" i="127"/>
  <c r="I15" i="127"/>
  <c r="H15" i="127"/>
  <c r="G15" i="127"/>
  <c r="F15" i="127"/>
  <c r="K11" i="127"/>
  <c r="J11" i="127"/>
  <c r="I11" i="127"/>
  <c r="H11" i="127"/>
  <c r="G11" i="127"/>
  <c r="F11" i="127"/>
  <c r="K32" i="127"/>
  <c r="J32" i="127"/>
  <c r="I32" i="127"/>
  <c r="H32" i="127"/>
  <c r="G32" i="127"/>
  <c r="F32" i="127"/>
  <c r="K17" i="127"/>
  <c r="J17" i="127"/>
  <c r="I17" i="127"/>
  <c r="H17" i="127"/>
  <c r="G17" i="127"/>
  <c r="F17" i="127"/>
  <c r="K22" i="127"/>
  <c r="J22" i="127"/>
  <c r="I22" i="127"/>
  <c r="H22" i="127"/>
  <c r="G22" i="127"/>
  <c r="F22" i="127"/>
  <c r="K20" i="126"/>
  <c r="J20" i="126"/>
  <c r="I20" i="126"/>
  <c r="H20" i="126"/>
  <c r="G20" i="126"/>
  <c r="F20" i="126"/>
  <c r="K22" i="126"/>
  <c r="J22" i="126"/>
  <c r="I22" i="126"/>
  <c r="H22" i="126"/>
  <c r="G22" i="126"/>
  <c r="F22" i="126"/>
  <c r="K18" i="126"/>
  <c r="J18" i="126"/>
  <c r="I18" i="126"/>
  <c r="H18" i="126"/>
  <c r="G18" i="126"/>
  <c r="F18" i="126"/>
  <c r="K13" i="126"/>
  <c r="J13" i="126"/>
  <c r="I13" i="126"/>
  <c r="H13" i="126"/>
  <c r="G13" i="126"/>
  <c r="F13" i="126"/>
  <c r="K17" i="126"/>
  <c r="J17" i="126"/>
  <c r="I17" i="126"/>
  <c r="H17" i="126"/>
  <c r="G17" i="126"/>
  <c r="F17" i="126"/>
  <c r="K21" i="126"/>
  <c r="J21" i="126"/>
  <c r="I21" i="126"/>
  <c r="H21" i="126"/>
  <c r="G21" i="126"/>
  <c r="F21" i="126"/>
  <c r="K10" i="126"/>
  <c r="J10" i="126"/>
  <c r="I10" i="126"/>
  <c r="H10" i="126"/>
  <c r="G10" i="126"/>
  <c r="F10" i="126"/>
  <c r="K23" i="126"/>
  <c r="J23" i="126"/>
  <c r="I23" i="126"/>
  <c r="H23" i="126"/>
  <c r="G23" i="126"/>
  <c r="F23" i="126"/>
  <c r="K15" i="126"/>
  <c r="J15" i="126"/>
  <c r="I15" i="126"/>
  <c r="H15" i="126"/>
  <c r="G15" i="126"/>
  <c r="F15" i="126"/>
  <c r="K11" i="126"/>
  <c r="J11" i="126"/>
  <c r="I11" i="126"/>
  <c r="H11" i="126"/>
  <c r="G11" i="126"/>
  <c r="F11" i="126"/>
  <c r="K39" i="125"/>
  <c r="J39" i="125"/>
  <c r="I39" i="125"/>
  <c r="H39" i="125"/>
  <c r="G39" i="125"/>
  <c r="F39" i="125"/>
  <c r="K38" i="125"/>
  <c r="J38" i="125"/>
  <c r="I38" i="125"/>
  <c r="H38" i="125"/>
  <c r="G38" i="125"/>
  <c r="F38" i="125"/>
  <c r="K37" i="125"/>
  <c r="J37" i="125"/>
  <c r="I37" i="125"/>
  <c r="H37" i="125"/>
  <c r="G37" i="125"/>
  <c r="F37" i="125"/>
  <c r="K36" i="125"/>
  <c r="J36" i="125"/>
  <c r="I36" i="125"/>
  <c r="H36" i="125"/>
  <c r="G36" i="125"/>
  <c r="F36" i="125"/>
  <c r="K35" i="125"/>
  <c r="J35" i="125"/>
  <c r="I35" i="125"/>
  <c r="H35" i="125"/>
  <c r="G35" i="125"/>
  <c r="F35" i="125"/>
  <c r="K34" i="125"/>
  <c r="J34" i="125"/>
  <c r="I34" i="125"/>
  <c r="H34" i="125"/>
  <c r="G34" i="125"/>
  <c r="F34" i="125"/>
  <c r="K33" i="125"/>
  <c r="J33" i="125"/>
  <c r="I33" i="125"/>
  <c r="H33" i="125"/>
  <c r="G33" i="125"/>
  <c r="F33" i="125"/>
  <c r="K32" i="125"/>
  <c r="J32" i="125"/>
  <c r="I32" i="125"/>
  <c r="H32" i="125"/>
  <c r="G32" i="125"/>
  <c r="F32" i="125"/>
  <c r="K31" i="125"/>
  <c r="J31" i="125"/>
  <c r="I31" i="125"/>
  <c r="H31" i="125"/>
  <c r="G31" i="125"/>
  <c r="F31" i="125"/>
  <c r="K30" i="125"/>
  <c r="J30" i="125"/>
  <c r="I30" i="125"/>
  <c r="H30" i="125"/>
  <c r="G30" i="125"/>
  <c r="F30" i="125"/>
  <c r="K29" i="125"/>
  <c r="J29" i="125"/>
  <c r="I29" i="125"/>
  <c r="H29" i="125"/>
  <c r="G29" i="125"/>
  <c r="F29" i="125"/>
  <c r="K28" i="125"/>
  <c r="J28" i="125"/>
  <c r="I28" i="125"/>
  <c r="H28" i="125"/>
  <c r="G28" i="125"/>
  <c r="F28" i="125"/>
  <c r="K18" i="125"/>
  <c r="J18" i="125"/>
  <c r="I18" i="125"/>
  <c r="H18" i="125"/>
  <c r="G18" i="125"/>
  <c r="F18" i="125"/>
  <c r="K17" i="125"/>
  <c r="J17" i="125"/>
  <c r="I17" i="125"/>
  <c r="H17" i="125"/>
  <c r="G17" i="125"/>
  <c r="F17" i="125"/>
  <c r="K15" i="125"/>
  <c r="J15" i="125"/>
  <c r="I15" i="125"/>
  <c r="H15" i="125"/>
  <c r="G15" i="125"/>
  <c r="F15" i="125"/>
  <c r="K13" i="125"/>
  <c r="J13" i="125"/>
  <c r="I13" i="125"/>
  <c r="H13" i="125"/>
  <c r="G13" i="125"/>
  <c r="F13" i="125"/>
  <c r="K27" i="125"/>
  <c r="J27" i="125"/>
  <c r="I27" i="125"/>
  <c r="H27" i="125"/>
  <c r="G27" i="125"/>
  <c r="F27" i="125"/>
  <c r="K25" i="125"/>
  <c r="J25" i="125"/>
  <c r="I25" i="125"/>
  <c r="H25" i="125"/>
  <c r="G25" i="125"/>
  <c r="F25" i="125"/>
  <c r="K26" i="125"/>
  <c r="J26" i="125"/>
  <c r="I26" i="125"/>
  <c r="H26" i="125"/>
  <c r="G26" i="125"/>
  <c r="F26" i="125"/>
  <c r="K12" i="125"/>
  <c r="J12" i="125"/>
  <c r="I12" i="125"/>
  <c r="H12" i="125"/>
  <c r="G12" i="125"/>
  <c r="F12" i="125"/>
  <c r="K24" i="125"/>
  <c r="J24" i="125"/>
  <c r="I24" i="125"/>
  <c r="H24" i="125"/>
  <c r="G24" i="125"/>
  <c r="F24" i="125"/>
  <c r="K11" i="125"/>
  <c r="J11" i="125"/>
  <c r="I11" i="125"/>
  <c r="H11" i="125"/>
  <c r="G11" i="125"/>
  <c r="F11" i="125"/>
  <c r="K16" i="125"/>
  <c r="J16" i="125"/>
  <c r="I16" i="125"/>
  <c r="H16" i="125"/>
  <c r="G16" i="125"/>
  <c r="F16" i="125"/>
  <c r="H39" i="124"/>
  <c r="G39" i="124"/>
  <c r="F39" i="124"/>
  <c r="E39" i="124"/>
  <c r="H38" i="124"/>
  <c r="G38" i="124"/>
  <c r="F38" i="124"/>
  <c r="E38" i="124"/>
  <c r="H37" i="124"/>
  <c r="G37" i="124"/>
  <c r="F37" i="124"/>
  <c r="E37" i="124"/>
  <c r="H36" i="124"/>
  <c r="G36" i="124"/>
  <c r="F36" i="124"/>
  <c r="E36" i="124"/>
  <c r="H35" i="124"/>
  <c r="G35" i="124"/>
  <c r="F35" i="124"/>
  <c r="E35" i="124"/>
  <c r="H34" i="124"/>
  <c r="G34" i="124"/>
  <c r="F34" i="124"/>
  <c r="E34" i="124"/>
  <c r="H33" i="124"/>
  <c r="G33" i="124"/>
  <c r="F33" i="124"/>
  <c r="E33" i="124"/>
  <c r="H32" i="124"/>
  <c r="G32" i="124"/>
  <c r="F32" i="124"/>
  <c r="E32" i="124"/>
  <c r="H31" i="124"/>
  <c r="G31" i="124"/>
  <c r="F31" i="124"/>
  <c r="E31" i="124"/>
  <c r="H30" i="124"/>
  <c r="G30" i="124"/>
  <c r="F30" i="124"/>
  <c r="E30" i="124"/>
  <c r="H29" i="124"/>
  <c r="G29" i="124"/>
  <c r="F29" i="124"/>
  <c r="E29" i="124"/>
  <c r="H28" i="124"/>
  <c r="G28" i="124"/>
  <c r="F28" i="124"/>
  <c r="E28" i="124"/>
  <c r="H27" i="124"/>
  <c r="G27" i="124"/>
  <c r="F27" i="124"/>
  <c r="E27" i="124"/>
  <c r="H26" i="124"/>
  <c r="G26" i="124"/>
  <c r="F26" i="124"/>
  <c r="E26" i="124"/>
  <c r="H25" i="124"/>
  <c r="G25" i="124"/>
  <c r="F25" i="124"/>
  <c r="E25" i="124"/>
  <c r="H24" i="124"/>
  <c r="G24" i="124"/>
  <c r="F24" i="124"/>
  <c r="E24" i="124"/>
  <c r="H23" i="124"/>
  <c r="G23" i="124"/>
  <c r="F23" i="124"/>
  <c r="E23" i="124"/>
  <c r="H22" i="124"/>
  <c r="G22" i="124"/>
  <c r="F22" i="124"/>
  <c r="E22" i="124"/>
  <c r="H21" i="124"/>
  <c r="G21" i="124"/>
  <c r="F21" i="124"/>
  <c r="E21" i="124"/>
  <c r="H20" i="124"/>
  <c r="G20" i="124"/>
  <c r="F20" i="124"/>
  <c r="E20" i="124"/>
  <c r="H18" i="124"/>
  <c r="G18" i="124"/>
  <c r="F18" i="124"/>
  <c r="E18" i="124"/>
  <c r="H17" i="124"/>
  <c r="G17" i="124"/>
  <c r="F17" i="124"/>
  <c r="E17" i="124"/>
  <c r="H16" i="124"/>
  <c r="G16" i="124"/>
  <c r="F16" i="124"/>
  <c r="E16" i="124"/>
  <c r="H15" i="124"/>
  <c r="G15" i="124"/>
  <c r="F15" i="124"/>
  <c r="E15" i="124"/>
  <c r="H14" i="124"/>
  <c r="G14" i="124"/>
  <c r="F14" i="124"/>
  <c r="E14" i="124"/>
  <c r="H19" i="124"/>
  <c r="G19" i="124"/>
  <c r="F19" i="124"/>
  <c r="E19" i="124"/>
  <c r="H12" i="124"/>
  <c r="G12" i="124"/>
  <c r="F12" i="124"/>
  <c r="E12" i="124"/>
  <c r="H10" i="124"/>
  <c r="G10" i="124"/>
  <c r="F10" i="124"/>
  <c r="E10" i="124"/>
  <c r="H13" i="124"/>
  <c r="G13" i="124"/>
  <c r="F13" i="124"/>
  <c r="E13" i="124"/>
  <c r="H11" i="124"/>
  <c r="G11" i="124"/>
  <c r="F11" i="124"/>
  <c r="E11" i="124"/>
  <c r="N8" i="124"/>
  <c r="M8" i="124"/>
  <c r="L8" i="124"/>
  <c r="K8" i="124"/>
  <c r="J8" i="124"/>
  <c r="I8" i="124"/>
  <c r="N7" i="124"/>
  <c r="M7" i="124"/>
  <c r="L7" i="124"/>
  <c r="K7" i="124"/>
  <c r="J7" i="124"/>
  <c r="I7" i="124"/>
  <c r="N6" i="124"/>
  <c r="M6" i="124"/>
  <c r="L6" i="124"/>
  <c r="K6" i="124"/>
  <c r="J6" i="124"/>
  <c r="I6" i="124"/>
  <c r="H39" i="123"/>
  <c r="G39" i="123"/>
  <c r="F39" i="123"/>
  <c r="E39" i="123"/>
  <c r="H38" i="123"/>
  <c r="G38" i="123"/>
  <c r="F38" i="123"/>
  <c r="E38" i="123"/>
  <c r="H37" i="123"/>
  <c r="G37" i="123"/>
  <c r="F37" i="123"/>
  <c r="E37" i="123"/>
  <c r="H36" i="123"/>
  <c r="G36" i="123"/>
  <c r="F36" i="123"/>
  <c r="E36" i="123"/>
  <c r="H35" i="123"/>
  <c r="G35" i="123"/>
  <c r="F35" i="123"/>
  <c r="E35" i="123"/>
  <c r="H34" i="123"/>
  <c r="G34" i="123"/>
  <c r="F34" i="123"/>
  <c r="E34" i="123"/>
  <c r="H33" i="123"/>
  <c r="G33" i="123"/>
  <c r="F33" i="123"/>
  <c r="E33" i="123"/>
  <c r="H32" i="123"/>
  <c r="G32" i="123"/>
  <c r="F32" i="123"/>
  <c r="E32" i="123"/>
  <c r="H31" i="123"/>
  <c r="G31" i="123"/>
  <c r="F31" i="123"/>
  <c r="E31" i="123"/>
  <c r="H30" i="123"/>
  <c r="G30" i="123"/>
  <c r="F30" i="123"/>
  <c r="E30" i="123"/>
  <c r="H29" i="123"/>
  <c r="G29" i="123"/>
  <c r="F29" i="123"/>
  <c r="E29" i="123"/>
  <c r="H28" i="123"/>
  <c r="G28" i="123"/>
  <c r="F28" i="123"/>
  <c r="E28" i="123"/>
  <c r="H27" i="123"/>
  <c r="G27" i="123"/>
  <c r="F27" i="123"/>
  <c r="E27" i="123"/>
  <c r="H26" i="123"/>
  <c r="G26" i="123"/>
  <c r="F26" i="123"/>
  <c r="E26" i="123"/>
  <c r="H25" i="123"/>
  <c r="G25" i="123"/>
  <c r="F25" i="123"/>
  <c r="E25" i="123"/>
  <c r="H22" i="123"/>
  <c r="G22" i="123"/>
  <c r="F22" i="123"/>
  <c r="E22" i="123"/>
  <c r="H15" i="123"/>
  <c r="G15" i="123"/>
  <c r="F15" i="123"/>
  <c r="E15" i="123"/>
  <c r="H13" i="123"/>
  <c r="G13" i="123"/>
  <c r="F13" i="123"/>
  <c r="E13" i="123"/>
  <c r="H19" i="123"/>
  <c r="G19" i="123"/>
  <c r="F19" i="123"/>
  <c r="E19" i="123"/>
  <c r="H16" i="123"/>
  <c r="G16" i="123"/>
  <c r="F16" i="123"/>
  <c r="E16" i="123"/>
  <c r="H14" i="123"/>
  <c r="G14" i="123"/>
  <c r="F14" i="123"/>
  <c r="E14" i="123"/>
  <c r="H12" i="123"/>
  <c r="G12" i="123"/>
  <c r="F12" i="123"/>
  <c r="E12" i="123"/>
  <c r="H21" i="123"/>
  <c r="G21" i="123"/>
  <c r="F21" i="123"/>
  <c r="E21" i="123"/>
  <c r="H10" i="123"/>
  <c r="G10" i="123"/>
  <c r="F10" i="123"/>
  <c r="E10" i="123"/>
  <c r="H18" i="123"/>
  <c r="G18" i="123"/>
  <c r="F18" i="123"/>
  <c r="E18" i="123"/>
  <c r="H17" i="123"/>
  <c r="G17" i="123"/>
  <c r="F17" i="123"/>
  <c r="E17" i="123"/>
  <c r="H24" i="123"/>
  <c r="G24" i="123"/>
  <c r="F24" i="123"/>
  <c r="E24" i="123"/>
  <c r="H11" i="123"/>
  <c r="G11" i="123"/>
  <c r="F11" i="123"/>
  <c r="E11" i="123"/>
  <c r="H20" i="123"/>
  <c r="G20" i="123"/>
  <c r="F20" i="123"/>
  <c r="E20" i="123"/>
  <c r="H23" i="123"/>
  <c r="G23" i="123"/>
  <c r="F23" i="123"/>
  <c r="E23" i="123"/>
  <c r="N8" i="123"/>
  <c r="M8" i="123"/>
  <c r="L8" i="123"/>
  <c r="K8" i="123"/>
  <c r="J8" i="123"/>
  <c r="I8" i="123"/>
  <c r="N7" i="123"/>
  <c r="M7" i="123"/>
  <c r="L7" i="123"/>
  <c r="K7" i="123"/>
  <c r="J7" i="123"/>
  <c r="I7" i="123"/>
  <c r="N6" i="123"/>
  <c r="M6" i="123"/>
  <c r="L6" i="123"/>
  <c r="K6" i="123"/>
  <c r="J6" i="123"/>
  <c r="I6" i="123"/>
  <c r="H4" i="176"/>
  <c r="E41" i="178"/>
  <c r="I39" i="178"/>
  <c r="H39" i="178"/>
  <c r="G39" i="178"/>
  <c r="F39" i="178"/>
  <c r="I38" i="178"/>
  <c r="H38" i="178"/>
  <c r="G38" i="178"/>
  <c r="F38" i="178"/>
  <c r="I37" i="178"/>
  <c r="H37" i="178"/>
  <c r="G37" i="178"/>
  <c r="F37" i="178"/>
  <c r="I36" i="178"/>
  <c r="H36" i="178"/>
  <c r="G36" i="178"/>
  <c r="F36" i="178"/>
  <c r="I35" i="178"/>
  <c r="H35" i="178"/>
  <c r="G35" i="178"/>
  <c r="F35" i="178"/>
  <c r="I34" i="178"/>
  <c r="H34" i="178"/>
  <c r="G34" i="178"/>
  <c r="F34" i="178"/>
  <c r="I33" i="178"/>
  <c r="H33" i="178"/>
  <c r="G33" i="178"/>
  <c r="F33" i="178"/>
  <c r="I32" i="178"/>
  <c r="H32" i="178"/>
  <c r="G32" i="178"/>
  <c r="F32" i="178"/>
  <c r="I31" i="178"/>
  <c r="H31" i="178"/>
  <c r="G31" i="178"/>
  <c r="F31" i="178"/>
  <c r="I30" i="178"/>
  <c r="H30" i="178"/>
  <c r="G30" i="178"/>
  <c r="F30" i="178"/>
  <c r="I29" i="178"/>
  <c r="H29" i="178"/>
  <c r="G29" i="178"/>
  <c r="F29" i="178"/>
  <c r="I28" i="178"/>
  <c r="H28" i="178"/>
  <c r="G28" i="178"/>
  <c r="F28" i="178"/>
  <c r="I27" i="178"/>
  <c r="H27" i="178"/>
  <c r="G27" i="178"/>
  <c r="F27" i="178"/>
  <c r="I26" i="178"/>
  <c r="H26" i="178"/>
  <c r="G26" i="178"/>
  <c r="F26" i="178"/>
  <c r="I25" i="178"/>
  <c r="H25" i="178"/>
  <c r="G25" i="178"/>
  <c r="F25" i="178"/>
  <c r="I24" i="178"/>
  <c r="H24" i="178"/>
  <c r="G24" i="178"/>
  <c r="F24" i="178"/>
  <c r="I23" i="178"/>
  <c r="H23" i="178"/>
  <c r="G23" i="178"/>
  <c r="F23" i="178"/>
  <c r="I22" i="178"/>
  <c r="H22" i="178"/>
  <c r="G22" i="178"/>
  <c r="F22" i="178"/>
  <c r="I21" i="178"/>
  <c r="H21" i="178"/>
  <c r="G21" i="178"/>
  <c r="F21" i="178"/>
  <c r="I20" i="178"/>
  <c r="H20" i="178"/>
  <c r="G20" i="178"/>
  <c r="F20" i="178"/>
  <c r="I19" i="178"/>
  <c r="H19" i="178"/>
  <c r="G19" i="178"/>
  <c r="F19" i="178"/>
  <c r="I18" i="178"/>
  <c r="H18" i="178"/>
  <c r="G18" i="178"/>
  <c r="F18" i="178"/>
  <c r="I17" i="178"/>
  <c r="H17" i="178"/>
  <c r="G17" i="178"/>
  <c r="F17" i="178"/>
  <c r="I16" i="178"/>
  <c r="H16" i="178"/>
  <c r="G16" i="178"/>
  <c r="F16" i="178"/>
  <c r="I15" i="178"/>
  <c r="H15" i="178"/>
  <c r="G15" i="178"/>
  <c r="F15" i="178"/>
  <c r="I14" i="178"/>
  <c r="H14" i="178"/>
  <c r="G14" i="178"/>
  <c r="F14" i="178"/>
  <c r="I13" i="178"/>
  <c r="H13" i="178"/>
  <c r="G13" i="178"/>
  <c r="F13" i="178"/>
  <c r="I12" i="178"/>
  <c r="H12" i="178"/>
  <c r="G12" i="178"/>
  <c r="F12" i="178"/>
  <c r="I11" i="178"/>
  <c r="H11" i="178"/>
  <c r="G11" i="178"/>
  <c r="F11" i="178"/>
  <c r="I10" i="178"/>
  <c r="H10" i="178"/>
  <c r="G10" i="178"/>
  <c r="F10" i="178"/>
  <c r="I6" i="178"/>
  <c r="H6" i="178"/>
  <c r="D3" i="178"/>
  <c r="B2" i="178"/>
  <c r="I39" i="171"/>
  <c r="H39" i="171"/>
  <c r="G39" i="171"/>
  <c r="F39" i="171"/>
  <c r="I38" i="171"/>
  <c r="H38" i="171"/>
  <c r="G38" i="171"/>
  <c r="F38" i="171"/>
  <c r="I37" i="171"/>
  <c r="H37" i="171"/>
  <c r="G37" i="171"/>
  <c r="F37" i="171"/>
  <c r="I36" i="171"/>
  <c r="H36" i="171"/>
  <c r="G36" i="171"/>
  <c r="F36" i="171"/>
  <c r="I35" i="171"/>
  <c r="H35" i="171"/>
  <c r="G35" i="171"/>
  <c r="F35" i="171"/>
  <c r="I34" i="171"/>
  <c r="H34" i="171"/>
  <c r="G34" i="171"/>
  <c r="F34" i="171"/>
  <c r="I33" i="171"/>
  <c r="H33" i="171"/>
  <c r="G33" i="171"/>
  <c r="F33" i="171"/>
  <c r="I32" i="171"/>
  <c r="H32" i="171"/>
  <c r="G32" i="171"/>
  <c r="F32" i="171"/>
  <c r="I31" i="171"/>
  <c r="H31" i="171"/>
  <c r="G31" i="171"/>
  <c r="F31" i="171"/>
  <c r="I30" i="171"/>
  <c r="H30" i="171"/>
  <c r="G30" i="171"/>
  <c r="F30" i="171"/>
  <c r="I29" i="171"/>
  <c r="H29" i="171"/>
  <c r="G29" i="171"/>
  <c r="F29" i="171"/>
  <c r="I28" i="171"/>
  <c r="H28" i="171"/>
  <c r="G28" i="171"/>
  <c r="F28" i="171"/>
  <c r="I27" i="171"/>
  <c r="H27" i="171"/>
  <c r="G27" i="171"/>
  <c r="F27" i="171"/>
  <c r="I26" i="171"/>
  <c r="H26" i="171"/>
  <c r="G26" i="171"/>
  <c r="F26" i="171"/>
  <c r="I25" i="171"/>
  <c r="H25" i="171"/>
  <c r="G25" i="171"/>
  <c r="F25" i="171"/>
  <c r="I24" i="171"/>
  <c r="H24" i="171"/>
  <c r="G24" i="171"/>
  <c r="F24" i="171"/>
  <c r="I23" i="171"/>
  <c r="H23" i="171"/>
  <c r="G23" i="171"/>
  <c r="F23" i="171"/>
  <c r="I22" i="171"/>
  <c r="H22" i="171"/>
  <c r="G22" i="171"/>
  <c r="F22" i="171"/>
  <c r="I21" i="171"/>
  <c r="H21" i="171"/>
  <c r="G21" i="171"/>
  <c r="F21" i="171"/>
  <c r="I20" i="171"/>
  <c r="H20" i="171"/>
  <c r="G20" i="171"/>
  <c r="F20" i="171"/>
  <c r="I19" i="171"/>
  <c r="H19" i="171"/>
  <c r="G19" i="171"/>
  <c r="F19" i="171"/>
  <c r="I18" i="171"/>
  <c r="H18" i="171"/>
  <c r="G18" i="171"/>
  <c r="F18" i="171"/>
  <c r="I17" i="171"/>
  <c r="H17" i="171"/>
  <c r="G17" i="171"/>
  <c r="F17" i="171"/>
  <c r="I16" i="171"/>
  <c r="H16" i="171"/>
  <c r="G16" i="171"/>
  <c r="F16" i="171"/>
  <c r="I15" i="171"/>
  <c r="H15" i="171"/>
  <c r="G15" i="171"/>
  <c r="F15" i="171"/>
  <c r="I14" i="171"/>
  <c r="H14" i="171"/>
  <c r="G14" i="171"/>
  <c r="F14" i="171"/>
  <c r="I13" i="171"/>
  <c r="H13" i="171"/>
  <c r="G13" i="171"/>
  <c r="F13" i="171"/>
  <c r="I12" i="171"/>
  <c r="H12" i="171"/>
  <c r="G12" i="171"/>
  <c r="F12" i="171"/>
  <c r="I11" i="171"/>
  <c r="H11" i="171"/>
  <c r="G11" i="171"/>
  <c r="F11" i="171"/>
  <c r="I10" i="171"/>
  <c r="H10" i="171"/>
  <c r="G10" i="171"/>
  <c r="F10" i="171"/>
  <c r="I39" i="166"/>
  <c r="H39" i="166"/>
  <c r="G39" i="166"/>
  <c r="F39" i="166"/>
  <c r="I38" i="166"/>
  <c r="H38" i="166"/>
  <c r="G38" i="166"/>
  <c r="F38" i="166"/>
  <c r="I37" i="166"/>
  <c r="H37" i="166"/>
  <c r="G37" i="166"/>
  <c r="F37" i="166"/>
  <c r="I36" i="166"/>
  <c r="H36" i="166"/>
  <c r="G36" i="166"/>
  <c r="F36" i="166"/>
  <c r="I35" i="166"/>
  <c r="H35" i="166"/>
  <c r="G35" i="166"/>
  <c r="F35" i="166"/>
  <c r="I34" i="166"/>
  <c r="H34" i="166"/>
  <c r="G34" i="166"/>
  <c r="F34" i="166"/>
  <c r="I33" i="166"/>
  <c r="H33" i="166"/>
  <c r="G33" i="166"/>
  <c r="F33" i="166"/>
  <c r="I32" i="166"/>
  <c r="H32" i="166"/>
  <c r="G32" i="166"/>
  <c r="F32" i="166"/>
  <c r="I31" i="166"/>
  <c r="H31" i="166"/>
  <c r="G31" i="166"/>
  <c r="F31" i="166"/>
  <c r="I30" i="166"/>
  <c r="H30" i="166"/>
  <c r="G30" i="166"/>
  <c r="F30" i="166"/>
  <c r="I29" i="166"/>
  <c r="H29" i="166"/>
  <c r="G29" i="166"/>
  <c r="F29" i="166"/>
  <c r="I28" i="166"/>
  <c r="H28" i="166"/>
  <c r="G28" i="166"/>
  <c r="F28" i="166"/>
  <c r="I27" i="166"/>
  <c r="H27" i="166"/>
  <c r="G27" i="166"/>
  <c r="F27" i="166"/>
  <c r="I26" i="166"/>
  <c r="H26" i="166"/>
  <c r="G26" i="166"/>
  <c r="F26" i="166"/>
  <c r="I25" i="166"/>
  <c r="H25" i="166"/>
  <c r="G25" i="166"/>
  <c r="F25" i="166"/>
  <c r="I24" i="166"/>
  <c r="H24" i="166"/>
  <c r="G24" i="166"/>
  <c r="F24" i="166"/>
  <c r="I23" i="166"/>
  <c r="H23" i="166"/>
  <c r="G23" i="166"/>
  <c r="F23" i="166"/>
  <c r="I18" i="166"/>
  <c r="H18" i="166"/>
  <c r="G18" i="166"/>
  <c r="F18" i="166"/>
  <c r="I12" i="166"/>
  <c r="H12" i="166"/>
  <c r="G12" i="166"/>
  <c r="F12" i="166"/>
  <c r="I17" i="166"/>
  <c r="H17" i="166"/>
  <c r="G17" i="166"/>
  <c r="F17" i="166"/>
  <c r="I20" i="166"/>
  <c r="H20" i="166"/>
  <c r="G20" i="166"/>
  <c r="F20" i="166"/>
  <c r="I13" i="166"/>
  <c r="H13" i="166"/>
  <c r="G13" i="166"/>
  <c r="F13" i="166"/>
  <c r="I19" i="166"/>
  <c r="H19" i="166"/>
  <c r="G19" i="166"/>
  <c r="F19" i="166"/>
  <c r="I11" i="166"/>
  <c r="H11" i="166"/>
  <c r="G11" i="166"/>
  <c r="F11" i="166"/>
  <c r="I10" i="166"/>
  <c r="H10" i="166"/>
  <c r="G10" i="166"/>
  <c r="F10" i="166"/>
  <c r="I21" i="166"/>
  <c r="H21" i="166"/>
  <c r="G21" i="166"/>
  <c r="F21" i="166"/>
  <c r="I22" i="166"/>
  <c r="H22" i="166"/>
  <c r="G22" i="166"/>
  <c r="F22" i="166"/>
  <c r="I16" i="166"/>
  <c r="H16" i="166"/>
  <c r="G16" i="166"/>
  <c r="F16" i="166"/>
  <c r="I14" i="166"/>
  <c r="H14" i="166"/>
  <c r="G14" i="166"/>
  <c r="F14" i="166"/>
  <c r="I15" i="166"/>
  <c r="H15" i="166"/>
  <c r="G15" i="166"/>
  <c r="F15" i="166"/>
  <c r="G39" i="173"/>
  <c r="F39" i="173"/>
  <c r="E39" i="173"/>
  <c r="G38" i="173"/>
  <c r="F38" i="173"/>
  <c r="E38" i="173"/>
  <c r="G37" i="173"/>
  <c r="F37" i="173"/>
  <c r="E37" i="173"/>
  <c r="G36" i="173"/>
  <c r="F36" i="173"/>
  <c r="E36" i="173"/>
  <c r="G35" i="173"/>
  <c r="F35" i="173"/>
  <c r="E35" i="173"/>
  <c r="G34" i="173"/>
  <c r="F34" i="173"/>
  <c r="E34" i="173"/>
  <c r="G33" i="173"/>
  <c r="F33" i="173"/>
  <c r="E33" i="173"/>
  <c r="G32" i="173"/>
  <c r="F32" i="173"/>
  <c r="E32" i="173"/>
  <c r="G31" i="173"/>
  <c r="F31" i="173"/>
  <c r="E31" i="173"/>
  <c r="G30" i="173"/>
  <c r="F30" i="173"/>
  <c r="E30" i="173"/>
  <c r="G29" i="173"/>
  <c r="F29" i="173"/>
  <c r="E29" i="173"/>
  <c r="G28" i="173"/>
  <c r="F28" i="173"/>
  <c r="E28" i="173"/>
  <c r="G27" i="173"/>
  <c r="F27" i="173"/>
  <c r="E27" i="173"/>
  <c r="G26" i="173"/>
  <c r="F26" i="173"/>
  <c r="E26" i="173"/>
  <c r="G25" i="173"/>
  <c r="F25" i="173"/>
  <c r="E25" i="173"/>
  <c r="G24" i="173"/>
  <c r="F24" i="173"/>
  <c r="E24" i="173"/>
  <c r="G23" i="173"/>
  <c r="F23" i="173"/>
  <c r="E23" i="173"/>
  <c r="G22" i="173"/>
  <c r="F22" i="173"/>
  <c r="E22" i="173"/>
  <c r="G21" i="173"/>
  <c r="F21" i="173"/>
  <c r="E21" i="173"/>
  <c r="G20" i="173"/>
  <c r="F20" i="173"/>
  <c r="E20" i="173"/>
  <c r="G19" i="173"/>
  <c r="F19" i="173"/>
  <c r="E19" i="173"/>
  <c r="G18" i="173"/>
  <c r="F18" i="173"/>
  <c r="E18" i="173"/>
  <c r="G17" i="173"/>
  <c r="F17" i="173"/>
  <c r="E17" i="173"/>
  <c r="G16" i="173"/>
  <c r="F16" i="173"/>
  <c r="E16" i="173"/>
  <c r="G15" i="173"/>
  <c r="F15" i="173"/>
  <c r="E15" i="173"/>
  <c r="G14" i="173"/>
  <c r="F14" i="173"/>
  <c r="E14" i="173"/>
  <c r="G13" i="173"/>
  <c r="F13" i="173"/>
  <c r="E13" i="173"/>
  <c r="G12" i="173"/>
  <c r="F12" i="173"/>
  <c r="E12" i="173"/>
  <c r="G11" i="173"/>
  <c r="F11" i="173"/>
  <c r="E11" i="173"/>
  <c r="G10" i="173"/>
  <c r="F10" i="173"/>
  <c r="E10" i="173"/>
  <c r="G39" i="165"/>
  <c r="F39" i="165"/>
  <c r="E39" i="165"/>
  <c r="G38" i="165"/>
  <c r="F38" i="165"/>
  <c r="E38" i="165"/>
  <c r="G37" i="165"/>
  <c r="F37" i="165"/>
  <c r="E37" i="165"/>
  <c r="G36" i="165"/>
  <c r="F36" i="165"/>
  <c r="E36" i="165"/>
  <c r="G35" i="165"/>
  <c r="F35" i="165"/>
  <c r="E35" i="165"/>
  <c r="G34" i="165"/>
  <c r="F34" i="165"/>
  <c r="E34" i="165"/>
  <c r="G33" i="165"/>
  <c r="F33" i="165"/>
  <c r="E33" i="165"/>
  <c r="G32" i="165"/>
  <c r="F32" i="165"/>
  <c r="E32" i="165"/>
  <c r="G31" i="165"/>
  <c r="F31" i="165"/>
  <c r="E31" i="165"/>
  <c r="G30" i="165"/>
  <c r="F30" i="165"/>
  <c r="E30" i="165"/>
  <c r="G29" i="165"/>
  <c r="F29" i="165"/>
  <c r="E29" i="165"/>
  <c r="G28" i="165"/>
  <c r="F28" i="165"/>
  <c r="E28" i="165"/>
  <c r="G27" i="165"/>
  <c r="F27" i="165"/>
  <c r="E27" i="165"/>
  <c r="G26" i="165"/>
  <c r="F26" i="165"/>
  <c r="E26" i="165"/>
  <c r="G25" i="165"/>
  <c r="F25" i="165"/>
  <c r="E25" i="165"/>
  <c r="G20" i="165"/>
  <c r="F20" i="165"/>
  <c r="E20" i="165"/>
  <c r="G24" i="165"/>
  <c r="F24" i="165"/>
  <c r="E24" i="165"/>
  <c r="G23" i="165"/>
  <c r="F23" i="165"/>
  <c r="E23" i="165"/>
  <c r="G21" i="165"/>
  <c r="F21" i="165"/>
  <c r="E21" i="165"/>
  <c r="G14" i="165"/>
  <c r="F14" i="165"/>
  <c r="E14" i="165"/>
  <c r="G18" i="165"/>
  <c r="F18" i="165"/>
  <c r="E18" i="165"/>
  <c r="G19" i="165"/>
  <c r="F19" i="165"/>
  <c r="E19" i="165"/>
  <c r="G12" i="165"/>
  <c r="F12" i="165"/>
  <c r="E12" i="165"/>
  <c r="G16" i="165"/>
  <c r="F16" i="165"/>
  <c r="E16" i="165"/>
  <c r="G13" i="165"/>
  <c r="F13" i="165"/>
  <c r="E13" i="165"/>
  <c r="G10" i="165"/>
  <c r="F10" i="165"/>
  <c r="E10" i="165"/>
  <c r="G11" i="165"/>
  <c r="F11" i="165"/>
  <c r="E11" i="165"/>
  <c r="G15" i="165"/>
  <c r="F15" i="165"/>
  <c r="E15" i="165"/>
  <c r="G22" i="165"/>
  <c r="F22" i="165"/>
  <c r="E22" i="165"/>
  <c r="G17" i="165"/>
  <c r="F17" i="165"/>
  <c r="E17" i="165"/>
  <c r="M8" i="173"/>
  <c r="M7" i="173"/>
  <c r="M6" i="173"/>
  <c r="M8" i="165"/>
  <c r="M7" i="165"/>
  <c r="M6" i="165"/>
  <c r="L8" i="173"/>
  <c r="K8" i="173"/>
  <c r="J8" i="173"/>
  <c r="I8" i="173"/>
  <c r="H8" i="173"/>
  <c r="L7" i="173"/>
  <c r="K7" i="173"/>
  <c r="J7" i="173"/>
  <c r="I7" i="173"/>
  <c r="H7" i="173"/>
  <c r="L6" i="173"/>
  <c r="K6" i="173"/>
  <c r="J6" i="173"/>
  <c r="I6" i="173"/>
  <c r="H6" i="173"/>
  <c r="L8" i="165"/>
  <c r="K8" i="165"/>
  <c r="J8" i="165"/>
  <c r="I8" i="165"/>
  <c r="H8" i="165"/>
  <c r="L7" i="165"/>
  <c r="K7" i="165"/>
  <c r="J7" i="165"/>
  <c r="I7" i="165"/>
  <c r="H7" i="165"/>
  <c r="L6" i="165"/>
  <c r="K6" i="165"/>
  <c r="J6" i="165"/>
  <c r="I6" i="165"/>
  <c r="H6" i="165"/>
  <c r="E41" i="177"/>
  <c r="I39" i="177"/>
  <c r="H39" i="177"/>
  <c r="G39" i="177"/>
  <c r="F39" i="177"/>
  <c r="I38" i="177"/>
  <c r="H38" i="177"/>
  <c r="G38" i="177"/>
  <c r="F38" i="177"/>
  <c r="I37" i="177"/>
  <c r="H37" i="177"/>
  <c r="G37" i="177"/>
  <c r="F37" i="177"/>
  <c r="I36" i="177"/>
  <c r="H36" i="177"/>
  <c r="G36" i="177"/>
  <c r="F36" i="177"/>
  <c r="I35" i="177"/>
  <c r="H35" i="177"/>
  <c r="G35" i="177"/>
  <c r="F35" i="177"/>
  <c r="I34" i="177"/>
  <c r="H34" i="177"/>
  <c r="G34" i="177"/>
  <c r="F34" i="177"/>
  <c r="I33" i="177"/>
  <c r="H33" i="177"/>
  <c r="G33" i="177"/>
  <c r="F33" i="177"/>
  <c r="I32" i="177"/>
  <c r="H32" i="177"/>
  <c r="G32" i="177"/>
  <c r="F32" i="177"/>
  <c r="I31" i="177"/>
  <c r="H31" i="177"/>
  <c r="G31" i="177"/>
  <c r="F31" i="177"/>
  <c r="I30" i="177"/>
  <c r="H30" i="177"/>
  <c r="G30" i="177"/>
  <c r="F30" i="177"/>
  <c r="I29" i="177"/>
  <c r="H29" i="177"/>
  <c r="G29" i="177"/>
  <c r="F29" i="177"/>
  <c r="I28" i="177"/>
  <c r="H28" i="177"/>
  <c r="G28" i="177"/>
  <c r="F28" i="177"/>
  <c r="I27" i="177"/>
  <c r="H27" i="177"/>
  <c r="G27" i="177"/>
  <c r="F27" i="177"/>
  <c r="I26" i="177"/>
  <c r="H26" i="177"/>
  <c r="G26" i="177"/>
  <c r="F26" i="177"/>
  <c r="I25" i="177"/>
  <c r="H25" i="177"/>
  <c r="G25" i="177"/>
  <c r="F25" i="177"/>
  <c r="I24" i="177"/>
  <c r="H24" i="177"/>
  <c r="G24" i="177"/>
  <c r="F24" i="177"/>
  <c r="I23" i="177"/>
  <c r="H23" i="177"/>
  <c r="G23" i="177"/>
  <c r="F23" i="177"/>
  <c r="I22" i="177"/>
  <c r="H22" i="177"/>
  <c r="G22" i="177"/>
  <c r="F22" i="177"/>
  <c r="I21" i="177"/>
  <c r="H21" i="177"/>
  <c r="G21" i="177"/>
  <c r="F21" i="177"/>
  <c r="I20" i="177"/>
  <c r="H20" i="177"/>
  <c r="G20" i="177"/>
  <c r="F20" i="177"/>
  <c r="I19" i="177"/>
  <c r="H19" i="177"/>
  <c r="G19" i="177"/>
  <c r="F19" i="177"/>
  <c r="I18" i="177"/>
  <c r="H18" i="177"/>
  <c r="G18" i="177"/>
  <c r="F18" i="177"/>
  <c r="I12" i="177"/>
  <c r="H12" i="177"/>
  <c r="G12" i="177"/>
  <c r="F12" i="177"/>
  <c r="I14" i="177"/>
  <c r="H14" i="177"/>
  <c r="G14" i="177"/>
  <c r="F14" i="177"/>
  <c r="I15" i="177"/>
  <c r="H15" i="177"/>
  <c r="G15" i="177"/>
  <c r="F15" i="177"/>
  <c r="I17" i="177"/>
  <c r="H17" i="177"/>
  <c r="G17" i="177"/>
  <c r="F17" i="177"/>
  <c r="I16" i="177"/>
  <c r="H16" i="177"/>
  <c r="G16" i="177"/>
  <c r="F16" i="177"/>
  <c r="I11" i="177"/>
  <c r="H11" i="177"/>
  <c r="G11" i="177"/>
  <c r="F11" i="177"/>
  <c r="I13" i="177"/>
  <c r="H13" i="177"/>
  <c r="G13" i="177"/>
  <c r="F13" i="177"/>
  <c r="I10" i="177"/>
  <c r="H10" i="177"/>
  <c r="G10" i="177"/>
  <c r="F10" i="177"/>
  <c r="I6" i="177"/>
  <c r="H6" i="177"/>
  <c r="D3" i="177"/>
  <c r="B2" i="177"/>
  <c r="I26" i="170"/>
  <c r="H26" i="170"/>
  <c r="G26" i="170"/>
  <c r="F26" i="170"/>
  <c r="I25" i="170"/>
  <c r="H25" i="170"/>
  <c r="G25" i="170"/>
  <c r="F25" i="170"/>
  <c r="I24" i="170"/>
  <c r="H24" i="170"/>
  <c r="G24" i="170"/>
  <c r="F24" i="170"/>
  <c r="I23" i="170"/>
  <c r="H23" i="170"/>
  <c r="G23" i="170"/>
  <c r="F23" i="170"/>
  <c r="I22" i="170"/>
  <c r="H22" i="170"/>
  <c r="G22" i="170"/>
  <c r="F22" i="170"/>
  <c r="I21" i="170"/>
  <c r="H21" i="170"/>
  <c r="G21" i="170"/>
  <c r="F21" i="170"/>
  <c r="I20" i="170"/>
  <c r="H20" i="170"/>
  <c r="G20" i="170"/>
  <c r="F20" i="170"/>
  <c r="I19" i="170"/>
  <c r="H19" i="170"/>
  <c r="G19" i="170"/>
  <c r="F19" i="170"/>
  <c r="I18" i="170"/>
  <c r="H18" i="170"/>
  <c r="G18" i="170"/>
  <c r="F18" i="170"/>
  <c r="I17" i="170"/>
  <c r="H17" i="170"/>
  <c r="G17" i="170"/>
  <c r="F17" i="170"/>
  <c r="I16" i="170"/>
  <c r="H16" i="170"/>
  <c r="G16" i="170"/>
  <c r="F16" i="170"/>
  <c r="I15" i="170"/>
  <c r="H15" i="170"/>
  <c r="G15" i="170"/>
  <c r="F15" i="170"/>
  <c r="I14" i="170"/>
  <c r="H14" i="170"/>
  <c r="G14" i="170"/>
  <c r="F14" i="170"/>
  <c r="I11" i="170"/>
  <c r="H11" i="170"/>
  <c r="G11" i="170"/>
  <c r="F11" i="170"/>
  <c r="I10" i="170"/>
  <c r="H10" i="170"/>
  <c r="G10" i="170"/>
  <c r="F10" i="170"/>
  <c r="I34" i="170"/>
  <c r="H34" i="170"/>
  <c r="G34" i="170"/>
  <c r="F34" i="170"/>
  <c r="I33" i="170"/>
  <c r="H33" i="170"/>
  <c r="G33" i="170"/>
  <c r="F33" i="170"/>
  <c r="I32" i="170"/>
  <c r="H32" i="170"/>
  <c r="G32" i="170"/>
  <c r="F32" i="170"/>
  <c r="I31" i="170"/>
  <c r="H31" i="170"/>
  <c r="G31" i="170"/>
  <c r="F31" i="170"/>
  <c r="I30" i="170"/>
  <c r="H30" i="170"/>
  <c r="G30" i="170"/>
  <c r="F30" i="170"/>
  <c r="I29" i="170"/>
  <c r="H29" i="170"/>
  <c r="G29" i="170"/>
  <c r="F29" i="170"/>
  <c r="I28" i="170"/>
  <c r="H28" i="170"/>
  <c r="G28" i="170"/>
  <c r="F28" i="170"/>
  <c r="I27" i="170"/>
  <c r="H27" i="170"/>
  <c r="G27" i="170"/>
  <c r="F27" i="170"/>
  <c r="I38" i="170"/>
  <c r="H38" i="170"/>
  <c r="G38" i="170"/>
  <c r="F38" i="170"/>
  <c r="I37" i="170"/>
  <c r="H37" i="170"/>
  <c r="G37" i="170"/>
  <c r="F37" i="170"/>
  <c r="I36" i="170"/>
  <c r="H36" i="170"/>
  <c r="G36" i="170"/>
  <c r="F36" i="170"/>
  <c r="I35" i="170"/>
  <c r="H35" i="170"/>
  <c r="G35" i="170"/>
  <c r="F35" i="170"/>
  <c r="I39" i="170"/>
  <c r="H39" i="170"/>
  <c r="G39" i="170"/>
  <c r="F39" i="170"/>
  <c r="I13" i="170"/>
  <c r="H13" i="170"/>
  <c r="G13" i="170"/>
  <c r="F13" i="170"/>
  <c r="I12" i="170"/>
  <c r="H12" i="170"/>
  <c r="G12" i="170"/>
  <c r="F12" i="170"/>
  <c r="I39" i="155"/>
  <c r="H39" i="155"/>
  <c r="G39" i="155"/>
  <c r="F39" i="155"/>
  <c r="I38" i="155"/>
  <c r="H38" i="155"/>
  <c r="G38" i="155"/>
  <c r="F38" i="155"/>
  <c r="I37" i="155"/>
  <c r="H37" i="155"/>
  <c r="G37" i="155"/>
  <c r="F37" i="155"/>
  <c r="I36" i="155"/>
  <c r="H36" i="155"/>
  <c r="G36" i="155"/>
  <c r="F36" i="155"/>
  <c r="I35" i="155"/>
  <c r="H35" i="155"/>
  <c r="G35" i="155"/>
  <c r="F35" i="155"/>
  <c r="I34" i="155"/>
  <c r="H34" i="155"/>
  <c r="G34" i="155"/>
  <c r="F34" i="155"/>
  <c r="I33" i="155"/>
  <c r="H33" i="155"/>
  <c r="G33" i="155"/>
  <c r="F33" i="155"/>
  <c r="I32" i="155"/>
  <c r="H32" i="155"/>
  <c r="G32" i="155"/>
  <c r="F32" i="155"/>
  <c r="I31" i="155"/>
  <c r="H31" i="155"/>
  <c r="G31" i="155"/>
  <c r="F31" i="155"/>
  <c r="I30" i="155"/>
  <c r="H30" i="155"/>
  <c r="G30" i="155"/>
  <c r="F30" i="155"/>
  <c r="I29" i="155"/>
  <c r="H29" i="155"/>
  <c r="G29" i="155"/>
  <c r="F29" i="155"/>
  <c r="I28" i="155"/>
  <c r="H28" i="155"/>
  <c r="G28" i="155"/>
  <c r="F28" i="155"/>
  <c r="I27" i="155"/>
  <c r="H27" i="155"/>
  <c r="G27" i="155"/>
  <c r="F27" i="155"/>
  <c r="I26" i="155"/>
  <c r="H26" i="155"/>
  <c r="G26" i="155"/>
  <c r="F26" i="155"/>
  <c r="I25" i="155"/>
  <c r="H25" i="155"/>
  <c r="G25" i="155"/>
  <c r="F25" i="155"/>
  <c r="I24" i="155"/>
  <c r="H24" i="155"/>
  <c r="G24" i="155"/>
  <c r="F24" i="155"/>
  <c r="I23" i="155"/>
  <c r="H23" i="155"/>
  <c r="G23" i="155"/>
  <c r="F23" i="155"/>
  <c r="I22" i="155"/>
  <c r="H22" i="155"/>
  <c r="G22" i="155"/>
  <c r="F22" i="155"/>
  <c r="I21" i="155"/>
  <c r="H21" i="155"/>
  <c r="G21" i="155"/>
  <c r="F21" i="155"/>
  <c r="I20" i="155"/>
  <c r="H20" i="155"/>
  <c r="G20" i="155"/>
  <c r="F20" i="155"/>
  <c r="I17" i="155"/>
  <c r="H17" i="155"/>
  <c r="G17" i="155"/>
  <c r="F17" i="155"/>
  <c r="I10" i="155"/>
  <c r="H10" i="155"/>
  <c r="G10" i="155"/>
  <c r="F10" i="155"/>
  <c r="I11" i="155"/>
  <c r="H11" i="155"/>
  <c r="G11" i="155"/>
  <c r="F11" i="155"/>
  <c r="I12" i="155"/>
  <c r="H12" i="155"/>
  <c r="G12" i="155"/>
  <c r="F12" i="155"/>
  <c r="I16" i="155"/>
  <c r="H16" i="155"/>
  <c r="G16" i="155"/>
  <c r="F16" i="155"/>
  <c r="I15" i="155"/>
  <c r="H15" i="155"/>
  <c r="G15" i="155"/>
  <c r="F15" i="155"/>
  <c r="I13" i="155"/>
  <c r="H13" i="155"/>
  <c r="G13" i="155"/>
  <c r="F13" i="155"/>
  <c r="I19" i="155"/>
  <c r="H19" i="155"/>
  <c r="G19" i="155"/>
  <c r="F19" i="155"/>
  <c r="I18" i="155"/>
  <c r="H18" i="155"/>
  <c r="G18" i="155"/>
  <c r="F18" i="155"/>
  <c r="I14" i="155"/>
  <c r="H14" i="155"/>
  <c r="G14" i="155"/>
  <c r="F14" i="155"/>
  <c r="G15" i="164"/>
  <c r="F15" i="164"/>
  <c r="E15" i="164"/>
  <c r="G14" i="164"/>
  <c r="F14" i="164"/>
  <c r="E14" i="164"/>
  <c r="G13" i="164"/>
  <c r="F13" i="164"/>
  <c r="E13" i="164"/>
  <c r="G23" i="164"/>
  <c r="F23" i="164"/>
  <c r="E23" i="164"/>
  <c r="G22" i="164"/>
  <c r="F22" i="164"/>
  <c r="E22" i="164"/>
  <c r="G21" i="164"/>
  <c r="F21" i="164"/>
  <c r="E21" i="164"/>
  <c r="G20" i="164"/>
  <c r="F20" i="164"/>
  <c r="E20" i="164"/>
  <c r="G19" i="164"/>
  <c r="F19" i="164"/>
  <c r="E19" i="164"/>
  <c r="G18" i="164"/>
  <c r="F18" i="164"/>
  <c r="E18" i="164"/>
  <c r="G17" i="164"/>
  <c r="F17" i="164"/>
  <c r="E17" i="164"/>
  <c r="G16" i="164"/>
  <c r="F16" i="164"/>
  <c r="E16" i="164"/>
  <c r="G31" i="164"/>
  <c r="F31" i="164"/>
  <c r="E31" i="164"/>
  <c r="G30" i="164"/>
  <c r="F30" i="164"/>
  <c r="E30" i="164"/>
  <c r="G29" i="164"/>
  <c r="F29" i="164"/>
  <c r="E29" i="164"/>
  <c r="G28" i="164"/>
  <c r="F28" i="164"/>
  <c r="E28" i="164"/>
  <c r="G27" i="164"/>
  <c r="F27" i="164"/>
  <c r="E27" i="164"/>
  <c r="G26" i="164"/>
  <c r="F26" i="164"/>
  <c r="E26" i="164"/>
  <c r="G25" i="164"/>
  <c r="F25" i="164"/>
  <c r="E25" i="164"/>
  <c r="G24" i="164"/>
  <c r="F24" i="164"/>
  <c r="E24" i="164"/>
  <c r="G35" i="164"/>
  <c r="F35" i="164"/>
  <c r="E35" i="164"/>
  <c r="G34" i="164"/>
  <c r="F34" i="164"/>
  <c r="E34" i="164"/>
  <c r="G33" i="164"/>
  <c r="F33" i="164"/>
  <c r="E33" i="164"/>
  <c r="G32" i="164"/>
  <c r="F32" i="164"/>
  <c r="E32" i="164"/>
  <c r="G37" i="164"/>
  <c r="F37" i="164"/>
  <c r="E37" i="164"/>
  <c r="G36" i="164"/>
  <c r="F36" i="164"/>
  <c r="E36" i="164"/>
  <c r="G38" i="164"/>
  <c r="F38" i="164"/>
  <c r="E38" i="164"/>
  <c r="G12" i="164"/>
  <c r="F12" i="164"/>
  <c r="E12" i="164"/>
  <c r="G39" i="164"/>
  <c r="F39" i="164"/>
  <c r="E39" i="164"/>
  <c r="G10" i="164"/>
  <c r="F10" i="164"/>
  <c r="E10" i="164"/>
  <c r="G11" i="164"/>
  <c r="F11" i="164"/>
  <c r="E11" i="164"/>
  <c r="G39" i="154"/>
  <c r="F39" i="154"/>
  <c r="E39" i="154"/>
  <c r="G38" i="154"/>
  <c r="F38" i="154"/>
  <c r="E38" i="154"/>
  <c r="G37" i="154"/>
  <c r="F37" i="154"/>
  <c r="E37" i="154"/>
  <c r="G36" i="154"/>
  <c r="F36" i="154"/>
  <c r="E36" i="154"/>
  <c r="G35" i="154"/>
  <c r="F35" i="154"/>
  <c r="E35" i="154"/>
  <c r="G34" i="154"/>
  <c r="F34" i="154"/>
  <c r="E34" i="154"/>
  <c r="G33" i="154"/>
  <c r="F33" i="154"/>
  <c r="E33" i="154"/>
  <c r="G32" i="154"/>
  <c r="F32" i="154"/>
  <c r="E32" i="154"/>
  <c r="G30" i="154"/>
  <c r="F30" i="154"/>
  <c r="E30" i="154"/>
  <c r="G27" i="154"/>
  <c r="F27" i="154"/>
  <c r="E27" i="154"/>
  <c r="G28" i="154"/>
  <c r="F28" i="154"/>
  <c r="E28" i="154"/>
  <c r="G29" i="154"/>
  <c r="F29" i="154"/>
  <c r="E29" i="154"/>
  <c r="G18" i="154"/>
  <c r="F18" i="154"/>
  <c r="E18" i="154"/>
  <c r="G14" i="154"/>
  <c r="F14" i="154"/>
  <c r="E14" i="154"/>
  <c r="G26" i="154"/>
  <c r="F26" i="154"/>
  <c r="E26" i="154"/>
  <c r="G17" i="154"/>
  <c r="F17" i="154"/>
  <c r="E17" i="154"/>
  <c r="G24" i="154"/>
  <c r="F24" i="154"/>
  <c r="E24" i="154"/>
  <c r="G25" i="154"/>
  <c r="F25" i="154"/>
  <c r="E25" i="154"/>
  <c r="G31" i="154"/>
  <c r="F31" i="154"/>
  <c r="E31" i="154"/>
  <c r="G23" i="154"/>
  <c r="F23" i="154"/>
  <c r="E23" i="154"/>
  <c r="G22" i="154"/>
  <c r="F22" i="154"/>
  <c r="E22" i="154"/>
  <c r="G20" i="154"/>
  <c r="F20" i="154"/>
  <c r="E20" i="154"/>
  <c r="G21" i="154"/>
  <c r="F21" i="154"/>
  <c r="E21" i="154"/>
  <c r="G19" i="154"/>
  <c r="F19" i="154"/>
  <c r="E19" i="154"/>
  <c r="G16" i="154"/>
  <c r="F16" i="154"/>
  <c r="E16" i="154"/>
  <c r="G15" i="154"/>
  <c r="F15" i="154"/>
  <c r="E15" i="154"/>
  <c r="G12" i="154"/>
  <c r="F12" i="154"/>
  <c r="E12" i="154"/>
  <c r="G11" i="154"/>
  <c r="F11" i="154"/>
  <c r="E11" i="154"/>
  <c r="G13" i="154"/>
  <c r="F13" i="154"/>
  <c r="E13" i="154"/>
  <c r="G10" i="154"/>
  <c r="F10" i="154"/>
  <c r="E10" i="154"/>
  <c r="M8" i="164"/>
  <c r="L8" i="164"/>
  <c r="K8" i="164"/>
  <c r="J8" i="164"/>
  <c r="I8" i="164"/>
  <c r="H8" i="164"/>
  <c r="M7" i="164"/>
  <c r="L7" i="164"/>
  <c r="K7" i="164"/>
  <c r="J7" i="164"/>
  <c r="I7" i="164"/>
  <c r="H7" i="164"/>
  <c r="M6" i="164"/>
  <c r="L6" i="164"/>
  <c r="K6" i="164"/>
  <c r="J6" i="164"/>
  <c r="I6" i="164"/>
  <c r="H6" i="164"/>
  <c r="M8" i="154"/>
  <c r="L8" i="154"/>
  <c r="K8" i="154"/>
  <c r="J8" i="154"/>
  <c r="I8" i="154"/>
  <c r="H8" i="154"/>
  <c r="M7" i="154"/>
  <c r="L7" i="154"/>
  <c r="K7" i="154"/>
  <c r="J7" i="154"/>
  <c r="I7" i="154"/>
  <c r="H7" i="154"/>
  <c r="M6" i="154"/>
  <c r="L6" i="154"/>
  <c r="K6" i="154"/>
  <c r="J6" i="154"/>
  <c r="I6" i="154"/>
  <c r="H6" i="154"/>
  <c r="I12" i="163"/>
  <c r="H12" i="163"/>
  <c r="G12" i="163"/>
  <c r="F12" i="163"/>
  <c r="I19" i="163"/>
  <c r="H19" i="163"/>
  <c r="G19" i="163"/>
  <c r="F19" i="163"/>
  <c r="I18" i="163"/>
  <c r="H18" i="163"/>
  <c r="G18" i="163"/>
  <c r="F18" i="163"/>
  <c r="I17" i="163"/>
  <c r="H17" i="163"/>
  <c r="G17" i="163"/>
  <c r="F17" i="163"/>
  <c r="I10" i="163"/>
  <c r="H10" i="163"/>
  <c r="G10" i="163"/>
  <c r="F10" i="163"/>
  <c r="I31" i="163"/>
  <c r="H31" i="163"/>
  <c r="G31" i="163"/>
  <c r="F31" i="163"/>
  <c r="I30" i="163"/>
  <c r="H30" i="163"/>
  <c r="G30" i="163"/>
  <c r="F30" i="163"/>
  <c r="I29" i="163"/>
  <c r="H29" i="163"/>
  <c r="G29" i="163"/>
  <c r="F29" i="163"/>
  <c r="I28" i="163"/>
  <c r="H28" i="163"/>
  <c r="G28" i="163"/>
  <c r="F28" i="163"/>
  <c r="I27" i="163"/>
  <c r="H27" i="163"/>
  <c r="G27" i="163"/>
  <c r="F27" i="163"/>
  <c r="I22" i="163"/>
  <c r="H22" i="163"/>
  <c r="G22" i="163"/>
  <c r="F22" i="163"/>
  <c r="I21" i="163"/>
  <c r="H21" i="163"/>
  <c r="G21" i="163"/>
  <c r="F21" i="163"/>
  <c r="I13" i="163"/>
  <c r="H13" i="163"/>
  <c r="G13" i="163"/>
  <c r="F13" i="163"/>
  <c r="I35" i="163"/>
  <c r="H35" i="163"/>
  <c r="G35" i="163"/>
  <c r="F35" i="163"/>
  <c r="I34" i="163"/>
  <c r="H34" i="163"/>
  <c r="G34" i="163"/>
  <c r="F34" i="163"/>
  <c r="I33" i="163"/>
  <c r="H33" i="163"/>
  <c r="G33" i="163"/>
  <c r="F33" i="163"/>
  <c r="I32" i="163"/>
  <c r="H32" i="163"/>
  <c r="G32" i="163"/>
  <c r="F32" i="163"/>
  <c r="I37" i="163"/>
  <c r="H37" i="163"/>
  <c r="G37" i="163"/>
  <c r="F37" i="163"/>
  <c r="I36" i="163"/>
  <c r="H36" i="163"/>
  <c r="G36" i="163"/>
  <c r="F36" i="163"/>
  <c r="I38" i="163"/>
  <c r="H38" i="163"/>
  <c r="G38" i="163"/>
  <c r="F38" i="163"/>
  <c r="I39" i="163"/>
  <c r="H39" i="163"/>
  <c r="G39" i="163"/>
  <c r="F39" i="163"/>
  <c r="I16" i="151"/>
  <c r="H16" i="151"/>
  <c r="G16" i="151"/>
  <c r="F16" i="151"/>
  <c r="I10" i="151"/>
  <c r="H10" i="151"/>
  <c r="G10" i="151"/>
  <c r="F10" i="151"/>
  <c r="I13" i="151"/>
  <c r="H13" i="151"/>
  <c r="G13" i="151"/>
  <c r="F13" i="151"/>
  <c r="I11" i="151"/>
  <c r="H11" i="151"/>
  <c r="G11" i="151"/>
  <c r="F11" i="151"/>
  <c r="I23" i="151"/>
  <c r="H23" i="151"/>
  <c r="G23" i="151"/>
  <c r="F23" i="151"/>
  <c r="I22" i="151"/>
  <c r="H22" i="151"/>
  <c r="G22" i="151"/>
  <c r="F22" i="151"/>
  <c r="I21" i="151"/>
  <c r="H21" i="151"/>
  <c r="G21" i="151"/>
  <c r="F21" i="151"/>
  <c r="I20" i="151"/>
  <c r="H20" i="151"/>
  <c r="G20" i="151"/>
  <c r="F20" i="151"/>
  <c r="I19" i="151"/>
  <c r="H19" i="151"/>
  <c r="G19" i="151"/>
  <c r="F19" i="151"/>
  <c r="I18" i="151"/>
  <c r="H18" i="151"/>
  <c r="G18" i="151"/>
  <c r="F18" i="151"/>
  <c r="I14" i="151"/>
  <c r="H14" i="151"/>
  <c r="G14" i="151"/>
  <c r="F14" i="151"/>
  <c r="I12" i="151"/>
  <c r="H12" i="151"/>
  <c r="G12" i="151"/>
  <c r="F12" i="151"/>
  <c r="I31" i="151"/>
  <c r="H31" i="151"/>
  <c r="G31" i="151"/>
  <c r="F31" i="151"/>
  <c r="I30" i="151"/>
  <c r="H30" i="151"/>
  <c r="G30" i="151"/>
  <c r="F30" i="151"/>
  <c r="I29" i="151"/>
  <c r="H29" i="151"/>
  <c r="G29" i="151"/>
  <c r="F29" i="151"/>
  <c r="I28" i="151"/>
  <c r="H28" i="151"/>
  <c r="G28" i="151"/>
  <c r="F28" i="151"/>
  <c r="I27" i="151"/>
  <c r="H27" i="151"/>
  <c r="G27" i="151"/>
  <c r="F27" i="151"/>
  <c r="I26" i="151"/>
  <c r="H26" i="151"/>
  <c r="G26" i="151"/>
  <c r="F26" i="151"/>
  <c r="I25" i="151"/>
  <c r="H25" i="151"/>
  <c r="G25" i="151"/>
  <c r="F25" i="151"/>
  <c r="I24" i="151"/>
  <c r="H24" i="151"/>
  <c r="G24" i="151"/>
  <c r="F24" i="151"/>
  <c r="I35" i="151"/>
  <c r="H35" i="151"/>
  <c r="G35" i="151"/>
  <c r="F35" i="151"/>
  <c r="I34" i="151"/>
  <c r="H34" i="151"/>
  <c r="G34" i="151"/>
  <c r="F34" i="151"/>
  <c r="I33" i="151"/>
  <c r="H33" i="151"/>
  <c r="G33" i="151"/>
  <c r="F33" i="151"/>
  <c r="I32" i="151"/>
  <c r="H32" i="151"/>
  <c r="G32" i="151"/>
  <c r="F32" i="151"/>
  <c r="I37" i="151"/>
  <c r="H37" i="151"/>
  <c r="G37" i="151"/>
  <c r="F37" i="151"/>
  <c r="I36" i="151"/>
  <c r="H36" i="151"/>
  <c r="G36" i="151"/>
  <c r="F36" i="151"/>
  <c r="I39" i="151"/>
  <c r="H39" i="151"/>
  <c r="G39" i="151"/>
  <c r="F39" i="151"/>
  <c r="I38" i="151"/>
  <c r="H38" i="151"/>
  <c r="G38" i="151"/>
  <c r="F38" i="151"/>
  <c r="I17" i="151"/>
  <c r="H17" i="151"/>
  <c r="G17" i="151"/>
  <c r="F17" i="151"/>
  <c r="I27" i="150"/>
  <c r="H27" i="150"/>
  <c r="G27" i="150"/>
  <c r="F27" i="150"/>
  <c r="I26" i="150"/>
  <c r="H26" i="150"/>
  <c r="G26" i="150"/>
  <c r="F26" i="150"/>
  <c r="I24" i="150"/>
  <c r="H24" i="150"/>
  <c r="G24" i="150"/>
  <c r="F24" i="150"/>
  <c r="I17" i="150"/>
  <c r="H17" i="150"/>
  <c r="G17" i="150"/>
  <c r="F17" i="150"/>
  <c r="I18" i="150"/>
  <c r="H18" i="150"/>
  <c r="G18" i="150"/>
  <c r="F18" i="150"/>
  <c r="I35" i="150"/>
  <c r="H35" i="150"/>
  <c r="G35" i="150"/>
  <c r="F35" i="150"/>
  <c r="I34" i="150"/>
  <c r="H34" i="150"/>
  <c r="G34" i="150"/>
  <c r="F34" i="150"/>
  <c r="I33" i="150"/>
  <c r="H33" i="150"/>
  <c r="G33" i="150"/>
  <c r="F33" i="150"/>
  <c r="I28" i="150"/>
  <c r="H28" i="150"/>
  <c r="G28" i="150"/>
  <c r="F28" i="150"/>
  <c r="I37" i="150"/>
  <c r="H37" i="150"/>
  <c r="G37" i="150"/>
  <c r="F37" i="150"/>
  <c r="I36" i="150"/>
  <c r="H36" i="150"/>
  <c r="G36" i="150"/>
  <c r="F36" i="150"/>
  <c r="I38" i="150"/>
  <c r="H38" i="150"/>
  <c r="G38" i="150"/>
  <c r="F38" i="150"/>
  <c r="I32" i="150"/>
  <c r="H32" i="150"/>
  <c r="G32" i="150"/>
  <c r="F32" i="150"/>
  <c r="I23" i="163"/>
  <c r="H23" i="163"/>
  <c r="G23" i="163"/>
  <c r="F23" i="163"/>
  <c r="I24" i="163"/>
  <c r="H24" i="163"/>
  <c r="G24" i="163"/>
  <c r="F24" i="163"/>
  <c r="I25" i="163"/>
  <c r="H25" i="163"/>
  <c r="G25" i="163"/>
  <c r="F25" i="163"/>
  <c r="I20" i="163"/>
  <c r="H20" i="163"/>
  <c r="G20" i="163"/>
  <c r="F20" i="163"/>
  <c r="I15" i="163"/>
  <c r="H15" i="163"/>
  <c r="G15" i="163"/>
  <c r="F15" i="163"/>
  <c r="I26" i="163"/>
  <c r="H26" i="163"/>
  <c r="G26" i="163"/>
  <c r="F26" i="163"/>
  <c r="I16" i="163"/>
  <c r="H16" i="163"/>
  <c r="G16" i="163"/>
  <c r="F16" i="163"/>
  <c r="I14" i="163"/>
  <c r="H14" i="163"/>
  <c r="G14" i="163"/>
  <c r="F14" i="163"/>
  <c r="I11" i="163"/>
  <c r="H11" i="163"/>
  <c r="G11" i="163"/>
  <c r="F11" i="163"/>
  <c r="I15" i="151"/>
  <c r="H15" i="151"/>
  <c r="G15" i="151"/>
  <c r="F15" i="151"/>
  <c r="I39" i="150"/>
  <c r="H39" i="150"/>
  <c r="G39" i="150"/>
  <c r="F39" i="150"/>
  <c r="I30" i="150"/>
  <c r="H30" i="150"/>
  <c r="G30" i="150"/>
  <c r="F30" i="150"/>
  <c r="I31" i="150"/>
  <c r="H31" i="150"/>
  <c r="G31" i="150"/>
  <c r="F31" i="150"/>
  <c r="I25" i="150"/>
  <c r="H25" i="150"/>
  <c r="G25" i="150"/>
  <c r="F25" i="150"/>
  <c r="I29" i="150"/>
  <c r="H29" i="150"/>
  <c r="G29" i="150"/>
  <c r="F29" i="150"/>
  <c r="I23" i="150"/>
  <c r="H23" i="150"/>
  <c r="G23" i="150"/>
  <c r="F23" i="150"/>
  <c r="I22" i="150"/>
  <c r="H22" i="150"/>
  <c r="G22" i="150"/>
  <c r="F22" i="150"/>
  <c r="I21" i="150"/>
  <c r="H21" i="150"/>
  <c r="G21" i="150"/>
  <c r="F21" i="150"/>
  <c r="I15" i="150"/>
  <c r="H15" i="150"/>
  <c r="G15" i="150"/>
  <c r="F15" i="150"/>
  <c r="I20" i="150"/>
  <c r="H20" i="150"/>
  <c r="G20" i="150"/>
  <c r="F20" i="150"/>
  <c r="I19" i="150"/>
  <c r="H19" i="150"/>
  <c r="G19" i="150"/>
  <c r="F19" i="150"/>
  <c r="I12" i="150"/>
  <c r="H12" i="150"/>
  <c r="G12" i="150"/>
  <c r="F12" i="150"/>
  <c r="I13" i="150"/>
  <c r="H13" i="150"/>
  <c r="G13" i="150"/>
  <c r="F13" i="150"/>
  <c r="I16" i="150"/>
  <c r="H16" i="150"/>
  <c r="G16" i="150"/>
  <c r="F16" i="150"/>
  <c r="I11" i="150"/>
  <c r="H11" i="150"/>
  <c r="G11" i="150"/>
  <c r="F11" i="150"/>
  <c r="I14" i="150"/>
  <c r="H14" i="150"/>
  <c r="G14" i="150"/>
  <c r="F14" i="150"/>
  <c r="I10" i="150"/>
  <c r="H10" i="150"/>
  <c r="G10" i="150"/>
  <c r="F10" i="150"/>
  <c r="G39" i="167"/>
  <c r="F39" i="167"/>
  <c r="E39" i="167"/>
  <c r="G38" i="167"/>
  <c r="F38" i="167"/>
  <c r="E38" i="167"/>
  <c r="G37" i="167"/>
  <c r="F37" i="167"/>
  <c r="E37" i="167"/>
  <c r="G36" i="167"/>
  <c r="F36" i="167"/>
  <c r="E36" i="167"/>
  <c r="G35" i="167"/>
  <c r="F35" i="167"/>
  <c r="E35" i="167"/>
  <c r="G34" i="167"/>
  <c r="F34" i="167"/>
  <c r="E34" i="167"/>
  <c r="G33" i="167"/>
  <c r="F33" i="167"/>
  <c r="E33" i="167"/>
  <c r="G32" i="167"/>
  <c r="F32" i="167"/>
  <c r="E32" i="167"/>
  <c r="G31" i="167"/>
  <c r="F31" i="167"/>
  <c r="E31" i="167"/>
  <c r="G30" i="167"/>
  <c r="F30" i="167"/>
  <c r="E30" i="167"/>
  <c r="G29" i="167"/>
  <c r="F29" i="167"/>
  <c r="E29" i="167"/>
  <c r="G28" i="167"/>
  <c r="F28" i="167"/>
  <c r="E28" i="167"/>
  <c r="G27" i="167"/>
  <c r="F27" i="167"/>
  <c r="E27" i="167"/>
  <c r="G26" i="167"/>
  <c r="F26" i="167"/>
  <c r="E26" i="167"/>
  <c r="G25" i="167"/>
  <c r="F25" i="167"/>
  <c r="E25" i="167"/>
  <c r="G24" i="167"/>
  <c r="F24" i="167"/>
  <c r="E24" i="167"/>
  <c r="G23" i="167"/>
  <c r="F23" i="167"/>
  <c r="E23" i="167"/>
  <c r="G22" i="167"/>
  <c r="F22" i="167"/>
  <c r="E22" i="167"/>
  <c r="G21" i="167"/>
  <c r="F21" i="167"/>
  <c r="E21" i="167"/>
  <c r="G20" i="167"/>
  <c r="F20" i="167"/>
  <c r="E20" i="167"/>
  <c r="G19" i="167"/>
  <c r="F19" i="167"/>
  <c r="E19" i="167"/>
  <c r="G18" i="167"/>
  <c r="F18" i="167"/>
  <c r="E18" i="167"/>
  <c r="G17" i="167"/>
  <c r="F17" i="167"/>
  <c r="E17" i="167"/>
  <c r="G16" i="167"/>
  <c r="F16" i="167"/>
  <c r="E16" i="167"/>
  <c r="G15" i="167"/>
  <c r="F15" i="167"/>
  <c r="E15" i="167"/>
  <c r="G14" i="167"/>
  <c r="F14" i="167"/>
  <c r="E14" i="167"/>
  <c r="G13" i="167"/>
  <c r="F13" i="167"/>
  <c r="E13" i="167"/>
  <c r="G12" i="167"/>
  <c r="F12" i="167"/>
  <c r="E12" i="167"/>
  <c r="G10" i="167"/>
  <c r="F10" i="167"/>
  <c r="E10" i="167"/>
  <c r="G11" i="167"/>
  <c r="F11" i="167"/>
  <c r="E11" i="167"/>
  <c r="M8" i="167"/>
  <c r="L8" i="167"/>
  <c r="K8" i="167"/>
  <c r="J8" i="167"/>
  <c r="I8" i="167"/>
  <c r="H8" i="167"/>
  <c r="M7" i="167"/>
  <c r="L7" i="167"/>
  <c r="K7" i="167"/>
  <c r="J7" i="167"/>
  <c r="I7" i="167"/>
  <c r="H7" i="167"/>
  <c r="M6" i="167"/>
  <c r="L6" i="167"/>
  <c r="K6" i="167"/>
  <c r="J6" i="167"/>
  <c r="I6" i="167"/>
  <c r="H6" i="167"/>
  <c r="G39" i="148"/>
  <c r="F39" i="148"/>
  <c r="E39" i="148"/>
  <c r="G38" i="148"/>
  <c r="F38" i="148"/>
  <c r="E38" i="148"/>
  <c r="G37" i="148"/>
  <c r="F37" i="148"/>
  <c r="E37" i="148"/>
  <c r="G36" i="148"/>
  <c r="F36" i="148"/>
  <c r="E36" i="148"/>
  <c r="G35" i="148"/>
  <c r="F35" i="148"/>
  <c r="E35" i="148"/>
  <c r="G34" i="148"/>
  <c r="F34" i="148"/>
  <c r="E34" i="148"/>
  <c r="G33" i="148"/>
  <c r="F33" i="148"/>
  <c r="E33" i="148"/>
  <c r="G32" i="148"/>
  <c r="F32" i="148"/>
  <c r="E32" i="148"/>
  <c r="G28" i="148"/>
  <c r="F28" i="148"/>
  <c r="E28" i="148"/>
  <c r="G23" i="148"/>
  <c r="F23" i="148"/>
  <c r="E23" i="148"/>
  <c r="G21" i="148"/>
  <c r="F21" i="148"/>
  <c r="E21" i="148"/>
  <c r="G27" i="148"/>
  <c r="F27" i="148"/>
  <c r="E27" i="148"/>
  <c r="G26" i="148"/>
  <c r="F26" i="148"/>
  <c r="E26" i="148"/>
  <c r="G10" i="148"/>
  <c r="F10" i="148"/>
  <c r="E10" i="148"/>
  <c r="G20" i="148"/>
  <c r="F20" i="148"/>
  <c r="E20" i="148"/>
  <c r="G12" i="148"/>
  <c r="F12" i="148"/>
  <c r="E12" i="148"/>
  <c r="G13" i="148"/>
  <c r="F13" i="148"/>
  <c r="E13" i="148"/>
  <c r="G14" i="148"/>
  <c r="F14" i="148"/>
  <c r="E14" i="148"/>
  <c r="G17" i="148"/>
  <c r="F17" i="148"/>
  <c r="E17" i="148"/>
  <c r="G25" i="148"/>
  <c r="F25" i="148"/>
  <c r="E25" i="148"/>
  <c r="G22" i="148"/>
  <c r="F22" i="148"/>
  <c r="E22" i="148"/>
  <c r="G18" i="148"/>
  <c r="F18" i="148"/>
  <c r="E18" i="148"/>
  <c r="G15" i="148"/>
  <c r="F15" i="148"/>
  <c r="E15" i="148"/>
  <c r="G31" i="148"/>
  <c r="F31" i="148"/>
  <c r="E31" i="148"/>
  <c r="G16" i="148"/>
  <c r="F16" i="148"/>
  <c r="E16" i="148"/>
  <c r="G11" i="148"/>
  <c r="F11" i="148"/>
  <c r="E11" i="148"/>
  <c r="G24" i="148"/>
  <c r="F24" i="148"/>
  <c r="G30" i="148"/>
  <c r="F30" i="148"/>
  <c r="E30" i="148"/>
  <c r="G29" i="148"/>
  <c r="F29" i="148"/>
  <c r="E29" i="148"/>
  <c r="G19" i="148"/>
  <c r="F19" i="148"/>
  <c r="E19" i="148"/>
  <c r="M8" i="148"/>
  <c r="L8" i="148"/>
  <c r="K8" i="148"/>
  <c r="J8" i="148"/>
  <c r="I8" i="148"/>
  <c r="H8" i="148"/>
  <c r="M7" i="148"/>
  <c r="L7" i="148"/>
  <c r="K7" i="148"/>
  <c r="J7" i="148"/>
  <c r="I7" i="148"/>
  <c r="H7" i="148"/>
  <c r="M6" i="148"/>
  <c r="L6" i="148"/>
  <c r="K6" i="148"/>
  <c r="J6" i="148"/>
  <c r="I6" i="148"/>
  <c r="H6" i="148"/>
  <c r="I4" i="176" l="1"/>
  <c r="H5" i="176"/>
  <c r="I12" i="175"/>
  <c r="H12" i="175"/>
  <c r="G12" i="175"/>
  <c r="F12" i="175"/>
  <c r="I13" i="175"/>
  <c r="H13" i="175"/>
  <c r="G13" i="175"/>
  <c r="F13" i="175"/>
  <c r="I20" i="175"/>
  <c r="H20" i="175"/>
  <c r="G20" i="175"/>
  <c r="F20" i="175"/>
  <c r="I16" i="175"/>
  <c r="H16" i="175"/>
  <c r="G16" i="175"/>
  <c r="F16" i="175"/>
  <c r="I29" i="175"/>
  <c r="H29" i="175"/>
  <c r="G29" i="175"/>
  <c r="F29" i="175"/>
  <c r="I23" i="175"/>
  <c r="H23" i="175"/>
  <c r="G23" i="175"/>
  <c r="F23" i="175"/>
  <c r="I18" i="175"/>
  <c r="H18" i="175"/>
  <c r="G18" i="175"/>
  <c r="F18" i="175"/>
  <c r="I17" i="175"/>
  <c r="H17" i="175"/>
  <c r="G17" i="175"/>
  <c r="F17" i="175"/>
  <c r="I11" i="175"/>
  <c r="H11" i="175"/>
  <c r="G11" i="175"/>
  <c r="F11" i="175"/>
  <c r="I33" i="175"/>
  <c r="H33" i="175"/>
  <c r="G33" i="175"/>
  <c r="F33" i="175"/>
  <c r="I31" i="175"/>
  <c r="H31" i="175"/>
  <c r="G31" i="175"/>
  <c r="F31" i="175"/>
  <c r="I36" i="175"/>
  <c r="H36" i="175"/>
  <c r="I37" i="175"/>
  <c r="H37" i="175"/>
  <c r="G37" i="175"/>
  <c r="F37" i="175"/>
  <c r="I15" i="175"/>
  <c r="H15" i="175"/>
  <c r="G15" i="175"/>
  <c r="F15" i="175"/>
  <c r="I26" i="175"/>
  <c r="H26" i="175"/>
  <c r="G26" i="175"/>
  <c r="F26" i="175"/>
  <c r="I28" i="175"/>
  <c r="H28" i="175"/>
  <c r="G28" i="175"/>
  <c r="F28" i="175"/>
  <c r="I24" i="175"/>
  <c r="H24" i="175"/>
  <c r="F24" i="175"/>
  <c r="I22" i="175"/>
  <c r="H22" i="175"/>
  <c r="G22" i="175"/>
  <c r="F22" i="175"/>
  <c r="I19" i="175"/>
  <c r="H19" i="175"/>
  <c r="G19" i="175"/>
  <c r="F19" i="175"/>
  <c r="I30" i="175"/>
  <c r="H30" i="175"/>
  <c r="G30" i="175"/>
  <c r="F30" i="175"/>
  <c r="I25" i="175"/>
  <c r="H25" i="175"/>
  <c r="I21" i="175"/>
  <c r="H21" i="175"/>
  <c r="I35" i="175"/>
  <c r="H35" i="175"/>
  <c r="G35" i="175"/>
  <c r="F35" i="175"/>
  <c r="I34" i="175"/>
  <c r="H34" i="175"/>
  <c r="G34" i="175"/>
  <c r="F34" i="175"/>
  <c r="I32" i="175"/>
  <c r="H32" i="175"/>
  <c r="G32" i="175"/>
  <c r="F32" i="175"/>
  <c r="I38" i="175"/>
  <c r="H38" i="175"/>
  <c r="G38" i="175"/>
  <c r="F38" i="175"/>
  <c r="I14" i="175"/>
  <c r="H14" i="175"/>
  <c r="G14" i="175"/>
  <c r="F14" i="175"/>
  <c r="I17" i="174"/>
  <c r="H17" i="174"/>
  <c r="G17" i="174"/>
  <c r="F17" i="174"/>
  <c r="I13" i="174"/>
  <c r="H13" i="174"/>
  <c r="G13" i="174"/>
  <c r="F13" i="174"/>
  <c r="I24" i="174"/>
  <c r="H24" i="174"/>
  <c r="G24" i="174"/>
  <c r="F24" i="174"/>
  <c r="I22" i="174"/>
  <c r="H22" i="174"/>
  <c r="G22" i="174"/>
  <c r="F22" i="174"/>
  <c r="I16" i="174"/>
  <c r="H16" i="174"/>
  <c r="G16" i="174"/>
  <c r="F16" i="174"/>
  <c r="I26" i="174"/>
  <c r="H26" i="174"/>
  <c r="G26" i="174"/>
  <c r="F26" i="174"/>
  <c r="I11" i="174"/>
  <c r="H11" i="174"/>
  <c r="G11" i="174"/>
  <c r="F11" i="174"/>
  <c r="I12" i="174"/>
  <c r="H12" i="174"/>
  <c r="G12" i="174"/>
  <c r="F12" i="174"/>
  <c r="I20" i="174"/>
  <c r="H20" i="174"/>
  <c r="G20" i="174"/>
  <c r="F20" i="174"/>
  <c r="I18" i="174"/>
  <c r="H18" i="174"/>
  <c r="G18" i="174"/>
  <c r="F18" i="174"/>
  <c r="I14" i="174"/>
  <c r="H14" i="174"/>
  <c r="G14" i="174"/>
  <c r="F14" i="174"/>
  <c r="I10" i="174"/>
  <c r="H10" i="174"/>
  <c r="G10" i="174"/>
  <c r="F10" i="174"/>
  <c r="I31" i="174"/>
  <c r="H31" i="174"/>
  <c r="G31" i="174"/>
  <c r="F31" i="174"/>
  <c r="I30" i="174"/>
  <c r="H30" i="174"/>
  <c r="G30" i="174"/>
  <c r="F30" i="174"/>
  <c r="I29" i="174"/>
  <c r="H29" i="174"/>
  <c r="G29" i="174"/>
  <c r="F29" i="174"/>
  <c r="I28" i="174"/>
  <c r="H28" i="174"/>
  <c r="G28" i="174"/>
  <c r="F28" i="174"/>
  <c r="I27" i="174"/>
  <c r="H27" i="174"/>
  <c r="G27" i="174"/>
  <c r="F27" i="174"/>
  <c r="I25" i="174"/>
  <c r="H25" i="174"/>
  <c r="G25" i="174"/>
  <c r="F25" i="174"/>
  <c r="I23" i="174"/>
  <c r="H23" i="174"/>
  <c r="G23" i="174"/>
  <c r="F23" i="174"/>
  <c r="I21" i="174"/>
  <c r="H21" i="174"/>
  <c r="G21" i="174"/>
  <c r="F21" i="174"/>
  <c r="I35" i="174"/>
  <c r="H35" i="174"/>
  <c r="G35" i="174"/>
  <c r="F35" i="174"/>
  <c r="I34" i="174"/>
  <c r="H34" i="174"/>
  <c r="G34" i="174"/>
  <c r="F34" i="174"/>
  <c r="I33" i="174"/>
  <c r="H33" i="174"/>
  <c r="G33" i="174"/>
  <c r="F33" i="174"/>
  <c r="I32" i="174"/>
  <c r="H32" i="174"/>
  <c r="G32" i="174"/>
  <c r="F32" i="174"/>
  <c r="I37" i="174"/>
  <c r="H37" i="174"/>
  <c r="G37" i="174"/>
  <c r="F37" i="174"/>
  <c r="I36" i="174"/>
  <c r="H36" i="174"/>
  <c r="G36" i="174"/>
  <c r="F36" i="174"/>
  <c r="I38" i="174"/>
  <c r="H38" i="174"/>
  <c r="G38" i="174"/>
  <c r="F38" i="174"/>
  <c r="I39" i="174"/>
  <c r="H39" i="174"/>
  <c r="G39" i="174"/>
  <c r="F39" i="174"/>
  <c r="I74" i="103"/>
  <c r="H74" i="103"/>
  <c r="G74" i="103"/>
  <c r="F74" i="103"/>
  <c r="I73" i="103"/>
  <c r="H73" i="103"/>
  <c r="G73" i="103"/>
  <c r="F73" i="103"/>
  <c r="I38" i="103"/>
  <c r="H38" i="103"/>
  <c r="G38" i="103"/>
  <c r="F38" i="103"/>
  <c r="I45" i="103"/>
  <c r="H45" i="103"/>
  <c r="G45" i="103"/>
  <c r="F45" i="103"/>
  <c r="I47" i="103"/>
  <c r="H47" i="103"/>
  <c r="G47" i="103"/>
  <c r="F47" i="103"/>
  <c r="I26" i="103"/>
  <c r="H26" i="103"/>
  <c r="G26" i="103"/>
  <c r="F26" i="103"/>
  <c r="I12" i="103"/>
  <c r="H12" i="103"/>
  <c r="F12" i="103"/>
  <c r="I20" i="103"/>
  <c r="H20" i="103"/>
  <c r="G20" i="103"/>
  <c r="F20" i="103"/>
  <c r="I21" i="103"/>
  <c r="H21" i="103"/>
  <c r="G21" i="103"/>
  <c r="F21" i="103"/>
  <c r="I66" i="103"/>
  <c r="H66" i="103"/>
  <c r="G66" i="103"/>
  <c r="F66" i="103"/>
  <c r="I15" i="103"/>
  <c r="H15" i="103"/>
  <c r="G15" i="103"/>
  <c r="F15" i="103"/>
  <c r="I55" i="103"/>
  <c r="H55" i="103"/>
  <c r="G55" i="103"/>
  <c r="F55" i="103"/>
  <c r="I54" i="103"/>
  <c r="H54" i="103"/>
  <c r="G54" i="103"/>
  <c r="F54" i="103"/>
  <c r="I53" i="103"/>
  <c r="H53" i="103"/>
  <c r="G53" i="103"/>
  <c r="F53" i="103"/>
  <c r="I30" i="103"/>
  <c r="H30" i="103"/>
  <c r="G30" i="103"/>
  <c r="F30" i="103"/>
  <c r="I25" i="103"/>
  <c r="H25" i="103"/>
  <c r="I23" i="103"/>
  <c r="H23" i="103"/>
  <c r="G23" i="103"/>
  <c r="F23" i="103"/>
  <c r="I17" i="103"/>
  <c r="H17" i="103"/>
  <c r="G17" i="103"/>
  <c r="F17" i="103"/>
  <c r="I39" i="103"/>
  <c r="H39" i="103"/>
  <c r="G39" i="103"/>
  <c r="F39" i="103"/>
  <c r="I46" i="103"/>
  <c r="H46" i="103"/>
  <c r="G46" i="103"/>
  <c r="F46" i="103"/>
  <c r="I44" i="103"/>
  <c r="H44" i="103"/>
  <c r="G44" i="103"/>
  <c r="F44" i="103"/>
  <c r="I40" i="103"/>
  <c r="H40" i="103"/>
  <c r="G40" i="103"/>
  <c r="F40" i="103"/>
  <c r="I49" i="103"/>
  <c r="H49" i="103"/>
  <c r="G49" i="103"/>
  <c r="F49" i="103"/>
  <c r="I36" i="103"/>
  <c r="H36" i="103"/>
  <c r="G36" i="103"/>
  <c r="F36" i="103"/>
  <c r="I34" i="103"/>
  <c r="H34" i="103"/>
  <c r="G34" i="103"/>
  <c r="F34" i="103"/>
  <c r="I28" i="103"/>
  <c r="H28" i="103"/>
  <c r="G28" i="103"/>
  <c r="F28" i="103"/>
  <c r="I67" i="103"/>
  <c r="H67" i="103"/>
  <c r="G67" i="103"/>
  <c r="F67" i="103"/>
  <c r="I13" i="103"/>
  <c r="H13" i="103"/>
  <c r="G13" i="103"/>
  <c r="F13" i="103"/>
  <c r="I68" i="103"/>
  <c r="H68" i="103"/>
  <c r="G68" i="103"/>
  <c r="F68" i="103"/>
  <c r="I24" i="103"/>
  <c r="H24" i="103"/>
  <c r="G24" i="103"/>
  <c r="F24" i="103"/>
  <c r="I41" i="175"/>
  <c r="H41" i="175"/>
  <c r="G41" i="175"/>
  <c r="F41" i="175"/>
  <c r="I39" i="175"/>
  <c r="H39" i="175"/>
  <c r="G39" i="175"/>
  <c r="F39" i="175"/>
  <c r="I10" i="175"/>
  <c r="H10" i="175"/>
  <c r="G10" i="175"/>
  <c r="F10" i="175"/>
  <c r="I27" i="175"/>
  <c r="H27" i="175"/>
  <c r="G27" i="175"/>
  <c r="F27" i="175"/>
  <c r="I41" i="174"/>
  <c r="H41" i="174"/>
  <c r="G41" i="174"/>
  <c r="F41" i="174"/>
  <c r="I19" i="174"/>
  <c r="H19" i="174"/>
  <c r="G19" i="174"/>
  <c r="F19" i="174"/>
  <c r="I15" i="174"/>
  <c r="H15" i="174"/>
  <c r="G15" i="174"/>
  <c r="F15" i="174"/>
  <c r="I72" i="103"/>
  <c r="H72" i="103"/>
  <c r="G72" i="103"/>
  <c r="F72" i="103"/>
  <c r="I71" i="103"/>
  <c r="H71" i="103"/>
  <c r="G71" i="103"/>
  <c r="F71" i="103"/>
  <c r="I69" i="103"/>
  <c r="H69" i="103"/>
  <c r="G69" i="103"/>
  <c r="F69" i="103"/>
  <c r="I65" i="103"/>
  <c r="H65" i="103"/>
  <c r="G65" i="103"/>
  <c r="F65" i="103"/>
  <c r="I18" i="103"/>
  <c r="H18" i="103"/>
  <c r="G18" i="103"/>
  <c r="F18" i="103"/>
  <c r="I59" i="103"/>
  <c r="H59" i="103"/>
  <c r="G59" i="103"/>
  <c r="F59" i="103"/>
  <c r="I64" i="103"/>
  <c r="H64" i="103"/>
  <c r="G64" i="103"/>
  <c r="F64" i="103"/>
  <c r="I58" i="103"/>
  <c r="H58" i="103"/>
  <c r="G58" i="103"/>
  <c r="F58" i="103"/>
  <c r="I32" i="103"/>
  <c r="H32" i="103"/>
  <c r="G32" i="103"/>
  <c r="F32" i="103"/>
  <c r="I31" i="103"/>
  <c r="H31" i="103"/>
  <c r="G31" i="103"/>
  <c r="F31" i="103"/>
  <c r="I63" i="103"/>
  <c r="H63" i="103"/>
  <c r="G63" i="103"/>
  <c r="F63" i="103"/>
  <c r="I57" i="103"/>
  <c r="H57" i="103"/>
  <c r="G57" i="103"/>
  <c r="F57" i="103"/>
  <c r="I62" i="103"/>
  <c r="H62" i="103"/>
  <c r="G62" i="103"/>
  <c r="F62" i="103"/>
  <c r="I22" i="103"/>
  <c r="H22" i="103"/>
  <c r="G22" i="103"/>
  <c r="F22" i="103"/>
  <c r="I61" i="103"/>
  <c r="H61" i="103"/>
  <c r="G61" i="103"/>
  <c r="F61" i="103"/>
  <c r="I50" i="103"/>
  <c r="H50" i="103"/>
  <c r="G50" i="103"/>
  <c r="F50" i="103"/>
  <c r="I16" i="103"/>
  <c r="H16" i="103"/>
  <c r="G16" i="103"/>
  <c r="F16" i="103"/>
  <c r="I56" i="103"/>
  <c r="H56" i="103"/>
  <c r="G56" i="103"/>
  <c r="F56" i="103"/>
  <c r="I35" i="103"/>
  <c r="H35" i="103"/>
  <c r="G35" i="103"/>
  <c r="F35" i="103"/>
  <c r="I14" i="103"/>
  <c r="H14" i="103"/>
  <c r="G14" i="103"/>
  <c r="F14" i="103"/>
  <c r="I10" i="103"/>
  <c r="H10" i="103"/>
  <c r="G10" i="103"/>
  <c r="F10" i="103"/>
  <c r="I52" i="103"/>
  <c r="H52" i="103"/>
  <c r="G52" i="103"/>
  <c r="F52" i="103"/>
  <c r="I29" i="103"/>
  <c r="H29" i="103"/>
  <c r="G29" i="103"/>
  <c r="F29" i="103"/>
  <c r="I51" i="103"/>
  <c r="H51" i="103"/>
  <c r="G51" i="103"/>
  <c r="F51" i="103"/>
  <c r="I37" i="103"/>
  <c r="H37" i="103"/>
  <c r="G37" i="103"/>
  <c r="F37" i="103"/>
  <c r="I27" i="103"/>
  <c r="H27" i="103"/>
  <c r="G27" i="103"/>
  <c r="F27" i="103"/>
  <c r="G89" i="101"/>
  <c r="F89" i="101"/>
  <c r="E89" i="101"/>
  <c r="G88" i="101"/>
  <c r="F88" i="101"/>
  <c r="E88" i="101"/>
  <c r="G27" i="119"/>
  <c r="F27" i="119"/>
  <c r="E27" i="119"/>
  <c r="G16" i="119"/>
  <c r="F16" i="119"/>
  <c r="E16" i="119"/>
  <c r="G18" i="119"/>
  <c r="F18" i="119"/>
  <c r="G20" i="119"/>
  <c r="F20" i="119"/>
  <c r="E20" i="119"/>
  <c r="G15" i="119"/>
  <c r="F15" i="119"/>
  <c r="G31" i="119"/>
  <c r="F31" i="119"/>
  <c r="E31" i="119"/>
  <c r="G30" i="119"/>
  <c r="F30" i="119"/>
  <c r="E30" i="119"/>
  <c r="G29" i="119"/>
  <c r="F29" i="119"/>
  <c r="E29" i="119"/>
  <c r="G28" i="119"/>
  <c r="F28" i="119"/>
  <c r="E28" i="119"/>
  <c r="G25" i="119"/>
  <c r="F25" i="119"/>
  <c r="E25" i="119"/>
  <c r="G24" i="119"/>
  <c r="F24" i="119"/>
  <c r="E24" i="119"/>
  <c r="G23" i="119"/>
  <c r="F23" i="119"/>
  <c r="E23" i="119"/>
  <c r="G22" i="119"/>
  <c r="F22" i="119"/>
  <c r="E22" i="119"/>
  <c r="G35" i="119"/>
  <c r="F35" i="119"/>
  <c r="E35" i="119"/>
  <c r="G34" i="119"/>
  <c r="F34" i="119"/>
  <c r="E34" i="119"/>
  <c r="G33" i="119"/>
  <c r="F33" i="119"/>
  <c r="E33" i="119"/>
  <c r="G32" i="119"/>
  <c r="F32" i="119"/>
  <c r="E32" i="119"/>
  <c r="G37" i="119"/>
  <c r="F37" i="119"/>
  <c r="E37" i="119"/>
  <c r="G36" i="119"/>
  <c r="F36" i="119"/>
  <c r="E36" i="119"/>
  <c r="G38" i="119"/>
  <c r="F38" i="119"/>
  <c r="E38" i="119"/>
  <c r="G17" i="119"/>
  <c r="F17" i="119"/>
  <c r="E17" i="119"/>
  <c r="G42" i="119"/>
  <c r="F42" i="119"/>
  <c r="E42" i="119"/>
  <c r="G41" i="119"/>
  <c r="F41" i="119"/>
  <c r="E41" i="119"/>
  <c r="G39" i="119"/>
  <c r="F39" i="119"/>
  <c r="E39" i="119"/>
  <c r="G26" i="119"/>
  <c r="F26" i="119"/>
  <c r="E26" i="119"/>
  <c r="G21" i="119"/>
  <c r="F21" i="119"/>
  <c r="E21" i="119"/>
  <c r="G19" i="119"/>
  <c r="F19" i="119"/>
  <c r="E19" i="119"/>
  <c r="G14" i="119"/>
  <c r="F14" i="119"/>
  <c r="E14" i="119"/>
  <c r="G12" i="119"/>
  <c r="F12" i="119"/>
  <c r="E12" i="119"/>
  <c r="G13" i="119"/>
  <c r="F13" i="119"/>
  <c r="E13" i="119"/>
  <c r="G11" i="119"/>
  <c r="F11" i="119"/>
  <c r="E11" i="119"/>
  <c r="G10" i="119"/>
  <c r="F10" i="119"/>
  <c r="E10" i="119"/>
  <c r="G87" i="101"/>
  <c r="F87" i="101"/>
  <c r="E87" i="101"/>
  <c r="G86" i="101"/>
  <c r="F86" i="101"/>
  <c r="E86" i="101"/>
  <c r="G85" i="101"/>
  <c r="F85" i="101"/>
  <c r="E85" i="101"/>
  <c r="G84" i="101"/>
  <c r="F84" i="101"/>
  <c r="E84" i="101"/>
  <c r="G83" i="101"/>
  <c r="F83" i="101"/>
  <c r="E83" i="101"/>
  <c r="G82" i="101"/>
  <c r="F82" i="101"/>
  <c r="E82" i="101"/>
  <c r="G81" i="101"/>
  <c r="F81" i="101"/>
  <c r="E81" i="101"/>
  <c r="G10" i="101"/>
  <c r="F10" i="101"/>
  <c r="E10" i="101"/>
  <c r="M8" i="119"/>
  <c r="L8" i="119"/>
  <c r="K8" i="119"/>
  <c r="J8" i="119"/>
  <c r="I8" i="119"/>
  <c r="H8" i="119"/>
  <c r="M7" i="119"/>
  <c r="L7" i="119"/>
  <c r="K7" i="119"/>
  <c r="J7" i="119"/>
  <c r="I7" i="119"/>
  <c r="H7" i="119"/>
  <c r="M6" i="119"/>
  <c r="L6" i="119"/>
  <c r="K6" i="119"/>
  <c r="J6" i="119"/>
  <c r="I6" i="119"/>
  <c r="H6" i="119"/>
  <c r="M8" i="101"/>
  <c r="L8" i="101"/>
  <c r="K8" i="101"/>
  <c r="J8" i="101"/>
  <c r="I8" i="101"/>
  <c r="H8" i="101"/>
  <c r="M7" i="101"/>
  <c r="L7" i="101"/>
  <c r="K7" i="101"/>
  <c r="J7" i="101"/>
  <c r="I7" i="101"/>
  <c r="H7" i="101"/>
  <c r="M6" i="101"/>
  <c r="L6" i="101"/>
  <c r="K6" i="101"/>
  <c r="J6" i="101"/>
  <c r="I6" i="101"/>
  <c r="H6" i="101"/>
  <c r="I33" i="98"/>
  <c r="H33" i="98"/>
  <c r="G33" i="98"/>
  <c r="F33" i="98"/>
  <c r="I10" i="98"/>
  <c r="H10" i="98"/>
  <c r="G10" i="98"/>
  <c r="F10" i="98"/>
  <c r="I43" i="98"/>
  <c r="H43" i="98"/>
  <c r="G43" i="98"/>
  <c r="F43" i="98"/>
  <c r="I24" i="100"/>
  <c r="H24" i="100"/>
  <c r="G24" i="100"/>
  <c r="F24" i="100"/>
  <c r="I23" i="100"/>
  <c r="H23" i="100"/>
  <c r="G23" i="100"/>
  <c r="F23" i="100"/>
  <c r="I45" i="100"/>
  <c r="H45" i="100"/>
  <c r="G45" i="100"/>
  <c r="F45" i="100"/>
  <c r="I44" i="100"/>
  <c r="H44" i="100"/>
  <c r="G44" i="100"/>
  <c r="F44" i="100"/>
  <c r="I43" i="100"/>
  <c r="H43" i="100"/>
  <c r="G43" i="100"/>
  <c r="F43" i="100"/>
  <c r="I42" i="100"/>
  <c r="H42" i="100"/>
  <c r="G42" i="100"/>
  <c r="F42" i="100"/>
  <c r="I41" i="100"/>
  <c r="H41" i="100"/>
  <c r="G41" i="100"/>
  <c r="F41" i="100"/>
  <c r="I31" i="100"/>
  <c r="H31" i="100"/>
  <c r="G31" i="100"/>
  <c r="F31" i="100"/>
  <c r="I29" i="100"/>
  <c r="H29" i="100"/>
  <c r="G29" i="100"/>
  <c r="F29" i="100"/>
  <c r="I26" i="100"/>
  <c r="H26" i="100"/>
  <c r="G26" i="100"/>
  <c r="F26" i="100"/>
  <c r="I37" i="100"/>
  <c r="H37" i="100"/>
  <c r="G37" i="100"/>
  <c r="F37" i="100"/>
  <c r="I27" i="100"/>
  <c r="H27" i="100"/>
  <c r="G27" i="100"/>
  <c r="F27" i="100"/>
  <c r="I39" i="100"/>
  <c r="H39" i="100"/>
  <c r="G39" i="100"/>
  <c r="F39" i="100"/>
  <c r="I38" i="100"/>
  <c r="H38" i="100"/>
  <c r="G38" i="100"/>
  <c r="F38" i="100"/>
  <c r="I36" i="100"/>
  <c r="H36" i="100"/>
  <c r="G36" i="100"/>
  <c r="F36" i="100"/>
  <c r="I35" i="100"/>
  <c r="H35" i="100"/>
  <c r="G35" i="100"/>
  <c r="F35" i="100"/>
  <c r="I34" i="100"/>
  <c r="H34" i="100"/>
  <c r="G34" i="100"/>
  <c r="F34" i="100"/>
  <c r="I33" i="100"/>
  <c r="H33" i="100"/>
  <c r="G33" i="100"/>
  <c r="F33" i="100"/>
  <c r="I32" i="100"/>
  <c r="H32" i="100"/>
  <c r="G32" i="100"/>
  <c r="F32" i="100"/>
  <c r="I28" i="100"/>
  <c r="H28" i="100"/>
  <c r="G28" i="100"/>
  <c r="F28" i="100"/>
  <c r="I25" i="100"/>
  <c r="H25" i="100"/>
  <c r="G25" i="100"/>
  <c r="F25" i="100"/>
  <c r="I30" i="100"/>
  <c r="H30" i="100"/>
  <c r="G30" i="100"/>
  <c r="F30" i="100"/>
  <c r="I11" i="100"/>
  <c r="H11" i="100"/>
  <c r="G11" i="100"/>
  <c r="F11" i="100"/>
  <c r="I10" i="100"/>
  <c r="H10" i="100"/>
  <c r="G10" i="100"/>
  <c r="F10" i="100"/>
  <c r="I42" i="99"/>
  <c r="H42" i="99"/>
  <c r="G42" i="99"/>
  <c r="F42" i="99"/>
  <c r="I41" i="99"/>
  <c r="H41" i="99"/>
  <c r="G41" i="99"/>
  <c r="F41" i="99"/>
  <c r="I39" i="99"/>
  <c r="H39" i="99"/>
  <c r="G39" i="99"/>
  <c r="F39" i="99"/>
  <c r="I38" i="99"/>
  <c r="H38" i="99"/>
  <c r="G38" i="99"/>
  <c r="F38" i="99"/>
  <c r="I37" i="99"/>
  <c r="H37" i="99"/>
  <c r="G37" i="99"/>
  <c r="F37" i="99"/>
  <c r="I36" i="99"/>
  <c r="H36" i="99"/>
  <c r="G36" i="99"/>
  <c r="F36" i="99"/>
  <c r="I35" i="99"/>
  <c r="H35" i="99"/>
  <c r="G35" i="99"/>
  <c r="F35" i="99"/>
  <c r="I34" i="99"/>
  <c r="H34" i="99"/>
  <c r="G34" i="99"/>
  <c r="F34" i="99"/>
  <c r="I33" i="99"/>
  <c r="H33" i="99"/>
  <c r="G33" i="99"/>
  <c r="F33" i="99"/>
  <c r="I32" i="99"/>
  <c r="H32" i="99"/>
  <c r="G32" i="99"/>
  <c r="F32" i="99"/>
  <c r="I31" i="99"/>
  <c r="H31" i="99"/>
  <c r="G31" i="99"/>
  <c r="F31" i="99"/>
  <c r="I30" i="99"/>
  <c r="H30" i="99"/>
  <c r="G30" i="99"/>
  <c r="F30" i="99"/>
  <c r="I29" i="99"/>
  <c r="H29" i="99"/>
  <c r="G29" i="99"/>
  <c r="F29" i="99"/>
  <c r="I28" i="99"/>
  <c r="H28" i="99"/>
  <c r="G28" i="99"/>
  <c r="F28" i="99"/>
  <c r="I27" i="99"/>
  <c r="H27" i="99"/>
  <c r="G27" i="99"/>
  <c r="F27" i="99"/>
  <c r="I26" i="99"/>
  <c r="H26" i="99"/>
  <c r="G26" i="99"/>
  <c r="F26" i="99"/>
  <c r="I15" i="99"/>
  <c r="H15" i="99"/>
  <c r="G15" i="99"/>
  <c r="F15" i="99"/>
  <c r="I10" i="99"/>
  <c r="H10" i="99"/>
  <c r="G10" i="99"/>
  <c r="F10" i="99"/>
  <c r="I14" i="99"/>
  <c r="H14" i="99"/>
  <c r="G14" i="99"/>
  <c r="F14" i="99"/>
  <c r="I12" i="99"/>
  <c r="H12" i="99"/>
  <c r="G12" i="99"/>
  <c r="F12" i="99"/>
  <c r="I11" i="99"/>
  <c r="H11" i="99"/>
  <c r="G11" i="99"/>
  <c r="F11" i="99"/>
  <c r="I22" i="99"/>
  <c r="H22" i="99"/>
  <c r="G22" i="99"/>
  <c r="F22" i="99"/>
  <c r="I21" i="99"/>
  <c r="H21" i="99"/>
  <c r="G21" i="99"/>
  <c r="F21" i="99"/>
  <c r="I18" i="99"/>
  <c r="H18" i="99"/>
  <c r="G18" i="99"/>
  <c r="F18" i="99"/>
  <c r="I23" i="99"/>
  <c r="H23" i="99"/>
  <c r="G23" i="99"/>
  <c r="F23" i="99"/>
  <c r="I17" i="99"/>
  <c r="H17" i="99"/>
  <c r="G17" i="99"/>
  <c r="F17" i="99"/>
  <c r="I16" i="99"/>
  <c r="H16" i="99"/>
  <c r="G16" i="99"/>
  <c r="F16" i="99"/>
  <c r="I19" i="99"/>
  <c r="H19" i="99"/>
  <c r="G19" i="99"/>
  <c r="F19" i="99"/>
  <c r="I25" i="99"/>
  <c r="H25" i="99"/>
  <c r="G25" i="99"/>
  <c r="F25" i="99"/>
  <c r="I13" i="99"/>
  <c r="H13" i="99"/>
  <c r="G13" i="99"/>
  <c r="F13" i="99"/>
  <c r="I24" i="99"/>
  <c r="H24" i="99"/>
  <c r="G24" i="99"/>
  <c r="F24" i="99"/>
  <c r="I20" i="99"/>
  <c r="H20" i="99"/>
  <c r="G20" i="99"/>
  <c r="F20" i="99"/>
  <c r="I42" i="98"/>
  <c r="H42" i="98"/>
  <c r="G42" i="98"/>
  <c r="F42" i="98"/>
  <c r="I41" i="98"/>
  <c r="H41" i="98"/>
  <c r="G41" i="98"/>
  <c r="F41" i="98"/>
  <c r="I39" i="98"/>
  <c r="H39" i="98"/>
  <c r="G39" i="98"/>
  <c r="F39" i="98"/>
  <c r="I38" i="98"/>
  <c r="H38" i="98"/>
  <c r="G38" i="98"/>
  <c r="F38" i="98"/>
  <c r="I37" i="98"/>
  <c r="H37" i="98"/>
  <c r="G37" i="98"/>
  <c r="F37" i="98"/>
  <c r="I36" i="98"/>
  <c r="H36" i="98"/>
  <c r="G36" i="98"/>
  <c r="F36" i="98"/>
  <c r="I35" i="98"/>
  <c r="H35" i="98"/>
  <c r="G35" i="98"/>
  <c r="F35" i="98"/>
  <c r="I34" i="98"/>
  <c r="H34" i="98"/>
  <c r="G34" i="98"/>
  <c r="F34" i="98"/>
  <c r="G45" i="97"/>
  <c r="F45" i="97"/>
  <c r="E45" i="97"/>
  <c r="G44" i="97"/>
  <c r="F44" i="97"/>
  <c r="E44" i="97"/>
  <c r="G43" i="97"/>
  <c r="F43" i="97"/>
  <c r="E43" i="97"/>
  <c r="G42" i="97"/>
  <c r="F42" i="97"/>
  <c r="E42" i="97"/>
  <c r="G41" i="97"/>
  <c r="F41" i="97"/>
  <c r="E41" i="97"/>
  <c r="G39" i="97"/>
  <c r="F39" i="97"/>
  <c r="E39" i="97"/>
  <c r="G38" i="97"/>
  <c r="F38" i="97"/>
  <c r="E38" i="97"/>
  <c r="G37" i="97"/>
  <c r="F37" i="97"/>
  <c r="E37" i="97"/>
  <c r="G36" i="97"/>
  <c r="F36" i="97"/>
  <c r="E36" i="97"/>
  <c r="G35" i="97"/>
  <c r="F35" i="97"/>
  <c r="E35" i="97"/>
  <c r="G34" i="97"/>
  <c r="F34" i="97"/>
  <c r="E34" i="97"/>
  <c r="G33" i="97"/>
  <c r="F33" i="97"/>
  <c r="E33" i="97"/>
  <c r="G32" i="97"/>
  <c r="F32" i="97"/>
  <c r="E32" i="97"/>
  <c r="G31" i="97"/>
  <c r="F31" i="97"/>
  <c r="E31" i="97"/>
  <c r="G30" i="97"/>
  <c r="F30" i="97"/>
  <c r="E30" i="97"/>
  <c r="G29" i="97"/>
  <c r="F29" i="97"/>
  <c r="E29" i="97"/>
  <c r="G28" i="97"/>
  <c r="F28" i="97"/>
  <c r="E28" i="97"/>
  <c r="G27" i="97"/>
  <c r="F27" i="97"/>
  <c r="E27" i="97"/>
  <c r="G26" i="97"/>
  <c r="F26" i="97"/>
  <c r="E26" i="97"/>
  <c r="G25" i="97"/>
  <c r="F25" i="97"/>
  <c r="E25" i="97"/>
  <c r="G24" i="97"/>
  <c r="F24" i="97"/>
  <c r="E24" i="97"/>
  <c r="G22" i="97"/>
  <c r="F22" i="97"/>
  <c r="E22" i="97"/>
  <c r="G12" i="97"/>
  <c r="F12" i="97"/>
  <c r="E12" i="97"/>
  <c r="G21" i="97"/>
  <c r="F21" i="97"/>
  <c r="E21" i="97"/>
  <c r="G20" i="97"/>
  <c r="F20" i="97"/>
  <c r="E20" i="97"/>
  <c r="G19" i="97"/>
  <c r="F19" i="97"/>
  <c r="E19" i="97"/>
  <c r="G23" i="97"/>
  <c r="F23" i="97"/>
  <c r="E23" i="97"/>
  <c r="G18" i="97"/>
  <c r="F18" i="97"/>
  <c r="E18" i="97"/>
  <c r="G17" i="97"/>
  <c r="F17" i="97"/>
  <c r="E17" i="97"/>
  <c r="G14" i="97"/>
  <c r="F14" i="97"/>
  <c r="E14" i="97"/>
  <c r="G13" i="97"/>
  <c r="F13" i="97"/>
  <c r="E13" i="97"/>
  <c r="G15" i="97"/>
  <c r="F15" i="97"/>
  <c r="G11" i="97"/>
  <c r="F11" i="97"/>
  <c r="E11" i="97"/>
  <c r="G16" i="97"/>
  <c r="F16" i="97"/>
  <c r="E16" i="97"/>
  <c r="G10" i="97"/>
  <c r="F10" i="97"/>
  <c r="E10" i="97"/>
  <c r="M8" i="97"/>
  <c r="L8" i="97"/>
  <c r="K8" i="97"/>
  <c r="J8" i="97"/>
  <c r="I8" i="97"/>
  <c r="H8" i="97"/>
  <c r="M7" i="97"/>
  <c r="L7" i="97"/>
  <c r="K7" i="97"/>
  <c r="J7" i="97"/>
  <c r="I7" i="97"/>
  <c r="H7" i="97"/>
  <c r="M6" i="97"/>
  <c r="L6" i="97"/>
  <c r="K6" i="97"/>
  <c r="J6" i="97"/>
  <c r="I6" i="97"/>
  <c r="H6" i="97"/>
  <c r="G11" i="96"/>
  <c r="F11" i="96"/>
  <c r="E11" i="96"/>
  <c r="G16" i="96"/>
  <c r="F16" i="96"/>
  <c r="E16" i="96"/>
  <c r="G18" i="96"/>
  <c r="F18" i="96"/>
  <c r="E18" i="96"/>
  <c r="G10" i="96"/>
  <c r="F10" i="96"/>
  <c r="E10" i="96"/>
  <c r="G45" i="96"/>
  <c r="F45" i="96"/>
  <c r="E45" i="96"/>
  <c r="G29" i="35"/>
  <c r="F29" i="35"/>
  <c r="E29" i="35"/>
  <c r="G28" i="35"/>
  <c r="F28" i="35"/>
  <c r="E28" i="35"/>
  <c r="G27" i="35"/>
  <c r="F27" i="35"/>
  <c r="E27" i="35"/>
  <c r="G26" i="35"/>
  <c r="F26" i="35"/>
  <c r="E26" i="35"/>
  <c r="G25" i="35"/>
  <c r="F25" i="35"/>
  <c r="E25" i="35"/>
  <c r="G24" i="35"/>
  <c r="F24" i="35"/>
  <c r="E24" i="35"/>
  <c r="G23" i="35"/>
  <c r="F23" i="35"/>
  <c r="E23" i="35"/>
  <c r="G22" i="35"/>
  <c r="F22" i="35"/>
  <c r="E22" i="35"/>
  <c r="G21" i="35"/>
  <c r="F21" i="35"/>
  <c r="E21" i="35"/>
  <c r="G20" i="35"/>
  <c r="F20" i="35"/>
  <c r="E20" i="35"/>
  <c r="G19" i="35"/>
  <c r="F19" i="35"/>
  <c r="E19" i="35"/>
  <c r="G35" i="34"/>
  <c r="F35" i="34"/>
  <c r="E35" i="34"/>
  <c r="G34" i="34"/>
  <c r="F34" i="34"/>
  <c r="E34" i="34"/>
  <c r="G33" i="34"/>
  <c r="F33" i="34"/>
  <c r="E33" i="34"/>
  <c r="G32" i="34"/>
  <c r="F32" i="34"/>
  <c r="E32" i="34"/>
  <c r="G29" i="34"/>
  <c r="F29" i="34"/>
  <c r="E29" i="34"/>
  <c r="G28" i="34"/>
  <c r="F28" i="34"/>
  <c r="E28" i="34"/>
  <c r="G27" i="34"/>
  <c r="F27" i="34"/>
  <c r="E27" i="34"/>
  <c r="G26" i="34"/>
  <c r="F26" i="34"/>
  <c r="E26" i="34"/>
  <c r="G35" i="96"/>
  <c r="F35" i="96"/>
  <c r="E35" i="96"/>
  <c r="G37" i="96"/>
  <c r="F37" i="96"/>
  <c r="E37" i="96"/>
  <c r="G36" i="96"/>
  <c r="F36" i="96"/>
  <c r="E36" i="96"/>
  <c r="G38" i="96"/>
  <c r="F38" i="96"/>
  <c r="E38" i="96"/>
  <c r="G44" i="96"/>
  <c r="F44" i="96"/>
  <c r="E44" i="96"/>
  <c r="G43" i="96"/>
  <c r="F43" i="96"/>
  <c r="E43" i="96"/>
  <c r="G42" i="96"/>
  <c r="F42" i="96"/>
  <c r="E42" i="96"/>
  <c r="G41" i="96"/>
  <c r="F41" i="96"/>
  <c r="E41" i="96"/>
  <c r="G39" i="96"/>
  <c r="F39" i="96"/>
  <c r="E39" i="96"/>
  <c r="G13" i="96"/>
  <c r="F13" i="96"/>
  <c r="E13" i="96"/>
  <c r="G14" i="96"/>
  <c r="F14" i="96"/>
  <c r="E14" i="96"/>
  <c r="G15" i="96"/>
  <c r="F15" i="96"/>
  <c r="E15" i="96"/>
  <c r="G12" i="96"/>
  <c r="F12" i="96"/>
  <c r="E12" i="96"/>
  <c r="M8" i="96"/>
  <c r="L8" i="96"/>
  <c r="K8" i="96"/>
  <c r="J8" i="96"/>
  <c r="I8" i="96"/>
  <c r="H8" i="96"/>
  <c r="M7" i="96"/>
  <c r="L7" i="96"/>
  <c r="K7" i="96"/>
  <c r="J7" i="96"/>
  <c r="I7" i="96"/>
  <c r="H7" i="96"/>
  <c r="M6" i="96"/>
  <c r="L6" i="96"/>
  <c r="K6" i="96"/>
  <c r="J6" i="96"/>
  <c r="I6" i="96"/>
  <c r="H6" i="96"/>
  <c r="I37" i="95"/>
  <c r="H37" i="95"/>
  <c r="G37" i="95"/>
  <c r="F37" i="95"/>
  <c r="I14" i="95"/>
  <c r="H14" i="95"/>
  <c r="G14" i="95"/>
  <c r="F14" i="95"/>
  <c r="I22" i="95"/>
  <c r="H22" i="95"/>
  <c r="G22" i="95"/>
  <c r="F22" i="95"/>
  <c r="I33" i="95"/>
  <c r="H33" i="95"/>
  <c r="G33" i="95"/>
  <c r="F33" i="95"/>
  <c r="I30" i="95"/>
  <c r="H30" i="95"/>
  <c r="G30" i="95"/>
  <c r="F30" i="95"/>
  <c r="I23" i="95"/>
  <c r="H23" i="95"/>
  <c r="G23" i="95"/>
  <c r="F23" i="95"/>
  <c r="I20" i="95"/>
  <c r="H20" i="95"/>
  <c r="G20" i="95"/>
  <c r="F20" i="95"/>
  <c r="I21" i="95"/>
  <c r="H21" i="95"/>
  <c r="G21" i="95"/>
  <c r="F21" i="95"/>
  <c r="I29" i="95"/>
  <c r="H29" i="95"/>
  <c r="G29" i="95"/>
  <c r="I44" i="95"/>
  <c r="H44" i="95"/>
  <c r="G44" i="95"/>
  <c r="F44" i="95"/>
  <c r="I43" i="95"/>
  <c r="H43" i="95"/>
  <c r="G43" i="95"/>
  <c r="F43" i="95"/>
  <c r="I42" i="95"/>
  <c r="H42" i="95"/>
  <c r="G42" i="95"/>
  <c r="F42" i="95"/>
  <c r="I41" i="95"/>
  <c r="H41" i="95"/>
  <c r="G41" i="95"/>
  <c r="F41" i="95"/>
  <c r="I39" i="95"/>
  <c r="H39" i="95"/>
  <c r="G39" i="95"/>
  <c r="F39" i="95"/>
  <c r="I38" i="95"/>
  <c r="H38" i="95"/>
  <c r="G38" i="95"/>
  <c r="F38" i="95"/>
  <c r="I31" i="95"/>
  <c r="H31" i="95"/>
  <c r="G31" i="95"/>
  <c r="F31" i="95"/>
  <c r="I28" i="95"/>
  <c r="H28" i="95"/>
  <c r="G28" i="95"/>
  <c r="F28" i="95"/>
  <c r="I17" i="95"/>
  <c r="H17" i="95"/>
  <c r="I12" i="95"/>
  <c r="H12" i="95"/>
  <c r="G12" i="95"/>
  <c r="F12" i="95"/>
  <c r="I19" i="95"/>
  <c r="H19" i="95"/>
  <c r="G19" i="95"/>
  <c r="F19" i="95"/>
  <c r="I15" i="95"/>
  <c r="H15" i="95"/>
  <c r="G15" i="95"/>
  <c r="F15" i="95"/>
  <c r="I13" i="95"/>
  <c r="H13" i="95"/>
  <c r="G13" i="95"/>
  <c r="F13" i="95"/>
  <c r="I34" i="95"/>
  <c r="H34" i="95"/>
  <c r="F34" i="95"/>
  <c r="I36" i="95"/>
  <c r="H36" i="95"/>
  <c r="G36" i="95"/>
  <c r="F36" i="95"/>
  <c r="I26" i="95"/>
  <c r="H26" i="95"/>
  <c r="G26" i="95"/>
  <c r="F26" i="95"/>
  <c r="I25" i="95"/>
  <c r="H25" i="95"/>
  <c r="G25" i="95"/>
  <c r="F25" i="95"/>
  <c r="I11" i="95"/>
  <c r="H11" i="95"/>
  <c r="G11" i="95"/>
  <c r="F11" i="95"/>
  <c r="I35" i="95"/>
  <c r="H35" i="95"/>
  <c r="G35" i="95"/>
  <c r="F35" i="95"/>
  <c r="I32" i="95"/>
  <c r="H32" i="95"/>
  <c r="G32" i="95"/>
  <c r="F32" i="95"/>
  <c r="I27" i="95"/>
  <c r="H27" i="95"/>
  <c r="G27" i="95"/>
  <c r="F27" i="95"/>
  <c r="I24" i="95"/>
  <c r="H24" i="95"/>
  <c r="G24" i="95"/>
  <c r="F24" i="95"/>
  <c r="I18" i="95"/>
  <c r="H18" i="95"/>
  <c r="G18" i="95"/>
  <c r="F18" i="95"/>
  <c r="I16" i="95"/>
  <c r="H16" i="95"/>
  <c r="G16" i="95"/>
  <c r="F16" i="95"/>
  <c r="I10" i="95"/>
  <c r="H10" i="95"/>
  <c r="G10" i="95"/>
  <c r="F10" i="95"/>
  <c r="I20" i="94"/>
  <c r="H20" i="94"/>
  <c r="G20" i="94"/>
  <c r="F20" i="94"/>
  <c r="I10" i="94"/>
  <c r="H10" i="94"/>
  <c r="G10" i="94"/>
  <c r="F10" i="94"/>
  <c r="I18" i="94"/>
  <c r="H18" i="94"/>
  <c r="G18" i="94"/>
  <c r="F18" i="94"/>
  <c r="I16" i="94"/>
  <c r="H16" i="94"/>
  <c r="G16" i="94"/>
  <c r="F16" i="94"/>
  <c r="I13" i="94"/>
  <c r="H13" i="94"/>
  <c r="G13" i="94"/>
  <c r="F13" i="94"/>
  <c r="I12" i="94"/>
  <c r="H12" i="94"/>
  <c r="G12" i="94"/>
  <c r="F12" i="94"/>
  <c r="I11" i="94"/>
  <c r="H11" i="94"/>
  <c r="G11" i="94"/>
  <c r="F11" i="94"/>
  <c r="I17" i="94"/>
  <c r="H17" i="94"/>
  <c r="G17" i="94"/>
  <c r="F17" i="94"/>
  <c r="I15" i="94"/>
  <c r="H15" i="94"/>
  <c r="F15" i="94"/>
  <c r="I19" i="94"/>
  <c r="H19" i="94"/>
  <c r="G19" i="94"/>
  <c r="F19" i="94"/>
  <c r="I21" i="94"/>
  <c r="H21" i="94"/>
  <c r="G21" i="94"/>
  <c r="F21" i="94"/>
  <c r="I43" i="94"/>
  <c r="H43" i="94"/>
  <c r="G43" i="94"/>
  <c r="F43" i="94"/>
  <c r="I42" i="94"/>
  <c r="H42" i="94"/>
  <c r="G42" i="94"/>
  <c r="F42" i="94"/>
  <c r="I41" i="94"/>
  <c r="H41" i="94"/>
  <c r="G41" i="94"/>
  <c r="F41" i="94"/>
  <c r="I39" i="94"/>
  <c r="H39" i="94"/>
  <c r="G39" i="94"/>
  <c r="F39" i="94"/>
  <c r="I38" i="94"/>
  <c r="H38" i="94"/>
  <c r="G38" i="94"/>
  <c r="F38" i="94"/>
  <c r="I37" i="94"/>
  <c r="H37" i="94"/>
  <c r="G37" i="94"/>
  <c r="F37" i="94"/>
  <c r="I36" i="94"/>
  <c r="H36" i="94"/>
  <c r="G36" i="94"/>
  <c r="F36" i="94"/>
  <c r="I35" i="94"/>
  <c r="H35" i="94"/>
  <c r="G35" i="94"/>
  <c r="F35" i="94"/>
  <c r="I34" i="94"/>
  <c r="H34" i="94"/>
  <c r="G34" i="94"/>
  <c r="F34" i="94"/>
  <c r="I33" i="94"/>
  <c r="H33" i="94"/>
  <c r="G33" i="94"/>
  <c r="F33" i="94"/>
  <c r="I32" i="94"/>
  <c r="H32" i="94"/>
  <c r="G32" i="94"/>
  <c r="F32" i="94"/>
  <c r="I31" i="94"/>
  <c r="H31" i="94"/>
  <c r="G31" i="94"/>
  <c r="F31" i="94"/>
  <c r="I30" i="94"/>
  <c r="H30" i="94"/>
  <c r="G30" i="94"/>
  <c r="F30" i="94"/>
  <c r="I29" i="94"/>
  <c r="H29" i="94"/>
  <c r="G29" i="94"/>
  <c r="F29" i="94"/>
  <c r="I28" i="94"/>
  <c r="H28" i="94"/>
  <c r="G28" i="94"/>
  <c r="F28" i="94"/>
  <c r="I27" i="94"/>
  <c r="H27" i="94"/>
  <c r="G27" i="94"/>
  <c r="F27" i="94"/>
  <c r="I26" i="94"/>
  <c r="H26" i="94"/>
  <c r="G26" i="94"/>
  <c r="F26" i="94"/>
  <c r="I25" i="94"/>
  <c r="H25" i="94"/>
  <c r="G25" i="94"/>
  <c r="F25" i="94"/>
  <c r="I24" i="94"/>
  <c r="H24" i="94"/>
  <c r="G24" i="94"/>
  <c r="F24" i="94"/>
  <c r="I23" i="94"/>
  <c r="H23" i="94"/>
  <c r="G23" i="94"/>
  <c r="F23" i="94"/>
  <c r="I22" i="94"/>
  <c r="H22" i="94"/>
  <c r="G22" i="94"/>
  <c r="F22" i="94"/>
  <c r="I14" i="94"/>
  <c r="H14" i="94"/>
  <c r="G14" i="94"/>
  <c r="F14" i="94"/>
  <c r="I19" i="93"/>
  <c r="H19" i="93"/>
  <c r="G19" i="93"/>
  <c r="F19" i="93"/>
  <c r="I27" i="93"/>
  <c r="H27" i="93"/>
  <c r="G27" i="93"/>
  <c r="F27" i="93"/>
  <c r="I26" i="93"/>
  <c r="H26" i="93"/>
  <c r="G26" i="93"/>
  <c r="F26" i="93"/>
  <c r="I24" i="93"/>
  <c r="H24" i="93"/>
  <c r="G24" i="93"/>
  <c r="F24" i="93"/>
  <c r="I23" i="93"/>
  <c r="H23" i="93"/>
  <c r="G23" i="93"/>
  <c r="F23" i="93"/>
  <c r="I22" i="93"/>
  <c r="H22" i="93"/>
  <c r="G22" i="93"/>
  <c r="F22" i="93"/>
  <c r="I28" i="93"/>
  <c r="H28" i="93"/>
  <c r="G28" i="93"/>
  <c r="F28" i="93"/>
  <c r="I21" i="93"/>
  <c r="H21" i="93"/>
  <c r="G21" i="93"/>
  <c r="F21" i="93"/>
  <c r="I20" i="93"/>
  <c r="H20" i="93"/>
  <c r="G20" i="93"/>
  <c r="F20" i="93"/>
  <c r="I25" i="93"/>
  <c r="H25" i="93"/>
  <c r="G25" i="93"/>
  <c r="F25" i="93"/>
  <c r="I18" i="93"/>
  <c r="H18" i="93"/>
  <c r="G18" i="93"/>
  <c r="F18" i="93"/>
  <c r="I15" i="93"/>
  <c r="H15" i="93"/>
  <c r="G15" i="93"/>
  <c r="F15" i="93"/>
  <c r="I17" i="93"/>
  <c r="H17" i="93"/>
  <c r="G17" i="93"/>
  <c r="F17" i="93"/>
  <c r="I16" i="93"/>
  <c r="H16" i="93"/>
  <c r="G16" i="93"/>
  <c r="F16" i="93"/>
  <c r="I12" i="93"/>
  <c r="H12" i="93"/>
  <c r="G12" i="93"/>
  <c r="F12" i="93"/>
  <c r="I29" i="93"/>
  <c r="H29" i="93"/>
  <c r="G29" i="93"/>
  <c r="F29" i="93"/>
  <c r="I14" i="93"/>
  <c r="H14" i="93"/>
  <c r="G14" i="93"/>
  <c r="F14" i="93"/>
  <c r="I37" i="93"/>
  <c r="H37" i="93"/>
  <c r="G37" i="93"/>
  <c r="F37" i="93"/>
  <c r="I36" i="93"/>
  <c r="H36" i="93"/>
  <c r="G36" i="93"/>
  <c r="F36" i="93"/>
  <c r="I38" i="93"/>
  <c r="H38" i="93"/>
  <c r="G38" i="93"/>
  <c r="F38" i="93"/>
  <c r="F39" i="93"/>
  <c r="G39" i="93"/>
  <c r="H39" i="93"/>
  <c r="I39" i="93"/>
  <c r="I13" i="93"/>
  <c r="H13" i="93"/>
  <c r="F13" i="93"/>
  <c r="I34" i="93"/>
  <c r="H34" i="93"/>
  <c r="G34" i="93"/>
  <c r="F34" i="93"/>
  <c r="I33" i="93"/>
  <c r="H33" i="93"/>
  <c r="G33" i="93"/>
  <c r="F33" i="93"/>
  <c r="I11" i="93"/>
  <c r="H11" i="93"/>
  <c r="G11" i="93"/>
  <c r="F11" i="93"/>
  <c r="I35" i="93"/>
  <c r="H35" i="93"/>
  <c r="G35" i="93"/>
  <c r="F35" i="93"/>
  <c r="I32" i="93"/>
  <c r="H32" i="93"/>
  <c r="G32" i="93"/>
  <c r="F32" i="93"/>
  <c r="I30" i="93"/>
  <c r="H30" i="93"/>
  <c r="G30" i="93"/>
  <c r="F30" i="93"/>
  <c r="I31" i="93"/>
  <c r="H31" i="93"/>
  <c r="G31" i="93"/>
  <c r="F31" i="93"/>
  <c r="I10" i="93"/>
  <c r="H10" i="93"/>
  <c r="G10" i="93"/>
  <c r="F10" i="93"/>
  <c r="G41" i="92"/>
  <c r="F41" i="92"/>
  <c r="E41" i="92"/>
  <c r="G39" i="92"/>
  <c r="F39" i="92"/>
  <c r="E39" i="92"/>
  <c r="G38" i="92"/>
  <c r="F38" i="92"/>
  <c r="E38" i="92"/>
  <c r="G37" i="92"/>
  <c r="F37" i="92"/>
  <c r="E37" i="92"/>
  <c r="G36" i="92"/>
  <c r="F36" i="92"/>
  <c r="E36" i="92"/>
  <c r="G35" i="92"/>
  <c r="F35" i="92"/>
  <c r="E35" i="92"/>
  <c r="G34" i="92"/>
  <c r="F34" i="92"/>
  <c r="E34" i="92"/>
  <c r="G33" i="92"/>
  <c r="F33" i="92"/>
  <c r="E33" i="92"/>
  <c r="G32" i="92"/>
  <c r="F32" i="92"/>
  <c r="E32" i="92"/>
  <c r="G31" i="92"/>
  <c r="F31" i="92"/>
  <c r="E31" i="92"/>
  <c r="G30" i="92"/>
  <c r="F30" i="92"/>
  <c r="E30" i="92"/>
  <c r="G29" i="92"/>
  <c r="F29" i="92"/>
  <c r="E29" i="92"/>
  <c r="G28" i="92"/>
  <c r="F28" i="92"/>
  <c r="E28" i="92"/>
  <c r="G27" i="92"/>
  <c r="F27" i="92"/>
  <c r="E27" i="92"/>
  <c r="G26" i="92"/>
  <c r="F26" i="92"/>
  <c r="E26" i="92"/>
  <c r="G25" i="92"/>
  <c r="F25" i="92"/>
  <c r="E25" i="92"/>
  <c r="G24" i="92"/>
  <c r="F24" i="92"/>
  <c r="E24" i="92"/>
  <c r="G23" i="92"/>
  <c r="F23" i="92"/>
  <c r="E23" i="92"/>
  <c r="G22" i="92"/>
  <c r="F22" i="92"/>
  <c r="E22" i="92"/>
  <c r="G21" i="92"/>
  <c r="F21" i="92"/>
  <c r="E21" i="92"/>
  <c r="G18" i="92"/>
  <c r="F18" i="92"/>
  <c r="E18" i="92"/>
  <c r="G16" i="92"/>
  <c r="F16" i="92"/>
  <c r="E16" i="92"/>
  <c r="G20" i="92"/>
  <c r="F20" i="92"/>
  <c r="E20" i="92"/>
  <c r="G17" i="92"/>
  <c r="F17" i="92"/>
  <c r="E17" i="92"/>
  <c r="G12" i="92"/>
  <c r="F12" i="92"/>
  <c r="G15" i="92"/>
  <c r="F15" i="92"/>
  <c r="E15" i="92"/>
  <c r="G14" i="92"/>
  <c r="F14" i="92"/>
  <c r="E14" i="92"/>
  <c r="G13" i="92"/>
  <c r="F13" i="92"/>
  <c r="E13" i="92"/>
  <c r="G11" i="92"/>
  <c r="F11" i="92"/>
  <c r="E11" i="92"/>
  <c r="G10" i="92"/>
  <c r="F10" i="92"/>
  <c r="E10" i="92"/>
  <c r="G19" i="92"/>
  <c r="F19" i="92"/>
  <c r="E19" i="92"/>
  <c r="M8" i="92"/>
  <c r="M7" i="92"/>
  <c r="M6" i="92"/>
  <c r="L8" i="92"/>
  <c r="K8" i="92"/>
  <c r="J8" i="92"/>
  <c r="I8" i="92"/>
  <c r="H8" i="92"/>
  <c r="L7" i="92"/>
  <c r="K7" i="92"/>
  <c r="J7" i="92"/>
  <c r="I7" i="92"/>
  <c r="H7" i="92"/>
  <c r="L6" i="92"/>
  <c r="K6" i="92"/>
  <c r="J6" i="92"/>
  <c r="I6" i="92"/>
  <c r="H6" i="92"/>
  <c r="G31" i="91"/>
  <c r="F31" i="91"/>
  <c r="E31" i="91"/>
  <c r="G30" i="91"/>
  <c r="F30" i="91"/>
  <c r="E30" i="91"/>
  <c r="G29" i="91"/>
  <c r="F29" i="91"/>
  <c r="E29" i="91"/>
  <c r="G26" i="91"/>
  <c r="F26" i="91"/>
  <c r="E26" i="91"/>
  <c r="G28" i="91"/>
  <c r="F28" i="91"/>
  <c r="E28" i="91"/>
  <c r="G25" i="91"/>
  <c r="F25" i="91"/>
  <c r="E25" i="91"/>
  <c r="G27" i="91"/>
  <c r="F27" i="91"/>
  <c r="E27" i="91"/>
  <c r="G20" i="91"/>
  <c r="F20" i="91"/>
  <c r="E20" i="91"/>
  <c r="G24" i="91"/>
  <c r="F24" i="91"/>
  <c r="E24" i="91"/>
  <c r="G23" i="91"/>
  <c r="F23" i="91"/>
  <c r="E23" i="91"/>
  <c r="G22" i="91"/>
  <c r="F22" i="91"/>
  <c r="E22" i="91"/>
  <c r="G17" i="91"/>
  <c r="F17" i="91"/>
  <c r="E17" i="91"/>
  <c r="G21" i="91"/>
  <c r="F21" i="91"/>
  <c r="E21" i="91"/>
  <c r="G11" i="91"/>
  <c r="F11" i="91"/>
  <c r="G19" i="91"/>
  <c r="F19" i="91"/>
  <c r="E19" i="91"/>
  <c r="G18" i="91"/>
  <c r="F18" i="91"/>
  <c r="E18" i="91"/>
  <c r="G38" i="91"/>
  <c r="F38" i="91"/>
  <c r="E38" i="91"/>
  <c r="G34" i="91"/>
  <c r="F34" i="91"/>
  <c r="E34" i="91"/>
  <c r="G33" i="91"/>
  <c r="F33" i="91"/>
  <c r="E33" i="91"/>
  <c r="G32" i="91"/>
  <c r="F32" i="91"/>
  <c r="E32" i="91"/>
  <c r="G36" i="91"/>
  <c r="F36" i="91"/>
  <c r="E36" i="91"/>
  <c r="G35" i="91"/>
  <c r="F35" i="91"/>
  <c r="E35" i="91"/>
  <c r="G37" i="91"/>
  <c r="F37" i="91"/>
  <c r="E37" i="91"/>
  <c r="G42" i="91"/>
  <c r="F42" i="91"/>
  <c r="E42" i="91"/>
  <c r="G41" i="91"/>
  <c r="F41" i="91"/>
  <c r="E41" i="91"/>
  <c r="G39" i="91"/>
  <c r="F39" i="91"/>
  <c r="E39" i="91"/>
  <c r="G12" i="91"/>
  <c r="F12" i="91"/>
  <c r="E12" i="91"/>
  <c r="G14" i="91"/>
  <c r="F14" i="91"/>
  <c r="E14" i="91"/>
  <c r="G15" i="91"/>
  <c r="F15" i="91"/>
  <c r="E15" i="91"/>
  <c r="G13" i="91"/>
  <c r="F13" i="91"/>
  <c r="E13" i="91"/>
  <c r="G16" i="91"/>
  <c r="F16" i="91"/>
  <c r="E16" i="91"/>
  <c r="G10" i="91"/>
  <c r="F10" i="91"/>
  <c r="E10" i="91"/>
  <c r="M8" i="91"/>
  <c r="M7" i="91"/>
  <c r="M6" i="91"/>
  <c r="L8" i="91"/>
  <c r="L7" i="91"/>
  <c r="L6" i="91"/>
  <c r="K8" i="91"/>
  <c r="K7" i="91"/>
  <c r="K6" i="91"/>
  <c r="J8" i="91"/>
  <c r="I8" i="91"/>
  <c r="H8" i="91"/>
  <c r="J7" i="91"/>
  <c r="I7" i="91"/>
  <c r="H7" i="91"/>
  <c r="J6" i="91"/>
  <c r="I6" i="91"/>
  <c r="H6" i="91"/>
  <c r="I39" i="38"/>
  <c r="H39" i="38"/>
  <c r="G39" i="38"/>
  <c r="F39" i="38"/>
  <c r="I38" i="38"/>
  <c r="H38" i="38"/>
  <c r="G38" i="38"/>
  <c r="F38" i="38"/>
  <c r="I37" i="38"/>
  <c r="H37" i="38"/>
  <c r="G37" i="38"/>
  <c r="F37" i="38"/>
  <c r="I28" i="38"/>
  <c r="H28" i="38"/>
  <c r="G28" i="38"/>
  <c r="F28" i="38"/>
  <c r="I13" i="38"/>
  <c r="H13" i="38"/>
  <c r="G13" i="38"/>
  <c r="I20" i="38"/>
  <c r="H20" i="38"/>
  <c r="G20" i="38"/>
  <c r="F20" i="38"/>
  <c r="I23" i="38"/>
  <c r="H23" i="38"/>
  <c r="G23" i="38"/>
  <c r="I17" i="38"/>
  <c r="H17" i="38"/>
  <c r="G17" i="38"/>
  <c r="F17" i="38"/>
  <c r="I12" i="38"/>
  <c r="H12" i="38"/>
  <c r="G12" i="38"/>
  <c r="F12" i="38"/>
  <c r="I27" i="38"/>
  <c r="H27" i="38"/>
  <c r="G27" i="38"/>
  <c r="F27" i="38"/>
  <c r="I26" i="38"/>
  <c r="H26" i="38"/>
  <c r="G26" i="38"/>
  <c r="F26" i="38"/>
  <c r="I31" i="38"/>
  <c r="H31" i="38"/>
  <c r="G31" i="38"/>
  <c r="F31" i="38"/>
  <c r="I36" i="38"/>
  <c r="H36" i="38"/>
  <c r="G36" i="38"/>
  <c r="F36" i="38"/>
  <c r="I22" i="38"/>
  <c r="H22" i="38"/>
  <c r="G22" i="38"/>
  <c r="F22" i="38"/>
  <c r="I35" i="38"/>
  <c r="H35" i="38"/>
  <c r="G35" i="38"/>
  <c r="F35" i="38"/>
  <c r="I34" i="38"/>
  <c r="H34" i="38"/>
  <c r="G34" i="38"/>
  <c r="F34" i="38"/>
  <c r="I33" i="38"/>
  <c r="H33" i="38"/>
  <c r="G33" i="38"/>
  <c r="F33" i="38"/>
  <c r="I10" i="38"/>
  <c r="H10" i="38"/>
  <c r="G10" i="38"/>
  <c r="F10" i="38"/>
  <c r="I21" i="38"/>
  <c r="H21" i="38"/>
  <c r="G21" i="38"/>
  <c r="F21" i="38"/>
  <c r="I18" i="38"/>
  <c r="H18" i="38"/>
  <c r="G18" i="38"/>
  <c r="F18" i="38"/>
  <c r="I16" i="38"/>
  <c r="H16" i="38"/>
  <c r="G16" i="38"/>
  <c r="I11" i="38"/>
  <c r="H11" i="38"/>
  <c r="G11" i="38"/>
  <c r="I32" i="38"/>
  <c r="H32" i="38"/>
  <c r="G32" i="38"/>
  <c r="F32" i="38"/>
  <c r="I19" i="38"/>
  <c r="H19" i="38"/>
  <c r="G19" i="38"/>
  <c r="F19" i="38"/>
  <c r="I14" i="38"/>
  <c r="H14" i="38"/>
  <c r="G14" i="38"/>
  <c r="I24" i="38"/>
  <c r="H24" i="38"/>
  <c r="G24" i="38"/>
  <c r="I29" i="38"/>
  <c r="H29" i="38"/>
  <c r="G29" i="38"/>
  <c r="F29" i="38"/>
  <c r="I30" i="38"/>
  <c r="H30" i="38"/>
  <c r="G30" i="38"/>
  <c r="F30" i="38"/>
  <c r="I15" i="38"/>
  <c r="H15" i="38"/>
  <c r="G15" i="38"/>
  <c r="F15" i="38"/>
  <c r="I25" i="38"/>
  <c r="H25" i="38"/>
  <c r="G25" i="38"/>
  <c r="F25" i="38"/>
  <c r="I39" i="37"/>
  <c r="H39" i="37"/>
  <c r="G39" i="37"/>
  <c r="F39" i="37"/>
  <c r="I38" i="37"/>
  <c r="H38" i="37"/>
  <c r="G38" i="37"/>
  <c r="F38" i="37"/>
  <c r="I37" i="37"/>
  <c r="H37" i="37"/>
  <c r="G37" i="37"/>
  <c r="F37" i="37"/>
  <c r="I36" i="37"/>
  <c r="H36" i="37"/>
  <c r="G36" i="37"/>
  <c r="F36" i="37"/>
  <c r="I35" i="37"/>
  <c r="H35" i="37"/>
  <c r="G35" i="37"/>
  <c r="F35" i="37"/>
  <c r="I34" i="37"/>
  <c r="H34" i="37"/>
  <c r="G34" i="37"/>
  <c r="F34" i="37"/>
  <c r="I33" i="37"/>
  <c r="H33" i="37"/>
  <c r="G33" i="37"/>
  <c r="F33" i="37"/>
  <c r="I32" i="37"/>
  <c r="H32" i="37"/>
  <c r="G32" i="37"/>
  <c r="F32" i="37"/>
  <c r="I31" i="37"/>
  <c r="H31" i="37"/>
  <c r="G31" i="37"/>
  <c r="F31" i="37"/>
  <c r="I30" i="37"/>
  <c r="H30" i="37"/>
  <c r="G30" i="37"/>
  <c r="F30" i="37"/>
  <c r="I29" i="37"/>
  <c r="H29" i="37"/>
  <c r="G29" i="37"/>
  <c r="F29" i="37"/>
  <c r="I28" i="37"/>
  <c r="H28" i="37"/>
  <c r="G28" i="37"/>
  <c r="F28" i="37"/>
  <c r="I27" i="37"/>
  <c r="H27" i="37"/>
  <c r="G27" i="37"/>
  <c r="F27" i="37"/>
  <c r="I26" i="37"/>
  <c r="H26" i="37"/>
  <c r="G26" i="37"/>
  <c r="F26" i="37"/>
  <c r="I25" i="37"/>
  <c r="H25" i="37"/>
  <c r="G25" i="37"/>
  <c r="F25" i="37"/>
  <c r="I24" i="37"/>
  <c r="H24" i="37"/>
  <c r="G24" i="37"/>
  <c r="F24" i="37"/>
  <c r="I16" i="37"/>
  <c r="H16" i="37"/>
  <c r="G16" i="37"/>
  <c r="F16" i="37"/>
  <c r="I13" i="37"/>
  <c r="H13" i="37"/>
  <c r="G13" i="37"/>
  <c r="F13" i="37"/>
  <c r="I14" i="37"/>
  <c r="H14" i="37"/>
  <c r="G14" i="37"/>
  <c r="F14" i="37"/>
  <c r="I19" i="37"/>
  <c r="H19" i="37"/>
  <c r="G19" i="37"/>
  <c r="F19" i="37"/>
  <c r="I17" i="37"/>
  <c r="H17" i="37"/>
  <c r="G17" i="37"/>
  <c r="F17" i="37"/>
  <c r="I23" i="37"/>
  <c r="H23" i="37"/>
  <c r="G23" i="37"/>
  <c r="F23" i="37"/>
  <c r="I22" i="37"/>
  <c r="H22" i="37"/>
  <c r="G22" i="37"/>
  <c r="F22" i="37"/>
  <c r="I21" i="37"/>
  <c r="H21" i="37"/>
  <c r="G21" i="37"/>
  <c r="F21" i="37"/>
  <c r="I10" i="37"/>
  <c r="H10" i="37"/>
  <c r="G10" i="37"/>
  <c r="F10" i="37"/>
  <c r="I20" i="37"/>
  <c r="H20" i="37"/>
  <c r="G20" i="37"/>
  <c r="F20" i="37"/>
  <c r="I12" i="37"/>
  <c r="H12" i="37"/>
  <c r="G12" i="37"/>
  <c r="F12" i="37"/>
  <c r="I15" i="37"/>
  <c r="H15" i="37"/>
  <c r="G15" i="37"/>
  <c r="F15" i="37"/>
  <c r="I11" i="37"/>
  <c r="H11" i="37"/>
  <c r="G11" i="37"/>
  <c r="F11" i="37"/>
  <c r="I18" i="37"/>
  <c r="H18" i="37"/>
  <c r="G18" i="37"/>
  <c r="F18" i="37"/>
  <c r="I39" i="36"/>
  <c r="H39" i="36"/>
  <c r="I38" i="36"/>
  <c r="H38" i="36"/>
  <c r="I37" i="36"/>
  <c r="H37" i="36"/>
  <c r="I36" i="36"/>
  <c r="H36" i="36"/>
  <c r="I35" i="36"/>
  <c r="H35" i="36"/>
  <c r="I26" i="36"/>
  <c r="H26" i="36"/>
  <c r="I22" i="36"/>
  <c r="H22" i="36"/>
  <c r="I19" i="36"/>
  <c r="H19" i="36"/>
  <c r="I17" i="36"/>
  <c r="H17" i="36"/>
  <c r="I20" i="36"/>
  <c r="H20" i="36"/>
  <c r="I30" i="36"/>
  <c r="H30" i="36"/>
  <c r="I10" i="36"/>
  <c r="H10" i="36"/>
  <c r="I34" i="36"/>
  <c r="H34" i="36"/>
  <c r="I27" i="36"/>
  <c r="H27" i="36"/>
  <c r="I29" i="36"/>
  <c r="H29" i="36"/>
  <c r="I23" i="36"/>
  <c r="H23" i="36"/>
  <c r="I33" i="36"/>
  <c r="H33" i="36"/>
  <c r="I11" i="36"/>
  <c r="H11" i="36"/>
  <c r="I32" i="36"/>
  <c r="H32" i="36"/>
  <c r="I25" i="36"/>
  <c r="H25" i="36"/>
  <c r="I31" i="36"/>
  <c r="H31" i="36"/>
  <c r="I28" i="36"/>
  <c r="H28" i="36"/>
  <c r="I13" i="36"/>
  <c r="H13" i="36"/>
  <c r="I16" i="36"/>
  <c r="H16" i="36"/>
  <c r="I24" i="36"/>
  <c r="H24" i="36"/>
  <c r="I12" i="36"/>
  <c r="H12" i="36"/>
  <c r="I15" i="36"/>
  <c r="H15" i="36"/>
  <c r="I21" i="36"/>
  <c r="H21" i="36"/>
  <c r="I18" i="36"/>
  <c r="H18" i="36"/>
  <c r="I14" i="36"/>
  <c r="H14" i="36"/>
  <c r="O8" i="36"/>
  <c r="O8" i="98" s="1"/>
  <c r="O7" i="36"/>
  <c r="O6" i="36"/>
  <c r="O6" i="103" s="1"/>
  <c r="G38" i="36"/>
  <c r="F38" i="36"/>
  <c r="G26" i="36"/>
  <c r="F26" i="36"/>
  <c r="G19" i="36"/>
  <c r="F19" i="36"/>
  <c r="G17" i="36"/>
  <c r="F17" i="36"/>
  <c r="G36" i="36"/>
  <c r="F36" i="36"/>
  <c r="G35" i="36"/>
  <c r="F35" i="36"/>
  <c r="G37" i="36"/>
  <c r="F37" i="36"/>
  <c r="F39" i="36"/>
  <c r="G39" i="36"/>
  <c r="G32" i="36"/>
  <c r="F32" i="36"/>
  <c r="G29" i="36"/>
  <c r="F29" i="36"/>
  <c r="G30" i="36"/>
  <c r="F30" i="36"/>
  <c r="G11" i="36"/>
  <c r="F11" i="36"/>
  <c r="G25" i="36"/>
  <c r="F25" i="36"/>
  <c r="F24" i="36"/>
  <c r="G23" i="36"/>
  <c r="F23" i="36"/>
  <c r="G31" i="36"/>
  <c r="F31" i="36"/>
  <c r="G28" i="36"/>
  <c r="F28" i="36"/>
  <c r="G34" i="36"/>
  <c r="F34" i="36"/>
  <c r="G33" i="36"/>
  <c r="F33" i="36"/>
  <c r="G21" i="36"/>
  <c r="F21" i="36"/>
  <c r="G27" i="36"/>
  <c r="F27" i="36"/>
  <c r="G14" i="36"/>
  <c r="G12" i="36"/>
  <c r="F12" i="36"/>
  <c r="N8" i="36"/>
  <c r="N8" i="175" s="1"/>
  <c r="M8" i="36"/>
  <c r="M8" i="175" s="1"/>
  <c r="L8" i="36"/>
  <c r="L8" i="175" s="1"/>
  <c r="K8" i="36"/>
  <c r="K8" i="174" s="1"/>
  <c r="J8" i="36"/>
  <c r="J8" i="175" s="1"/>
  <c r="N7" i="36"/>
  <c r="M7" i="36"/>
  <c r="M7" i="98" s="1"/>
  <c r="L7" i="36"/>
  <c r="L7" i="174" s="1"/>
  <c r="K7" i="36"/>
  <c r="K7" i="174" s="1"/>
  <c r="J7" i="36"/>
  <c r="J7" i="174" s="1"/>
  <c r="N6" i="36"/>
  <c r="N6" i="98" s="1"/>
  <c r="M6" i="36"/>
  <c r="M6" i="98" s="1"/>
  <c r="L6" i="36"/>
  <c r="K6" i="36"/>
  <c r="K6" i="103" s="1"/>
  <c r="J6" i="36"/>
  <c r="J6" i="98" s="1"/>
  <c r="G35" i="35"/>
  <c r="F35" i="35"/>
  <c r="E35" i="35"/>
  <c r="G34" i="35"/>
  <c r="F34" i="35"/>
  <c r="E34" i="35"/>
  <c r="G33" i="35"/>
  <c r="F33" i="35"/>
  <c r="E33" i="35"/>
  <c r="G32" i="35"/>
  <c r="F32" i="35"/>
  <c r="E32" i="35"/>
  <c r="G31" i="35"/>
  <c r="F31" i="35"/>
  <c r="E31" i="35"/>
  <c r="G39" i="35"/>
  <c r="F39" i="35"/>
  <c r="G38" i="35"/>
  <c r="F38" i="35"/>
  <c r="G37" i="35"/>
  <c r="F37" i="35"/>
  <c r="G36" i="35"/>
  <c r="F36" i="35"/>
  <c r="G30" i="35"/>
  <c r="F30" i="35"/>
  <c r="G14" i="35"/>
  <c r="F14" i="35"/>
  <c r="G16" i="35"/>
  <c r="F16" i="35"/>
  <c r="G18" i="35"/>
  <c r="F18" i="35"/>
  <c r="G17" i="35"/>
  <c r="F17" i="35"/>
  <c r="G13" i="35"/>
  <c r="F13" i="35"/>
  <c r="G12" i="35"/>
  <c r="F12" i="35"/>
  <c r="G15" i="35"/>
  <c r="F15" i="35"/>
  <c r="G11" i="35"/>
  <c r="F11" i="35"/>
  <c r="G10" i="35"/>
  <c r="F10" i="35"/>
  <c r="E38" i="35"/>
  <c r="E30" i="35"/>
  <c r="E14" i="35"/>
  <c r="E37" i="35"/>
  <c r="E36" i="35"/>
  <c r="E39" i="35"/>
  <c r="E16" i="35"/>
  <c r="E18" i="35"/>
  <c r="E17" i="35"/>
  <c r="E13" i="35"/>
  <c r="E12" i="35"/>
  <c r="E15" i="35"/>
  <c r="E11" i="35"/>
  <c r="E10" i="35"/>
  <c r="M8" i="35"/>
  <c r="L8" i="35"/>
  <c r="K8" i="35"/>
  <c r="J8" i="35"/>
  <c r="I8" i="35"/>
  <c r="H8" i="35"/>
  <c r="M7" i="35"/>
  <c r="L7" i="35"/>
  <c r="K7" i="35"/>
  <c r="J7" i="35"/>
  <c r="I7" i="35"/>
  <c r="H7" i="35"/>
  <c r="M6" i="35"/>
  <c r="L6" i="35"/>
  <c r="K6" i="35"/>
  <c r="J6" i="35"/>
  <c r="I6" i="35"/>
  <c r="H6" i="35"/>
  <c r="H41" i="34"/>
  <c r="G37" i="34"/>
  <c r="F37" i="34"/>
  <c r="E37" i="34"/>
  <c r="G36" i="34"/>
  <c r="F36" i="34"/>
  <c r="E36" i="34"/>
  <c r="G31" i="34"/>
  <c r="F31" i="34"/>
  <c r="E31" i="34"/>
  <c r="G30" i="34"/>
  <c r="F30" i="34"/>
  <c r="E30" i="34"/>
  <c r="G38" i="34"/>
  <c r="F38" i="34"/>
  <c r="E38" i="34"/>
  <c r="E39" i="34"/>
  <c r="E20" i="34"/>
  <c r="E21" i="34"/>
  <c r="E18" i="34"/>
  <c r="E19" i="34"/>
  <c r="E15" i="34"/>
  <c r="E14" i="34"/>
  <c r="G39" i="34"/>
  <c r="F39" i="34"/>
  <c r="G20" i="34"/>
  <c r="G12" i="34"/>
  <c r="G16" i="34"/>
  <c r="G21" i="34"/>
  <c r="G18" i="34"/>
  <c r="G19" i="34"/>
  <c r="G13" i="34"/>
  <c r="G15" i="34"/>
  <c r="G14" i="34"/>
  <c r="G11" i="34"/>
  <c r="G17" i="34"/>
  <c r="G10" i="34"/>
  <c r="F20" i="34"/>
  <c r="F12" i="34"/>
  <c r="F16" i="34"/>
  <c r="F21" i="34"/>
  <c r="F18" i="34"/>
  <c r="F19" i="34"/>
  <c r="F13" i="34"/>
  <c r="F15" i="34"/>
  <c r="F14" i="34"/>
  <c r="F11" i="34"/>
  <c r="F17" i="34"/>
  <c r="F10" i="34"/>
  <c r="M41" i="34"/>
  <c r="L41" i="34"/>
  <c r="N43" i="175" l="1"/>
  <c r="L41" i="35"/>
  <c r="J77" i="103"/>
  <c r="H41" i="35"/>
  <c r="O43" i="175"/>
  <c r="M41" i="35"/>
  <c r="I5" i="176"/>
  <c r="K8" i="100"/>
  <c r="J8" i="99"/>
  <c r="K6" i="174"/>
  <c r="M8" i="174"/>
  <c r="K7" i="98"/>
  <c r="O8" i="100"/>
  <c r="N8" i="99"/>
  <c r="M6" i="103"/>
  <c r="M7" i="175"/>
  <c r="O6" i="174"/>
  <c r="K8" i="103"/>
  <c r="M6" i="100"/>
  <c r="M7" i="99"/>
  <c r="O8" i="103"/>
  <c r="L6" i="95"/>
  <c r="N6" i="136"/>
  <c r="N6" i="142"/>
  <c r="N6" i="130"/>
  <c r="N6" i="131"/>
  <c r="N6" i="137"/>
  <c r="N6" i="145"/>
  <c r="N6" i="132"/>
  <c r="N6" i="146"/>
  <c r="N6" i="135"/>
  <c r="N6" i="140"/>
  <c r="N6" i="141"/>
  <c r="N6" i="147"/>
  <c r="N6" i="126"/>
  <c r="L6" i="178"/>
  <c r="L6" i="155"/>
  <c r="L6" i="151"/>
  <c r="N6" i="125"/>
  <c r="L6" i="171"/>
  <c r="L6" i="163"/>
  <c r="L6" i="170"/>
  <c r="L6" i="166"/>
  <c r="L6" i="177"/>
  <c r="L6" i="150"/>
  <c r="N6" i="127"/>
  <c r="N7" i="95"/>
  <c r="P7" i="131"/>
  <c r="P7" i="137"/>
  <c r="P7" i="145"/>
  <c r="P7" i="132"/>
  <c r="P7" i="140"/>
  <c r="P7" i="146"/>
  <c r="P7" i="135"/>
  <c r="P7" i="141"/>
  <c r="P7" i="142"/>
  <c r="P7" i="136"/>
  <c r="P7" i="130"/>
  <c r="P7" i="147"/>
  <c r="N7" i="171"/>
  <c r="N7" i="163"/>
  <c r="N7" i="155"/>
  <c r="N7" i="151"/>
  <c r="P7" i="125"/>
  <c r="N7" i="166"/>
  <c r="N7" i="177"/>
  <c r="N7" i="150"/>
  <c r="P7" i="126"/>
  <c r="P7" i="127"/>
  <c r="N7" i="170"/>
  <c r="N7" i="178"/>
  <c r="O7" i="94"/>
  <c r="Q7" i="132"/>
  <c r="Q7" i="140"/>
  <c r="Q7" i="146"/>
  <c r="Q7" i="135"/>
  <c r="Q7" i="141"/>
  <c r="Q7" i="147"/>
  <c r="Q7" i="136"/>
  <c r="Q7" i="130"/>
  <c r="Q7" i="142"/>
  <c r="Q7" i="131"/>
  <c r="Q7" i="145"/>
  <c r="Q7" i="137"/>
  <c r="Q7" i="125"/>
  <c r="O7" i="166"/>
  <c r="O7" i="177"/>
  <c r="O7" i="150"/>
  <c r="Q7" i="127"/>
  <c r="O7" i="170"/>
  <c r="O7" i="171"/>
  <c r="O7" i="163"/>
  <c r="Q7" i="126"/>
  <c r="O7" i="178"/>
  <c r="O7" i="155"/>
  <c r="O7" i="151"/>
  <c r="O7" i="98"/>
  <c r="N7" i="100"/>
  <c r="J7" i="103"/>
  <c r="N7" i="103"/>
  <c r="L6" i="175"/>
  <c r="J6" i="94"/>
  <c r="L6" i="132"/>
  <c r="L6" i="140"/>
  <c r="L6" i="146"/>
  <c r="L6" i="135"/>
  <c r="L6" i="141"/>
  <c r="L6" i="147"/>
  <c r="L6" i="136"/>
  <c r="L6" i="131"/>
  <c r="L6" i="142"/>
  <c r="L6" i="137"/>
  <c r="L6" i="130"/>
  <c r="L6" i="145"/>
  <c r="J6" i="166"/>
  <c r="J6" i="177"/>
  <c r="J6" i="150"/>
  <c r="J6" i="163"/>
  <c r="L6" i="127"/>
  <c r="J6" i="170"/>
  <c r="J6" i="171"/>
  <c r="L6" i="126"/>
  <c r="J6" i="178"/>
  <c r="J6" i="155"/>
  <c r="J6" i="151"/>
  <c r="L6" i="125"/>
  <c r="N6" i="94"/>
  <c r="P6" i="132"/>
  <c r="P6" i="140"/>
  <c r="P6" i="146"/>
  <c r="P6" i="135"/>
  <c r="P6" i="141"/>
  <c r="P6" i="147"/>
  <c r="P6" i="136"/>
  <c r="P6" i="130"/>
  <c r="P6" i="145"/>
  <c r="P6" i="142"/>
  <c r="P6" i="131"/>
  <c r="P6" i="137"/>
  <c r="N6" i="166"/>
  <c r="N6" i="177"/>
  <c r="N6" i="150"/>
  <c r="N6" i="171"/>
  <c r="P6" i="127"/>
  <c r="N6" i="170"/>
  <c r="P6" i="125"/>
  <c r="N6" i="163"/>
  <c r="P6" i="126"/>
  <c r="N6" i="178"/>
  <c r="N6" i="155"/>
  <c r="N6" i="151"/>
  <c r="L7" i="93"/>
  <c r="N7" i="135"/>
  <c r="N7" i="141"/>
  <c r="N7" i="147"/>
  <c r="N7" i="136"/>
  <c r="N7" i="142"/>
  <c r="N7" i="130"/>
  <c r="N7" i="131"/>
  <c r="N7" i="137"/>
  <c r="N7" i="132"/>
  <c r="N7" i="146"/>
  <c r="N7" i="145"/>
  <c r="N7" i="140"/>
  <c r="N7" i="127"/>
  <c r="L7" i="170"/>
  <c r="N7" i="125"/>
  <c r="L7" i="177"/>
  <c r="L7" i="150"/>
  <c r="N7" i="126"/>
  <c r="L7" i="178"/>
  <c r="L7" i="155"/>
  <c r="L7" i="151"/>
  <c r="L7" i="171"/>
  <c r="L7" i="163"/>
  <c r="L7" i="166"/>
  <c r="J8" i="95"/>
  <c r="L8" i="136"/>
  <c r="L8" i="142"/>
  <c r="L8" i="130"/>
  <c r="L8" i="131"/>
  <c r="L8" i="137"/>
  <c r="L8" i="145"/>
  <c r="L8" i="132"/>
  <c r="L8" i="140"/>
  <c r="L8" i="147"/>
  <c r="L8" i="146"/>
  <c r="L8" i="135"/>
  <c r="L8" i="141"/>
  <c r="L8" i="126"/>
  <c r="J8" i="178"/>
  <c r="J8" i="155"/>
  <c r="J8" i="151"/>
  <c r="L8" i="127"/>
  <c r="J8" i="171"/>
  <c r="J8" i="163"/>
  <c r="J8" i="170"/>
  <c r="J8" i="166"/>
  <c r="J8" i="177"/>
  <c r="J8" i="150"/>
  <c r="L8" i="125"/>
  <c r="N8" i="95"/>
  <c r="P8" i="136"/>
  <c r="P8" i="142"/>
  <c r="P8" i="130"/>
  <c r="P8" i="131"/>
  <c r="P8" i="137"/>
  <c r="P8" i="145"/>
  <c r="P8" i="132"/>
  <c r="P8" i="146"/>
  <c r="P8" i="135"/>
  <c r="P8" i="141"/>
  <c r="P8" i="140"/>
  <c r="P8" i="147"/>
  <c r="P8" i="126"/>
  <c r="N8" i="178"/>
  <c r="N8" i="155"/>
  <c r="N8" i="151"/>
  <c r="N8" i="170"/>
  <c r="N8" i="171"/>
  <c r="N8" i="163"/>
  <c r="P8" i="127"/>
  <c r="P8" i="125"/>
  <c r="N8" i="166"/>
  <c r="N8" i="177"/>
  <c r="N8" i="150"/>
  <c r="O7" i="37"/>
  <c r="L6" i="98"/>
  <c r="J8" i="98"/>
  <c r="N8" i="98"/>
  <c r="K6" i="100"/>
  <c r="O6" i="100"/>
  <c r="L7" i="100"/>
  <c r="M8" i="100"/>
  <c r="J6" i="99"/>
  <c r="N6" i="99"/>
  <c r="K7" i="99"/>
  <c r="O7" i="99"/>
  <c r="L8" i="99"/>
  <c r="L7" i="103"/>
  <c r="M8" i="103"/>
  <c r="J6" i="175"/>
  <c r="N6" i="175"/>
  <c r="K7" i="175"/>
  <c r="O7" i="175"/>
  <c r="M6" i="174"/>
  <c r="N7" i="174"/>
  <c r="O8" i="174"/>
  <c r="J7" i="95"/>
  <c r="L7" i="131"/>
  <c r="L7" i="137"/>
  <c r="L7" i="145"/>
  <c r="L7" i="132"/>
  <c r="L7" i="140"/>
  <c r="L7" i="146"/>
  <c r="L7" i="135"/>
  <c r="L7" i="147"/>
  <c r="L7" i="142"/>
  <c r="L7" i="136"/>
  <c r="L7" i="141"/>
  <c r="L7" i="130"/>
  <c r="J7" i="171"/>
  <c r="J7" i="163"/>
  <c r="L7" i="126"/>
  <c r="L7" i="125"/>
  <c r="J7" i="166"/>
  <c r="J7" i="177"/>
  <c r="J7" i="150"/>
  <c r="J7" i="178"/>
  <c r="J7" i="155"/>
  <c r="L7" i="127"/>
  <c r="J7" i="170"/>
  <c r="J7" i="151"/>
  <c r="L8" i="94"/>
  <c r="N8" i="132"/>
  <c r="N8" i="140"/>
  <c r="N8" i="146"/>
  <c r="N8" i="135"/>
  <c r="N8" i="141"/>
  <c r="N8" i="147"/>
  <c r="N8" i="136"/>
  <c r="N8" i="131"/>
  <c r="N8" i="142"/>
  <c r="N8" i="130"/>
  <c r="N8" i="137"/>
  <c r="N8" i="145"/>
  <c r="L8" i="166"/>
  <c r="L8" i="177"/>
  <c r="L8" i="150"/>
  <c r="N8" i="127"/>
  <c r="N8" i="125"/>
  <c r="L8" i="170"/>
  <c r="N8" i="126"/>
  <c r="L8" i="178"/>
  <c r="L8" i="155"/>
  <c r="L8" i="151"/>
  <c r="L8" i="171"/>
  <c r="L8" i="163"/>
  <c r="J7" i="100"/>
  <c r="L6" i="99"/>
  <c r="K6" i="93"/>
  <c r="M6" i="135"/>
  <c r="M6" i="141"/>
  <c r="M6" i="147"/>
  <c r="M6" i="136"/>
  <c r="M6" i="142"/>
  <c r="M6" i="130"/>
  <c r="M6" i="131"/>
  <c r="M6" i="137"/>
  <c r="M6" i="145"/>
  <c r="M6" i="132"/>
  <c r="M6" i="146"/>
  <c r="M6" i="140"/>
  <c r="M6" i="127"/>
  <c r="K6" i="170"/>
  <c r="K6" i="177"/>
  <c r="M6" i="126"/>
  <c r="K6" i="178"/>
  <c r="K6" i="155"/>
  <c r="K6" i="151"/>
  <c r="M6" i="125"/>
  <c r="K6" i="171"/>
  <c r="K6" i="163"/>
  <c r="K6" i="166"/>
  <c r="K6" i="150"/>
  <c r="M7" i="93"/>
  <c r="O7" i="136"/>
  <c r="O7" i="142"/>
  <c r="O7" i="130"/>
  <c r="O7" i="131"/>
  <c r="O7" i="137"/>
  <c r="O7" i="145"/>
  <c r="O7" i="132"/>
  <c r="O7" i="135"/>
  <c r="O7" i="146"/>
  <c r="O7" i="140"/>
  <c r="O7" i="141"/>
  <c r="O7" i="147"/>
  <c r="O7" i="126"/>
  <c r="M7" i="178"/>
  <c r="M7" i="155"/>
  <c r="M7" i="151"/>
  <c r="M7" i="171"/>
  <c r="M7" i="163"/>
  <c r="O7" i="125"/>
  <c r="M7" i="166"/>
  <c r="M7" i="177"/>
  <c r="M7" i="150"/>
  <c r="O7" i="127"/>
  <c r="M7" i="170"/>
  <c r="K8" i="95"/>
  <c r="M8" i="131"/>
  <c r="M8" i="137"/>
  <c r="M8" i="145"/>
  <c r="M8" i="132"/>
  <c r="M8" i="140"/>
  <c r="M8" i="146"/>
  <c r="M8" i="135"/>
  <c r="M8" i="136"/>
  <c r="M8" i="147"/>
  <c r="M8" i="141"/>
  <c r="M8" i="130"/>
  <c r="M8" i="142"/>
  <c r="K8" i="171"/>
  <c r="K8" i="163"/>
  <c r="K8" i="178"/>
  <c r="K8" i="166"/>
  <c r="K8" i="177"/>
  <c r="K8" i="150"/>
  <c r="K8" i="151"/>
  <c r="M8" i="127"/>
  <c r="M8" i="125"/>
  <c r="K8" i="170"/>
  <c r="M8" i="126"/>
  <c r="K8" i="155"/>
  <c r="O6" i="93"/>
  <c r="Q6" i="135"/>
  <c r="Q6" i="141"/>
  <c r="Q6" i="147"/>
  <c r="Q6" i="136"/>
  <c r="Q6" i="142"/>
  <c r="Q6" i="130"/>
  <c r="Q6" i="131"/>
  <c r="Q6" i="132"/>
  <c r="Q6" i="145"/>
  <c r="Q6" i="137"/>
  <c r="Q6" i="146"/>
  <c r="Q6" i="140"/>
  <c r="Q6" i="127"/>
  <c r="O6" i="170"/>
  <c r="Q6" i="126"/>
  <c r="O6" i="178"/>
  <c r="O6" i="155"/>
  <c r="O6" i="151"/>
  <c r="O6" i="166"/>
  <c r="O6" i="177"/>
  <c r="O6" i="150"/>
  <c r="Q6" i="125"/>
  <c r="O6" i="171"/>
  <c r="O6" i="163"/>
  <c r="O41" i="36"/>
  <c r="J7" i="98"/>
  <c r="N7" i="98"/>
  <c r="K8" i="98"/>
  <c r="L6" i="100"/>
  <c r="M7" i="100"/>
  <c r="J8" i="100"/>
  <c r="N8" i="100"/>
  <c r="K6" i="99"/>
  <c r="O6" i="99"/>
  <c r="L7" i="99"/>
  <c r="M8" i="99"/>
  <c r="L6" i="103"/>
  <c r="M7" i="103"/>
  <c r="J8" i="103"/>
  <c r="N8" i="103"/>
  <c r="K6" i="175"/>
  <c r="O6" i="175"/>
  <c r="L7" i="175"/>
  <c r="J6" i="174"/>
  <c r="N6" i="174"/>
  <c r="O7" i="174"/>
  <c r="L8" i="174"/>
  <c r="L8" i="98"/>
  <c r="M6" i="95"/>
  <c r="O6" i="131"/>
  <c r="O6" i="137"/>
  <c r="O6" i="145"/>
  <c r="O6" i="132"/>
  <c r="O6" i="140"/>
  <c r="O6" i="146"/>
  <c r="O6" i="135"/>
  <c r="O6" i="141"/>
  <c r="O6" i="147"/>
  <c r="O6" i="130"/>
  <c r="O6" i="136"/>
  <c r="O6" i="142"/>
  <c r="O6" i="125"/>
  <c r="M6" i="171"/>
  <c r="M6" i="163"/>
  <c r="M6" i="178"/>
  <c r="M6" i="166"/>
  <c r="M6" i="177"/>
  <c r="M6" i="150"/>
  <c r="O6" i="126"/>
  <c r="M6" i="151"/>
  <c r="O6" i="127"/>
  <c r="M6" i="170"/>
  <c r="M6" i="155"/>
  <c r="K7" i="94"/>
  <c r="M7" i="132"/>
  <c r="M7" i="140"/>
  <c r="M7" i="146"/>
  <c r="M7" i="135"/>
  <c r="M7" i="141"/>
  <c r="M7" i="147"/>
  <c r="M7" i="136"/>
  <c r="M7" i="142"/>
  <c r="M7" i="130"/>
  <c r="M7" i="137"/>
  <c r="M7" i="131"/>
  <c r="M7" i="145"/>
  <c r="M7" i="125"/>
  <c r="K7" i="166"/>
  <c r="K7" i="177"/>
  <c r="K7" i="150"/>
  <c r="K7" i="163"/>
  <c r="M7" i="127"/>
  <c r="K7" i="170"/>
  <c r="K7" i="171"/>
  <c r="M7" i="126"/>
  <c r="K7" i="178"/>
  <c r="K7" i="155"/>
  <c r="K7" i="151"/>
  <c r="M8" i="95"/>
  <c r="O8" i="135"/>
  <c r="O8" i="141"/>
  <c r="O8" i="147"/>
  <c r="O8" i="136"/>
  <c r="O8" i="142"/>
  <c r="O8" i="130"/>
  <c r="O8" i="131"/>
  <c r="O8" i="137"/>
  <c r="O8" i="145"/>
  <c r="O8" i="132"/>
  <c r="O8" i="146"/>
  <c r="O8" i="140"/>
  <c r="O8" i="127"/>
  <c r="O8" i="125"/>
  <c r="M8" i="170"/>
  <c r="O8" i="126"/>
  <c r="M8" i="178"/>
  <c r="M8" i="155"/>
  <c r="M8" i="151"/>
  <c r="M8" i="150"/>
  <c r="M8" i="171"/>
  <c r="M8" i="163"/>
  <c r="M8" i="166"/>
  <c r="M8" i="177"/>
  <c r="O8" i="95"/>
  <c r="Q8" i="131"/>
  <c r="Q8" i="137"/>
  <c r="Q8" i="145"/>
  <c r="Q8" i="132"/>
  <c r="Q8" i="140"/>
  <c r="Q8" i="146"/>
  <c r="Q8" i="135"/>
  <c r="Q8" i="141"/>
  <c r="Q8" i="130"/>
  <c r="Q8" i="147"/>
  <c r="Q8" i="136"/>
  <c r="Q8" i="142"/>
  <c r="O8" i="171"/>
  <c r="O8" i="163"/>
  <c r="Q8" i="126"/>
  <c r="O8" i="166"/>
  <c r="O8" i="177"/>
  <c r="O8" i="150"/>
  <c r="O8" i="178"/>
  <c r="Q8" i="127"/>
  <c r="Q8" i="125"/>
  <c r="O8" i="170"/>
  <c r="O8" i="155"/>
  <c r="O8" i="151"/>
  <c r="L8" i="93"/>
  <c r="K6" i="98"/>
  <c r="O6" i="98"/>
  <c r="L7" i="98"/>
  <c r="M8" i="98"/>
  <c r="J6" i="100"/>
  <c r="N6" i="100"/>
  <c r="K7" i="100"/>
  <c r="O7" i="100"/>
  <c r="L8" i="100"/>
  <c r="M6" i="99"/>
  <c r="J7" i="99"/>
  <c r="N7" i="99"/>
  <c r="K8" i="99"/>
  <c r="O8" i="99"/>
  <c r="J6" i="103"/>
  <c r="N6" i="103"/>
  <c r="K7" i="103"/>
  <c r="O7" i="103"/>
  <c r="L8" i="103"/>
  <c r="M6" i="175"/>
  <c r="J7" i="175"/>
  <c r="N7" i="175"/>
  <c r="K8" i="175"/>
  <c r="O8" i="175"/>
  <c r="L6" i="174"/>
  <c r="M7" i="174"/>
  <c r="J8" i="174"/>
  <c r="N8" i="174"/>
  <c r="J46" i="95"/>
  <c r="N46" i="95"/>
  <c r="J47" i="98"/>
  <c r="N47" i="98"/>
  <c r="O44" i="99"/>
  <c r="M47" i="97"/>
  <c r="J43" i="175"/>
  <c r="P71" i="146"/>
  <c r="P71" i="140"/>
  <c r="P71" i="132"/>
  <c r="P71" i="141"/>
  <c r="P71" i="135"/>
  <c r="P71" i="145"/>
  <c r="P71" i="137"/>
  <c r="P71" i="147"/>
  <c r="P71" i="142"/>
  <c r="P71" i="136"/>
  <c r="P71" i="130"/>
  <c r="M71" i="143"/>
  <c r="P71" i="131"/>
  <c r="M71" i="144"/>
  <c r="M109" i="133"/>
  <c r="M71" i="128"/>
  <c r="M71" i="134"/>
  <c r="M71" i="129"/>
  <c r="M41" i="124"/>
  <c r="N41" i="166"/>
  <c r="N41" i="170"/>
  <c r="N41" i="150"/>
  <c r="L41" i="148"/>
  <c r="L41" i="173"/>
  <c r="N41" i="177"/>
  <c r="N41" i="155"/>
  <c r="P41" i="125"/>
  <c r="N41" i="171"/>
  <c r="N41" i="151"/>
  <c r="L41" i="167"/>
  <c r="L41" i="164"/>
  <c r="P41" i="126"/>
  <c r="N41" i="178"/>
  <c r="L41" i="165"/>
  <c r="N41" i="163"/>
  <c r="L41" i="154"/>
  <c r="P41" i="127"/>
  <c r="M41" i="123"/>
  <c r="J41" i="38"/>
  <c r="N41" i="38"/>
  <c r="H43" i="92"/>
  <c r="L43" i="92"/>
  <c r="J45" i="94"/>
  <c r="N45" i="94"/>
  <c r="O46" i="95"/>
  <c r="H48" i="96"/>
  <c r="L48" i="96"/>
  <c r="O47" i="98"/>
  <c r="H44" i="119"/>
  <c r="L44" i="119"/>
  <c r="J43" i="174"/>
  <c r="N43" i="174"/>
  <c r="Q71" i="147"/>
  <c r="Q71" i="141"/>
  <c r="Q71" i="135"/>
  <c r="Q71" i="142"/>
  <c r="Q71" i="136"/>
  <c r="Q71" i="130"/>
  <c r="N71" i="143"/>
  <c r="Q71" i="140"/>
  <c r="Q71" i="145"/>
  <c r="Q71" i="137"/>
  <c r="Q71" i="131"/>
  <c r="N71" i="144"/>
  <c r="Q71" i="146"/>
  <c r="Q71" i="132"/>
  <c r="N71" i="134"/>
  <c r="N71" i="129"/>
  <c r="N71" i="128"/>
  <c r="N109" i="133"/>
  <c r="Q41" i="125"/>
  <c r="O41" i="171"/>
  <c r="O41" i="151"/>
  <c r="M41" i="167"/>
  <c r="O41" i="150"/>
  <c r="Q41" i="126"/>
  <c r="O41" i="178"/>
  <c r="M41" i="165"/>
  <c r="O41" i="163"/>
  <c r="M41" i="154"/>
  <c r="O41" i="166"/>
  <c r="O41" i="170"/>
  <c r="M41" i="148"/>
  <c r="Q41" i="127"/>
  <c r="N41" i="123"/>
  <c r="M41" i="173"/>
  <c r="O41" i="177"/>
  <c r="O41" i="155"/>
  <c r="M41" i="164"/>
  <c r="N41" i="124"/>
  <c r="J41" i="37"/>
  <c r="N41" i="37"/>
  <c r="O41" i="38"/>
  <c r="H44" i="91"/>
  <c r="L44" i="91"/>
  <c r="M43" i="92"/>
  <c r="J44" i="93"/>
  <c r="N44" i="93"/>
  <c r="O45" i="94"/>
  <c r="M48" i="96"/>
  <c r="J48" i="100"/>
  <c r="N48" i="100"/>
  <c r="H93" i="101"/>
  <c r="L93" i="101"/>
  <c r="M44" i="119"/>
  <c r="N77" i="103"/>
  <c r="O43" i="174"/>
  <c r="L71" i="146"/>
  <c r="L71" i="140"/>
  <c r="L71" i="132"/>
  <c r="L71" i="147"/>
  <c r="L71" i="141"/>
  <c r="L71" i="135"/>
  <c r="L71" i="131"/>
  <c r="L71" i="142"/>
  <c r="L71" i="136"/>
  <c r="L71" i="130"/>
  <c r="I71" i="143"/>
  <c r="L71" i="145"/>
  <c r="L71" i="137"/>
  <c r="I71" i="144"/>
  <c r="I109" i="133"/>
  <c r="I71" i="128"/>
  <c r="I71" i="134"/>
  <c r="I71" i="129"/>
  <c r="I41" i="124"/>
  <c r="J41" i="166"/>
  <c r="J41" i="170"/>
  <c r="J41" i="150"/>
  <c r="H41" i="148"/>
  <c r="L41" i="127"/>
  <c r="I41" i="123"/>
  <c r="L41" i="125"/>
  <c r="J41" i="171"/>
  <c r="J41" i="151"/>
  <c r="H41" i="167"/>
  <c r="H41" i="173"/>
  <c r="J41" i="155"/>
  <c r="L41" i="126"/>
  <c r="J41" i="178"/>
  <c r="H41" i="165"/>
  <c r="J41" i="163"/>
  <c r="H41" i="154"/>
  <c r="J41" i="177"/>
  <c r="H41" i="164"/>
  <c r="J41" i="36"/>
  <c r="N41" i="36"/>
  <c r="O41" i="37"/>
  <c r="M44" i="91"/>
  <c r="O44" i="93"/>
  <c r="J44" i="99"/>
  <c r="N44" i="99"/>
  <c r="O48" i="100"/>
  <c r="H47" i="97"/>
  <c r="L47" i="97"/>
  <c r="M93" i="101"/>
  <c r="O77" i="103"/>
  <c r="H6" i="176"/>
  <c r="L6" i="93"/>
  <c r="O7" i="93"/>
  <c r="K7" i="95"/>
  <c r="M8" i="94"/>
  <c r="J7" i="93"/>
  <c r="K6" i="94"/>
  <c r="O7" i="95"/>
  <c r="N7" i="93"/>
  <c r="L8" i="95"/>
  <c r="L7" i="94"/>
  <c r="N6" i="95"/>
  <c r="O8" i="37"/>
  <c r="O7" i="38"/>
  <c r="M6" i="93"/>
  <c r="K7" i="93"/>
  <c r="M8" i="93"/>
  <c r="O8" i="93"/>
  <c r="L6" i="94"/>
  <c r="M7" i="94"/>
  <c r="J8" i="94"/>
  <c r="N8" i="94"/>
  <c r="K6" i="95"/>
  <c r="O6" i="95"/>
  <c r="L7" i="95"/>
  <c r="O6" i="38"/>
  <c r="O6" i="94"/>
  <c r="J6" i="95"/>
  <c r="O8" i="38"/>
  <c r="J6" i="93"/>
  <c r="N6" i="93"/>
  <c r="J8" i="93"/>
  <c r="N8" i="93"/>
  <c r="M6" i="94"/>
  <c r="J7" i="94"/>
  <c r="N7" i="94"/>
  <c r="K8" i="94"/>
  <c r="O8" i="94"/>
  <c r="M7" i="95"/>
  <c r="O6" i="37"/>
  <c r="K8" i="93"/>
  <c r="B2" i="171"/>
  <c r="D3" i="171"/>
  <c r="H6" i="171"/>
  <c r="I6" i="171"/>
  <c r="E41" i="171"/>
  <c r="B2" i="166"/>
  <c r="D3" i="166"/>
  <c r="H6" i="166"/>
  <c r="I6" i="166"/>
  <c r="E41" i="166"/>
  <c r="B2" i="173"/>
  <c r="D3" i="173"/>
  <c r="D6" i="173"/>
  <c r="E6" i="173"/>
  <c r="F6" i="173"/>
  <c r="G6" i="173"/>
  <c r="D41" i="173"/>
  <c r="B2" i="165"/>
  <c r="D3" i="165"/>
  <c r="D6" i="165"/>
  <c r="E6" i="165"/>
  <c r="F6" i="165"/>
  <c r="G6" i="165"/>
  <c r="D41" i="165"/>
  <c r="B2" i="170"/>
  <c r="D3" i="170"/>
  <c r="H6" i="170"/>
  <c r="I6" i="170"/>
  <c r="E41" i="170"/>
  <c r="B2" i="155"/>
  <c r="D3" i="155"/>
  <c r="H6" i="155"/>
  <c r="I6" i="155"/>
  <c r="E41" i="155"/>
  <c r="B2" i="164"/>
  <c r="D3" i="164"/>
  <c r="D6" i="164"/>
  <c r="E6" i="164"/>
  <c r="F6" i="164"/>
  <c r="G6" i="164"/>
  <c r="D41" i="164"/>
  <c r="B2" i="154"/>
  <c r="D3" i="154"/>
  <c r="D6" i="154"/>
  <c r="E6" i="154"/>
  <c r="F6" i="154"/>
  <c r="G6" i="154"/>
  <c r="D41" i="154"/>
  <c r="B2" i="163"/>
  <c r="D3" i="163"/>
  <c r="H6" i="163"/>
  <c r="I6" i="163"/>
  <c r="E41" i="163"/>
  <c r="B2" i="151"/>
  <c r="D3" i="151"/>
  <c r="H6" i="151"/>
  <c r="I6" i="151"/>
  <c r="E41" i="151"/>
  <c r="B2" i="150"/>
  <c r="D3" i="150"/>
  <c r="H6" i="150"/>
  <c r="I6" i="150"/>
  <c r="E41" i="150"/>
  <c r="B2" i="167"/>
  <c r="D3" i="167"/>
  <c r="D6" i="167"/>
  <c r="E6" i="167"/>
  <c r="F6" i="167"/>
  <c r="G6" i="167"/>
  <c r="D41" i="167"/>
  <c r="B2" i="148"/>
  <c r="D3" i="148"/>
  <c r="D6" i="148"/>
  <c r="E6" i="148"/>
  <c r="F6" i="148"/>
  <c r="G6" i="148"/>
  <c r="D41" i="148"/>
  <c r="D3" i="147"/>
  <c r="D6" i="147"/>
  <c r="E6" i="147"/>
  <c r="F6" i="147"/>
  <c r="G6" i="147"/>
  <c r="E71" i="147"/>
  <c r="D3" i="146"/>
  <c r="D6" i="146"/>
  <c r="E6" i="146"/>
  <c r="F6" i="146"/>
  <c r="G6" i="146"/>
  <c r="E71" i="146"/>
  <c r="D3" i="145"/>
  <c r="D6" i="145"/>
  <c r="E6" i="145"/>
  <c r="F6" i="145"/>
  <c r="G6" i="145"/>
  <c r="E71" i="145"/>
  <c r="D3" i="144"/>
  <c r="D6" i="144"/>
  <c r="E6" i="144"/>
  <c r="D71" i="144"/>
  <c r="D3" i="143"/>
  <c r="D6" i="143"/>
  <c r="E6" i="143"/>
  <c r="D71" i="143"/>
  <c r="D3" i="142"/>
  <c r="D6" i="142"/>
  <c r="E6" i="142"/>
  <c r="F6" i="142"/>
  <c r="G6" i="142"/>
  <c r="E71" i="142"/>
  <c r="D3" i="141"/>
  <c r="D6" i="141"/>
  <c r="E6" i="141"/>
  <c r="F6" i="141"/>
  <c r="G6" i="141"/>
  <c r="E71" i="141"/>
  <c r="D3" i="140"/>
  <c r="D6" i="140"/>
  <c r="E6" i="140"/>
  <c r="F6" i="140"/>
  <c r="G6" i="140"/>
  <c r="E71" i="140"/>
  <c r="D3" i="139"/>
  <c r="D6" i="139"/>
  <c r="E6" i="139"/>
  <c r="D71" i="139"/>
  <c r="D3" i="138"/>
  <c r="M109" i="138" s="1"/>
  <c r="D6" i="138"/>
  <c r="E6" i="138"/>
  <c r="D109" i="138"/>
  <c r="D3" i="137"/>
  <c r="D6" i="137"/>
  <c r="E6" i="137"/>
  <c r="F6" i="137"/>
  <c r="G6" i="137"/>
  <c r="E71" i="137"/>
  <c r="D3" i="136"/>
  <c r="D6" i="136"/>
  <c r="E6" i="136"/>
  <c r="F6" i="136"/>
  <c r="G6" i="136"/>
  <c r="E71" i="136"/>
  <c r="D3" i="135"/>
  <c r="D6" i="135"/>
  <c r="E6" i="135"/>
  <c r="F6" i="135"/>
  <c r="G6" i="135"/>
  <c r="E71" i="135"/>
  <c r="D3" i="134"/>
  <c r="D6" i="134"/>
  <c r="E6" i="134"/>
  <c r="D71" i="134"/>
  <c r="D3" i="133"/>
  <c r="D6" i="133"/>
  <c r="E6" i="133"/>
  <c r="D109" i="133"/>
  <c r="D3" i="132"/>
  <c r="D6" i="132"/>
  <c r="E6" i="132"/>
  <c r="F6" i="132"/>
  <c r="G6" i="132"/>
  <c r="E71" i="132"/>
  <c r="D3" i="131"/>
  <c r="D6" i="131"/>
  <c r="E6" i="131"/>
  <c r="F6" i="131"/>
  <c r="G6" i="131"/>
  <c r="E71" i="131"/>
  <c r="D3" i="130"/>
  <c r="D6" i="130"/>
  <c r="E6" i="130"/>
  <c r="F6" i="130"/>
  <c r="G6" i="130"/>
  <c r="E71" i="130"/>
  <c r="D3" i="129"/>
  <c r="D6" i="129"/>
  <c r="E6" i="129"/>
  <c r="D71" i="129"/>
  <c r="D3" i="128"/>
  <c r="D6" i="128"/>
  <c r="E6" i="128"/>
  <c r="D71" i="128"/>
  <c r="D3" i="127"/>
  <c r="D6" i="127"/>
  <c r="E6" i="127"/>
  <c r="F6" i="127"/>
  <c r="G6" i="127"/>
  <c r="E41" i="127"/>
  <c r="D3" i="126"/>
  <c r="D6" i="126"/>
  <c r="E6" i="126"/>
  <c r="F6" i="126"/>
  <c r="G6" i="126"/>
  <c r="E41" i="126"/>
  <c r="D3" i="125"/>
  <c r="E41" i="125"/>
  <c r="D3" i="124"/>
  <c r="D6" i="124"/>
  <c r="E6" i="124"/>
  <c r="D41" i="124"/>
  <c r="B2" i="123"/>
  <c r="B2" i="125" s="1"/>
  <c r="D3" i="123"/>
  <c r="G6" i="123"/>
  <c r="G6" i="129" s="1"/>
  <c r="H6" i="123"/>
  <c r="H6" i="128" s="1"/>
  <c r="B2" i="175"/>
  <c r="D3" i="175"/>
  <c r="H6" i="175"/>
  <c r="I6" i="175"/>
  <c r="H7" i="175"/>
  <c r="I7" i="175"/>
  <c r="H8" i="175"/>
  <c r="I8" i="175"/>
  <c r="E43" i="175"/>
  <c r="B2" i="174"/>
  <c r="D3" i="174"/>
  <c r="H6" i="174"/>
  <c r="I6" i="174"/>
  <c r="H7" i="174"/>
  <c r="I7" i="174"/>
  <c r="H8" i="174"/>
  <c r="I8" i="174"/>
  <c r="E43" i="174"/>
  <c r="B2" i="103"/>
  <c r="D3" i="103"/>
  <c r="H6" i="103"/>
  <c r="I6" i="103"/>
  <c r="H7" i="103"/>
  <c r="I7" i="103"/>
  <c r="H8" i="103"/>
  <c r="I8" i="103"/>
  <c r="E77" i="103"/>
  <c r="B2" i="119"/>
  <c r="D3" i="119"/>
  <c r="D6" i="119"/>
  <c r="E6" i="119"/>
  <c r="F6" i="119"/>
  <c r="G6" i="119"/>
  <c r="D7" i="119"/>
  <c r="E7" i="119"/>
  <c r="F7" i="119"/>
  <c r="G7" i="119"/>
  <c r="D8" i="119"/>
  <c r="E8" i="119"/>
  <c r="F8" i="119"/>
  <c r="G8" i="119"/>
  <c r="D44" i="119"/>
  <c r="B2" i="101"/>
  <c r="D3" i="101"/>
  <c r="D6" i="101"/>
  <c r="E6" i="101"/>
  <c r="F6" i="101"/>
  <c r="G6" i="101"/>
  <c r="D7" i="101"/>
  <c r="E7" i="101"/>
  <c r="F7" i="101"/>
  <c r="G7" i="101"/>
  <c r="D8" i="101"/>
  <c r="E8" i="101"/>
  <c r="F8" i="101"/>
  <c r="G8" i="101"/>
  <c r="D93" i="101"/>
  <c r="B2" i="100"/>
  <c r="D3" i="100"/>
  <c r="H6" i="100"/>
  <c r="I6" i="100"/>
  <c r="H7" i="100"/>
  <c r="I7" i="100"/>
  <c r="H8" i="100"/>
  <c r="I8" i="100"/>
  <c r="E48" i="100"/>
  <c r="B2" i="99"/>
  <c r="D3" i="99"/>
  <c r="H6" i="99"/>
  <c r="I6" i="99"/>
  <c r="H7" i="99"/>
  <c r="I7" i="99"/>
  <c r="H8" i="99"/>
  <c r="I8" i="99"/>
  <c r="E44" i="99"/>
  <c r="B2" i="98"/>
  <c r="D3" i="98"/>
  <c r="H6" i="98"/>
  <c r="I6" i="98"/>
  <c r="H7" i="98"/>
  <c r="I7" i="98"/>
  <c r="H8" i="98"/>
  <c r="I8" i="98"/>
  <c r="E47" i="98"/>
  <c r="B2" i="97"/>
  <c r="D3" i="97"/>
  <c r="D6" i="97"/>
  <c r="E6" i="97"/>
  <c r="F6" i="97"/>
  <c r="G6" i="97"/>
  <c r="D7" i="97"/>
  <c r="E7" i="97"/>
  <c r="F7" i="97"/>
  <c r="G7" i="97"/>
  <c r="D8" i="97"/>
  <c r="E8" i="97"/>
  <c r="F8" i="97"/>
  <c r="G8" i="97"/>
  <c r="D47" i="97"/>
  <c r="B2" i="96"/>
  <c r="D3" i="96"/>
  <c r="D6" i="96"/>
  <c r="E6" i="96"/>
  <c r="F6" i="96"/>
  <c r="G6" i="96"/>
  <c r="D7" i="96"/>
  <c r="E7" i="96"/>
  <c r="F7" i="96"/>
  <c r="G7" i="96"/>
  <c r="D8" i="96"/>
  <c r="E8" i="96"/>
  <c r="F8" i="96"/>
  <c r="G8" i="96"/>
  <c r="D48" i="96"/>
  <c r="B2" i="95"/>
  <c r="D3" i="95"/>
  <c r="H6" i="95"/>
  <c r="I6" i="95"/>
  <c r="H7" i="95"/>
  <c r="I7" i="95"/>
  <c r="H8" i="95"/>
  <c r="I8" i="95"/>
  <c r="E46" i="95"/>
  <c r="B2" i="94"/>
  <c r="D3" i="94"/>
  <c r="H6" i="94"/>
  <c r="I6" i="94"/>
  <c r="H7" i="94"/>
  <c r="I7" i="94"/>
  <c r="H8" i="94"/>
  <c r="I8" i="94"/>
  <c r="E45" i="94"/>
  <c r="B2" i="93"/>
  <c r="D3" i="93"/>
  <c r="H6" i="93"/>
  <c r="I6" i="93"/>
  <c r="H7" i="93"/>
  <c r="I7" i="93"/>
  <c r="H8" i="93"/>
  <c r="I8" i="93"/>
  <c r="E44" i="93"/>
  <c r="B2" i="92"/>
  <c r="D3" i="92"/>
  <c r="D6" i="92"/>
  <c r="E6" i="92"/>
  <c r="F6" i="92"/>
  <c r="G6" i="92"/>
  <c r="D7" i="92"/>
  <c r="E7" i="92"/>
  <c r="F7" i="92"/>
  <c r="G7" i="92"/>
  <c r="D8" i="92"/>
  <c r="E8" i="92"/>
  <c r="F8" i="92"/>
  <c r="G8" i="92"/>
  <c r="D43" i="92"/>
  <c r="B2" i="91"/>
  <c r="D3" i="91"/>
  <c r="D6" i="91"/>
  <c r="E6" i="91"/>
  <c r="F6" i="91"/>
  <c r="G6" i="91"/>
  <c r="D7" i="91"/>
  <c r="E7" i="91"/>
  <c r="F7" i="91"/>
  <c r="G7" i="91"/>
  <c r="D8" i="91"/>
  <c r="E8" i="91"/>
  <c r="F8" i="91"/>
  <c r="G8" i="91"/>
  <c r="D44" i="91"/>
  <c r="B2" i="38"/>
  <c r="D3" i="38"/>
  <c r="D6" i="38"/>
  <c r="E6" i="38"/>
  <c r="F6" i="38"/>
  <c r="G6" i="38"/>
  <c r="D7" i="38"/>
  <c r="E7" i="38"/>
  <c r="F7" i="38"/>
  <c r="G7" i="38"/>
  <c r="H7" i="38"/>
  <c r="I7" i="38"/>
  <c r="D8" i="38"/>
  <c r="E8" i="38"/>
  <c r="F8" i="38"/>
  <c r="G8" i="38"/>
  <c r="H8" i="38"/>
  <c r="I8" i="38"/>
  <c r="E41" i="38"/>
  <c r="B2" i="37"/>
  <c r="D3" i="37"/>
  <c r="D6" i="37"/>
  <c r="E6" i="37"/>
  <c r="F6" i="37"/>
  <c r="G6" i="37"/>
  <c r="D7" i="37"/>
  <c r="E7" i="37"/>
  <c r="F7" i="37"/>
  <c r="G7" i="37"/>
  <c r="H7" i="37"/>
  <c r="I7" i="37"/>
  <c r="D8" i="37"/>
  <c r="E8" i="37"/>
  <c r="F8" i="37"/>
  <c r="G8" i="37"/>
  <c r="H8" i="37"/>
  <c r="I8" i="37"/>
  <c r="E41" i="37"/>
  <c r="B2" i="36"/>
  <c r="D3" i="36"/>
  <c r="H6" i="36"/>
  <c r="H6" i="37" s="1"/>
  <c r="I6" i="36"/>
  <c r="I6" i="38" s="1"/>
  <c r="J6" i="37"/>
  <c r="K6" i="37"/>
  <c r="L6" i="38"/>
  <c r="M6" i="38"/>
  <c r="N6" i="38"/>
  <c r="H7" i="36"/>
  <c r="I7" i="36"/>
  <c r="J7" i="38"/>
  <c r="L7" i="38"/>
  <c r="M7" i="38"/>
  <c r="N7" i="38"/>
  <c r="H8" i="36"/>
  <c r="I8" i="36"/>
  <c r="J8" i="38"/>
  <c r="K8" i="37"/>
  <c r="L8" i="38"/>
  <c r="M8" i="38"/>
  <c r="N8" i="38"/>
  <c r="E41" i="36"/>
  <c r="B2" i="35"/>
  <c r="D3" i="35"/>
  <c r="D6" i="35"/>
  <c r="E6" i="35"/>
  <c r="F6" i="35"/>
  <c r="G6" i="35"/>
  <c r="D7" i="35"/>
  <c r="E7" i="35"/>
  <c r="F7" i="35"/>
  <c r="G7" i="35"/>
  <c r="D8" i="35"/>
  <c r="E8" i="35"/>
  <c r="F8" i="35"/>
  <c r="G8" i="35"/>
  <c r="D41" i="35"/>
  <c r="I41" i="34"/>
  <c r="I41" i="35" s="1"/>
  <c r="J41" i="34"/>
  <c r="J41" i="35" s="1"/>
  <c r="K41" i="34"/>
  <c r="K41" i="35" s="1"/>
  <c r="I109" i="138" l="1"/>
  <c r="O71" i="145"/>
  <c r="O71" i="137"/>
  <c r="O71" i="131"/>
  <c r="L71" i="144"/>
  <c r="O71" i="146"/>
  <c r="O71" i="140"/>
  <c r="O71" i="132"/>
  <c r="O71" i="136"/>
  <c r="O71" i="130"/>
  <c r="L71" i="143"/>
  <c r="O71" i="147"/>
  <c r="O71" i="141"/>
  <c r="O71" i="135"/>
  <c r="O71" i="142"/>
  <c r="L109" i="133"/>
  <c r="L71" i="128"/>
  <c r="L71" i="134"/>
  <c r="L71" i="129"/>
  <c r="O41" i="127"/>
  <c r="L41" i="123"/>
  <c r="K41" i="173"/>
  <c r="M41" i="177"/>
  <c r="M41" i="155"/>
  <c r="K41" i="164"/>
  <c r="M41" i="163"/>
  <c r="K41" i="154"/>
  <c r="L41" i="124"/>
  <c r="M41" i="166"/>
  <c r="M41" i="170"/>
  <c r="M41" i="150"/>
  <c r="K41" i="148"/>
  <c r="O41" i="126"/>
  <c r="M41" i="178"/>
  <c r="O41" i="125"/>
  <c r="M41" i="171"/>
  <c r="M41" i="151"/>
  <c r="K41" i="167"/>
  <c r="K41" i="165"/>
  <c r="M43" i="175"/>
  <c r="M47" i="98"/>
  <c r="M46" i="95"/>
  <c r="K47" i="97"/>
  <c r="M44" i="99"/>
  <c r="M41" i="36"/>
  <c r="M77" i="103"/>
  <c r="K93" i="101"/>
  <c r="M48" i="100"/>
  <c r="M44" i="93"/>
  <c r="K44" i="91"/>
  <c r="M41" i="37"/>
  <c r="M43" i="174"/>
  <c r="K44" i="119"/>
  <c r="K48" i="96"/>
  <c r="M45" i="94"/>
  <c r="K43" i="92"/>
  <c r="M41" i="38"/>
  <c r="M71" i="147"/>
  <c r="M71" i="141"/>
  <c r="M71" i="135"/>
  <c r="M71" i="142"/>
  <c r="M71" i="136"/>
  <c r="M71" i="130"/>
  <c r="J71" i="143"/>
  <c r="M71" i="146"/>
  <c r="M71" i="132"/>
  <c r="M71" i="145"/>
  <c r="M71" i="137"/>
  <c r="M71" i="131"/>
  <c r="J71" i="144"/>
  <c r="M71" i="140"/>
  <c r="J71" i="134"/>
  <c r="J71" i="129"/>
  <c r="J109" i="133"/>
  <c r="J71" i="128"/>
  <c r="M41" i="125"/>
  <c r="K41" i="171"/>
  <c r="K41" i="151"/>
  <c r="I41" i="167"/>
  <c r="J41" i="124"/>
  <c r="K41" i="166"/>
  <c r="I41" i="148"/>
  <c r="M41" i="126"/>
  <c r="K41" i="178"/>
  <c r="I41" i="165"/>
  <c r="K41" i="163"/>
  <c r="I41" i="154"/>
  <c r="M41" i="127"/>
  <c r="J41" i="123"/>
  <c r="I41" i="173"/>
  <c r="K41" i="177"/>
  <c r="K41" i="155"/>
  <c r="I41" i="164"/>
  <c r="K41" i="170"/>
  <c r="K41" i="150"/>
  <c r="K77" i="103"/>
  <c r="I93" i="101"/>
  <c r="K48" i="100"/>
  <c r="K44" i="93"/>
  <c r="I44" i="91"/>
  <c r="K41" i="37"/>
  <c r="K43" i="174"/>
  <c r="I44" i="119"/>
  <c r="I48" i="96"/>
  <c r="K45" i="94"/>
  <c r="I43" i="92"/>
  <c r="K41" i="38"/>
  <c r="K41" i="36"/>
  <c r="K43" i="175"/>
  <c r="K47" i="98"/>
  <c r="K46" i="95"/>
  <c r="I47" i="97"/>
  <c r="K44" i="99"/>
  <c r="N71" i="142"/>
  <c r="N71" i="136"/>
  <c r="N71" i="130"/>
  <c r="K71" i="143"/>
  <c r="N71" i="145"/>
  <c r="N71" i="137"/>
  <c r="N71" i="131"/>
  <c r="K71" i="144"/>
  <c r="N71" i="135"/>
  <c r="N71" i="146"/>
  <c r="N71" i="140"/>
  <c r="N71" i="132"/>
  <c r="N71" i="141"/>
  <c r="N71" i="147"/>
  <c r="K71" i="134"/>
  <c r="K109" i="133"/>
  <c r="K71" i="128"/>
  <c r="K71" i="129"/>
  <c r="N41" i="126"/>
  <c r="L41" i="178"/>
  <c r="J41" i="165"/>
  <c r="L41" i="163"/>
  <c r="J41" i="154"/>
  <c r="N41" i="127"/>
  <c r="K41" i="123"/>
  <c r="J41" i="173"/>
  <c r="L41" i="177"/>
  <c r="L41" i="155"/>
  <c r="J41" i="164"/>
  <c r="L41" i="151"/>
  <c r="K41" i="124"/>
  <c r="L41" i="166"/>
  <c r="L41" i="170"/>
  <c r="L41" i="150"/>
  <c r="J41" i="148"/>
  <c r="N41" i="125"/>
  <c r="L41" i="171"/>
  <c r="J41" i="167"/>
  <c r="L43" i="174"/>
  <c r="J44" i="119"/>
  <c r="J48" i="96"/>
  <c r="L45" i="94"/>
  <c r="J43" i="92"/>
  <c r="L41" i="38"/>
  <c r="L43" i="175"/>
  <c r="L47" i="98"/>
  <c r="L46" i="95"/>
  <c r="J47" i="97"/>
  <c r="L44" i="99"/>
  <c r="L41" i="36"/>
  <c r="L77" i="103"/>
  <c r="J93" i="101"/>
  <c r="L48" i="100"/>
  <c r="L44" i="93"/>
  <c r="J44" i="91"/>
  <c r="L41" i="37"/>
  <c r="I6" i="176"/>
  <c r="H7" i="176"/>
  <c r="J109" i="138"/>
  <c r="L109" i="138"/>
  <c r="J6" i="125"/>
  <c r="J6" i="146" s="1"/>
  <c r="M8" i="37"/>
  <c r="B2" i="131"/>
  <c r="L6" i="37"/>
  <c r="L7" i="37"/>
  <c r="I6" i="37"/>
  <c r="K109" i="138"/>
  <c r="L8" i="37"/>
  <c r="B2" i="129"/>
  <c r="J8" i="37"/>
  <c r="N7" i="37"/>
  <c r="M6" i="37"/>
  <c r="K8" i="38"/>
  <c r="H6" i="38"/>
  <c r="N8" i="37"/>
  <c r="M7" i="37"/>
  <c r="J7" i="37"/>
  <c r="N6" i="37"/>
  <c r="J6" i="38"/>
  <c r="K7" i="38"/>
  <c r="K7" i="37"/>
  <c r="K6" i="38"/>
  <c r="H6" i="144"/>
  <c r="H6" i="138"/>
  <c r="H6" i="139"/>
  <c r="H6" i="129"/>
  <c r="H6" i="134"/>
  <c r="H6" i="143"/>
  <c r="H6" i="133"/>
  <c r="K6" i="125"/>
  <c r="H6" i="124"/>
  <c r="G6" i="139"/>
  <c r="G6" i="134"/>
  <c r="G6" i="128"/>
  <c r="G6" i="143"/>
  <c r="G6" i="133"/>
  <c r="G6" i="144"/>
  <c r="G6" i="138"/>
  <c r="B2" i="127"/>
  <c r="B2" i="147"/>
  <c r="B2" i="145"/>
  <c r="B2" i="139"/>
  <c r="B2" i="135"/>
  <c r="B2" i="142"/>
  <c r="B2" i="140"/>
  <c r="B2" i="136"/>
  <c r="B2" i="134"/>
  <c r="B2" i="128"/>
  <c r="B2" i="143"/>
  <c r="B2" i="141"/>
  <c r="B2" i="137"/>
  <c r="B2" i="133"/>
  <c r="B2" i="146"/>
  <c r="B2" i="144"/>
  <c r="B2" i="138"/>
  <c r="B2" i="132"/>
  <c r="B2" i="130"/>
  <c r="B2" i="126"/>
  <c r="G6" i="124"/>
  <c r="B2" i="124"/>
  <c r="I7" i="176" l="1"/>
  <c r="I71" i="139"/>
  <c r="M71" i="139"/>
  <c r="H8" i="176"/>
  <c r="K71" i="139"/>
  <c r="J71" i="139"/>
  <c r="J6" i="147"/>
  <c r="J6" i="137"/>
  <c r="J6" i="126"/>
  <c r="L71" i="139"/>
  <c r="J6" i="140"/>
  <c r="J6" i="131"/>
  <c r="J6" i="142"/>
  <c r="J6" i="130"/>
  <c r="J6" i="141"/>
  <c r="J6" i="127"/>
  <c r="J6" i="135"/>
  <c r="J6" i="132"/>
  <c r="J6" i="136"/>
  <c r="J6" i="145"/>
  <c r="K6" i="142"/>
  <c r="K6" i="140"/>
  <c r="K6" i="136"/>
  <c r="K6" i="141"/>
  <c r="K6" i="137"/>
  <c r="K6" i="131"/>
  <c r="K6" i="146"/>
  <c r="K6" i="147"/>
  <c r="K6" i="145"/>
  <c r="K6" i="135"/>
  <c r="K6" i="126"/>
  <c r="K6" i="132"/>
  <c r="K6" i="127"/>
  <c r="K6" i="130"/>
  <c r="I8" i="176" l="1"/>
  <c r="H9" i="176"/>
  <c r="I9" i="176" l="1"/>
  <c r="H10" i="176"/>
  <c r="I10" i="176" l="1"/>
  <c r="H11" i="176"/>
  <c r="I11" i="176" s="1"/>
  <c r="H12" i="176" l="1"/>
  <c r="I12" i="176" l="1"/>
  <c r="H13" i="176"/>
  <c r="I13" i="176" s="1"/>
  <c r="H14" i="176" l="1"/>
  <c r="I14" i="176" s="1"/>
  <c r="H15" i="176" l="1"/>
  <c r="I15" i="176" s="1"/>
  <c r="H16" i="176" l="1"/>
  <c r="I16" i="176" s="1"/>
  <c r="H17" i="176" l="1"/>
  <c r="I17" i="176" s="1"/>
  <c r="H18" i="176" l="1"/>
  <c r="I18" i="176" s="1"/>
  <c r="H19" i="176" l="1"/>
  <c r="I19" i="176" s="1"/>
  <c r="H20" i="176" l="1"/>
  <c r="I20" i="176" s="1"/>
  <c r="H21" i="176" l="1"/>
  <c r="I21" i="176" s="1"/>
  <c r="H22" i="176" l="1"/>
  <c r="I22" i="176" s="1"/>
  <c r="H23" i="176" l="1"/>
  <c r="I23" i="176" s="1"/>
  <c r="H24" i="176" l="1"/>
  <c r="I24" i="176" s="1"/>
  <c r="H25" i="176" l="1"/>
  <c r="I25" i="176" s="1"/>
  <c r="H26" i="176" l="1"/>
  <c r="I26" i="176" s="1"/>
  <c r="H27" i="176" l="1"/>
  <c r="I27" i="176" s="1"/>
  <c r="H28" i="176" l="1"/>
  <c r="I28" i="176" s="1"/>
  <c r="H29" i="176" l="1"/>
  <c r="I29" i="176" s="1"/>
  <c r="H30" i="176" l="1"/>
  <c r="I30" i="176" s="1"/>
  <c r="H31" i="176" l="1"/>
  <c r="I31" i="176" s="1"/>
  <c r="H32" i="176" l="1"/>
  <c r="I32" i="176" s="1"/>
  <c r="H33" i="176" l="1"/>
  <c r="I33" i="176" s="1"/>
  <c r="H34" i="176" l="1"/>
  <c r="I34" i="176" s="1"/>
  <c r="H35" i="176" l="1"/>
  <c r="I35" i="176" s="1"/>
  <c r="H36" i="176" l="1"/>
  <c r="I36" i="176" s="1"/>
  <c r="H37" i="176" l="1"/>
  <c r="I37" i="176" s="1"/>
  <c r="H38" i="176" l="1"/>
  <c r="I38" i="176" s="1"/>
  <c r="H39" i="176" l="1"/>
  <c r="I39" i="176" s="1"/>
  <c r="H40" i="176" l="1"/>
  <c r="I40" i="176" s="1"/>
  <c r="H41" i="176" l="1"/>
  <c r="I41" i="176" s="1"/>
  <c r="H42" i="176" l="1"/>
  <c r="I42" i="176" s="1"/>
  <c r="H43" i="176" l="1"/>
  <c r="I43" i="176" s="1"/>
  <c r="H44" i="176" l="1"/>
  <c r="I44" i="176" s="1"/>
  <c r="H45" i="176" l="1"/>
  <c r="I45" i="176" s="1"/>
  <c r="H46" i="176" l="1"/>
  <c r="I46" i="176" s="1"/>
  <c r="H47" i="176" l="1"/>
  <c r="I47" i="176" s="1"/>
  <c r="H48" i="176" l="1"/>
  <c r="I48" i="176" s="1"/>
  <c r="H49" i="176" l="1"/>
  <c r="I49" i="176" s="1"/>
  <c r="H50" i="176" l="1"/>
  <c r="I50" i="176" s="1"/>
  <c r="H51" i="176" l="1"/>
  <c r="I51" i="176" s="1"/>
  <c r="H52" i="176" l="1"/>
  <c r="I52" i="176" s="1"/>
  <c r="H53" i="176" l="1"/>
  <c r="I53" i="176" s="1"/>
  <c r="H54" i="176" l="1"/>
  <c r="I54" i="176" s="1"/>
  <c r="H55" i="176" l="1"/>
  <c r="I55" i="176" s="1"/>
  <c r="H56" i="176" l="1"/>
  <c r="I56" i="176" s="1"/>
  <c r="H57" i="176" l="1"/>
  <c r="I57" i="176" s="1"/>
  <c r="H58" i="176" l="1"/>
  <c r="I58" i="176" s="1"/>
  <c r="H59" i="176" l="1"/>
  <c r="I59" i="176" s="1"/>
  <c r="H60" i="176" l="1"/>
  <c r="I60" i="176" s="1"/>
  <c r="H61" i="176" l="1"/>
  <c r="I61" i="176" s="1"/>
  <c r="H62" i="176" l="1"/>
  <c r="I62" i="176" s="1"/>
  <c r="H63" i="176" l="1"/>
  <c r="I63" i="176" s="1"/>
  <c r="H64" i="176" l="1"/>
  <c r="I64" i="176" s="1"/>
  <c r="H65" i="176" l="1"/>
  <c r="I65" i="176" s="1"/>
  <c r="H66" i="176" l="1"/>
  <c r="I66" i="176" s="1"/>
  <c r="H67" i="176" l="1"/>
  <c r="I67" i="176" s="1"/>
  <c r="H68" i="176" l="1"/>
  <c r="I68" i="176" s="1"/>
  <c r="H69" i="176" l="1"/>
  <c r="I69" i="176" s="1"/>
  <c r="H70" i="176" l="1"/>
  <c r="I70" i="176" s="1"/>
  <c r="H71" i="176" l="1"/>
  <c r="I71" i="176" s="1"/>
  <c r="H72" i="176" l="1"/>
  <c r="I72" i="176" s="1"/>
  <c r="H73" i="176" l="1"/>
  <c r="I73" i="176" s="1"/>
  <c r="H74" i="176" l="1"/>
  <c r="I74" i="176" s="1"/>
  <c r="H75" i="176" l="1"/>
  <c r="I75" i="176" s="1"/>
  <c r="H76" i="176" l="1"/>
  <c r="I76" i="176" s="1"/>
  <c r="H77" i="176" l="1"/>
  <c r="I77" i="176" s="1"/>
  <c r="H78" i="176" l="1"/>
  <c r="I78" i="176" s="1"/>
  <c r="H79" i="176" l="1"/>
  <c r="I79" i="176" s="1"/>
  <c r="H80" i="176" l="1"/>
  <c r="I80" i="176" s="1"/>
  <c r="H81" i="176" l="1"/>
  <c r="I81" i="176" s="1"/>
  <c r="H82" i="176" l="1"/>
  <c r="I82" i="176" s="1"/>
  <c r="H83" i="176" l="1"/>
  <c r="I83" i="176" s="1"/>
  <c r="H84" i="176" l="1"/>
  <c r="I84" i="176" s="1"/>
  <c r="H85" i="176" l="1"/>
  <c r="I85" i="176" s="1"/>
  <c r="H86" i="176" l="1"/>
  <c r="I86" i="176" s="1"/>
  <c r="H87" i="176" l="1"/>
  <c r="I87" i="176" s="1"/>
  <c r="H88" i="176" l="1"/>
  <c r="I88" i="176" s="1"/>
  <c r="H89" i="176" l="1"/>
  <c r="I89" i="176" s="1"/>
  <c r="H90" i="176" l="1"/>
  <c r="I90" i="176" s="1"/>
  <c r="H91" i="176" l="1"/>
  <c r="I91" i="176" s="1"/>
  <c r="H92" i="176" l="1"/>
  <c r="I92" i="176" s="1"/>
  <c r="H93" i="176" l="1"/>
  <c r="I93" i="176" s="1"/>
  <c r="H94" i="176" l="1"/>
  <c r="I94" i="176" s="1"/>
  <c r="H95" i="176" l="1"/>
  <c r="I95" i="176" s="1"/>
  <c r="H96" i="176" l="1"/>
  <c r="I96" i="176" s="1"/>
  <c r="H97" i="176" l="1"/>
  <c r="I97" i="176" s="1"/>
  <c r="H98" i="176" l="1"/>
  <c r="I98" i="176" s="1"/>
  <c r="H99" i="176" l="1"/>
  <c r="I99" i="176" s="1"/>
  <c r="H100" i="176" l="1"/>
  <c r="I100" i="176" s="1"/>
  <c r="H101" i="176" l="1"/>
  <c r="I101" i="176" s="1"/>
  <c r="H102" i="176" l="1"/>
  <c r="I102" i="176" s="1"/>
  <c r="H103" i="176" l="1"/>
  <c r="I103" i="176" s="1"/>
  <c r="H104" i="176" l="1"/>
  <c r="I104" i="176" s="1"/>
  <c r="H105" i="176" l="1"/>
  <c r="I105" i="176" s="1"/>
  <c r="H106" i="176" l="1"/>
  <c r="I106" i="176" s="1"/>
  <c r="H107" i="176" l="1"/>
  <c r="I107" i="176" s="1"/>
  <c r="H108" i="176" l="1"/>
  <c r="I108" i="176" s="1"/>
  <c r="H109" i="176" l="1"/>
  <c r="I109" i="176" s="1"/>
  <c r="H110" i="176" l="1"/>
  <c r="I110" i="176" s="1"/>
  <c r="H111" i="176" l="1"/>
  <c r="I111" i="176" s="1"/>
  <c r="E77" i="176" l="1"/>
  <c r="E159" i="176"/>
  <c r="E321" i="176"/>
  <c r="E336" i="176"/>
  <c r="E478" i="176"/>
  <c r="E296" i="176"/>
  <c r="E92" i="176"/>
  <c r="E591" i="176"/>
  <c r="E214" i="176"/>
  <c r="E471" i="176"/>
  <c r="E706" i="176"/>
  <c r="E181" i="176"/>
  <c r="E234" i="176"/>
  <c r="E649" i="176"/>
  <c r="E230" i="176"/>
  <c r="E419" i="176"/>
  <c r="E482" i="176"/>
  <c r="E424" i="176"/>
  <c r="E205" i="176"/>
  <c r="E442" i="176"/>
  <c r="E606" i="176"/>
  <c r="E329" i="176"/>
  <c r="E423" i="176"/>
  <c r="E247" i="176"/>
  <c r="E111" i="176"/>
  <c r="E130" i="176"/>
  <c r="E390" i="176"/>
  <c r="E160" i="176"/>
  <c r="E176" i="176"/>
  <c r="E152" i="176"/>
  <c r="E575" i="176"/>
  <c r="E558" i="176"/>
  <c r="E144" i="176"/>
  <c r="E445" i="176"/>
  <c r="E463" i="176"/>
  <c r="E145" i="176"/>
  <c r="E237" i="176"/>
  <c r="E394" i="176"/>
  <c r="E659" i="176"/>
  <c r="E104" i="176"/>
  <c r="E611" i="176"/>
  <c r="E663" i="176"/>
  <c r="E551" i="176"/>
  <c r="E698" i="176"/>
  <c r="E597" i="176"/>
  <c r="E356" i="176"/>
  <c r="E461" i="176"/>
  <c r="E656" i="176"/>
  <c r="E28" i="176"/>
  <c r="E696" i="176"/>
  <c r="E360" i="176"/>
  <c r="E163" i="176"/>
  <c r="E425" i="176"/>
  <c r="E74" i="176"/>
  <c r="E199" i="176"/>
  <c r="E274" i="176"/>
  <c r="E173" i="176"/>
  <c r="E369" i="176"/>
  <c r="E415" i="176"/>
  <c r="E720" i="176"/>
  <c r="E103" i="176"/>
  <c r="E486" i="176"/>
  <c r="E254" i="176"/>
  <c r="E409" i="176"/>
  <c r="E302" i="176"/>
  <c r="E305" i="176"/>
  <c r="E547" i="176"/>
  <c r="E72" i="176"/>
  <c r="E229" i="176"/>
  <c r="E127" i="176"/>
  <c r="E45" i="176"/>
  <c r="E494" i="176"/>
  <c r="E548" i="176"/>
  <c r="E114" i="176"/>
  <c r="E183" i="176"/>
  <c r="E721" i="176"/>
  <c r="E488" i="176"/>
  <c r="E549" i="176"/>
  <c r="E576" i="176"/>
  <c r="E705" i="176"/>
  <c r="E218" i="176"/>
  <c r="E263" i="176"/>
  <c r="E146" i="176"/>
  <c r="E644" i="176"/>
  <c r="E186" i="176"/>
  <c r="E524" i="176"/>
  <c r="E557" i="176"/>
  <c r="E319" i="176"/>
  <c r="E426" i="176"/>
  <c r="E113" i="176"/>
  <c r="E647" i="176"/>
  <c r="E334" i="176"/>
  <c r="E586" i="176"/>
  <c r="E498" i="176"/>
  <c r="E534" i="176"/>
  <c r="E629" i="176"/>
  <c r="E414" i="176"/>
  <c r="E443" i="176"/>
  <c r="E316" i="176"/>
  <c r="E136" i="176"/>
  <c r="E276" i="176"/>
  <c r="E713" i="176"/>
  <c r="E123" i="176"/>
  <c r="E241" i="176"/>
  <c r="E226" i="176"/>
  <c r="E596" i="176"/>
  <c r="E570" i="176"/>
  <c r="E679" i="176"/>
  <c r="E700" i="176"/>
  <c r="E102" i="176"/>
  <c r="E107" i="176"/>
  <c r="E224" i="176"/>
  <c r="E165" i="176"/>
  <c r="E359" i="176"/>
  <c r="E282" i="176"/>
  <c r="E100" i="176"/>
  <c r="E368" i="176"/>
  <c r="E544" i="176"/>
  <c r="E184" i="176"/>
  <c r="E33" i="176"/>
  <c r="E421" i="176"/>
  <c r="E511" i="176"/>
  <c r="E367" i="176"/>
  <c r="E744" i="176"/>
  <c r="E220" i="176"/>
  <c r="E381" i="176"/>
  <c r="E386" i="176"/>
  <c r="E434" i="176"/>
  <c r="E148" i="176"/>
  <c r="E122" i="176"/>
  <c r="E537" i="176"/>
  <c r="E456" i="176"/>
  <c r="E714" i="176"/>
  <c r="E362" i="176"/>
  <c r="E697" i="176"/>
  <c r="E129" i="176"/>
  <c r="E487" i="176"/>
  <c r="E468" i="176"/>
  <c r="E175" i="176"/>
  <c r="E156" i="176"/>
  <c r="E725" i="176"/>
  <c r="E355" i="176"/>
  <c r="E323" i="176"/>
  <c r="E352" i="176"/>
  <c r="E680" i="176"/>
  <c r="E331" i="176"/>
  <c r="E70" i="176"/>
  <c r="E492" i="176"/>
  <c r="E192" i="176"/>
  <c r="E258" i="176"/>
  <c r="E559" i="176"/>
  <c r="E694" i="176"/>
  <c r="E691" i="176"/>
  <c r="E690" i="176"/>
  <c r="E605" i="176"/>
  <c r="E242" i="176"/>
  <c r="E24" i="176"/>
  <c r="E427" i="176"/>
  <c r="E182" i="176"/>
  <c r="E405" i="176"/>
  <c r="E62" i="176"/>
  <c r="E170" i="176"/>
  <c r="E361" i="176"/>
  <c r="E372" i="176"/>
  <c r="E525" i="176"/>
  <c r="E284" i="176"/>
  <c r="E417" i="176"/>
  <c r="E246" i="176"/>
  <c r="E550" i="176"/>
  <c r="E31" i="176"/>
  <c r="E37" i="176"/>
  <c r="E294" i="176"/>
  <c r="E255" i="176"/>
  <c r="E717" i="176"/>
  <c r="E202" i="176"/>
  <c r="E18" i="176"/>
  <c r="E602" i="176"/>
  <c r="E655" i="176"/>
  <c r="E311" i="176"/>
  <c r="E631" i="176"/>
  <c r="E317" i="176"/>
  <c r="E49" i="176"/>
  <c r="E351" i="176"/>
  <c r="E27" i="176"/>
  <c r="E300" i="176"/>
  <c r="E261" i="176"/>
  <c r="E632" i="176"/>
  <c r="E545" i="176"/>
  <c r="E98" i="176"/>
  <c r="E541" i="176"/>
  <c r="E408" i="176"/>
  <c r="E43" i="176"/>
  <c r="E64" i="176"/>
  <c r="E670" i="176"/>
  <c r="E233" i="176"/>
  <c r="E563" i="176"/>
  <c r="E607" i="176"/>
  <c r="E438" i="176"/>
  <c r="E342" i="176"/>
  <c r="E710" i="176"/>
  <c r="E653" i="176"/>
  <c r="E309" i="176"/>
  <c r="E339" i="176"/>
  <c r="E506" i="176"/>
  <c r="E465" i="176"/>
  <c r="E179" i="176"/>
  <c r="E88" i="176"/>
  <c r="E540" i="176"/>
  <c r="E324" i="176"/>
  <c r="E228" i="176"/>
  <c r="E204" i="176"/>
  <c r="E594" i="176"/>
  <c r="E685" i="176"/>
  <c r="E610" i="176"/>
  <c r="E332" i="176"/>
  <c r="E87" i="176"/>
  <c r="E734" i="176"/>
  <c r="E529" i="176"/>
  <c r="E235" i="176"/>
  <c r="E314" i="176"/>
  <c r="E310" i="176"/>
  <c r="E250" i="176"/>
  <c r="E473" i="176"/>
  <c r="E171" i="176"/>
  <c r="E501" i="176"/>
  <c r="E223" i="176"/>
  <c r="E297" i="176"/>
  <c r="E137" i="176"/>
  <c r="E252" i="176"/>
  <c r="E371" i="176"/>
  <c r="E444" i="176"/>
  <c r="E44" i="176"/>
  <c r="E346" i="176"/>
  <c r="E608" i="176"/>
  <c r="E467" i="176"/>
  <c r="E622" i="176"/>
  <c r="E313" i="176"/>
  <c r="E733" i="176"/>
  <c r="E736" i="176"/>
  <c r="E143" i="176"/>
  <c r="E619" i="176"/>
  <c r="E640" i="176"/>
  <c r="E115" i="176"/>
  <c r="E660" i="176"/>
  <c r="E642" i="176"/>
  <c r="E7" i="176"/>
  <c r="E555" i="176"/>
  <c r="E248" i="176"/>
  <c r="E565" i="176"/>
  <c r="E133" i="176"/>
  <c r="E140" i="176"/>
  <c r="E587" i="176"/>
  <c r="E675" i="176"/>
  <c r="E131" i="176"/>
  <c r="E374" i="176"/>
  <c r="E454" i="176"/>
  <c r="E416" i="176"/>
  <c r="E561" i="176"/>
  <c r="E307" i="176"/>
  <c r="E532" i="176"/>
  <c r="E661" i="176"/>
  <c r="E614" i="176"/>
  <c r="E568" i="176"/>
  <c r="E29" i="176"/>
  <c r="E256" i="176"/>
  <c r="E678" i="176"/>
  <c r="E327" i="176"/>
  <c r="E490" i="176"/>
  <c r="E6" i="176"/>
  <c r="E117" i="176"/>
  <c r="E484" i="176"/>
  <c r="E84" i="176"/>
  <c r="E344" i="176"/>
  <c r="E458" i="176"/>
  <c r="E441" i="176"/>
  <c r="E502" i="176"/>
  <c r="E57" i="176"/>
  <c r="E731" i="176"/>
  <c r="E741" i="176"/>
  <c r="E363" i="176"/>
  <c r="E556" i="176"/>
  <c r="E264" i="176"/>
  <c r="E536" i="176"/>
  <c r="E391" i="176"/>
  <c r="E676" i="176"/>
  <c r="E729" i="176"/>
  <c r="E85" i="176"/>
  <c r="E393" i="176"/>
  <c r="E507" i="176"/>
  <c r="E646" i="176"/>
  <c r="E52" i="176"/>
  <c r="E301" i="176"/>
  <c r="E11" i="176"/>
  <c r="E203" i="176"/>
  <c r="E716" i="176"/>
  <c r="E383" i="176"/>
  <c r="E527" i="176"/>
  <c r="E71" i="176"/>
  <c r="E449" i="176"/>
  <c r="E491" i="176"/>
  <c r="E543" i="176"/>
  <c r="E190" i="176"/>
  <c r="E22" i="176"/>
  <c r="E448" i="176"/>
  <c r="E328" i="176"/>
  <c r="E36" i="176"/>
  <c r="E187" i="176"/>
  <c r="E683" i="176"/>
  <c r="E516" i="176"/>
  <c r="E243" i="176"/>
  <c r="E732" i="176"/>
  <c r="E601" i="176"/>
  <c r="E512" i="176"/>
  <c r="E51" i="176"/>
  <c r="E200" i="176"/>
  <c r="E583" i="176"/>
  <c r="E479" i="176"/>
  <c r="E215" i="176"/>
  <c r="E582" i="176"/>
  <c r="E566" i="176"/>
  <c r="E91" i="176"/>
  <c r="E60" i="176"/>
  <c r="E402" i="176"/>
  <c r="E83" i="176"/>
  <c r="E400" i="176"/>
  <c r="E636" i="176"/>
  <c r="E253" i="176"/>
  <c r="E79" i="176"/>
  <c r="E447" i="176"/>
  <c r="E638" i="176"/>
  <c r="E135" i="176"/>
  <c r="E740" i="176"/>
  <c r="E470" i="176"/>
  <c r="E101" i="176"/>
  <c r="E567" i="176"/>
  <c r="E292" i="176"/>
  <c r="E25" i="176"/>
  <c r="E293" i="176"/>
  <c r="E469" i="176"/>
  <c r="E109" i="176"/>
  <c r="E595" i="176"/>
  <c r="E598" i="176"/>
  <c r="E358" i="176"/>
  <c r="E389" i="176"/>
  <c r="E345" i="176"/>
  <c r="E677" i="176"/>
  <c r="E35" i="176"/>
  <c r="E493" i="176"/>
  <c r="E651" i="176"/>
  <c r="E452" i="176"/>
  <c r="E413" i="176"/>
  <c r="E592" i="176"/>
  <c r="E139" i="176"/>
  <c r="E121" i="176"/>
  <c r="E612" i="176"/>
  <c r="E266" i="176"/>
  <c r="E244" i="176"/>
  <c r="E82" i="176"/>
  <c r="E520" i="176"/>
  <c r="E40" i="176"/>
  <c r="E158" i="176"/>
  <c r="E505" i="176"/>
  <c r="E155" i="176"/>
  <c r="E618" i="176"/>
  <c r="E201" i="176"/>
  <c r="E15" i="176"/>
  <c r="E162" i="176"/>
  <c r="E574" i="176"/>
  <c r="E472" i="176"/>
  <c r="E128" i="176"/>
  <c r="E519" i="176"/>
  <c r="E333" i="176"/>
  <c r="E221" i="176"/>
  <c r="E120" i="176"/>
  <c r="E600" i="176"/>
  <c r="E437" i="176"/>
  <c r="E288" i="176"/>
  <c r="E125" i="176"/>
  <c r="E429" i="176"/>
  <c r="E412" i="176"/>
  <c r="E4" i="176"/>
  <c r="E350" i="176"/>
  <c r="E476" i="176"/>
  <c r="E662" i="176"/>
  <c r="E480" i="176"/>
  <c r="E290" i="176"/>
  <c r="E673" i="176"/>
  <c r="E584" i="176"/>
  <c r="E560" i="176"/>
  <c r="E216" i="176"/>
  <c r="E376" i="176"/>
  <c r="E637" i="176"/>
  <c r="E335" i="176"/>
  <c r="E285" i="176"/>
  <c r="E289" i="176"/>
  <c r="E366" i="176"/>
  <c r="E439" i="176"/>
  <c r="E457" i="176"/>
  <c r="E126" i="176"/>
  <c r="E180" i="176"/>
  <c r="E26" i="176"/>
  <c r="E633" i="176"/>
  <c r="E485" i="176"/>
  <c r="E56" i="176"/>
  <c r="E132" i="176"/>
  <c r="E500" i="176"/>
  <c r="E12" i="176"/>
  <c r="E188" i="176"/>
  <c r="E298" i="176"/>
  <c r="E569" i="176"/>
  <c r="E702" i="176"/>
  <c r="E671" i="176"/>
  <c r="E291" i="176"/>
  <c r="E280" i="176"/>
  <c r="E78" i="176"/>
  <c r="E617" i="176"/>
  <c r="E579" i="176"/>
  <c r="E578" i="176"/>
  <c r="E370" i="176"/>
  <c r="E151" i="176"/>
  <c r="E474" i="176"/>
  <c r="E124" i="176"/>
  <c r="E320" i="176"/>
  <c r="E475" i="176"/>
  <c r="E8" i="176"/>
  <c r="E287" i="176"/>
  <c r="E213" i="176"/>
  <c r="E9" i="176"/>
  <c r="E239" i="176"/>
  <c r="E168" i="176"/>
  <c r="E466" i="176"/>
  <c r="E318" i="176"/>
  <c r="E154" i="176"/>
  <c r="E134" i="176"/>
  <c r="E573" i="176"/>
  <c r="E93" i="176"/>
  <c r="E564" i="176"/>
  <c r="E704" i="176"/>
  <c r="E707" i="176"/>
  <c r="E348" i="176"/>
  <c r="E599" i="176"/>
  <c r="E455" i="176"/>
  <c r="E681" i="176"/>
  <c r="E94" i="176"/>
  <c r="E538" i="176"/>
  <c r="E422" i="176"/>
  <c r="E10" i="176"/>
  <c r="E523" i="176"/>
  <c r="E277" i="176"/>
  <c r="E21" i="176"/>
  <c r="E349" i="176"/>
  <c r="E509" i="176"/>
  <c r="E730" i="176"/>
  <c r="E141" i="176"/>
  <c r="E689" i="176"/>
  <c r="E13" i="176"/>
  <c r="E615" i="176"/>
  <c r="E616" i="176"/>
  <c r="E343" i="176"/>
  <c r="E365" i="176"/>
  <c r="E526" i="176"/>
  <c r="E14" i="176"/>
  <c r="E664" i="176"/>
  <c r="E388" i="176"/>
  <c r="E268" i="176"/>
  <c r="E593" i="176"/>
  <c r="E96" i="176"/>
  <c r="E198" i="176"/>
  <c r="E672" i="176"/>
  <c r="E164" i="176"/>
  <c r="E397" i="176"/>
  <c r="E167" i="176"/>
  <c r="E497" i="176"/>
  <c r="E483" i="176"/>
  <c r="E711" i="176"/>
  <c r="E739" i="176"/>
  <c r="E460" i="176"/>
  <c r="E572" i="176"/>
  <c r="E53" i="176"/>
  <c r="E161" i="176"/>
  <c r="E420" i="176"/>
  <c r="E626" i="176"/>
  <c r="E20" i="176"/>
  <c r="E23" i="176"/>
  <c r="E66" i="176"/>
  <c r="E657" i="176"/>
  <c r="E531" i="176"/>
  <c r="E722" i="176"/>
  <c r="E209" i="176"/>
  <c r="E723" i="176"/>
  <c r="E378" i="176"/>
  <c r="E281" i="176"/>
  <c r="E385" i="176"/>
  <c r="E48" i="176"/>
  <c r="E373" i="176"/>
  <c r="E61" i="176"/>
  <c r="E589" i="176"/>
  <c r="E340" i="176"/>
  <c r="E539" i="176"/>
  <c r="E286" i="176"/>
  <c r="E735" i="176"/>
  <c r="E552" i="176"/>
  <c r="E489" i="176"/>
  <c r="E518" i="176"/>
  <c r="E106" i="176"/>
  <c r="E206" i="176"/>
  <c r="E669" i="176"/>
  <c r="E249" i="176"/>
  <c r="E533" i="176"/>
  <c r="E153" i="176"/>
  <c r="E326" i="176"/>
  <c r="E337" i="176"/>
  <c r="E446" i="176"/>
  <c r="E652" i="176"/>
  <c r="E308" i="176"/>
  <c r="E73" i="176"/>
  <c r="E251" i="176"/>
  <c r="E194" i="176"/>
  <c r="E692" i="176"/>
  <c r="E347" i="176"/>
  <c r="E639" i="176"/>
  <c r="E724" i="176"/>
  <c r="E142" i="176"/>
  <c r="E110" i="176"/>
  <c r="E81" i="176"/>
  <c r="E299" i="176"/>
  <c r="E515" i="176"/>
  <c r="E737" i="176"/>
  <c r="E265" i="176"/>
  <c r="E304" i="176"/>
  <c r="E245" i="176"/>
  <c r="E623" i="176"/>
  <c r="E581" i="176"/>
  <c r="E357" i="176"/>
  <c r="E522" i="176"/>
  <c r="E450" i="176"/>
  <c r="E303" i="176"/>
  <c r="E112" i="176"/>
  <c r="E521" i="176"/>
  <c r="E38" i="176"/>
  <c r="E403" i="176"/>
  <c r="E149" i="176"/>
  <c r="E715" i="176"/>
  <c r="E59" i="176"/>
  <c r="E105" i="176"/>
  <c r="E116" i="176"/>
  <c r="E648" i="176"/>
  <c r="E431" i="176"/>
  <c r="E147" i="176"/>
  <c r="E684" i="176"/>
  <c r="E396" i="176"/>
  <c r="E185" i="176"/>
  <c r="E212" i="176"/>
  <c r="E517" i="176"/>
  <c r="E627" i="176"/>
  <c r="E279" i="176"/>
  <c r="E322" i="176"/>
  <c r="E624" i="176"/>
  <c r="E440" i="176"/>
  <c r="E399" i="176"/>
  <c r="E451" i="176"/>
  <c r="E32" i="176"/>
  <c r="E635" i="176"/>
  <c r="E16" i="176"/>
  <c r="E535" i="176"/>
  <c r="E95" i="176"/>
  <c r="E174" i="176"/>
  <c r="E514" i="176"/>
  <c r="E628" i="176"/>
  <c r="E270" i="176"/>
  <c r="E590" i="176"/>
  <c r="E699" i="176"/>
  <c r="E278" i="176"/>
  <c r="E273" i="176"/>
  <c r="E738" i="176"/>
  <c r="E99" i="176"/>
  <c r="E630" i="176"/>
  <c r="E177" i="176"/>
  <c r="E58" i="176"/>
  <c r="E464" i="176"/>
  <c r="E654" i="176"/>
  <c r="E196" i="176"/>
  <c r="E63" i="176"/>
  <c r="E76" i="176"/>
  <c r="E430" i="176"/>
  <c r="E496" i="176"/>
  <c r="E86" i="176"/>
  <c r="E189" i="176"/>
  <c r="E232" i="176"/>
  <c r="E315" i="176"/>
  <c r="E503" i="176"/>
  <c r="E418" i="176"/>
  <c r="E50" i="176"/>
  <c r="E634" i="176"/>
  <c r="E384" i="176"/>
  <c r="E325" i="176"/>
  <c r="E231" i="176"/>
  <c r="E392" i="176"/>
  <c r="E47" i="176"/>
  <c r="E625" i="176"/>
  <c r="E432" i="176"/>
  <c r="E259" i="176"/>
  <c r="E54" i="176"/>
  <c r="E658" i="176"/>
  <c r="E172" i="176"/>
  <c r="E157" i="176"/>
  <c r="E75" i="176"/>
  <c r="E604" i="176"/>
  <c r="E69" i="176"/>
  <c r="E262" i="176"/>
  <c r="E90" i="176"/>
  <c r="E708" i="176"/>
  <c r="E150" i="176"/>
  <c r="E641" i="176"/>
  <c r="E118" i="176"/>
  <c r="E666" i="176"/>
  <c r="E191" i="176"/>
  <c r="E138" i="176"/>
  <c r="E668" i="176"/>
  <c r="E667" i="176"/>
  <c r="E530" i="176"/>
  <c r="E68" i="176"/>
  <c r="E380" i="176"/>
  <c r="E650" i="176"/>
  <c r="E178" i="176"/>
  <c r="E508" i="176"/>
  <c r="E682" i="176"/>
  <c r="E353" i="176"/>
  <c r="E375" i="176"/>
  <c r="E193" i="176"/>
  <c r="E267" i="176"/>
  <c r="E208" i="176"/>
  <c r="E495" i="176"/>
  <c r="E428" i="176"/>
  <c r="E34" i="176"/>
  <c r="E236" i="176"/>
  <c r="E207" i="176"/>
  <c r="E382" i="176"/>
  <c r="E621" i="176"/>
  <c r="E312" i="176"/>
  <c r="E580" i="176"/>
  <c r="E341" i="176"/>
  <c r="E542" i="176"/>
  <c r="E377" i="176"/>
  <c r="E603" i="176"/>
  <c r="E504" i="176"/>
  <c r="E55" i="176"/>
  <c r="E687" i="176"/>
  <c r="E499" i="176"/>
  <c r="E354" i="176"/>
  <c r="E562" i="176"/>
  <c r="E240" i="176"/>
  <c r="E709" i="176"/>
  <c r="E39" i="176"/>
  <c r="E169" i="176"/>
  <c r="E585" i="176"/>
  <c r="E665" i="176"/>
  <c r="E726" i="176"/>
  <c r="E554" i="176"/>
  <c r="E695" i="176"/>
  <c r="E743" i="176"/>
  <c r="E693" i="176"/>
  <c r="E210" i="176"/>
  <c r="E436" i="176"/>
  <c r="E613" i="176"/>
  <c r="E406" i="176"/>
  <c r="E330" i="176"/>
  <c r="E260" i="176"/>
  <c r="E674" i="176"/>
  <c r="E306" i="176"/>
  <c r="E119" i="176"/>
  <c r="E686" i="176"/>
  <c r="E727" i="176"/>
  <c r="E387" i="176"/>
  <c r="E219" i="176"/>
  <c r="E197" i="176"/>
  <c r="E225" i="176"/>
  <c r="E238" i="176"/>
  <c r="E195" i="176"/>
  <c r="E433" i="176"/>
  <c r="E546" i="176"/>
  <c r="E410" i="176"/>
  <c r="E404" i="176"/>
  <c r="E80" i="176"/>
  <c r="E5" i="176"/>
  <c r="E453" i="176"/>
  <c r="E742" i="176"/>
  <c r="E227" i="176"/>
  <c r="E65" i="176"/>
  <c r="E411" i="176"/>
  <c r="E712" i="176"/>
  <c r="E30" i="176"/>
  <c r="E17" i="176"/>
  <c r="E620" i="176"/>
  <c r="E553" i="176"/>
  <c r="E211" i="176"/>
  <c r="E271" i="176"/>
  <c r="E272" i="176"/>
  <c r="E643" i="176"/>
  <c r="E67" i="176"/>
  <c r="E379" i="176"/>
  <c r="E719" i="176"/>
  <c r="E89" i="176"/>
  <c r="E571" i="176"/>
  <c r="E688" i="176"/>
  <c r="E42" i="176"/>
  <c r="E398" i="176"/>
  <c r="E645" i="176"/>
  <c r="E588" i="176"/>
  <c r="E46" i="176"/>
  <c r="E295" i="176"/>
  <c r="E269" i="176"/>
  <c r="E477" i="176"/>
  <c r="E217" i="176"/>
  <c r="E401" i="176"/>
  <c r="E528" i="176"/>
  <c r="E728" i="176"/>
  <c r="E459" i="176"/>
  <c r="E395" i="176"/>
  <c r="E19" i="176"/>
  <c r="E718" i="176"/>
  <c r="E407" i="176"/>
  <c r="E283" i="176"/>
  <c r="E462" i="176"/>
  <c r="E41" i="176"/>
  <c r="E435" i="176"/>
  <c r="E338" i="176"/>
  <c r="E166" i="176"/>
  <c r="E222" i="176"/>
  <c r="E577" i="176"/>
  <c r="E510" i="176"/>
  <c r="E108" i="176"/>
  <c r="E97" i="176"/>
  <c r="E701" i="176"/>
  <c r="E364" i="176"/>
  <c r="E609" i="176"/>
  <c r="E481" i="176"/>
  <c r="E513" i="176"/>
  <c r="E257" i="176"/>
  <c r="E275" i="176"/>
  <c r="E703" i="176"/>
  <c r="E3" i="176"/>
  <c r="H25" i="144" l="1"/>
  <c r="H31" i="144"/>
  <c r="H22" i="144"/>
  <c r="H28" i="144"/>
  <c r="H34" i="144"/>
  <c r="H18" i="144"/>
  <c r="H29" i="144"/>
  <c r="H36" i="144"/>
  <c r="H24" i="144"/>
  <c r="H19" i="144"/>
  <c r="H17" i="144"/>
  <c r="H11" i="144"/>
  <c r="G20" i="144"/>
  <c r="H20" i="144"/>
  <c r="H15" i="144"/>
  <c r="H23" i="144"/>
  <c r="H10" i="144"/>
  <c r="G25" i="144"/>
  <c r="H32" i="144"/>
  <c r="G32" i="144"/>
  <c r="H30" i="144"/>
  <c r="G22" i="144"/>
  <c r="H21" i="144"/>
  <c r="G34" i="144"/>
  <c r="H14" i="144"/>
  <c r="G14" i="144"/>
  <c r="G29" i="144"/>
  <c r="H27" i="144"/>
  <c r="G27" i="144"/>
  <c r="G24" i="144"/>
  <c r="H13" i="144"/>
  <c r="G13" i="144"/>
  <c r="H16" i="144"/>
  <c r="G17" i="144"/>
  <c r="H12" i="144"/>
  <c r="G12" i="144"/>
  <c r="G31" i="144"/>
  <c r="G18" i="144"/>
  <c r="G36" i="144"/>
  <c r="G19" i="144"/>
  <c r="G11" i="144"/>
  <c r="G30" i="144"/>
  <c r="G21" i="144"/>
  <c r="G15" i="144"/>
  <c r="G23" i="144"/>
  <c r="G16" i="144"/>
  <c r="G10" i="144"/>
  <c r="G28" i="144"/>
</calcChain>
</file>

<file path=xl/sharedStrings.xml><?xml version="1.0" encoding="utf-8"?>
<sst xmlns="http://schemas.openxmlformats.org/spreadsheetml/2006/main" count="4409" uniqueCount="883">
  <si>
    <t>Categoria</t>
  </si>
  <si>
    <t>CL.</t>
  </si>
  <si>
    <t>TOTAL RK52</t>
  </si>
  <si>
    <t>SM</t>
  </si>
  <si>
    <t>DX</t>
  </si>
  <si>
    <t>DF</t>
  </si>
  <si>
    <t>DM</t>
  </si>
  <si>
    <t>SF</t>
  </si>
  <si>
    <t>CONTAGEM DE SEMANAS</t>
  </si>
  <si>
    <t>SM - S19</t>
  </si>
  <si>
    <t>SF - S19</t>
  </si>
  <si>
    <t>SM - S17</t>
  </si>
  <si>
    <t>SF - S17</t>
  </si>
  <si>
    <t>SF - S15</t>
  </si>
  <si>
    <t>SM - S15</t>
  </si>
  <si>
    <t>SM - S13</t>
  </si>
  <si>
    <t>SF - S13</t>
  </si>
  <si>
    <t>SF - S11</t>
  </si>
  <si>
    <t>SM - S11</t>
  </si>
  <si>
    <t>Torneios</t>
  </si>
  <si>
    <t>DM - S17</t>
  </si>
  <si>
    <t>DX - S17</t>
  </si>
  <si>
    <t>DM - S15</t>
  </si>
  <si>
    <t>DM - S13</t>
  </si>
  <si>
    <t>DX - S15</t>
  </si>
  <si>
    <t>DX - S13</t>
  </si>
  <si>
    <t>DM - S19</t>
  </si>
  <si>
    <t>DF - S19</t>
  </si>
  <si>
    <t>DX - S19</t>
  </si>
  <si>
    <t>DF - S17</t>
  </si>
  <si>
    <t>DF - S15</t>
  </si>
  <si>
    <t>DF - S13</t>
  </si>
  <si>
    <t>DX - S11</t>
  </si>
  <si>
    <t>DF - S11</t>
  </si>
  <si>
    <t>DM - S11</t>
  </si>
  <si>
    <t>ENTIDADE</t>
  </si>
  <si>
    <t>DT. DE NASC.</t>
  </si>
  <si>
    <t>ATLETA</t>
  </si>
  <si>
    <t>ATLETA 1</t>
  </si>
  <si>
    <t>ATLETA 2</t>
  </si>
  <si>
    <t>ENT 1</t>
  </si>
  <si>
    <t>ENT 2</t>
  </si>
  <si>
    <t>DT. DE NASC. 1</t>
  </si>
  <si>
    <t>DT. DE NASC. 2</t>
  </si>
  <si>
    <t>Sub-19</t>
  </si>
  <si>
    <t>Júnior</t>
  </si>
  <si>
    <t>Sub-17</t>
  </si>
  <si>
    <t>Juvenil</t>
  </si>
  <si>
    <t>Sub-15</t>
  </si>
  <si>
    <t>Infantil</t>
  </si>
  <si>
    <t>Sub-13</t>
  </si>
  <si>
    <t>Mirim</t>
  </si>
  <si>
    <t>Sub-11</t>
  </si>
  <si>
    <t>PréMirim</t>
  </si>
  <si>
    <t>Ano</t>
  </si>
  <si>
    <t>BME</t>
  </si>
  <si>
    <t>SMCC</t>
  </si>
  <si>
    <t>Rafael Aurichio</t>
  </si>
  <si>
    <t>1o</t>
  </si>
  <si>
    <t>EST</t>
  </si>
  <si>
    <t>2o</t>
  </si>
  <si>
    <t>CC</t>
  </si>
  <si>
    <t>ACENB</t>
  </si>
  <si>
    <t>Fernando Sato</t>
  </si>
  <si>
    <t>3o</t>
  </si>
  <si>
    <t>Rodolfo Augusto Salles Almeida</t>
  </si>
  <si>
    <t>Fellipe Giovanni Granato</t>
  </si>
  <si>
    <t>Guilherme Roberto Heyn Campos</t>
  </si>
  <si>
    <t>LCC</t>
  </si>
  <si>
    <t>ASSVP</t>
  </si>
  <si>
    <t>Andressa Gasparim Chaneiko</t>
  </si>
  <si>
    <t>Claudia Michelle Wu Low</t>
  </si>
  <si>
    <t>Rodrigo Rontze Wang</t>
  </si>
  <si>
    <t>SMB</t>
  </si>
  <si>
    <t>Henrique Lorensetti</t>
  </si>
  <si>
    <t>Cristian de Castro Rodrigues</t>
  </si>
  <si>
    <t>SFB</t>
  </si>
  <si>
    <t>Fabiana Ferreira Mendes</t>
  </si>
  <si>
    <t>DMB</t>
  </si>
  <si>
    <t>Lainner de Castro Rodrigues</t>
  </si>
  <si>
    <t>DFB</t>
  </si>
  <si>
    <t>DXB</t>
  </si>
  <si>
    <t>Alisson de Souza Vasconcellos</t>
  </si>
  <si>
    <t>SMC</t>
  </si>
  <si>
    <t>Valdecir Anacleto Barbosa</t>
  </si>
  <si>
    <t>Eduardo Henrique Vaz</t>
  </si>
  <si>
    <t>SFC</t>
  </si>
  <si>
    <t>DMC</t>
  </si>
  <si>
    <t>DFC</t>
  </si>
  <si>
    <t>DXC</t>
  </si>
  <si>
    <t>SMD</t>
  </si>
  <si>
    <t>DMD</t>
  </si>
  <si>
    <t>Paulo Roberto Todeschini Filho</t>
  </si>
  <si>
    <t>Kalil Gharbaoui Schwarz</t>
  </si>
  <si>
    <t>Prisley Cesar Rodrigues</t>
  </si>
  <si>
    <t>Felipe Eberle Manikowski</t>
  </si>
  <si>
    <t/>
  </si>
  <si>
    <t>SESI-ARAP</t>
  </si>
  <si>
    <t>Gabriela Sayuri Sato</t>
  </si>
  <si>
    <t>Edmundo Silva Novais</t>
  </si>
  <si>
    <t>Bruna Barrim Chandoha</t>
  </si>
  <si>
    <t>Thiago Alexandro Pinheiro</t>
  </si>
  <si>
    <t>Vanessa Yukari Mizuno</t>
  </si>
  <si>
    <t>Bruno Poncheck de Almeida</t>
  </si>
  <si>
    <t>Lucas Amaral</t>
  </si>
  <si>
    <t>Lucas Gilinski da Cunha</t>
  </si>
  <si>
    <t>Augusto Tetsuo Prado Inafuco</t>
  </si>
  <si>
    <t>Roberto Toshio Prado Inafuco</t>
  </si>
  <si>
    <t>Leticia Stefani Fiori</t>
  </si>
  <si>
    <t>Murilo Sabota Lopes</t>
  </si>
  <si>
    <t>Facundo Ayala</t>
  </si>
  <si>
    <t>Carlos Nazareno Ayala</t>
  </si>
  <si>
    <t>Yuri Piatkowski Machinsky</t>
  </si>
  <si>
    <t>Fabiola Junghans</t>
  </si>
  <si>
    <t>Joao Guilherme Chevalier</t>
  </si>
  <si>
    <t>Vagner Mauricio Antunes</t>
  </si>
  <si>
    <t>Felipe Augusto de Faria</t>
  </si>
  <si>
    <t>Leonardo Sovinski da Cunha</t>
  </si>
  <si>
    <t>SM 35+</t>
  </si>
  <si>
    <t>DM 35+</t>
  </si>
  <si>
    <t>DF 35+</t>
  </si>
  <si>
    <t>Claison Gregorio Coelho</t>
  </si>
  <si>
    <t>BME-ZARDO</t>
  </si>
  <si>
    <t>Isabelle Palliano</t>
  </si>
  <si>
    <t>Jean Rodrigo Vaz</t>
  </si>
  <si>
    <t>DX 35+</t>
  </si>
  <si>
    <t>Jose Carlos Ferreira Junior</t>
  </si>
  <si>
    <t>Thiago Gomes da Silva</t>
  </si>
  <si>
    <t>Julia Stefany dos Santos Ferreira</t>
  </si>
  <si>
    <t>Katlyn Janaina Rodrigues Casara</t>
  </si>
  <si>
    <t>Rafael Gustavo de Faria</t>
  </si>
  <si>
    <t>Leonardo Ventura dos Santos Ferreira</t>
  </si>
  <si>
    <t>SM 42+</t>
  </si>
  <si>
    <t>DM 42+</t>
  </si>
  <si>
    <t>SF 42+</t>
  </si>
  <si>
    <t>SM 50+</t>
  </si>
  <si>
    <t>Vinicius Eduardo Oliveira da Silva</t>
  </si>
  <si>
    <t>Giovanna Ronkoski Scutiquio</t>
  </si>
  <si>
    <t>SF 35+</t>
  </si>
  <si>
    <t>Mariana Reis</t>
  </si>
  <si>
    <t>ZARDO</t>
  </si>
  <si>
    <t>Rafaela Ferreira Barbosa</t>
  </si>
  <si>
    <t>ASERP</t>
  </si>
  <si>
    <t>Emilio Perez de Morais</t>
  </si>
  <si>
    <t>Felipe Karling Camargo</t>
  </si>
  <si>
    <t>Pedro Dias</t>
  </si>
  <si>
    <t>Natalia Batalini de Lima</t>
  </si>
  <si>
    <t>Gustavo Mattielo Ribeiro</t>
  </si>
  <si>
    <t>Ronaldo Hoppe dos Santos</t>
  </si>
  <si>
    <t>ILECE</t>
  </si>
  <si>
    <t>P</t>
  </si>
  <si>
    <t>Eduardo Nakanishi</t>
  </si>
  <si>
    <t>Lincoln Nakashima</t>
  </si>
  <si>
    <t>Mayara Yukari Yoshihara</t>
  </si>
  <si>
    <t>Kedssy Luan Souza Fhlian</t>
  </si>
  <si>
    <t>Carlos Eduardo Mariano da Silva</t>
  </si>
  <si>
    <t>REALEZA</t>
  </si>
  <si>
    <t>Elza Hasegawa</t>
  </si>
  <si>
    <t>Alysson Namba</t>
  </si>
  <si>
    <t>BADAPUC</t>
  </si>
  <si>
    <t>Roberto Kazuto Hasegawa</t>
  </si>
  <si>
    <t>Yann Emile Henri Marc Taquoi</t>
  </si>
  <si>
    <t>Kayque Augusto Penha Vicente</t>
  </si>
  <si>
    <t>Kawane Maria Penha Vicente</t>
  </si>
  <si>
    <t>Beatriz Alves Moreira</t>
  </si>
  <si>
    <t>Otavio Barbosa Gomes</t>
  </si>
  <si>
    <t>Carlos Eduardo Almeida Dall Bem</t>
  </si>
  <si>
    <t>Andre Cezar de Lima</t>
  </si>
  <si>
    <t>Evelyn Kaori Yoshihara</t>
  </si>
  <si>
    <t>Thiago Rafael Friling</t>
  </si>
  <si>
    <t>Douglas Kazuo Hazegawa</t>
  </si>
  <si>
    <t>Josue Lian Chen Gonzalez</t>
  </si>
  <si>
    <t>Felipe Gabriel Vieira Cardoso</t>
  </si>
  <si>
    <t>Mauricio David Torres Olazar</t>
  </si>
  <si>
    <t>Lorena Jeranoski</t>
  </si>
  <si>
    <t>Maria Evilma Alves Moreira</t>
  </si>
  <si>
    <t>Manuela Brito</t>
  </si>
  <si>
    <t>Marlon Aparecido Desplanches</t>
  </si>
  <si>
    <t>Lucas Henrique Tavares</t>
  </si>
  <si>
    <t>Vladimir Rodrigues da Silva</t>
  </si>
  <si>
    <t>Fabiano dos Santos</t>
  </si>
  <si>
    <t>Yuri Meter</t>
  </si>
  <si>
    <t>Maycon Juan Cassiano dos Santos</t>
  </si>
  <si>
    <t>Matias Ivan Vilallba Baumann</t>
  </si>
  <si>
    <t>Camila Vitoria da Cruz Lopes</t>
  </si>
  <si>
    <t>Caroline Klein Barbosa</t>
  </si>
  <si>
    <t>Thiago Carletto de Lima</t>
  </si>
  <si>
    <t>Rafael Hideki Ono</t>
  </si>
  <si>
    <t>Mateus Henrique Inoue da Silva</t>
  </si>
  <si>
    <t>Murilo de Andrade Junior</t>
  </si>
  <si>
    <t>Julia Sayuri Nakashima</t>
  </si>
  <si>
    <t>Lucas Ramiro Pazini</t>
  </si>
  <si>
    <t>Matheus Bieberbach Rodrigues dos Santos</t>
  </si>
  <si>
    <t>Jaime Elieser Arce Aguirre</t>
  </si>
  <si>
    <t>Miguel Ribeiro Junior</t>
  </si>
  <si>
    <t>Renzo Raul Ortiz Avalos</t>
  </si>
  <si>
    <t>Claudio Richard Franco Paredes</t>
  </si>
  <si>
    <t>Alec Chang Moura</t>
  </si>
  <si>
    <t>Elias Giulliano Nunez Ovelzar</t>
  </si>
  <si>
    <t>Tony Wang</t>
  </si>
  <si>
    <t>Julio Cesar Gonzalez Vera</t>
  </si>
  <si>
    <t>Thiago Cardoso Alves</t>
  </si>
  <si>
    <t>Leo Lee</t>
  </si>
  <si>
    <t>Andrey Augusto Rodrigues</t>
  </si>
  <si>
    <t>4o</t>
  </si>
  <si>
    <t>Ana Carolina Rossi</t>
  </si>
  <si>
    <t>Devanil Maciel de Jesus</t>
  </si>
  <si>
    <t>Maria Victoria Britez Veron</t>
  </si>
  <si>
    <t>Veronica Cristina Dallacort Pasqual</t>
  </si>
  <si>
    <t>Renan Souza Dias</t>
  </si>
  <si>
    <t>Marcio Tavares Castellar</t>
  </si>
  <si>
    <t>Felipe Krackeker da Silva</t>
  </si>
  <si>
    <t>Sarah Schnitzler</t>
  </si>
  <si>
    <t>Samira Oliveira Castellar</t>
  </si>
  <si>
    <t>Bruna Repinoski Nosshe</t>
  </si>
  <si>
    <t>Rafael Vinicius Francisco Franco</t>
  </si>
  <si>
    <t>Rhaissa Schultz</t>
  </si>
  <si>
    <t>Julia Maria Seehagen</t>
  </si>
  <si>
    <t>Hugo Alberto Gonzalez Villamayor</t>
  </si>
  <si>
    <t>Weslei Gabriel Feltz</t>
  </si>
  <si>
    <t>Kenji Takahashi</t>
  </si>
  <si>
    <t>Gustavo Bruno Centenaro</t>
  </si>
  <si>
    <t>Maria Thereza Minozzo Rodrigues</t>
  </si>
  <si>
    <t>Mariana Genero</t>
  </si>
  <si>
    <t>Pamela Jhasmily Beluque</t>
  </si>
  <si>
    <t>Milena Thais Righi</t>
  </si>
  <si>
    <t>Renan Rocha Kruk</t>
  </si>
  <si>
    <t>Luiz Fernando Endler Barbosa da Silva</t>
  </si>
  <si>
    <t>Julia Campos</t>
  </si>
  <si>
    <t>Rui Tadashi Anegawa</t>
  </si>
  <si>
    <t>Mauro Shoji Mizuno</t>
  </si>
  <si>
    <t>Emilio Honda</t>
  </si>
  <si>
    <t>Tomoe Ito Takahashi</t>
  </si>
  <si>
    <t>Celina Tatsue Ohye Mizuno</t>
  </si>
  <si>
    <t>DM 50+</t>
  </si>
  <si>
    <t>Kao Chung Lee</t>
  </si>
  <si>
    <t>Italo Hauer Antonacio</t>
  </si>
  <si>
    <t>Sergio Augusto Massami Nakanishi</t>
  </si>
  <si>
    <t>Andre Luis de Sousa Ferreira</t>
  </si>
  <si>
    <t>Willian Guimaraes</t>
  </si>
  <si>
    <t>Thainara Lourenco de Vasconcellos</t>
  </si>
  <si>
    <t>Kentaro Asoh</t>
  </si>
  <si>
    <t>Gustavo Avila Brescancin</t>
  </si>
  <si>
    <t>Jhenyfer Brenda Lee</t>
  </si>
  <si>
    <t>Fabio Vinicius Gongora</t>
  </si>
  <si>
    <t>Julia Perussi Campos Jardim</t>
  </si>
  <si>
    <t>Cintya Oliveira</t>
  </si>
  <si>
    <t>Evelyn Makovski</t>
  </si>
  <si>
    <t>Thaisa Yumi Oyamada</t>
  </si>
  <si>
    <t>Carlos Henrique Niehues Dias</t>
  </si>
  <si>
    <t>Maria de Lurdes Pereira Seehagen</t>
  </si>
  <si>
    <t>Jenifer da Silva</t>
  </si>
  <si>
    <t>Regina Fonseca de Paula</t>
  </si>
  <si>
    <t>Bianca Bodanese</t>
  </si>
  <si>
    <t>Marcia Tiemi Tsukamoto Date</t>
  </si>
  <si>
    <t>Aline Noguti</t>
  </si>
  <si>
    <t>Tiago Valerio dos Santos</t>
  </si>
  <si>
    <t>Danilo Akio Hiraoka</t>
  </si>
  <si>
    <t>Evandro Wanderlei Niehues</t>
  </si>
  <si>
    <t>Fernando Derbli</t>
  </si>
  <si>
    <t>Julio Cesar da Silva Milozo</t>
  </si>
  <si>
    <t>Cayo Tanaka</t>
  </si>
  <si>
    <t>Fabio Verdun</t>
  </si>
  <si>
    <t>Roberto Makoto Date</t>
  </si>
  <si>
    <t>Wellington Bernardino</t>
  </si>
  <si>
    <t>Guilherme Henrique dos Santos</t>
  </si>
  <si>
    <t>Hiago Ribeiro Ferdolice</t>
  </si>
  <si>
    <t>Ricardo Mussio Thome</t>
  </si>
  <si>
    <t>Douglas Meurer</t>
  </si>
  <si>
    <t>Lucas Henrique Lima da Silva</t>
  </si>
  <si>
    <t>Pedro Henrique Stival</t>
  </si>
  <si>
    <t>Leonardo Zanella da Silva</t>
  </si>
  <si>
    <t>Vitor Gabriel Rossato Burin</t>
  </si>
  <si>
    <t>Amanda Daniely Sehn de Lima</t>
  </si>
  <si>
    <t>Fabiana Verdun</t>
  </si>
  <si>
    <t>Giovana Takeshita Itimura</t>
  </si>
  <si>
    <t>Fernanda Nagata</t>
  </si>
  <si>
    <t>Ivan Sergio Furuzawa</t>
  </si>
  <si>
    <t>Eduardo Urbano</t>
  </si>
  <si>
    <t>Maria Eduarda Lesuk</t>
  </si>
  <si>
    <t>Bruna Pires da Silva</t>
  </si>
  <si>
    <t>Li Cheng Jie Mai Li Felipe</t>
  </si>
  <si>
    <t>Wellen Pessi Souza</t>
  </si>
  <si>
    <t>Aline Gabriela Camara Felite</t>
  </si>
  <si>
    <t>Luan de Oliveira Alves</t>
  </si>
  <si>
    <t>Natan Branco</t>
  </si>
  <si>
    <t>Jefferson Aparecido Rodrigues dos Santos</t>
  </si>
  <si>
    <t>Lucas Emanuel Freitas de Brito</t>
  </si>
  <si>
    <t>Pedro Henrique Silva de Souza</t>
  </si>
  <si>
    <t>Marcos Arthur Montes Ribeiro Francisco Chagas</t>
  </si>
  <si>
    <t>Luigi Alexandre Ziemmer</t>
  </si>
  <si>
    <t>Eduardo Lye Su</t>
  </si>
  <si>
    <t>Pedro Henrique Desplanches</t>
  </si>
  <si>
    <t>Luiz Fernando Ramos Reolon</t>
  </si>
  <si>
    <t>Atilio Miguel Peter</t>
  </si>
  <si>
    <t>Felipe Jorge</t>
  </si>
  <si>
    <t>Gustavo Henrique Camilo</t>
  </si>
  <si>
    <t>Kauane Luiza Cabral</t>
  </si>
  <si>
    <t>Luisa Colauto Frias</t>
  </si>
  <si>
    <t>Auany Gabriely Mattje da Silva</t>
  </si>
  <si>
    <t>Thayna da Silva Lima</t>
  </si>
  <si>
    <t>Ariele Cavalheiro</t>
  </si>
  <si>
    <t>Ana Carolina Zanon</t>
  </si>
  <si>
    <t>Agnes Trevizan Pampuch</t>
  </si>
  <si>
    <t>Andrielly Luana Ferreira</t>
  </si>
  <si>
    <t>John Juan Andrade Padilha</t>
  </si>
  <si>
    <t>Thiago Felipe Ziemmer</t>
  </si>
  <si>
    <t>Gustavo Ramos de Lima</t>
  </si>
  <si>
    <t>Gabryele Martins Adam</t>
  </si>
  <si>
    <t>Victor Eduardo Maia Giachini</t>
  </si>
  <si>
    <t>Pedro Henrique Machado Pires</t>
  </si>
  <si>
    <t>Milena Grizoste Recio</t>
  </si>
  <si>
    <t>Felipe Borosch</t>
  </si>
  <si>
    <t>Ana Beatriz Pereira Oliveira</t>
  </si>
  <si>
    <t>Guilherme do Nascimento</t>
  </si>
  <si>
    <t>Gustavo Henrique Alves Ventura</t>
  </si>
  <si>
    <t>Vitor Eduardo Desplanches</t>
  </si>
  <si>
    <t>Murilo de Souza Sperotto</t>
  </si>
  <si>
    <t>Lucas Genice da Silva Cabral</t>
  </si>
  <si>
    <t>Rafael Ken Su</t>
  </si>
  <si>
    <t>Kaue Zati Milare</t>
  </si>
  <si>
    <t>Daniel Tessari</t>
  </si>
  <si>
    <t>Agnaldo Batista Geraldo</t>
  </si>
  <si>
    <t>Ana Julia Machado</t>
  </si>
  <si>
    <t>Julia Patricia Peres</t>
  </si>
  <si>
    <t>Mauro Cezar Barbosa</t>
  </si>
  <si>
    <t>Claudinei dos Santos Pachelli</t>
  </si>
  <si>
    <t>Anderson Rodrigues</t>
  </si>
  <si>
    <t>Samuel Koji Takahashi</t>
  </si>
  <si>
    <t>Geraldo Gobara</t>
  </si>
  <si>
    <t>Sueli Souza Martinez</t>
  </si>
  <si>
    <t>Sedinei Perussi</t>
  </si>
  <si>
    <t>Willianjar Machado</t>
  </si>
  <si>
    <t>Murilo Campos</t>
  </si>
  <si>
    <t>Thierry Verite</t>
  </si>
  <si>
    <t>DF 42+</t>
  </si>
  <si>
    <t>Adelia Honuma</t>
  </si>
  <si>
    <t>Celso Sato</t>
  </si>
  <si>
    <t>Milton Massachi Ono</t>
  </si>
  <si>
    <t>Mario Goto</t>
  </si>
  <si>
    <t>Elza Sato</t>
  </si>
  <si>
    <t>DX 50+</t>
  </si>
  <si>
    <t>Thayse da Silva Cruz Salles Almeida</t>
  </si>
  <si>
    <t>Mariana Daversa Moreira</t>
  </si>
  <si>
    <t>Jaqueline Vieira de Oliveira</t>
  </si>
  <si>
    <t>Byanka Zanetti de Oliveira</t>
  </si>
  <si>
    <t>Victor de Oliveira Santander</t>
  </si>
  <si>
    <t>Hassan Ali Hachen</t>
  </si>
  <si>
    <t>Vinicius Gilnek Drage</t>
  </si>
  <si>
    <t>Caio Guilherme Joris Ortiz</t>
  </si>
  <si>
    <t>Gabriela Harume de Holanda Ywata</t>
  </si>
  <si>
    <t>Alissom de Almeida Oninski</t>
  </si>
  <si>
    <t>Alisson Ruan Oliveira</t>
  </si>
  <si>
    <t>Rafaela Brescancin</t>
  </si>
  <si>
    <t>AVULSO</t>
  </si>
  <si>
    <t>Gabriel da Silva Anzoni</t>
  </si>
  <si>
    <t>Vinicius Rocha Marinho</t>
  </si>
  <si>
    <t>Tony Wong</t>
  </si>
  <si>
    <t>Milena Eduarda Schoch Alves</t>
  </si>
  <si>
    <t>Adriano Fiori</t>
  </si>
  <si>
    <t>Valentino Low</t>
  </si>
  <si>
    <t>SF 50+</t>
  </si>
  <si>
    <t>Aline Ruckhaber</t>
  </si>
  <si>
    <t>RANKING ESTADUAL - 2017</t>
  </si>
  <si>
    <t>Cintia Hah Chee</t>
  </si>
  <si>
    <t>Giovana Romao Antonio</t>
  </si>
  <si>
    <t>Pedro Lemos Benatti</t>
  </si>
  <si>
    <t>Vinicius Poncheck de Almeida</t>
  </si>
  <si>
    <t>Andressa Vitoria Selk Pontes</t>
  </si>
  <si>
    <t>Yuji Takahashi de Quadros</t>
  </si>
  <si>
    <t>Joao Pedro Peretti</t>
  </si>
  <si>
    <t>Guilherme Hah Chee</t>
  </si>
  <si>
    <t>ATACAR</t>
  </si>
  <si>
    <t>ABAD</t>
  </si>
  <si>
    <t>Pedro Rogerio Yin Chen</t>
  </si>
  <si>
    <t>Nagela Macanha Rodrigues</t>
  </si>
  <si>
    <t>Monica Escasban de Franca</t>
  </si>
  <si>
    <t>Joao Rodrigues Camilo</t>
  </si>
  <si>
    <t>SFD</t>
  </si>
  <si>
    <t>Nayrem Pinto Gonzaga</t>
  </si>
  <si>
    <t>Sayuri Gobara</t>
  </si>
  <si>
    <t>Ninfa Garcete Espinola</t>
  </si>
  <si>
    <t>DFD</t>
  </si>
  <si>
    <t>DXD</t>
  </si>
  <si>
    <t>Valdesir de Castro</t>
  </si>
  <si>
    <t>Raony Palicer de Lima</t>
  </si>
  <si>
    <t>Vitor Goncalves Tavares</t>
  </si>
  <si>
    <t>Kaua Leone Cristovao</t>
  </si>
  <si>
    <t>Reginaldo Correa</t>
  </si>
  <si>
    <t>Li Guo Fu</t>
  </si>
  <si>
    <t>Jose Mauricio Tavares</t>
  </si>
  <si>
    <t>Denival Candido</t>
  </si>
  <si>
    <t>Itamar Siqueira</t>
  </si>
  <si>
    <t>Emilson Ribas</t>
  </si>
  <si>
    <t>Joao Vitor Dias</t>
  </si>
  <si>
    <t>Lucas Macanha Rodrigues</t>
  </si>
  <si>
    <t>Gabriel Jose Mazarotto</t>
  </si>
  <si>
    <t>Fernando Rodrigues</t>
  </si>
  <si>
    <t>PIAMARTA</t>
  </si>
  <si>
    <t>Marco Antonio Ingles</t>
  </si>
  <si>
    <t>Fernanda de Araujo</t>
  </si>
  <si>
    <t>GRESFI</t>
  </si>
  <si>
    <t>Ana Julia Slompo Heiden</t>
  </si>
  <si>
    <t>Maria Eduarda Furtado de Souza</t>
  </si>
  <si>
    <t>Daniel Henrique Berger</t>
  </si>
  <si>
    <t>Hussein Ali Hachem</t>
  </si>
  <si>
    <t>Gabriel Henrique Paris</t>
  </si>
  <si>
    <t>Vitor Ferreira Cintra</t>
  </si>
  <si>
    <t>Alan Aparecido Rodrigues Alves</t>
  </si>
  <si>
    <t>Gustavo Lopes</t>
  </si>
  <si>
    <t>Lucas Beninca Berno</t>
  </si>
  <si>
    <t>Gabriel Benine</t>
  </si>
  <si>
    <t>Marcos Zanolla</t>
  </si>
  <si>
    <t>Fernando Galeazzi</t>
  </si>
  <si>
    <t>Thiago Buttini Correa</t>
  </si>
  <si>
    <t>Richard Javier Franco Britez</t>
  </si>
  <si>
    <t>Nicoli de Lima</t>
  </si>
  <si>
    <t>Ana Beatriz Souza Campos</t>
  </si>
  <si>
    <t>Gabriel Gandara</t>
  </si>
  <si>
    <t>Matheus Nelson Ribas de Oliveira</t>
  </si>
  <si>
    <t>Marcia Sayuri Szabo</t>
  </si>
  <si>
    <t>ABB</t>
  </si>
  <si>
    <t>Dayana Zanon</t>
  </si>
  <si>
    <t>Erick Hikaru Furuuchi</t>
  </si>
  <si>
    <t>Gustavo Tha</t>
  </si>
  <si>
    <t>Leonardo Gouveia da Cruz</t>
  </si>
  <si>
    <t>Davi Tolentino Fort</t>
  </si>
  <si>
    <t>Julia Remes</t>
  </si>
  <si>
    <t>Lucas Henrique Kaneda</t>
  </si>
  <si>
    <t>Klaus Damrat Tchaikovski</t>
  </si>
  <si>
    <t>Gustavo Alves Ventura</t>
  </si>
  <si>
    <t>Joao Gabriel Lorena Goncalves</t>
  </si>
  <si>
    <t>Alexandre Esperidiao</t>
  </si>
  <si>
    <t>Felipe da Silva Mariano</t>
  </si>
  <si>
    <t>Liliana Wu</t>
  </si>
  <si>
    <t>Maria Fernanda Pereira de Moraes</t>
  </si>
  <si>
    <t>Luma Dias</t>
  </si>
  <si>
    <t>Daniel Paulin</t>
  </si>
  <si>
    <t>Jose Antonio Faustino</t>
  </si>
  <si>
    <t>Fernando Henrique Pavao</t>
  </si>
  <si>
    <t>Nome</t>
  </si>
  <si>
    <t>Entidade</t>
  </si>
  <si>
    <t>Dt. De Nasc.</t>
  </si>
  <si>
    <t>PALOTINA</t>
  </si>
  <si>
    <t>Viviane Noguti</t>
  </si>
  <si>
    <t>Yi Da Lin</t>
  </si>
  <si>
    <t>Lucielli Mahira Trevizan Luz</t>
  </si>
  <si>
    <t>Lilian Jakeline Rocha</t>
  </si>
  <si>
    <t>Juliana Tamires dos Santos Gomes</t>
  </si>
  <si>
    <t>Adriano Colling Heitor</t>
  </si>
  <si>
    <t>Lucas Ariel Kruse</t>
  </si>
  <si>
    <t>Gabriel Alejandro Dreger</t>
  </si>
  <si>
    <t>Geremi Gilson Dranka</t>
  </si>
  <si>
    <t>Jaderson Henrique Fernandes</t>
  </si>
  <si>
    <t>Edison Manuel Smith Rodrigues</t>
  </si>
  <si>
    <t>Facundo Horacio Lopez</t>
  </si>
  <si>
    <t>Gabriel Ravanelo</t>
  </si>
  <si>
    <t>Giovane Borges</t>
  </si>
  <si>
    <t>Gustavo Henrique Tolo</t>
  </si>
  <si>
    <t>Joel Maximiliano Toumanian</t>
  </si>
  <si>
    <t>Matheus Rubini</t>
  </si>
  <si>
    <t>Cassio Trevisan</t>
  </si>
  <si>
    <t>Fernando Munhoz</t>
  </si>
  <si>
    <t>Shen Chia Chih</t>
  </si>
  <si>
    <t>Welton Gustavo de Souza Pintor</t>
  </si>
  <si>
    <t>Camila Dahiana Alvarez Benitez</t>
  </si>
  <si>
    <t>Luciene de Almeida</t>
  </si>
  <si>
    <t>Luisa Dieter</t>
  </si>
  <si>
    <t>Lucas Miguel Ventura</t>
  </si>
  <si>
    <t>Mateus Felippe Jorge Catalan</t>
  </si>
  <si>
    <t>Juan Ignacio Segui</t>
  </si>
  <si>
    <t>Lais Cristina Hentges</t>
  </si>
  <si>
    <t>Daniele Chandoha</t>
  </si>
  <si>
    <t>Gabriele Sordi</t>
  </si>
  <si>
    <t>Alisson Murilo de Almeida</t>
  </si>
  <si>
    <t>Marcos Vinicius Cardoso</t>
  </si>
  <si>
    <t>Wanderson Cardoso da Silva</t>
  </si>
  <si>
    <t>Nicolas Gomes Ferreira</t>
  </si>
  <si>
    <t>Antonio Vitor Cardoso Neto</t>
  </si>
  <si>
    <t>Johny da Veiga Ribeiro</t>
  </si>
  <si>
    <t>Ramon Fernando dos Santos Lopes</t>
  </si>
  <si>
    <t>Julia Luiza Berger</t>
  </si>
  <si>
    <t>Kauany Zati Milare</t>
  </si>
  <si>
    <t>Thays Panciniak</t>
  </si>
  <si>
    <t>Leticia Karen Righi</t>
  </si>
  <si>
    <t>Ana Beatriz de Jesus Carrijo</t>
  </si>
  <si>
    <t>Kauane Daniela Santa Cruz</t>
  </si>
  <si>
    <t>Laura Hasegawa</t>
  </si>
  <si>
    <t>Guilherme dos Santos Tchach</t>
  </si>
  <si>
    <t>Joao Vitor Alencar de Faria</t>
  </si>
  <si>
    <t>Joao Antonio Silva</t>
  </si>
  <si>
    <t>Vinicius Leal</t>
  </si>
  <si>
    <t>Isadora Biazus</t>
  </si>
  <si>
    <t>Kattia Romina Deifeld Ibarra</t>
  </si>
  <si>
    <t>Daniel Azevedo Silveira</t>
  </si>
  <si>
    <t>Caio Henrique Ferencine de Araujo</t>
  </si>
  <si>
    <t>Gabriel Gotardo Romero</t>
  </si>
  <si>
    <t>Yago Rian Stracieri</t>
  </si>
  <si>
    <t>Alexandre Gozzi Fernandes</t>
  </si>
  <si>
    <t>Ricardo dos Santos</t>
  </si>
  <si>
    <t>Willian Camargo dos Santos</t>
  </si>
  <si>
    <t>Filipe Cavalcante</t>
  </si>
  <si>
    <t>Gregori Chalus</t>
  </si>
  <si>
    <t>Felipe Gustavo Teotonio</t>
  </si>
  <si>
    <t>Fernando Jose Rodrigues</t>
  </si>
  <si>
    <t>Bruno Loss</t>
  </si>
  <si>
    <t>Davi Zola de Araujo</t>
  </si>
  <si>
    <t>Diego Ramon Rios Aguilera</t>
  </si>
  <si>
    <t>Felipe Jose Leite</t>
  </si>
  <si>
    <t>Gabriel Bueno</t>
  </si>
  <si>
    <t>Kaue Luan Serafin</t>
  </si>
  <si>
    <t>Lucas Eduardo Meurer da Silva</t>
  </si>
  <si>
    <t>Pedro Henrique da Cunha</t>
  </si>
  <si>
    <t>Pedro Rocha</t>
  </si>
  <si>
    <t>Thiago Cavalcante</t>
  </si>
  <si>
    <t>Vitor Iaschombech</t>
  </si>
  <si>
    <t>Nicolas Canisso Trevisan</t>
  </si>
  <si>
    <t>Muriel de Oliveira</t>
  </si>
  <si>
    <t>Anna Clara Demarques Dourado</t>
  </si>
  <si>
    <t>Carolina de Paula</t>
  </si>
  <si>
    <t>Gabrieli Fernanda Pereira da Silva</t>
  </si>
  <si>
    <t>Kauane de Oliveira Fantin</t>
  </si>
  <si>
    <t>Leticia Kauane Abreu</t>
  </si>
  <si>
    <t>Nicole Ribas Zorzo</t>
  </si>
  <si>
    <t>Louyse Erlich</t>
  </si>
  <si>
    <t>Alejandro Daniel Alvalos Gonzalez</t>
  </si>
  <si>
    <t>Caio Luis da Rocha Tino</t>
  </si>
  <si>
    <t>Joao Vitor Kotz Estracieri</t>
  </si>
  <si>
    <t>Bruno de Lima Silva</t>
  </si>
  <si>
    <t>Gabriel Gomes da Silva</t>
  </si>
  <si>
    <t>Leonardo Souza da Silva</t>
  </si>
  <si>
    <t>Angelica Uebel Zimmer</t>
  </si>
  <si>
    <t>Julia Werner Oliveira</t>
  </si>
  <si>
    <t>Maria Angelica Paludo</t>
  </si>
  <si>
    <t>Arthur Leonardo Rodrigues Bugs</t>
  </si>
  <si>
    <t>Mauricio de Moura</t>
  </si>
  <si>
    <t>Ivan dos Santos</t>
  </si>
  <si>
    <t>Jorge Rocha dos Santos Neto</t>
  </si>
  <si>
    <t>Josias Tadeo Haneman Torales</t>
  </si>
  <si>
    <t>Eduardo Kaue do Amaral</t>
  </si>
  <si>
    <t>Filipe Camargo Prado</t>
  </si>
  <si>
    <t>Ruan Cavali</t>
  </si>
  <si>
    <t>Willian Saibert Bonett</t>
  </si>
  <si>
    <t>Arthur Cardoso de Castro</t>
  </si>
  <si>
    <t>Diego Bueno</t>
  </si>
  <si>
    <t>Erick Kaua Pereira Garbeline</t>
  </si>
  <si>
    <t>Joao Otavio de Melo Cordeiro</t>
  </si>
  <si>
    <t>Kauan de Freitas</t>
  </si>
  <si>
    <t>Murilo Debona Sfauth</t>
  </si>
  <si>
    <t>Nicolas Shimosaka</t>
  </si>
  <si>
    <t>Pedro Henrique Santos</t>
  </si>
  <si>
    <t>Rafael Henrique da Silva</t>
  </si>
  <si>
    <t>Thiago Henrique de Matos</t>
  </si>
  <si>
    <t>Vagner dos Santos Brito</t>
  </si>
  <si>
    <t>Guadalupe Ayala</t>
  </si>
  <si>
    <t>Cecilia Arami Haneman Torales</t>
  </si>
  <si>
    <t>Beatriz Linhares dos Santos</t>
  </si>
  <si>
    <t>Eduarda Nava Mainardi</t>
  </si>
  <si>
    <t>Julia Delai da Silva</t>
  </si>
  <si>
    <t>Rayssa Gobbi Lando</t>
  </si>
  <si>
    <t>Hania Vazelesk</t>
  </si>
  <si>
    <t>Douglas Gomes da Silva</t>
  </si>
  <si>
    <t>Marcos Vinicius da Rosa Lima</t>
  </si>
  <si>
    <t>Kauan Gabriel Dunke</t>
  </si>
  <si>
    <t>Micaela Vitoria Volpato</t>
  </si>
  <si>
    <t>Guilherme Galvao</t>
  </si>
  <si>
    <t>Ana Clara Vargas</t>
  </si>
  <si>
    <t>Giovany da Silva</t>
  </si>
  <si>
    <t>Matias Enrique Medina Samudio</t>
  </si>
  <si>
    <t>Wellinton Duarte da Silva</t>
  </si>
  <si>
    <t>Antonio Carlos de Oliveira</t>
  </si>
  <si>
    <t>Lael Luiz Porn</t>
  </si>
  <si>
    <t>Paulo Ricardo Araujo</t>
  </si>
  <si>
    <t>Pedro Machado</t>
  </si>
  <si>
    <t>Rafael Luiz da Silva</t>
  </si>
  <si>
    <t>Leonardo Millenet</t>
  </si>
  <si>
    <t>Luiz Gustavo Cheva Alves</t>
  </si>
  <si>
    <t>Adrian Gabriel da Silva</t>
  </si>
  <si>
    <t>Miguel Constantino</t>
  </si>
  <si>
    <t>Sajih Neto</t>
  </si>
  <si>
    <t>Leticia Costa Camargo</t>
  </si>
  <si>
    <t>Fernanda Ferreira Abe</t>
  </si>
  <si>
    <t>Valeria Bertoti</t>
  </si>
  <si>
    <t>Yasmin Teixeira do Nascimento</t>
  </si>
  <si>
    <t>Aghata Machado de Jesus</t>
  </si>
  <si>
    <t>Amanda Strapasson Modanese</t>
  </si>
  <si>
    <t>Isabel Carmona</t>
  </si>
  <si>
    <t>Eloa Nataly de Oliveira Ramos</t>
  </si>
  <si>
    <t>Gabrieli Castilho Rudek</t>
  </si>
  <si>
    <t>Isabella Rudek Nascimento</t>
  </si>
  <si>
    <t>Larissa Maiara Lopes de Deus</t>
  </si>
  <si>
    <t>Julia Clara Alberti</t>
  </si>
  <si>
    <t>Diogo Moro da Cunha</t>
  </si>
  <si>
    <t>Alcione Dotto</t>
  </si>
  <si>
    <t>Carlos Pohl</t>
  </si>
  <si>
    <t>Mauricio Andersen</t>
  </si>
  <si>
    <t>Luiz Felipe Cavazzani</t>
  </si>
  <si>
    <t>Ricardo Todeschini</t>
  </si>
  <si>
    <t>Jose Claudecir Robusto</t>
  </si>
  <si>
    <t>Greziele Fatima Cavasini</t>
  </si>
  <si>
    <t>Rafaela Vitoria Machado Pires</t>
  </si>
  <si>
    <t>Jose Gustavo Piccardo Cardozo</t>
  </si>
  <si>
    <t>Joao Gabriel Campos</t>
  </si>
  <si>
    <t>Isabelle Cristina Mattielo Simao</t>
  </si>
  <si>
    <t>Joao Wu</t>
  </si>
  <si>
    <t>Rhua Cesar Cristovao</t>
  </si>
  <si>
    <t>Wallace Henrique Franca dos Santos</t>
  </si>
  <si>
    <t>Jean Claudio Franca Amaral</t>
  </si>
  <si>
    <t>Pedro Diogo Goncalves Santos</t>
  </si>
  <si>
    <t>Maria Alice Goncalves Tavares</t>
  </si>
  <si>
    <t>Henrique Junji Furuuchi</t>
  </si>
  <si>
    <t>William de Faria</t>
  </si>
  <si>
    <t>Larissa Pereira</t>
  </si>
  <si>
    <t>M-CWB</t>
  </si>
  <si>
    <t>Megu Minoda</t>
  </si>
  <si>
    <t>Gabriel Koprovski Carvalho</t>
  </si>
  <si>
    <t>Danilo Mansur</t>
  </si>
  <si>
    <t>MARINGA</t>
  </si>
  <si>
    <t>Bruno Nicolau Cerine da Cruz</t>
  </si>
  <si>
    <t>Gabriel Henrique Ornaghi de Araujo</t>
  </si>
  <si>
    <t>Felipe Hoffmann</t>
  </si>
  <si>
    <t>Marlon Amaral</t>
  </si>
  <si>
    <t>Daniel Vazquez Gutierrez</t>
  </si>
  <si>
    <t>Paulo Bastianini</t>
  </si>
  <si>
    <t>Aislan Cordeiro</t>
  </si>
  <si>
    <t>Hailing Zhou</t>
  </si>
  <si>
    <t>Juliana Santos Batista de Oliveira</t>
  </si>
  <si>
    <t>Regiane Cognialli</t>
  </si>
  <si>
    <t>Bruno Bodanese</t>
  </si>
  <si>
    <t>Bruno Oliveira</t>
  </si>
  <si>
    <t>Helmo Shimada</t>
  </si>
  <si>
    <t>Julio Cesar da Motta</t>
  </si>
  <si>
    <t>Alex Bruno Kunrath</t>
  </si>
  <si>
    <t>Luiz Gandara</t>
  </si>
  <si>
    <t>Luiz Henrique Galvao</t>
  </si>
  <si>
    <t>Claudia Tiemi Oliveira</t>
  </si>
  <si>
    <t>Janaina Alves Ferreira</t>
  </si>
  <si>
    <t>Lenir Cardoso</t>
  </si>
  <si>
    <t>Danielle Cavazzani</t>
  </si>
  <si>
    <t>Claudio Born</t>
  </si>
  <si>
    <t>Eduardo Lourenco</t>
  </si>
  <si>
    <t>Fernando Strobel</t>
  </si>
  <si>
    <t>Marcio Tourinho</t>
  </si>
  <si>
    <t>Paulo Afonso Miranda</t>
  </si>
  <si>
    <t>Rogerio De Masi</t>
  </si>
  <si>
    <t>Vania D'Avila</t>
  </si>
  <si>
    <t>Agatha Lazarotto Rodrigues</t>
  </si>
  <si>
    <t>Aguinaldo Batista</t>
  </si>
  <si>
    <t>Marco Antonio Szabo</t>
  </si>
  <si>
    <t>Antonio Adriano De Araujo</t>
  </si>
  <si>
    <t>Idalmir Dos Santos</t>
  </si>
  <si>
    <t>Mara Regina De Moraes</t>
  </si>
  <si>
    <t>Marcio Tadayuki Nakaura</t>
  </si>
  <si>
    <t>Gabriel Santos</t>
  </si>
  <si>
    <t>Ana Julia Assolini</t>
  </si>
  <si>
    <t>Isabella Madruga</t>
  </si>
  <si>
    <t>Kaune De Oliveira</t>
  </si>
  <si>
    <t>Maria Eduarda Sousa</t>
  </si>
  <si>
    <t>Clara Avanzini</t>
  </si>
  <si>
    <t>Maria Eduarda Pietrobelli</t>
  </si>
  <si>
    <t>Carlos Chevalier</t>
  </si>
  <si>
    <t>Claudia Tourinho</t>
  </si>
  <si>
    <t>Daniel Stahlk</t>
  </si>
  <si>
    <t>Guilherme Schaicoski</t>
  </si>
  <si>
    <t>Joao Carneiro</t>
  </si>
  <si>
    <t>Joao Stahlk</t>
  </si>
  <si>
    <t>Larissa Buquera</t>
  </si>
  <si>
    <t>Leticia Gandara</t>
  </si>
  <si>
    <t>COLÉGIO SÃO JOSÉ</t>
  </si>
  <si>
    <t>Andre Augusto Brito Dos Santos</t>
  </si>
  <si>
    <t>Dante Guarnieri Sobreira Moraes</t>
  </si>
  <si>
    <t>Eduarda Rodrigues Dos Santos</t>
  </si>
  <si>
    <t>Gabriel Hiudy Sasaki</t>
  </si>
  <si>
    <t>Joao Guilherme Furtado Kisner</t>
  </si>
  <si>
    <t>Joao Marcelo Granzotto Vicente</t>
  </si>
  <si>
    <t>Saimon Lucio Da Silva De Souza Lima</t>
  </si>
  <si>
    <t>Victor Panelli Batista</t>
  </si>
  <si>
    <t>Yan Gustavo Cordeiro</t>
  </si>
  <si>
    <t>Dani Lee</t>
  </si>
  <si>
    <t>Delvis Guitierrez Mesa</t>
  </si>
  <si>
    <t>Kevin Chen</t>
  </si>
  <si>
    <t>Susana Vazquez Ramirez</t>
  </si>
  <si>
    <t>Maria Alves Moreira</t>
  </si>
  <si>
    <t>Renata Marcia Venancio</t>
  </si>
  <si>
    <t>Adriano Correia Goncalves Dos Santos</t>
  </si>
  <si>
    <t>Derik Luis Burbella</t>
  </si>
  <si>
    <t>Guilherme Alves Lourenco</t>
  </si>
  <si>
    <t>Marcelo Cardoso Alves</t>
  </si>
  <si>
    <t>Marcia Cardoso Alves</t>
  </si>
  <si>
    <t>Osvaldo Nosshe</t>
  </si>
  <si>
    <t>Rozelio Martins De Moraes</t>
  </si>
  <si>
    <t>Vanessa Slompo Heiden</t>
  </si>
  <si>
    <t>Victor Miranda Monteiro</t>
  </si>
  <si>
    <t>Emilly Eduarda Goncalves</t>
  </si>
  <si>
    <t>Miguel Angelo Paulino</t>
  </si>
  <si>
    <t>Bernardo Neri Bastianini</t>
  </si>
  <si>
    <t>Avulso</t>
  </si>
  <si>
    <t>Bruno Kloster</t>
  </si>
  <si>
    <t>Gabriel Bragantini</t>
  </si>
  <si>
    <t>Nicole Medyk</t>
  </si>
  <si>
    <t>Ana Laura Sprada</t>
  </si>
  <si>
    <t>Bruna Springer</t>
  </si>
  <si>
    <t>Andrei Camargo</t>
  </si>
  <si>
    <t>Joel Franco</t>
  </si>
  <si>
    <t>Mirela Smitka</t>
  </si>
  <si>
    <t>Alessandro Stival</t>
  </si>
  <si>
    <t>Catarine Muraro</t>
  </si>
  <si>
    <t>Estefany De Lara</t>
  </si>
  <si>
    <t>Jean Casagrande</t>
  </si>
  <si>
    <t>Jose Roberto Kaneda</t>
  </si>
  <si>
    <t>Joao Pedro Assad</t>
  </si>
  <si>
    <t>Kaua Cristovao</t>
  </si>
  <si>
    <t>Vitor Augusto Da Rosa Nascimento</t>
  </si>
  <si>
    <t>Michael Allan Da Silva Francisco</t>
  </si>
  <si>
    <t>Gleidson Thiago de Freitas</t>
  </si>
  <si>
    <t>Joao Felipe de Oliveira</t>
  </si>
  <si>
    <t>Maria de Lourdes Cagnato</t>
  </si>
  <si>
    <t>Mara Regina de Moraes</t>
  </si>
  <si>
    <t>DX 42+</t>
  </si>
  <si>
    <t>Rogerio de Masi</t>
  </si>
  <si>
    <t>DF 50+</t>
  </si>
  <si>
    <t>Descrição</t>
  </si>
  <si>
    <t>Máx.</t>
  </si>
  <si>
    <t>Mín.</t>
  </si>
  <si>
    <t>Andre Augusto Brito dos Santos</t>
  </si>
  <si>
    <t>Eduarda Rodrigues dos Santos</t>
  </si>
  <si>
    <t>Estefany de Lara</t>
  </si>
  <si>
    <t>Erica da Silva Zanelato</t>
  </si>
  <si>
    <t>Gabriela Taraczuk Marques</t>
  </si>
  <si>
    <t>Joao Augusto Malanchem</t>
  </si>
  <si>
    <t>Karen Fernanda Bozio</t>
  </si>
  <si>
    <t>Larissa Caroline de Lessenko</t>
  </si>
  <si>
    <t>Mateus Bittencourt</t>
  </si>
  <si>
    <t>Nedly Porfirio da Silva</t>
  </si>
  <si>
    <t>Igor Rogerio Raganhan</t>
  </si>
  <si>
    <t>Jorge Willian Paez Nagakura</t>
  </si>
  <si>
    <t>Status</t>
  </si>
  <si>
    <t>Recadastrado</t>
  </si>
  <si>
    <t>Gabriel Eduardo Reinaud</t>
  </si>
  <si>
    <t>Thiago Alexandre Bernardino</t>
  </si>
  <si>
    <t>Joao Murilo Hartmann Campos</t>
  </si>
  <si>
    <t>Lucas Henrique dos Santos Tavares</t>
  </si>
  <si>
    <t>Gustavo Henrique Machado</t>
  </si>
  <si>
    <t>Luis Felipe Bandeira Junghans</t>
  </si>
  <si>
    <t>Bruna Satie Alvarado Nakashima</t>
  </si>
  <si>
    <t>Mariana Mendonca Reis</t>
  </si>
  <si>
    <t>Hamilton Teodosio Chandoha</t>
  </si>
  <si>
    <t>Ricardo Barrim Chandoha</t>
  </si>
  <si>
    <t>Lorena Pereira de Carlos Jeranoski</t>
  </si>
  <si>
    <t>Maria Fernanda Furtado de Souza</t>
  </si>
  <si>
    <t>Pedro Henrique Miranda Bastida</t>
  </si>
  <si>
    <t>Guilherme Slompo Heiden</t>
  </si>
  <si>
    <t>Gabriela de Souza Bernardino Low</t>
  </si>
  <si>
    <t>Luana Rosa de Lima de Almeida</t>
  </si>
  <si>
    <t>Daniel da Silva Porn</t>
  </si>
  <si>
    <t>Marina Sofia Alvares Cardoso Alves</t>
  </si>
  <si>
    <t>Milena Domingues de Arruda</t>
  </si>
  <si>
    <t>Davi Pereira Menezes Fonseca</t>
  </si>
  <si>
    <t>Rafael Eliezer Dantas Botelho Fernandes</t>
  </si>
  <si>
    <t>Estefani Ceccon do Nascimento</t>
  </si>
  <si>
    <t>Mariana Schunemann Ortega</t>
  </si>
  <si>
    <t>Leonardo Schunemann Ortega</t>
  </si>
  <si>
    <t>Vitor Augusto da Rosa Nascimento</t>
  </si>
  <si>
    <t>Theresa Gabriela Cristovao</t>
  </si>
  <si>
    <t>Brenno Bonetti Rossi Grannato</t>
  </si>
  <si>
    <t>Caio Franco de Souza</t>
  </si>
  <si>
    <t>Rayssa Gabrieli Smitka</t>
  </si>
  <si>
    <t>Luis Felipe Fortuoso Machado</t>
  </si>
  <si>
    <t>Beatriz Orlandin Holz</t>
  </si>
  <si>
    <t>Raquel Maria Carmona</t>
  </si>
  <si>
    <t>Emanuelly Cristine Pereira Oro</t>
  </si>
  <si>
    <t>Enzo Gabriel Pereira Carvalho</t>
  </si>
  <si>
    <t>David Augusto Cid</t>
  </si>
  <si>
    <t>Rafael Vieira Trevisan</t>
  </si>
  <si>
    <t>Vinicius Luan Bazanela</t>
  </si>
  <si>
    <t>Flavio Augusto Camargo Calgaro</t>
  </si>
  <si>
    <t>Joao Guilherme Lemes Argenta</t>
  </si>
  <si>
    <t>Vinicius da Cunha Goncalves</t>
  </si>
  <si>
    <t>Vinicius Fiorentim Cano</t>
  </si>
  <si>
    <t>Marcio David Dotto Ortega</t>
  </si>
  <si>
    <t>Marcelo Bosa de Oliveira</t>
  </si>
  <si>
    <t>Fernanda Pereira Martins de Moraes</t>
  </si>
  <si>
    <t>Cesar Desiderio Heiden Junior</t>
  </si>
  <si>
    <t>Rosalina Camargo de Souza</t>
  </si>
  <si>
    <t>Juliet Schunemann Ortega</t>
  </si>
  <si>
    <t>Ivone Terezinha de Castro</t>
  </si>
  <si>
    <t>Osvaldo Tchaikovski Junior</t>
  </si>
  <si>
    <t>Roberto Carlos Amadio Rodrigues</t>
  </si>
  <si>
    <t>Loani Landin Istchuk</t>
  </si>
  <si>
    <t>Leonardo Wu Low</t>
  </si>
  <si>
    <t>Fabio Jose de Almeida</t>
  </si>
  <si>
    <t>Gabrielly Vitoria Aparecida Ferro</t>
  </si>
  <si>
    <t>Gerson de Franca</t>
  </si>
  <si>
    <t>Reinaldo Kokoginski Junior</t>
  </si>
  <si>
    <t>Thayni Gorge Dutra</t>
  </si>
  <si>
    <t>Lurdes Vitoria Paulin Perussi</t>
  </si>
  <si>
    <t>Eduarda Paulin Perussi</t>
  </si>
  <si>
    <t>Victoria Dobrosinski de Moraes Moreira</t>
  </si>
  <si>
    <t>Joao Victor Torezin Ribeiro</t>
  </si>
  <si>
    <t>Juliano Gustavo Marques</t>
  </si>
  <si>
    <t>Amanda Cristina Taraczuk Marques</t>
  </si>
  <si>
    <t>Luiz Gabriel Ventura de Siqueira</t>
  </si>
  <si>
    <t>Maria Heloise Camargo Cipriano</t>
  </si>
  <si>
    <t>Ana Julia Naomi de Holanda Ywata</t>
  </si>
  <si>
    <t>Gabriel Iancoski do Espirito Santo Xavier</t>
  </si>
  <si>
    <t>Loann Vitor Marques de Oliveira</t>
  </si>
  <si>
    <t>Laoanny Eduarda Marques de Oliveira</t>
  </si>
  <si>
    <t>Marcos Richelme Rodrigues Paulin</t>
  </si>
  <si>
    <t>Ana Julia da Silva Volpini</t>
  </si>
  <si>
    <t>Leonardo de Araujo</t>
  </si>
  <si>
    <t>Jaqueline de Fatima Mazarotto</t>
  </si>
  <si>
    <t>Rosa de Andrade Felipe</t>
  </si>
  <si>
    <t>Luis Guilherme dos Santos Weirich</t>
  </si>
  <si>
    <t>Melquisidek Elias Almeida Lima</t>
  </si>
  <si>
    <t>Natasha Tauana Costa da Cunha</t>
  </si>
  <si>
    <t>Monike Maria Magalhaes Martini</t>
  </si>
  <si>
    <t>Aline Rafaela Ruckhaber</t>
  </si>
  <si>
    <t>Tainara Camily Sehn de Lima</t>
  </si>
  <si>
    <t>Isadora do Nascimento Galvao</t>
  </si>
  <si>
    <t>Pedro Kaleb Gehlen da Silva</t>
  </si>
  <si>
    <t>Vinicius Gabriel Soares Alecrim de Paula</t>
  </si>
  <si>
    <t>Flavia Maira Coutinho Cabral</t>
  </si>
  <si>
    <t>Mateus de Oliveira Couto</t>
  </si>
  <si>
    <t>Guilherme de Oliveira Campos</t>
  </si>
  <si>
    <t>Gabriel Marchi Bottin</t>
  </si>
  <si>
    <t>Carla Renata Jobbins Martins de Albuquerque</t>
  </si>
  <si>
    <t>Manuela de Brito</t>
  </si>
  <si>
    <t>Daniel Mendes Gouvea da Costa</t>
  </si>
  <si>
    <t>Joao Guilherme Ribas Nery Serafim</t>
  </si>
  <si>
    <t>Rafaela Mayumi Sato de Oliveira</t>
  </si>
  <si>
    <t>Lais Mattos de Mello</t>
  </si>
  <si>
    <t>Misael da Silva Leandro</t>
  </si>
  <si>
    <t>Michael Francisco dos Santos</t>
  </si>
  <si>
    <t>Mateus Neri</t>
  </si>
  <si>
    <t>CIANORTE</t>
  </si>
  <si>
    <t>Juliana Dias Breves</t>
  </si>
  <si>
    <t>Arissia Silva Sales</t>
  </si>
  <si>
    <t>Luana Chiaramonte Rodrigues</t>
  </si>
  <si>
    <t>Joao Vitor Brun Teixeira de Souza</t>
  </si>
  <si>
    <t>Luiz Roberto Pereira de Melo</t>
  </si>
  <si>
    <t>Luis Antonio Dalcortivo</t>
  </si>
  <si>
    <t>Felipe Alexandre de Brito</t>
  </si>
  <si>
    <t>Joao Pedro Pim Padovessi</t>
  </si>
  <si>
    <t>Kenedy Hamilton Januario Brustolin</t>
  </si>
  <si>
    <t>Guilherme Couto</t>
  </si>
  <si>
    <t>Miguel Zacarias Brescancin</t>
  </si>
  <si>
    <t>Gabriela Zanon</t>
  </si>
  <si>
    <t>Mariane Vandresen</t>
  </si>
  <si>
    <t>Rozelio Martins de Moraes</t>
  </si>
  <si>
    <t>Joel Ventuir de Souza</t>
  </si>
  <si>
    <t>M-OES</t>
  </si>
  <si>
    <t>Leonardo Arthur Zuffo</t>
  </si>
  <si>
    <t>Rovane Correia De Oliveira</t>
  </si>
  <si>
    <t>Fernando Costa da Silva</t>
  </si>
  <si>
    <t>Jorge de Mendonca Ortellado Alderete</t>
  </si>
  <si>
    <t>Matheus Batalini</t>
  </si>
  <si>
    <t>Camila Aparecida Almeida Lima</t>
  </si>
  <si>
    <t>Marlete Matiello</t>
  </si>
  <si>
    <t>Lucia Elena</t>
  </si>
  <si>
    <t>Jhonatan Rover de Oliveira</t>
  </si>
  <si>
    <t>Breno Eduardo Johann</t>
  </si>
  <si>
    <t>Elizeu Paulo Machado</t>
  </si>
  <si>
    <t>Carlos Anthoe Bianchini de Freitas</t>
  </si>
  <si>
    <t>Caroline Cristina Menegon</t>
  </si>
  <si>
    <t>Emanoel Franciscon</t>
  </si>
  <si>
    <t>Jose Faustino</t>
  </si>
  <si>
    <t>Getulio Dalberto</t>
  </si>
  <si>
    <t>Joao Vitor Laschombeck</t>
  </si>
  <si>
    <t>Larissa Gomes</t>
  </si>
  <si>
    <t>Nicoli Zorzo</t>
  </si>
  <si>
    <t>Gabriela Galleazi</t>
  </si>
  <si>
    <t>Lucas Daleaste</t>
  </si>
  <si>
    <t>Vinicius Daleaste</t>
  </si>
  <si>
    <t>Gabriel Franciscon</t>
  </si>
  <si>
    <t>Joao Vitor Silva</t>
  </si>
  <si>
    <t>Marco Antonio Dal Piaz</t>
  </si>
  <si>
    <t>Caua Bianchini Alderete</t>
  </si>
  <si>
    <t>Nicolas Amaral</t>
  </si>
  <si>
    <t>Barbara Ramos</t>
  </si>
  <si>
    <t>Julia Zorzo</t>
  </si>
  <si>
    <t>AABT</t>
  </si>
  <si>
    <t>ABT</t>
  </si>
  <si>
    <t>BADAPU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</si>
</sst>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;@"/>
    <numFmt numFmtId="166" formatCode="dd\-mmm\-yyyy"/>
  </numFmts>
  <fonts count="25" x14ac:knownFonts="1">
    <font>
      <sz val="8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8"/>
      <color indexed="2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5" fillId="0" borderId="0" xfId="0" quotePrefix="1" applyNumberFormat="1" applyFont="1" applyFill="1" applyBorder="1" applyAlignment="1">
      <alignment horizontal="center" vertical="center"/>
    </xf>
    <xf numFmtId="15" fontId="5" fillId="0" borderId="0" xfId="0" quotePrefix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9" fontId="6" fillId="0" borderId="3" xfId="4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165" fontId="3" fillId="0" borderId="8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0" fillId="0" borderId="4" xfId="0" applyNumberForma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/>
    </xf>
    <xf numFmtId="0" fontId="10" fillId="0" borderId="0" xfId="1" applyFill="1" applyBorder="1" applyAlignment="1">
      <alignment vertical="center"/>
    </xf>
    <xf numFmtId="2" fontId="2" fillId="0" borderId="0" xfId="1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166" fontId="5" fillId="0" borderId="0" xfId="1" quotePrefix="1" applyNumberFormat="1" applyFont="1" applyFill="1" applyBorder="1" applyAlignment="1">
      <alignment horizontal="center" vertical="center"/>
    </xf>
    <xf numFmtId="15" fontId="5" fillId="0" borderId="0" xfId="1" quotePrefix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3" fillId="0" borderId="7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2" fontId="5" fillId="0" borderId="4" xfId="1" applyNumberFormat="1" applyFont="1" applyFill="1" applyBorder="1" applyAlignment="1">
      <alignment horizontal="center" vertical="center" wrapText="1"/>
    </xf>
    <xf numFmtId="2" fontId="12" fillId="0" borderId="4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 wrapText="1"/>
    </xf>
    <xf numFmtId="3" fontId="12" fillId="0" borderId="4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/>
    </xf>
    <xf numFmtId="4" fontId="2" fillId="0" borderId="6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horizontal="center" vertical="center"/>
    </xf>
    <xf numFmtId="0" fontId="10" fillId="0" borderId="8" xfId="1" applyFill="1" applyBorder="1" applyAlignment="1">
      <alignment vertical="center"/>
    </xf>
    <xf numFmtId="0" fontId="10" fillId="0" borderId="4" xfId="1" applyFill="1" applyBorder="1" applyAlignment="1">
      <alignment vertical="center"/>
    </xf>
    <xf numFmtId="3" fontId="10" fillId="0" borderId="4" xfId="1" applyNumberFormat="1" applyFill="1" applyBorder="1" applyAlignment="1">
      <alignment vertical="center"/>
    </xf>
    <xf numFmtId="3" fontId="10" fillId="0" borderId="4" xfId="1" applyNumberFormat="1" applyFont="1" applyFill="1" applyBorder="1" applyAlignment="1">
      <alignment vertical="center"/>
    </xf>
    <xf numFmtId="9" fontId="6" fillId="0" borderId="3" xfId="2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14" fontId="10" fillId="0" borderId="4" xfId="1" applyNumberFormat="1" applyFont="1" applyFill="1" applyBorder="1" applyAlignment="1">
      <alignment vertical="center"/>
    </xf>
    <xf numFmtId="14" fontId="10" fillId="0" borderId="0" xfId="1" applyNumberFormat="1" applyFont="1" applyFill="1" applyBorder="1" applyAlignment="1">
      <alignment vertical="center"/>
    </xf>
    <xf numFmtId="14" fontId="10" fillId="0" borderId="0" xfId="1" applyNumberFormat="1" applyFont="1" applyFill="1" applyBorder="1" applyAlignment="1">
      <alignment horizontal="center" vertical="center"/>
    </xf>
    <xf numFmtId="2" fontId="11" fillId="0" borderId="4" xfId="1" applyNumberFormat="1" applyFont="1" applyFill="1" applyBorder="1" applyAlignment="1">
      <alignment horizontal="center" vertical="center" wrapText="1"/>
    </xf>
    <xf numFmtId="14" fontId="11" fillId="0" borderId="4" xfId="1" applyNumberFormat="1" applyFont="1" applyFill="1" applyBorder="1" applyAlignment="1">
      <alignment horizontal="center" vertical="center" wrapText="1"/>
    </xf>
    <xf numFmtId="3" fontId="11" fillId="0" borderId="4" xfId="1" applyNumberFormat="1" applyFont="1" applyFill="1" applyBorder="1" applyAlignment="1">
      <alignment horizontal="center" vertical="center" wrapText="1"/>
    </xf>
    <xf numFmtId="2" fontId="10" fillId="0" borderId="4" xfId="1" applyNumberFormat="1" applyFont="1" applyFill="1" applyBorder="1" applyAlignment="1">
      <alignment horizontal="center" vertical="center" wrapText="1"/>
    </xf>
    <xf numFmtId="3" fontId="10" fillId="0" borderId="4" xfId="1" applyNumberFormat="1" applyFont="1" applyFill="1" applyBorder="1" applyAlignment="1">
      <alignment horizontal="center" vertical="center" wrapText="1"/>
    </xf>
    <xf numFmtId="14" fontId="10" fillId="0" borderId="4" xfId="1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2" fontId="10" fillId="0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/>
    </xf>
    <xf numFmtId="14" fontId="10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vertical="center"/>
    </xf>
    <xf numFmtId="3" fontId="6" fillId="0" borderId="1" xfId="4" applyNumberFormat="1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vertical="center"/>
    </xf>
    <xf numFmtId="0" fontId="10" fillId="0" borderId="0" xfId="1" quotePrefix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" fontId="2" fillId="2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6" fillId="0" borderId="1" xfId="3" applyNumberFormat="1" applyFont="1" applyFill="1" applyBorder="1" applyAlignment="1">
      <alignment horizontal="center" vertical="center"/>
    </xf>
    <xf numFmtId="9" fontId="6" fillId="0" borderId="3" xfId="3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4" fontId="20" fillId="2" borderId="6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0" xfId="1" applyFont="1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0" fontId="2" fillId="2" borderId="1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/>
    <xf numFmtId="0" fontId="2" fillId="0" borderId="11" xfId="0" applyFont="1" applyFill="1" applyBorder="1" applyAlignment="1"/>
    <xf numFmtId="0" fontId="21" fillId="0" borderId="1" xfId="0" applyFont="1" applyFill="1" applyBorder="1" applyAlignment="1">
      <alignment horizontal="center"/>
    </xf>
    <xf numFmtId="0" fontId="10" fillId="0" borderId="13" xfId="1" applyFill="1" applyBorder="1" applyAlignment="1">
      <alignment vertical="center"/>
    </xf>
    <xf numFmtId="0" fontId="10" fillId="0" borderId="14" xfId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14" fontId="10" fillId="3" borderId="1" xfId="0" applyNumberFormat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14" fontId="22" fillId="0" borderId="1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4" fontId="23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1" xfId="0" applyFont="1" applyFill="1" applyBorder="1" applyAlignment="1">
      <alignment vertical="center"/>
    </xf>
    <xf numFmtId="14" fontId="22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/>
    </xf>
    <xf numFmtId="14" fontId="2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wrapText="1"/>
    </xf>
    <xf numFmtId="2" fontId="10" fillId="0" borderId="4" xfId="1" applyNumberFormat="1" applyFont="1" applyFill="1" applyBorder="1" applyAlignment="1">
      <alignment horizontal="center" vertical="center"/>
    </xf>
    <xf numFmtId="14" fontId="10" fillId="0" borderId="4" xfId="1" applyNumberFormat="1" applyFont="1" applyFill="1" applyBorder="1" applyAlignment="1">
      <alignment horizontal="center" vertical="center"/>
    </xf>
    <xf numFmtId="2" fontId="5" fillId="0" borderId="4" xfId="1" applyNumberFormat="1" applyFont="1" applyFill="1" applyBorder="1" applyAlignment="1">
      <alignment horizontal="center" vertical="center"/>
    </xf>
    <xf numFmtId="2" fontId="12" fillId="0" borderId="4" xfId="1" applyNumberFormat="1" applyFont="1" applyFill="1" applyBorder="1" applyAlignment="1">
      <alignment horizontal="center" vertical="center"/>
    </xf>
    <xf numFmtId="3" fontId="10" fillId="0" borderId="4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3" fontId="12" fillId="0" borderId="4" xfId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4" borderId="1" xfId="1" applyFont="1" applyFill="1" applyBorder="1" applyAlignment="1">
      <alignment vertical="center"/>
    </xf>
    <xf numFmtId="0" fontId="2" fillId="5" borderId="1" xfId="1" applyFont="1" applyFill="1" applyBorder="1" applyAlignment="1">
      <alignment vertical="center"/>
    </xf>
    <xf numFmtId="0" fontId="2" fillId="5" borderId="1" xfId="0" applyFont="1" applyFill="1" applyBorder="1" applyAlignment="1">
      <alignment wrapText="1"/>
    </xf>
    <xf numFmtId="0" fontId="2" fillId="5" borderId="9" xfId="0" applyFont="1" applyFill="1" applyBorder="1" applyAlignment="1">
      <alignment vertical="center"/>
    </xf>
    <xf numFmtId="0" fontId="2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14" fontId="11" fillId="0" borderId="2" xfId="1" applyNumberFormat="1" applyFont="1" applyFill="1" applyBorder="1" applyAlignment="1">
      <alignment horizontal="center" vertical="center" wrapText="1"/>
    </xf>
    <xf numFmtId="14" fontId="11" fillId="0" borderId="6" xfId="1" applyNumberFormat="1" applyFont="1" applyFill="1" applyBorder="1" applyAlignment="1">
      <alignment horizontal="center" vertical="center" wrapText="1"/>
    </xf>
    <xf numFmtId="14" fontId="11" fillId="0" borderId="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2" fontId="11" fillId="0" borderId="2" xfId="1" applyNumberFormat="1" applyFont="1" applyFill="1" applyBorder="1" applyAlignment="1">
      <alignment horizontal="center" vertical="center" wrapText="1"/>
    </xf>
    <xf numFmtId="2" fontId="11" fillId="0" borderId="6" xfId="1" applyNumberFormat="1" applyFont="1" applyFill="1" applyBorder="1" applyAlignment="1">
      <alignment horizontal="center" vertical="center" wrapText="1"/>
    </xf>
    <xf numFmtId="2" fontId="11" fillId="0" borderId="3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/>
    </xf>
    <xf numFmtId="2" fontId="11" fillId="0" borderId="2" xfId="1" applyNumberFormat="1" applyFont="1" applyFill="1" applyBorder="1" applyAlignment="1">
      <alignment horizontal="center" vertical="center"/>
    </xf>
    <xf numFmtId="2" fontId="11" fillId="0" borderId="6" xfId="1" applyNumberFormat="1" applyFont="1" applyFill="1" applyBorder="1" applyAlignment="1">
      <alignment horizontal="center" vertical="center"/>
    </xf>
    <xf numFmtId="2" fontId="11" fillId="0" borderId="3" xfId="1" applyNumberFormat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Separador de milhares 2" xfId="2"/>
    <cellStyle name="Separador de milhares 3" xfId="3"/>
    <cellStyle name="Vírgula" xfId="4" builtinId="3"/>
  </cellStyles>
  <dxfs count="0"/>
  <tableStyles count="0" defaultTableStyle="TableStyleMedium9" defaultPivotStyle="PivotStyleLight16"/>
  <colors>
    <mruColors>
      <color rgb="FF99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44"/>
  <sheetViews>
    <sheetView workbookViewId="0">
      <pane ySplit="2" topLeftCell="A3" activePane="bottomLeft" state="frozen"/>
      <selection pane="bottomLeft" activeCell="A3" sqref="A3"/>
    </sheetView>
  </sheetViews>
  <sheetFormatPr defaultColWidth="9.28515625" defaultRowHeight="14.4" x14ac:dyDescent="0.3"/>
  <cols>
    <col min="1" max="1" width="3.28515625" style="182" customWidth="1"/>
    <col min="2" max="2" width="50.85546875" style="182" customWidth="1"/>
    <col min="3" max="3" width="15.85546875" style="182" customWidth="1"/>
    <col min="4" max="4" width="15.85546875" style="188" customWidth="1"/>
    <col min="5" max="6" width="15.85546875" style="175" customWidth="1"/>
    <col min="7" max="7" width="3.28515625" style="181" customWidth="1"/>
    <col min="8" max="9" width="13.28515625" style="181" customWidth="1"/>
    <col min="10" max="10" width="3.28515625" style="181" customWidth="1"/>
    <col min="11" max="11" width="13.28515625" style="181" customWidth="1"/>
    <col min="12" max="14" width="13.28515625" style="182" customWidth="1"/>
    <col min="15" max="16384" width="9.28515625" style="182"/>
  </cols>
  <sheetData>
    <row r="2" spans="2:14" x14ac:dyDescent="0.3">
      <c r="B2" s="179" t="s">
        <v>440</v>
      </c>
      <c r="C2" s="179" t="s">
        <v>441</v>
      </c>
      <c r="D2" s="180" t="s">
        <v>442</v>
      </c>
      <c r="E2" s="172" t="s">
        <v>0</v>
      </c>
      <c r="F2" s="172" t="s">
        <v>736</v>
      </c>
      <c r="H2" s="161" t="s">
        <v>54</v>
      </c>
      <c r="I2" s="161" t="s">
        <v>0</v>
      </c>
      <c r="K2" s="179" t="s">
        <v>0</v>
      </c>
      <c r="L2" s="179" t="s">
        <v>721</v>
      </c>
      <c r="M2" s="179" t="s">
        <v>722</v>
      </c>
      <c r="N2" s="179" t="s">
        <v>723</v>
      </c>
    </row>
    <row r="3" spans="2:14" x14ac:dyDescent="0.3">
      <c r="B3" s="183" t="s">
        <v>336</v>
      </c>
      <c r="C3" s="184" t="s">
        <v>68</v>
      </c>
      <c r="D3" s="174"/>
      <c r="E3" s="173" t="str">
        <f>IFERROR(VLOOKUP(YEAR($D3),$H:$I,2,FALSE),"")</f>
        <v/>
      </c>
      <c r="F3" s="173"/>
      <c r="H3" s="185">
        <v>2017</v>
      </c>
      <c r="I3" s="185"/>
      <c r="K3" s="186" t="s">
        <v>44</v>
      </c>
      <c r="L3" s="186" t="s">
        <v>45</v>
      </c>
      <c r="M3" s="187">
        <v>18</v>
      </c>
      <c r="N3" s="187">
        <v>17</v>
      </c>
    </row>
    <row r="4" spans="2:14" x14ac:dyDescent="0.3">
      <c r="B4" s="183" t="s">
        <v>577</v>
      </c>
      <c r="C4" s="184" t="s">
        <v>56</v>
      </c>
      <c r="D4" s="174">
        <v>39222</v>
      </c>
      <c r="E4" s="173" t="str">
        <f t="shared" ref="E4:E67" si="0">IFERROR(VLOOKUP(YEAR($D4),$H:$I,2,FALSE),"")</f>
        <v>S11</v>
      </c>
      <c r="F4" s="173"/>
      <c r="H4" s="185">
        <f t="shared" ref="H4:H67" si="1">H3-1</f>
        <v>2016</v>
      </c>
      <c r="I4" s="185" t="str">
        <f t="shared" ref="I4:I41" si="2">IF($H$3-H4&lt;11,"S11",IF($H$3-H4&lt;13,"S13",IF($H$3-H4&lt;15,"S15",IF($H$3-H4&lt;17,"S17",IF($H$3-H4&lt;19,"S19",IF($H$3-H4&gt;=42,"Veterano",IF($H$3-H4&gt;=35,"Sênior","Adulto")))))))</f>
        <v>S11</v>
      </c>
      <c r="K4" s="186" t="s">
        <v>46</v>
      </c>
      <c r="L4" s="186" t="s">
        <v>47</v>
      </c>
      <c r="M4" s="187">
        <v>16</v>
      </c>
      <c r="N4" s="187">
        <v>15</v>
      </c>
    </row>
    <row r="5" spans="2:14" x14ac:dyDescent="0.3">
      <c r="B5" s="183" t="s">
        <v>449</v>
      </c>
      <c r="C5" s="184" t="s">
        <v>443</v>
      </c>
      <c r="D5" s="174"/>
      <c r="E5" s="173" t="str">
        <f t="shared" si="0"/>
        <v/>
      </c>
      <c r="F5" s="173"/>
      <c r="H5" s="185">
        <f t="shared" si="1"/>
        <v>2015</v>
      </c>
      <c r="I5" s="185" t="str">
        <f t="shared" si="2"/>
        <v>S11</v>
      </c>
      <c r="K5" s="186" t="s">
        <v>48</v>
      </c>
      <c r="L5" s="186" t="s">
        <v>49</v>
      </c>
      <c r="M5" s="187">
        <v>14</v>
      </c>
      <c r="N5" s="187">
        <v>13</v>
      </c>
    </row>
    <row r="6" spans="2:14" x14ac:dyDescent="0.3">
      <c r="B6" s="183" t="s">
        <v>684</v>
      </c>
      <c r="C6" s="184" t="s">
        <v>617</v>
      </c>
      <c r="D6" s="174"/>
      <c r="E6" s="173" t="str">
        <f t="shared" si="0"/>
        <v/>
      </c>
      <c r="F6" s="173"/>
      <c r="H6" s="185">
        <f t="shared" si="1"/>
        <v>2014</v>
      </c>
      <c r="I6" s="185" t="str">
        <f t="shared" si="2"/>
        <v>S11</v>
      </c>
      <c r="K6" s="186" t="s">
        <v>50</v>
      </c>
      <c r="L6" s="186" t="s">
        <v>51</v>
      </c>
      <c r="M6" s="187">
        <v>12</v>
      </c>
      <c r="N6" s="187">
        <v>11</v>
      </c>
    </row>
    <row r="7" spans="2:14" x14ac:dyDescent="0.3">
      <c r="B7" s="183" t="s">
        <v>359</v>
      </c>
      <c r="C7" s="184" t="s">
        <v>354</v>
      </c>
      <c r="D7" s="174"/>
      <c r="E7" s="173" t="str">
        <f t="shared" si="0"/>
        <v/>
      </c>
      <c r="F7" s="173"/>
      <c r="H7" s="185">
        <f t="shared" si="1"/>
        <v>2013</v>
      </c>
      <c r="I7" s="185" t="str">
        <f t="shared" si="2"/>
        <v>S11</v>
      </c>
      <c r="K7" s="186" t="s">
        <v>52</v>
      </c>
      <c r="L7" s="186" t="s">
        <v>53</v>
      </c>
      <c r="M7" s="187">
        <v>10</v>
      </c>
      <c r="N7" s="187">
        <v>9</v>
      </c>
    </row>
    <row r="8" spans="2:14" x14ac:dyDescent="0.3">
      <c r="B8" s="183" t="s">
        <v>646</v>
      </c>
      <c r="C8" s="184" t="s">
        <v>140</v>
      </c>
      <c r="D8" s="174">
        <v>38111</v>
      </c>
      <c r="E8" s="173" t="str">
        <f t="shared" si="0"/>
        <v>S15</v>
      </c>
      <c r="F8" s="173"/>
      <c r="H8" s="185">
        <f t="shared" si="1"/>
        <v>2012</v>
      </c>
      <c r="I8" s="185" t="str">
        <f t="shared" si="2"/>
        <v>S11</v>
      </c>
    </row>
    <row r="9" spans="2:14" x14ac:dyDescent="0.3">
      <c r="B9" s="183" t="s">
        <v>584</v>
      </c>
      <c r="C9" s="184" t="s">
        <v>398</v>
      </c>
      <c r="D9" s="174">
        <v>39333</v>
      </c>
      <c r="E9" s="173" t="str">
        <f t="shared" si="0"/>
        <v>S11</v>
      </c>
      <c r="F9" s="173"/>
      <c r="H9" s="185">
        <f t="shared" si="1"/>
        <v>2011</v>
      </c>
      <c r="I9" s="185" t="str">
        <f t="shared" si="2"/>
        <v>S11</v>
      </c>
    </row>
    <row r="10" spans="2:14" x14ac:dyDescent="0.3">
      <c r="B10" s="183" t="s">
        <v>322</v>
      </c>
      <c r="C10" s="184" t="s">
        <v>69</v>
      </c>
      <c r="D10" s="174">
        <v>38850</v>
      </c>
      <c r="E10" s="173" t="str">
        <f t="shared" si="0"/>
        <v>S13</v>
      </c>
      <c r="F10" s="173"/>
      <c r="H10" s="185">
        <f t="shared" si="1"/>
        <v>2010</v>
      </c>
      <c r="I10" s="185" t="str">
        <f t="shared" si="2"/>
        <v>S11</v>
      </c>
    </row>
    <row r="11" spans="2:14" x14ac:dyDescent="0.3">
      <c r="B11" s="183" t="s">
        <v>303</v>
      </c>
      <c r="C11" s="184" t="s">
        <v>140</v>
      </c>
      <c r="D11" s="174">
        <v>37887</v>
      </c>
      <c r="E11" s="173" t="str">
        <f t="shared" si="0"/>
        <v>S15</v>
      </c>
      <c r="F11" s="173"/>
      <c r="H11" s="185">
        <f t="shared" si="1"/>
        <v>2009</v>
      </c>
      <c r="I11" s="185" t="str">
        <f t="shared" si="2"/>
        <v>S11</v>
      </c>
    </row>
    <row r="12" spans="2:14" x14ac:dyDescent="0.3">
      <c r="B12" s="183" t="s">
        <v>647</v>
      </c>
      <c r="C12" s="184" t="s">
        <v>69</v>
      </c>
      <c r="D12" s="174"/>
      <c r="E12" s="173" t="str">
        <f t="shared" si="0"/>
        <v/>
      </c>
      <c r="F12" s="173"/>
      <c r="H12" s="185">
        <f t="shared" si="1"/>
        <v>2008</v>
      </c>
      <c r="I12" s="185" t="str">
        <f t="shared" si="2"/>
        <v>S11</v>
      </c>
    </row>
    <row r="13" spans="2:14" x14ac:dyDescent="0.3">
      <c r="B13" s="183" t="s">
        <v>624</v>
      </c>
      <c r="C13" s="184" t="s">
        <v>140</v>
      </c>
      <c r="D13" s="174"/>
      <c r="E13" s="173" t="str">
        <f t="shared" si="0"/>
        <v/>
      </c>
      <c r="F13" s="173"/>
      <c r="H13" s="185">
        <f t="shared" si="1"/>
        <v>2007</v>
      </c>
      <c r="I13" s="185" t="str">
        <f t="shared" si="2"/>
        <v>S11</v>
      </c>
    </row>
    <row r="14" spans="2:14" x14ac:dyDescent="0.3">
      <c r="B14" s="183" t="s">
        <v>408</v>
      </c>
      <c r="C14" s="184" t="s">
        <v>373</v>
      </c>
      <c r="D14" s="174">
        <v>37736</v>
      </c>
      <c r="E14" s="173" t="str">
        <f t="shared" si="0"/>
        <v>S15</v>
      </c>
      <c r="F14" s="173"/>
      <c r="H14" s="185">
        <f t="shared" si="1"/>
        <v>2006</v>
      </c>
      <c r="I14" s="185" t="str">
        <f t="shared" si="2"/>
        <v>S13</v>
      </c>
    </row>
    <row r="15" spans="2:14" x14ac:dyDescent="0.3">
      <c r="B15" s="183" t="s">
        <v>593</v>
      </c>
      <c r="C15" s="184" t="s">
        <v>443</v>
      </c>
      <c r="D15" s="174"/>
      <c r="E15" s="173" t="str">
        <f t="shared" si="0"/>
        <v/>
      </c>
      <c r="F15" s="173"/>
      <c r="H15" s="185">
        <f t="shared" si="1"/>
        <v>2005</v>
      </c>
      <c r="I15" s="185" t="str">
        <f t="shared" si="2"/>
        <v>S13</v>
      </c>
    </row>
    <row r="16" spans="2:14" x14ac:dyDescent="0.3">
      <c r="B16" s="183" t="s">
        <v>197</v>
      </c>
      <c r="C16" s="184" t="s">
        <v>401</v>
      </c>
      <c r="D16" s="174"/>
      <c r="E16" s="173" t="str">
        <f t="shared" si="0"/>
        <v/>
      </c>
      <c r="F16" s="173"/>
      <c r="H16" s="185">
        <f t="shared" si="1"/>
        <v>2004</v>
      </c>
      <c r="I16" s="185" t="str">
        <f t="shared" si="2"/>
        <v>S15</v>
      </c>
    </row>
    <row r="17" spans="2:9" x14ac:dyDescent="0.3">
      <c r="B17" s="183" t="s">
        <v>525</v>
      </c>
      <c r="C17" s="184" t="s">
        <v>401</v>
      </c>
      <c r="D17" s="174">
        <v>38021</v>
      </c>
      <c r="E17" s="173" t="str">
        <f t="shared" si="0"/>
        <v>S15</v>
      </c>
      <c r="F17" s="173"/>
      <c r="H17" s="185">
        <f t="shared" si="1"/>
        <v>2003</v>
      </c>
      <c r="I17" s="185" t="str">
        <f t="shared" si="2"/>
        <v>S15</v>
      </c>
    </row>
    <row r="18" spans="2:9" x14ac:dyDescent="0.3">
      <c r="B18" s="183" t="s">
        <v>705</v>
      </c>
      <c r="C18" s="184" t="s">
        <v>140</v>
      </c>
      <c r="D18" s="174"/>
      <c r="E18" s="173" t="str">
        <f t="shared" si="0"/>
        <v/>
      </c>
      <c r="F18" s="173"/>
      <c r="H18" s="185">
        <f t="shared" si="1"/>
        <v>2002</v>
      </c>
      <c r="I18" s="185" t="str">
        <f t="shared" si="2"/>
        <v>S17</v>
      </c>
    </row>
    <row r="19" spans="2:9" x14ac:dyDescent="0.3">
      <c r="B19" s="183" t="s">
        <v>632</v>
      </c>
      <c r="C19" s="184" t="s">
        <v>421</v>
      </c>
      <c r="D19" s="174"/>
      <c r="E19" s="173" t="str">
        <f t="shared" si="0"/>
        <v/>
      </c>
      <c r="F19" s="173"/>
      <c r="H19" s="185">
        <f t="shared" si="1"/>
        <v>2001</v>
      </c>
      <c r="I19" s="185" t="str">
        <f t="shared" si="2"/>
        <v>S17</v>
      </c>
    </row>
    <row r="20" spans="2:9" x14ac:dyDescent="0.3">
      <c r="B20" s="183" t="s">
        <v>432</v>
      </c>
      <c r="C20" s="184" t="s">
        <v>56</v>
      </c>
      <c r="D20" s="174">
        <v>38885</v>
      </c>
      <c r="E20" s="173" t="str">
        <f t="shared" si="0"/>
        <v>S13</v>
      </c>
      <c r="F20" s="173" t="s">
        <v>737</v>
      </c>
      <c r="H20" s="185">
        <f t="shared" si="1"/>
        <v>2000</v>
      </c>
      <c r="I20" s="185" t="str">
        <f t="shared" si="2"/>
        <v>S19</v>
      </c>
    </row>
    <row r="21" spans="2:9" x14ac:dyDescent="0.3">
      <c r="B21" s="183" t="s">
        <v>498</v>
      </c>
      <c r="C21" s="184" t="s">
        <v>354</v>
      </c>
      <c r="D21" s="174">
        <v>37889</v>
      </c>
      <c r="E21" s="173" t="str">
        <f t="shared" si="0"/>
        <v>S15</v>
      </c>
      <c r="F21" s="173"/>
      <c r="H21" s="185">
        <f t="shared" si="1"/>
        <v>1999</v>
      </c>
      <c r="I21" s="185" t="str">
        <f t="shared" si="2"/>
        <v>S19</v>
      </c>
    </row>
    <row r="22" spans="2:9" x14ac:dyDescent="0.3">
      <c r="B22" s="183" t="s">
        <v>283</v>
      </c>
      <c r="C22" s="184" t="s">
        <v>159</v>
      </c>
      <c r="D22" s="174">
        <v>37762</v>
      </c>
      <c r="E22" s="173" t="str">
        <f t="shared" si="0"/>
        <v>S15</v>
      </c>
      <c r="F22" s="173"/>
      <c r="H22" s="185">
        <f t="shared" si="1"/>
        <v>1998</v>
      </c>
      <c r="I22" s="185" t="str">
        <f t="shared" si="2"/>
        <v>Adulto</v>
      </c>
    </row>
    <row r="23" spans="2:9" x14ac:dyDescent="0.3">
      <c r="B23" s="183" t="s">
        <v>255</v>
      </c>
      <c r="C23" s="184" t="s">
        <v>142</v>
      </c>
      <c r="D23" s="174"/>
      <c r="E23" s="173" t="str">
        <f t="shared" si="0"/>
        <v/>
      </c>
      <c r="F23" s="173"/>
      <c r="H23" s="185">
        <f t="shared" si="1"/>
        <v>1997</v>
      </c>
      <c r="I23" s="185" t="str">
        <f t="shared" si="2"/>
        <v>Adulto</v>
      </c>
    </row>
    <row r="24" spans="2:9" x14ac:dyDescent="0.3">
      <c r="B24" s="183" t="s">
        <v>816</v>
      </c>
      <c r="C24" s="184" t="s">
        <v>69</v>
      </c>
      <c r="D24" s="174">
        <v>36401</v>
      </c>
      <c r="E24" s="173" t="str">
        <f t="shared" si="0"/>
        <v>S19</v>
      </c>
      <c r="F24" s="173" t="s">
        <v>737</v>
      </c>
      <c r="H24" s="185">
        <f t="shared" si="1"/>
        <v>1996</v>
      </c>
      <c r="I24" s="185" t="str">
        <f t="shared" si="2"/>
        <v>Adulto</v>
      </c>
    </row>
    <row r="25" spans="2:9" x14ac:dyDescent="0.3">
      <c r="B25" s="183" t="s">
        <v>351</v>
      </c>
      <c r="C25" s="184" t="s">
        <v>69</v>
      </c>
      <c r="D25" s="174">
        <v>38099</v>
      </c>
      <c r="E25" s="173" t="str">
        <f t="shared" si="0"/>
        <v>S15</v>
      </c>
      <c r="F25" s="173"/>
      <c r="H25" s="185">
        <f t="shared" si="1"/>
        <v>1995</v>
      </c>
      <c r="I25" s="185" t="str">
        <f t="shared" si="2"/>
        <v>Adulto</v>
      </c>
    </row>
    <row r="26" spans="2:9" x14ac:dyDescent="0.3">
      <c r="B26" s="183" t="s">
        <v>82</v>
      </c>
      <c r="C26" s="184" t="s">
        <v>69</v>
      </c>
      <c r="D26" s="174">
        <v>35225</v>
      </c>
      <c r="E26" s="173" t="str">
        <f t="shared" si="0"/>
        <v>Adulto</v>
      </c>
      <c r="F26" s="173" t="s">
        <v>737</v>
      </c>
      <c r="H26" s="185">
        <f t="shared" si="1"/>
        <v>1994</v>
      </c>
      <c r="I26" s="185" t="str">
        <f t="shared" si="2"/>
        <v>Adulto</v>
      </c>
    </row>
    <row r="27" spans="2:9" x14ac:dyDescent="0.3">
      <c r="B27" s="183" t="s">
        <v>474</v>
      </c>
      <c r="C27" s="184" t="s">
        <v>443</v>
      </c>
      <c r="D27" s="174">
        <v>37214</v>
      </c>
      <c r="E27" s="173" t="str">
        <f t="shared" si="0"/>
        <v>S17</v>
      </c>
      <c r="F27" s="173" t="s">
        <v>737</v>
      </c>
      <c r="H27" s="185">
        <f t="shared" si="1"/>
        <v>1993</v>
      </c>
      <c r="I27" s="185" t="str">
        <f t="shared" si="2"/>
        <v>Adulto</v>
      </c>
    </row>
    <row r="28" spans="2:9" x14ac:dyDescent="0.3">
      <c r="B28" s="183" t="s">
        <v>352</v>
      </c>
      <c r="C28" s="184" t="s">
        <v>69</v>
      </c>
      <c r="D28" s="174">
        <v>38515</v>
      </c>
      <c r="E28" s="173" t="str">
        <f t="shared" si="0"/>
        <v>S13</v>
      </c>
      <c r="F28" s="173"/>
      <c r="H28" s="185">
        <f t="shared" si="1"/>
        <v>1992</v>
      </c>
      <c r="I28" s="185" t="str">
        <f t="shared" si="2"/>
        <v>Adulto</v>
      </c>
    </row>
    <row r="29" spans="2:9" x14ac:dyDescent="0.3">
      <c r="B29" s="183" t="s">
        <v>158</v>
      </c>
      <c r="C29" s="184" t="s">
        <v>354</v>
      </c>
      <c r="D29" s="174"/>
      <c r="E29" s="173" t="str">
        <f t="shared" si="0"/>
        <v/>
      </c>
      <c r="F29" s="173"/>
      <c r="H29" s="185">
        <f t="shared" si="1"/>
        <v>1991</v>
      </c>
      <c r="I29" s="185" t="str">
        <f t="shared" si="2"/>
        <v>Adulto</v>
      </c>
    </row>
    <row r="30" spans="2:9" x14ac:dyDescent="0.3">
      <c r="B30" s="183" t="s">
        <v>800</v>
      </c>
      <c r="C30" s="184" t="s">
        <v>140</v>
      </c>
      <c r="D30" s="174">
        <v>38366</v>
      </c>
      <c r="E30" s="173" t="str">
        <f t="shared" si="0"/>
        <v>S13</v>
      </c>
      <c r="F30" s="173" t="s">
        <v>737</v>
      </c>
      <c r="H30" s="185">
        <f t="shared" si="1"/>
        <v>1990</v>
      </c>
      <c r="I30" s="185" t="str">
        <f t="shared" si="2"/>
        <v>Adulto</v>
      </c>
    </row>
    <row r="31" spans="2:9" x14ac:dyDescent="0.3">
      <c r="B31" s="183" t="s">
        <v>273</v>
      </c>
      <c r="C31" s="184" t="s">
        <v>69</v>
      </c>
      <c r="D31" s="174">
        <v>38054</v>
      </c>
      <c r="E31" s="173" t="str">
        <f t="shared" si="0"/>
        <v>S15</v>
      </c>
      <c r="F31" s="173" t="s">
        <v>737</v>
      </c>
      <c r="H31" s="185">
        <f t="shared" si="1"/>
        <v>1989</v>
      </c>
      <c r="I31" s="185" t="str">
        <f t="shared" si="2"/>
        <v>Adulto</v>
      </c>
    </row>
    <row r="32" spans="2:9" x14ac:dyDescent="0.3">
      <c r="B32" s="183" t="s">
        <v>585</v>
      </c>
      <c r="C32" s="184" t="s">
        <v>56</v>
      </c>
      <c r="D32" s="174">
        <v>39349</v>
      </c>
      <c r="E32" s="173" t="str">
        <f t="shared" si="0"/>
        <v>S11</v>
      </c>
      <c r="F32" s="173" t="s">
        <v>737</v>
      </c>
      <c r="H32" s="185">
        <f t="shared" si="1"/>
        <v>1988</v>
      </c>
      <c r="I32" s="185" t="str">
        <f t="shared" si="2"/>
        <v>Adulto</v>
      </c>
    </row>
    <row r="33" spans="2:9" x14ac:dyDescent="0.3">
      <c r="B33" s="183" t="s">
        <v>485</v>
      </c>
      <c r="C33" s="184" t="s">
        <v>401</v>
      </c>
      <c r="D33" s="174">
        <v>37035</v>
      </c>
      <c r="E33" s="173" t="str">
        <f t="shared" si="0"/>
        <v>S17</v>
      </c>
      <c r="F33" s="173"/>
      <c r="H33" s="185">
        <f t="shared" si="1"/>
        <v>1987</v>
      </c>
      <c r="I33" s="185" t="str">
        <f t="shared" si="2"/>
        <v>Adulto</v>
      </c>
    </row>
    <row r="34" spans="2:9" x14ac:dyDescent="0.3">
      <c r="B34" s="183" t="s">
        <v>313</v>
      </c>
      <c r="C34" s="184" t="s">
        <v>373</v>
      </c>
      <c r="D34" s="174">
        <v>38671</v>
      </c>
      <c r="E34" s="173" t="str">
        <f t="shared" si="0"/>
        <v>S13</v>
      </c>
      <c r="F34" s="173"/>
      <c r="H34" s="185">
        <f t="shared" si="1"/>
        <v>1986</v>
      </c>
      <c r="I34" s="185" t="str">
        <f t="shared" si="2"/>
        <v>Adulto</v>
      </c>
    </row>
    <row r="35" spans="2:9" x14ac:dyDescent="0.3">
      <c r="B35" s="183" t="s">
        <v>417</v>
      </c>
      <c r="C35" s="184" t="s">
        <v>69</v>
      </c>
      <c r="D35" s="174">
        <v>38167</v>
      </c>
      <c r="E35" s="173" t="str">
        <f t="shared" si="0"/>
        <v>S15</v>
      </c>
      <c r="F35" s="173" t="s">
        <v>737</v>
      </c>
      <c r="H35" s="185">
        <f t="shared" si="1"/>
        <v>1985</v>
      </c>
      <c r="I35" s="185" t="str">
        <f t="shared" si="2"/>
        <v>Adulto</v>
      </c>
    </row>
    <row r="36" spans="2:9" x14ac:dyDescent="0.3">
      <c r="B36" s="183" t="s">
        <v>205</v>
      </c>
      <c r="C36" s="184" t="s">
        <v>149</v>
      </c>
      <c r="D36" s="174"/>
      <c r="E36" s="173" t="str">
        <f t="shared" si="0"/>
        <v/>
      </c>
      <c r="F36" s="173"/>
      <c r="H36" s="185">
        <f t="shared" si="1"/>
        <v>1984</v>
      </c>
      <c r="I36" s="185" t="str">
        <f t="shared" si="2"/>
        <v>Adulto</v>
      </c>
    </row>
    <row r="37" spans="2:9" x14ac:dyDescent="0.3">
      <c r="B37" s="183" t="s">
        <v>302</v>
      </c>
      <c r="C37" s="184" t="s">
        <v>398</v>
      </c>
      <c r="D37" s="174">
        <v>37623</v>
      </c>
      <c r="E37" s="173" t="str">
        <f t="shared" si="0"/>
        <v>S15</v>
      </c>
      <c r="F37" s="173" t="s">
        <v>737</v>
      </c>
      <c r="H37" s="185">
        <f t="shared" si="1"/>
        <v>1983</v>
      </c>
      <c r="I37" s="185" t="str">
        <f t="shared" si="2"/>
        <v>Adulto</v>
      </c>
    </row>
    <row r="38" spans="2:9" x14ac:dyDescent="0.3">
      <c r="B38" s="183" t="s">
        <v>566</v>
      </c>
      <c r="C38" s="184" t="s">
        <v>398</v>
      </c>
      <c r="D38" s="174">
        <v>39369</v>
      </c>
      <c r="E38" s="173" t="str">
        <f t="shared" si="0"/>
        <v>S11</v>
      </c>
      <c r="F38" s="173" t="s">
        <v>737</v>
      </c>
      <c r="H38" s="185">
        <f t="shared" si="1"/>
        <v>1982</v>
      </c>
      <c r="I38" s="185" t="str">
        <f t="shared" si="2"/>
        <v>Sênior</v>
      </c>
    </row>
    <row r="39" spans="2:9" x14ac:dyDescent="0.3">
      <c r="B39" s="183" t="s">
        <v>654</v>
      </c>
      <c r="C39" s="184" t="s">
        <v>421</v>
      </c>
      <c r="D39" s="174"/>
      <c r="E39" s="173" t="str">
        <f t="shared" si="0"/>
        <v/>
      </c>
      <c r="F39" s="173"/>
      <c r="H39" s="185">
        <f t="shared" si="1"/>
        <v>1981</v>
      </c>
      <c r="I39" s="185" t="str">
        <f t="shared" si="2"/>
        <v>Sênior</v>
      </c>
    </row>
    <row r="40" spans="2:9" x14ac:dyDescent="0.3">
      <c r="B40" s="183" t="s">
        <v>808</v>
      </c>
      <c r="C40" s="184" t="s">
        <v>140</v>
      </c>
      <c r="D40" s="174">
        <v>38489</v>
      </c>
      <c r="E40" s="173" t="str">
        <f t="shared" si="0"/>
        <v>S13</v>
      </c>
      <c r="F40" s="173" t="s">
        <v>737</v>
      </c>
      <c r="H40" s="185">
        <f t="shared" si="1"/>
        <v>1980</v>
      </c>
      <c r="I40" s="185" t="str">
        <f t="shared" si="2"/>
        <v>Sênior</v>
      </c>
    </row>
    <row r="41" spans="2:9" x14ac:dyDescent="0.3">
      <c r="B41" s="183" t="s">
        <v>323</v>
      </c>
      <c r="C41" s="184" t="s">
        <v>55</v>
      </c>
      <c r="D41" s="174">
        <v>39454</v>
      </c>
      <c r="E41" s="173" t="str">
        <f t="shared" si="0"/>
        <v>S11</v>
      </c>
      <c r="F41" s="173" t="s">
        <v>737</v>
      </c>
      <c r="H41" s="185">
        <f t="shared" si="1"/>
        <v>1979</v>
      </c>
      <c r="I41" s="185" t="str">
        <f t="shared" si="2"/>
        <v>Sênior</v>
      </c>
    </row>
    <row r="42" spans="2:9" x14ac:dyDescent="0.3">
      <c r="B42" s="183" t="s">
        <v>803</v>
      </c>
      <c r="C42" s="184" t="s">
        <v>140</v>
      </c>
      <c r="D42" s="174">
        <v>38344</v>
      </c>
      <c r="E42" s="173" t="str">
        <f t="shared" si="0"/>
        <v>S15</v>
      </c>
      <c r="F42" s="173" t="s">
        <v>737</v>
      </c>
      <c r="H42" s="185">
        <f t="shared" si="1"/>
        <v>1978</v>
      </c>
      <c r="I42" s="185" t="str">
        <f>IF($H$3-H42&lt;11,"S11",IF($H$3-H42&lt;13,"S13",IF($H$3-H42&lt;15,"S15",IF($H$3-H42&lt;17,"S17",IF($H$3-H42&lt;19,"S19",IF($H$3-H42&gt;=42,"Veterano",IF($H$3-H42&gt;=35,"Sênior","Adulto")))))))</f>
        <v>Sênior</v>
      </c>
    </row>
    <row r="43" spans="2:9" x14ac:dyDescent="0.3">
      <c r="B43" s="183" t="s">
        <v>402</v>
      </c>
      <c r="C43" s="184" t="s">
        <v>56</v>
      </c>
      <c r="D43" s="174">
        <v>38296</v>
      </c>
      <c r="E43" s="173" t="str">
        <f t="shared" si="0"/>
        <v>S15</v>
      </c>
      <c r="F43" s="173" t="s">
        <v>737</v>
      </c>
      <c r="H43" s="185">
        <f t="shared" si="1"/>
        <v>1977</v>
      </c>
      <c r="I43" s="185" t="str">
        <f t="shared" ref="I43:I106" si="3">IF($H$3-H43&lt;11,"S11",IF($H$3-H43&lt;13,"S13",IF($H$3-H43&lt;15,"S15",IF($H$3-H43&lt;17,"S17",IF($H$3-H43&lt;19,"S19",IF($H$3-H43&gt;=42,"Veterano",IF($H$3-H43&gt;=35,"Sênior","Adulto")))))))</f>
        <v>Sênior</v>
      </c>
    </row>
    <row r="44" spans="2:9" x14ac:dyDescent="0.3">
      <c r="B44" s="183" t="s">
        <v>700</v>
      </c>
      <c r="C44" s="184" t="s">
        <v>61</v>
      </c>
      <c r="D44" s="174"/>
      <c r="E44" s="173" t="str">
        <f t="shared" si="0"/>
        <v/>
      </c>
      <c r="F44" s="173"/>
      <c r="H44" s="185">
        <f t="shared" si="1"/>
        <v>1976</v>
      </c>
      <c r="I44" s="185" t="str">
        <f t="shared" si="3"/>
        <v>Sênior</v>
      </c>
    </row>
    <row r="45" spans="2:9" x14ac:dyDescent="0.3">
      <c r="B45" s="183" t="s">
        <v>327</v>
      </c>
      <c r="C45" s="184" t="s">
        <v>354</v>
      </c>
      <c r="D45" s="174"/>
      <c r="E45" s="173" t="str">
        <f t="shared" si="0"/>
        <v/>
      </c>
      <c r="F45" s="173"/>
      <c r="H45" s="185">
        <f t="shared" si="1"/>
        <v>1975</v>
      </c>
      <c r="I45" s="185" t="str">
        <f t="shared" si="3"/>
        <v>Veterano</v>
      </c>
    </row>
    <row r="46" spans="2:9" x14ac:dyDescent="0.3">
      <c r="B46" s="183" t="s">
        <v>669</v>
      </c>
      <c r="C46" s="184" t="s">
        <v>668</v>
      </c>
      <c r="D46" s="174"/>
      <c r="E46" s="173" t="str">
        <f t="shared" si="0"/>
        <v/>
      </c>
      <c r="F46" s="173"/>
      <c r="H46" s="185">
        <f t="shared" si="1"/>
        <v>1974</v>
      </c>
      <c r="I46" s="185" t="str">
        <f t="shared" si="3"/>
        <v>Veterano</v>
      </c>
    </row>
    <row r="47" spans="2:9" x14ac:dyDescent="0.3">
      <c r="B47" s="183" t="s">
        <v>167</v>
      </c>
      <c r="C47" s="184" t="s">
        <v>156</v>
      </c>
      <c r="D47" s="174">
        <v>37160</v>
      </c>
      <c r="E47" s="173" t="str">
        <f t="shared" si="0"/>
        <v>S17</v>
      </c>
      <c r="F47" s="173"/>
      <c r="H47" s="185">
        <f t="shared" si="1"/>
        <v>1973</v>
      </c>
      <c r="I47" s="185" t="str">
        <f t="shared" si="3"/>
        <v>Veterano</v>
      </c>
    </row>
    <row r="48" spans="2:9" x14ac:dyDescent="0.3">
      <c r="B48" s="183" t="s">
        <v>238</v>
      </c>
      <c r="C48" s="184" t="s">
        <v>142</v>
      </c>
      <c r="D48" s="174"/>
      <c r="E48" s="173" t="str">
        <f t="shared" si="0"/>
        <v/>
      </c>
      <c r="F48" s="173"/>
      <c r="H48" s="185">
        <f t="shared" si="1"/>
        <v>1972</v>
      </c>
      <c r="I48" s="185" t="str">
        <f t="shared" si="3"/>
        <v>Veterano</v>
      </c>
    </row>
    <row r="49" spans="2:9" x14ac:dyDescent="0.3">
      <c r="B49" s="183" t="s">
        <v>702</v>
      </c>
      <c r="C49" s="184" t="s">
        <v>56</v>
      </c>
      <c r="D49" s="174"/>
      <c r="E49" s="173" t="str">
        <f t="shared" si="0"/>
        <v/>
      </c>
      <c r="F49" s="173"/>
      <c r="H49" s="185">
        <f t="shared" si="1"/>
        <v>1971</v>
      </c>
      <c r="I49" s="185" t="str">
        <f t="shared" si="3"/>
        <v>Veterano</v>
      </c>
    </row>
    <row r="50" spans="2:9" x14ac:dyDescent="0.3">
      <c r="B50" s="183" t="s">
        <v>70</v>
      </c>
      <c r="C50" s="184" t="s">
        <v>55</v>
      </c>
      <c r="D50" s="174">
        <v>34299</v>
      </c>
      <c r="E50" s="173" t="str">
        <f t="shared" si="0"/>
        <v>Adulto</v>
      </c>
      <c r="F50" s="173" t="s">
        <v>737</v>
      </c>
      <c r="H50" s="185">
        <f t="shared" si="1"/>
        <v>1970</v>
      </c>
      <c r="I50" s="185" t="str">
        <f t="shared" si="3"/>
        <v>Veterano</v>
      </c>
    </row>
    <row r="51" spans="2:9" x14ac:dyDescent="0.3">
      <c r="B51" s="183" t="s">
        <v>368</v>
      </c>
      <c r="C51" s="184" t="s">
        <v>62</v>
      </c>
      <c r="D51" s="174">
        <v>37677</v>
      </c>
      <c r="E51" s="173" t="str">
        <f t="shared" si="0"/>
        <v>S15</v>
      </c>
      <c r="F51" s="173"/>
      <c r="H51" s="185">
        <f t="shared" si="1"/>
        <v>1969</v>
      </c>
      <c r="I51" s="185" t="str">
        <f t="shared" si="3"/>
        <v>Veterano</v>
      </c>
    </row>
    <row r="52" spans="2:9" x14ac:dyDescent="0.3">
      <c r="B52" s="183" t="s">
        <v>203</v>
      </c>
      <c r="C52" s="184" t="s">
        <v>140</v>
      </c>
      <c r="D52" s="174">
        <v>37494</v>
      </c>
      <c r="E52" s="173" t="str">
        <f t="shared" si="0"/>
        <v>S17</v>
      </c>
      <c r="F52" s="173"/>
      <c r="H52" s="185">
        <f t="shared" si="1"/>
        <v>1968</v>
      </c>
      <c r="I52" s="185" t="str">
        <f t="shared" si="3"/>
        <v>Veterano</v>
      </c>
    </row>
    <row r="53" spans="2:9" x14ac:dyDescent="0.3">
      <c r="B53" s="183" t="s">
        <v>304</v>
      </c>
      <c r="C53" s="184" t="s">
        <v>140</v>
      </c>
      <c r="D53" s="174">
        <v>37782</v>
      </c>
      <c r="E53" s="173" t="str">
        <f t="shared" si="0"/>
        <v>S15</v>
      </c>
      <c r="F53" s="173" t="s">
        <v>737</v>
      </c>
      <c r="H53" s="185">
        <f t="shared" si="1"/>
        <v>1967</v>
      </c>
      <c r="I53" s="185" t="str">
        <f t="shared" si="3"/>
        <v>Veterano</v>
      </c>
    </row>
    <row r="54" spans="2:9" x14ac:dyDescent="0.3">
      <c r="B54" s="183" t="s">
        <v>531</v>
      </c>
      <c r="C54" s="184" t="s">
        <v>354</v>
      </c>
      <c r="D54" s="174">
        <v>38226</v>
      </c>
      <c r="E54" s="173" t="str">
        <f t="shared" si="0"/>
        <v>S15</v>
      </c>
      <c r="F54" s="173"/>
      <c r="H54" s="185">
        <f t="shared" si="1"/>
        <v>1966</v>
      </c>
      <c r="I54" s="185" t="str">
        <f t="shared" si="3"/>
        <v>Veterano</v>
      </c>
    </row>
    <row r="55" spans="2:9" x14ac:dyDescent="0.3">
      <c r="B55" s="183" t="s">
        <v>518</v>
      </c>
      <c r="C55" s="184" t="s">
        <v>159</v>
      </c>
      <c r="D55" s="174">
        <v>37906</v>
      </c>
      <c r="E55" s="173" t="str">
        <f t="shared" si="0"/>
        <v>S15</v>
      </c>
      <c r="F55" s="173"/>
      <c r="H55" s="185">
        <f t="shared" si="1"/>
        <v>1965</v>
      </c>
      <c r="I55" s="185" t="str">
        <f t="shared" si="3"/>
        <v>Veterano</v>
      </c>
    </row>
    <row r="56" spans="2:9" x14ac:dyDescent="0.3">
      <c r="B56" s="183" t="s">
        <v>649</v>
      </c>
      <c r="C56" s="184" t="s">
        <v>354</v>
      </c>
      <c r="D56" s="174"/>
      <c r="E56" s="173" t="str">
        <f t="shared" si="0"/>
        <v/>
      </c>
      <c r="F56" s="173"/>
      <c r="H56" s="185">
        <f t="shared" si="1"/>
        <v>1964</v>
      </c>
      <c r="I56" s="185" t="str">
        <f t="shared" si="3"/>
        <v>Veterano</v>
      </c>
    </row>
    <row r="57" spans="2:9" x14ac:dyDescent="0.3">
      <c r="B57" s="183" t="s">
        <v>570</v>
      </c>
      <c r="C57" s="184" t="s">
        <v>373</v>
      </c>
      <c r="D57" s="174">
        <v>39327</v>
      </c>
      <c r="E57" s="173" t="str">
        <f t="shared" si="0"/>
        <v>S11</v>
      </c>
      <c r="F57" s="173"/>
      <c r="H57" s="185">
        <f t="shared" si="1"/>
        <v>1963</v>
      </c>
      <c r="I57" s="185" t="str">
        <f t="shared" si="3"/>
        <v>Veterano</v>
      </c>
    </row>
    <row r="58" spans="2:9" x14ac:dyDescent="0.3">
      <c r="B58" s="183" t="s">
        <v>478</v>
      </c>
      <c r="C58" s="184" t="s">
        <v>443</v>
      </c>
      <c r="D58" s="174">
        <v>37103</v>
      </c>
      <c r="E58" s="173" t="str">
        <f t="shared" si="0"/>
        <v>S17</v>
      </c>
      <c r="F58" s="173"/>
      <c r="H58" s="185">
        <f t="shared" si="1"/>
        <v>1962</v>
      </c>
      <c r="I58" s="185" t="str">
        <f t="shared" si="3"/>
        <v>Veterano</v>
      </c>
    </row>
    <row r="59" spans="2:9" x14ac:dyDescent="0.3">
      <c r="B59" s="183" t="s">
        <v>301</v>
      </c>
      <c r="C59" s="184" t="s">
        <v>401</v>
      </c>
      <c r="D59" s="174">
        <v>37653</v>
      </c>
      <c r="E59" s="173" t="str">
        <f t="shared" si="0"/>
        <v>S15</v>
      </c>
      <c r="F59" s="173"/>
      <c r="H59" s="185">
        <f t="shared" si="1"/>
        <v>1961</v>
      </c>
      <c r="I59" s="185" t="str">
        <f t="shared" si="3"/>
        <v>Veterano</v>
      </c>
    </row>
    <row r="60" spans="2:9" x14ac:dyDescent="0.3">
      <c r="B60" s="183" t="s">
        <v>836</v>
      </c>
      <c r="C60" s="184" t="s">
        <v>142</v>
      </c>
      <c r="D60" s="174"/>
      <c r="E60" s="173" t="str">
        <f t="shared" si="0"/>
        <v/>
      </c>
      <c r="F60" s="173"/>
      <c r="H60" s="185">
        <f t="shared" si="1"/>
        <v>1960</v>
      </c>
      <c r="I60" s="185" t="str">
        <f t="shared" si="3"/>
        <v>Veterano</v>
      </c>
    </row>
    <row r="61" spans="2:9" x14ac:dyDescent="0.3">
      <c r="B61" s="183" t="s">
        <v>543</v>
      </c>
      <c r="C61" s="184" t="s">
        <v>401</v>
      </c>
      <c r="D61" s="174">
        <v>38394</v>
      </c>
      <c r="E61" s="173" t="str">
        <f t="shared" si="0"/>
        <v>S13</v>
      </c>
      <c r="F61" s="173"/>
      <c r="H61" s="185">
        <f t="shared" si="1"/>
        <v>1959</v>
      </c>
      <c r="I61" s="185" t="str">
        <f t="shared" si="3"/>
        <v>Veterano</v>
      </c>
    </row>
    <row r="62" spans="2:9" x14ac:dyDescent="0.3">
      <c r="B62" s="183" t="s">
        <v>534</v>
      </c>
      <c r="C62" s="184" t="s">
        <v>354</v>
      </c>
      <c r="D62" s="174">
        <v>38040</v>
      </c>
      <c r="E62" s="173" t="str">
        <f t="shared" si="0"/>
        <v>S15</v>
      </c>
      <c r="F62" s="173"/>
      <c r="H62" s="185">
        <f t="shared" si="1"/>
        <v>1958</v>
      </c>
      <c r="I62" s="185" t="str">
        <f t="shared" si="3"/>
        <v>Veterano</v>
      </c>
    </row>
    <row r="63" spans="2:9" x14ac:dyDescent="0.3">
      <c r="B63" s="183" t="s">
        <v>294</v>
      </c>
      <c r="C63" s="184" t="s">
        <v>69</v>
      </c>
      <c r="D63" s="174">
        <v>38420</v>
      </c>
      <c r="E63" s="173" t="str">
        <f t="shared" si="0"/>
        <v>S13</v>
      </c>
      <c r="F63" s="173"/>
      <c r="H63" s="185">
        <f t="shared" si="1"/>
        <v>1957</v>
      </c>
      <c r="I63" s="185" t="str">
        <f t="shared" si="3"/>
        <v>Veterano</v>
      </c>
    </row>
    <row r="64" spans="2:9" x14ac:dyDescent="0.3">
      <c r="B64" s="183" t="s">
        <v>299</v>
      </c>
      <c r="C64" s="184" t="s">
        <v>398</v>
      </c>
      <c r="D64" s="174">
        <v>37853</v>
      </c>
      <c r="E64" s="173" t="str">
        <f t="shared" si="0"/>
        <v>S15</v>
      </c>
      <c r="F64" s="173" t="s">
        <v>737</v>
      </c>
      <c r="H64" s="185">
        <f t="shared" si="1"/>
        <v>1956</v>
      </c>
      <c r="I64" s="185" t="str">
        <f t="shared" si="3"/>
        <v>Veterano</v>
      </c>
    </row>
    <row r="65" spans="2:9" x14ac:dyDescent="0.3">
      <c r="B65" s="183" t="s">
        <v>106</v>
      </c>
      <c r="C65" s="184" t="s">
        <v>56</v>
      </c>
      <c r="D65" s="174">
        <v>35971</v>
      </c>
      <c r="E65" s="173" t="str">
        <f t="shared" si="0"/>
        <v>Adulto</v>
      </c>
      <c r="F65" s="173" t="s">
        <v>737</v>
      </c>
      <c r="H65" s="185">
        <f t="shared" si="1"/>
        <v>1955</v>
      </c>
      <c r="I65" s="185" t="str">
        <f t="shared" si="3"/>
        <v>Veterano</v>
      </c>
    </row>
    <row r="66" spans="2:9" x14ac:dyDescent="0.3">
      <c r="B66" s="183" t="s">
        <v>878</v>
      </c>
      <c r="C66" s="184" t="s">
        <v>69</v>
      </c>
      <c r="D66" s="174"/>
      <c r="E66" s="173" t="str">
        <f t="shared" si="0"/>
        <v/>
      </c>
      <c r="F66" s="173"/>
      <c r="H66" s="185">
        <f t="shared" si="1"/>
        <v>1954</v>
      </c>
      <c r="I66" s="185" t="str">
        <f t="shared" si="3"/>
        <v>Veterano</v>
      </c>
    </row>
    <row r="67" spans="2:9" x14ac:dyDescent="0.3">
      <c r="B67" s="183" t="s">
        <v>164</v>
      </c>
      <c r="C67" s="184" t="s">
        <v>149</v>
      </c>
      <c r="D67" s="174"/>
      <c r="E67" s="173" t="str">
        <f t="shared" si="0"/>
        <v/>
      </c>
      <c r="F67" s="173"/>
      <c r="H67" s="185">
        <f t="shared" si="1"/>
        <v>1953</v>
      </c>
      <c r="I67" s="185" t="str">
        <f t="shared" si="3"/>
        <v>Veterano</v>
      </c>
    </row>
    <row r="68" spans="2:9" x14ac:dyDescent="0.3">
      <c r="B68" s="183" t="s">
        <v>556</v>
      </c>
      <c r="C68" s="184" t="s">
        <v>354</v>
      </c>
      <c r="D68" s="174">
        <v>38761</v>
      </c>
      <c r="E68" s="173" t="str">
        <f t="shared" ref="E68:E131" si="4">IFERROR(VLOOKUP(YEAR($D68),$H:$I,2,FALSE),"")</f>
        <v>S13</v>
      </c>
      <c r="F68" s="173"/>
      <c r="H68" s="185">
        <f t="shared" ref="H68:H111" si="5">H67-1</f>
        <v>1952</v>
      </c>
      <c r="I68" s="185" t="str">
        <f t="shared" si="3"/>
        <v>Veterano</v>
      </c>
    </row>
    <row r="69" spans="2:9" x14ac:dyDescent="0.3">
      <c r="B69" s="183" t="s">
        <v>768</v>
      </c>
      <c r="C69" s="184" t="s">
        <v>443</v>
      </c>
      <c r="D69" s="174">
        <v>38670</v>
      </c>
      <c r="E69" s="173" t="str">
        <f t="shared" si="4"/>
        <v>S13</v>
      </c>
      <c r="F69" s="173" t="s">
        <v>737</v>
      </c>
      <c r="H69" s="185">
        <f t="shared" si="5"/>
        <v>1951</v>
      </c>
      <c r="I69" s="185" t="str">
        <f t="shared" si="3"/>
        <v>Veterano</v>
      </c>
    </row>
    <row r="70" spans="2:9" x14ac:dyDescent="0.3">
      <c r="B70" s="183" t="s">
        <v>695</v>
      </c>
      <c r="C70" s="184" t="s">
        <v>696</v>
      </c>
      <c r="D70" s="174"/>
      <c r="E70" s="173" t="str">
        <f t="shared" si="4"/>
        <v/>
      </c>
      <c r="F70" s="173"/>
      <c r="H70" s="185">
        <f t="shared" si="5"/>
        <v>1950</v>
      </c>
      <c r="I70" s="185" t="str">
        <f t="shared" si="3"/>
        <v>Veterano</v>
      </c>
    </row>
    <row r="71" spans="2:9" x14ac:dyDescent="0.3">
      <c r="B71" s="183" t="s">
        <v>253</v>
      </c>
      <c r="C71" s="184" t="s">
        <v>61</v>
      </c>
      <c r="D71" s="174">
        <v>37510</v>
      </c>
      <c r="E71" s="173" t="str">
        <f t="shared" si="4"/>
        <v>S17</v>
      </c>
      <c r="F71" s="173"/>
      <c r="H71" s="185">
        <f t="shared" si="5"/>
        <v>1949</v>
      </c>
      <c r="I71" s="185" t="str">
        <f t="shared" si="3"/>
        <v>Veterano</v>
      </c>
    </row>
    <row r="72" spans="2:9" x14ac:dyDescent="0.3">
      <c r="B72" s="183" t="s">
        <v>764</v>
      </c>
      <c r="C72" s="184" t="s">
        <v>56</v>
      </c>
      <c r="D72" s="174">
        <v>38487</v>
      </c>
      <c r="E72" s="173" t="str">
        <f t="shared" si="4"/>
        <v>S13</v>
      </c>
      <c r="F72" s="173" t="s">
        <v>737</v>
      </c>
      <c r="H72" s="185">
        <f t="shared" si="5"/>
        <v>1948</v>
      </c>
      <c r="I72" s="185" t="str">
        <f t="shared" si="3"/>
        <v>Veterano</v>
      </c>
    </row>
    <row r="73" spans="2:9" x14ac:dyDescent="0.3">
      <c r="B73" s="183" t="s">
        <v>860</v>
      </c>
      <c r="C73" s="184" t="s">
        <v>372</v>
      </c>
      <c r="D73" s="174"/>
      <c r="E73" s="173" t="str">
        <f t="shared" si="4"/>
        <v/>
      </c>
      <c r="F73" s="173"/>
      <c r="H73" s="185">
        <f t="shared" si="5"/>
        <v>1947</v>
      </c>
      <c r="I73" s="185" t="str">
        <f t="shared" si="3"/>
        <v>Veterano</v>
      </c>
    </row>
    <row r="74" spans="2:9" x14ac:dyDescent="0.3">
      <c r="B74" s="183" t="s">
        <v>100</v>
      </c>
      <c r="C74" s="184" t="s">
        <v>55</v>
      </c>
      <c r="D74" s="174">
        <v>36727</v>
      </c>
      <c r="E74" s="173" t="str">
        <f t="shared" si="4"/>
        <v>S19</v>
      </c>
      <c r="F74" s="173"/>
      <c r="H74" s="185">
        <f t="shared" si="5"/>
        <v>1946</v>
      </c>
      <c r="I74" s="185" t="str">
        <f t="shared" si="3"/>
        <v>Veterano</v>
      </c>
    </row>
    <row r="75" spans="2:9" x14ac:dyDescent="0.3">
      <c r="B75" s="183" t="s">
        <v>280</v>
      </c>
      <c r="C75" s="184" t="s">
        <v>140</v>
      </c>
      <c r="D75" s="174">
        <v>37113</v>
      </c>
      <c r="E75" s="173" t="str">
        <f t="shared" si="4"/>
        <v>S17</v>
      </c>
      <c r="F75" s="173"/>
      <c r="H75" s="185">
        <f t="shared" si="5"/>
        <v>1945</v>
      </c>
      <c r="I75" s="185" t="str">
        <f t="shared" si="3"/>
        <v>Veterano</v>
      </c>
    </row>
    <row r="76" spans="2:9" x14ac:dyDescent="0.3">
      <c r="B76" s="183" t="s">
        <v>214</v>
      </c>
      <c r="C76" s="184" t="s">
        <v>56</v>
      </c>
      <c r="D76" s="174">
        <v>37515</v>
      </c>
      <c r="E76" s="173" t="str">
        <f t="shared" si="4"/>
        <v>S17</v>
      </c>
      <c r="F76" s="173"/>
      <c r="H76" s="185">
        <f t="shared" si="5"/>
        <v>1944</v>
      </c>
      <c r="I76" s="185" t="str">
        <f t="shared" si="3"/>
        <v>Veterano</v>
      </c>
    </row>
    <row r="77" spans="2:9" x14ac:dyDescent="0.3">
      <c r="B77" s="183" t="s">
        <v>744</v>
      </c>
      <c r="C77" s="184" t="s">
        <v>55</v>
      </c>
      <c r="D77" s="174">
        <v>38841</v>
      </c>
      <c r="E77" s="173" t="str">
        <f t="shared" si="4"/>
        <v>S13</v>
      </c>
      <c r="F77" s="173" t="s">
        <v>737</v>
      </c>
      <c r="H77" s="185">
        <f t="shared" si="5"/>
        <v>1943</v>
      </c>
      <c r="I77" s="185" t="str">
        <f t="shared" si="3"/>
        <v>Veterano</v>
      </c>
    </row>
    <row r="78" spans="2:9" x14ac:dyDescent="0.3">
      <c r="B78" s="183" t="s">
        <v>701</v>
      </c>
      <c r="C78" s="184" t="s">
        <v>61</v>
      </c>
      <c r="D78" s="174"/>
      <c r="E78" s="173" t="str">
        <f t="shared" si="4"/>
        <v/>
      </c>
      <c r="F78" s="173"/>
      <c r="H78" s="185">
        <f t="shared" si="5"/>
        <v>1942</v>
      </c>
      <c r="I78" s="185" t="str">
        <f t="shared" si="3"/>
        <v>Veterano</v>
      </c>
    </row>
    <row r="79" spans="2:9" x14ac:dyDescent="0.3">
      <c r="B79" s="183" t="s">
        <v>628</v>
      </c>
      <c r="C79" s="184" t="s">
        <v>61</v>
      </c>
      <c r="D79" s="174"/>
      <c r="E79" s="173" t="str">
        <f t="shared" si="4"/>
        <v/>
      </c>
      <c r="F79" s="173"/>
      <c r="H79" s="185">
        <f t="shared" si="5"/>
        <v>1941</v>
      </c>
      <c r="I79" s="185" t="str">
        <f t="shared" si="3"/>
        <v>Veterano</v>
      </c>
    </row>
    <row r="80" spans="2:9" x14ac:dyDescent="0.3">
      <c r="B80" s="183" t="s">
        <v>528</v>
      </c>
      <c r="C80" s="184" t="s">
        <v>354</v>
      </c>
      <c r="D80" s="174">
        <v>38334</v>
      </c>
      <c r="E80" s="173" t="str">
        <f t="shared" si="4"/>
        <v>S15</v>
      </c>
      <c r="F80" s="173"/>
      <c r="H80" s="185">
        <f t="shared" si="5"/>
        <v>1940</v>
      </c>
      <c r="I80" s="185" t="str">
        <f t="shared" si="3"/>
        <v>Veterano</v>
      </c>
    </row>
    <row r="81" spans="2:9" x14ac:dyDescent="0.3">
      <c r="B81" s="183" t="s">
        <v>697</v>
      </c>
      <c r="C81" s="184" t="s">
        <v>55</v>
      </c>
      <c r="D81" s="174"/>
      <c r="E81" s="173" t="str">
        <f t="shared" si="4"/>
        <v/>
      </c>
      <c r="F81" s="173"/>
      <c r="H81" s="185">
        <f t="shared" si="5"/>
        <v>1939</v>
      </c>
      <c r="I81" s="185" t="str">
        <f t="shared" si="3"/>
        <v>Veterano</v>
      </c>
    </row>
    <row r="82" spans="2:9" x14ac:dyDescent="0.3">
      <c r="B82" s="183" t="s">
        <v>505</v>
      </c>
      <c r="C82" s="184" t="s">
        <v>398</v>
      </c>
      <c r="D82" s="174">
        <v>38068</v>
      </c>
      <c r="E82" s="173" t="str">
        <f t="shared" si="4"/>
        <v>S15</v>
      </c>
      <c r="F82" s="173" t="s">
        <v>737</v>
      </c>
      <c r="H82" s="185">
        <f t="shared" si="5"/>
        <v>1938</v>
      </c>
      <c r="I82" s="185" t="str">
        <f t="shared" si="3"/>
        <v>Veterano</v>
      </c>
    </row>
    <row r="83" spans="2:9" x14ac:dyDescent="0.3">
      <c r="B83" s="183" t="s">
        <v>618</v>
      </c>
      <c r="C83" s="184" t="s">
        <v>617</v>
      </c>
      <c r="D83" s="174"/>
      <c r="E83" s="173" t="str">
        <f t="shared" si="4"/>
        <v/>
      </c>
      <c r="F83" s="173"/>
      <c r="H83" s="185">
        <f t="shared" si="5"/>
        <v>1937</v>
      </c>
      <c r="I83" s="185" t="str">
        <f t="shared" si="3"/>
        <v>Veterano</v>
      </c>
    </row>
    <row r="84" spans="2:9" x14ac:dyDescent="0.3">
      <c r="B84" s="183" t="s">
        <v>629</v>
      </c>
      <c r="C84" s="184" t="s">
        <v>62</v>
      </c>
      <c r="D84" s="174"/>
      <c r="E84" s="173" t="str">
        <f t="shared" si="4"/>
        <v/>
      </c>
      <c r="F84" s="173"/>
      <c r="H84" s="185">
        <f t="shared" si="5"/>
        <v>1936</v>
      </c>
      <c r="I84" s="185" t="str">
        <f t="shared" si="3"/>
        <v>Veterano</v>
      </c>
    </row>
    <row r="85" spans="2:9" x14ac:dyDescent="0.3">
      <c r="B85" s="183" t="s">
        <v>103</v>
      </c>
      <c r="C85" s="184" t="s">
        <v>56</v>
      </c>
      <c r="D85" s="174">
        <v>36298</v>
      </c>
      <c r="E85" s="173" t="str">
        <f t="shared" si="4"/>
        <v>S19</v>
      </c>
      <c r="F85" s="173"/>
      <c r="H85" s="185">
        <f t="shared" si="5"/>
        <v>1935</v>
      </c>
      <c r="I85" s="185" t="str">
        <f t="shared" si="3"/>
        <v>Veterano</v>
      </c>
    </row>
    <row r="86" spans="2:9" x14ac:dyDescent="0.3">
      <c r="B86" s="183" t="s">
        <v>345</v>
      </c>
      <c r="C86" s="184" t="s">
        <v>149</v>
      </c>
      <c r="D86" s="174">
        <v>37081</v>
      </c>
      <c r="E86" s="173" t="str">
        <f t="shared" si="4"/>
        <v>S17</v>
      </c>
      <c r="F86" s="173"/>
      <c r="H86" s="185">
        <f t="shared" si="5"/>
        <v>1934</v>
      </c>
      <c r="I86" s="185" t="str">
        <f t="shared" si="3"/>
        <v>Veterano</v>
      </c>
    </row>
    <row r="87" spans="2:9" x14ac:dyDescent="0.3">
      <c r="B87" s="183" t="s">
        <v>765</v>
      </c>
      <c r="C87" s="184" t="s">
        <v>56</v>
      </c>
      <c r="D87" s="174">
        <v>38733</v>
      </c>
      <c r="E87" s="173" t="str">
        <f t="shared" si="4"/>
        <v>S13</v>
      </c>
      <c r="F87" s="173" t="s">
        <v>737</v>
      </c>
      <c r="H87" s="185">
        <f t="shared" si="5"/>
        <v>1933</v>
      </c>
      <c r="I87" s="185" t="str">
        <f t="shared" si="3"/>
        <v>Veterano</v>
      </c>
    </row>
    <row r="88" spans="2:9" x14ac:dyDescent="0.3">
      <c r="B88" s="183" t="s">
        <v>349</v>
      </c>
      <c r="C88" s="184" t="s">
        <v>69</v>
      </c>
      <c r="D88" s="174">
        <v>37961</v>
      </c>
      <c r="E88" s="173" t="str">
        <f t="shared" si="4"/>
        <v>S15</v>
      </c>
      <c r="F88" s="173"/>
      <c r="H88" s="185">
        <f t="shared" si="5"/>
        <v>1932</v>
      </c>
      <c r="I88" s="185" t="str">
        <f t="shared" si="3"/>
        <v>Veterano</v>
      </c>
    </row>
    <row r="89" spans="2:9" x14ac:dyDescent="0.3">
      <c r="B89" s="183" t="s">
        <v>495</v>
      </c>
      <c r="C89" s="184" t="s">
        <v>354</v>
      </c>
      <c r="D89" s="174">
        <v>37985</v>
      </c>
      <c r="E89" s="173" t="str">
        <f t="shared" si="4"/>
        <v>S15</v>
      </c>
      <c r="F89" s="173"/>
      <c r="H89" s="185">
        <f t="shared" si="5"/>
        <v>1931</v>
      </c>
      <c r="I89" s="185" t="str">
        <f t="shared" si="3"/>
        <v>Veterano</v>
      </c>
    </row>
    <row r="90" spans="2:9" x14ac:dyDescent="0.3">
      <c r="B90" s="183" t="s">
        <v>526</v>
      </c>
      <c r="C90" s="184" t="s">
        <v>142</v>
      </c>
      <c r="D90" s="174">
        <v>38106</v>
      </c>
      <c r="E90" s="173" t="str">
        <f t="shared" si="4"/>
        <v>S15</v>
      </c>
      <c r="F90" s="173"/>
      <c r="H90" s="185">
        <f t="shared" si="5"/>
        <v>1930</v>
      </c>
      <c r="I90" s="185" t="str">
        <f t="shared" si="3"/>
        <v>Veterano</v>
      </c>
    </row>
    <row r="91" spans="2:9" x14ac:dyDescent="0.3">
      <c r="B91" s="183" t="s">
        <v>856</v>
      </c>
      <c r="C91" s="184" t="s">
        <v>354</v>
      </c>
      <c r="D91" s="174"/>
      <c r="E91" s="173" t="str">
        <f t="shared" si="4"/>
        <v/>
      </c>
      <c r="F91" s="173"/>
      <c r="H91" s="185">
        <f t="shared" si="5"/>
        <v>1929</v>
      </c>
      <c r="I91" s="185" t="str">
        <f t="shared" si="3"/>
        <v>Veterano</v>
      </c>
    </row>
    <row r="92" spans="2:9" x14ac:dyDescent="0.3">
      <c r="B92" s="183" t="s">
        <v>465</v>
      </c>
      <c r="C92" s="184" t="s">
        <v>401</v>
      </c>
      <c r="D92" s="174">
        <v>37480</v>
      </c>
      <c r="E92" s="173" t="str">
        <f t="shared" si="4"/>
        <v>S17</v>
      </c>
      <c r="F92" s="173"/>
      <c r="H92" s="185">
        <f t="shared" si="5"/>
        <v>1928</v>
      </c>
      <c r="I92" s="185" t="str">
        <f t="shared" si="3"/>
        <v>Veterano</v>
      </c>
    </row>
    <row r="93" spans="2:9" x14ac:dyDescent="0.3">
      <c r="B93" s="183" t="s">
        <v>184</v>
      </c>
      <c r="C93" s="184" t="s">
        <v>69</v>
      </c>
      <c r="D93" s="174">
        <v>37453</v>
      </c>
      <c r="E93" s="173" t="str">
        <f t="shared" si="4"/>
        <v>S17</v>
      </c>
      <c r="F93" s="173" t="s">
        <v>737</v>
      </c>
      <c r="H93" s="185">
        <f t="shared" si="5"/>
        <v>1927</v>
      </c>
      <c r="I93" s="185" t="str">
        <f t="shared" si="3"/>
        <v>Veterano</v>
      </c>
    </row>
    <row r="94" spans="2:9" x14ac:dyDescent="0.3">
      <c r="B94" s="183" t="s">
        <v>825</v>
      </c>
      <c r="C94" s="184" t="s">
        <v>61</v>
      </c>
      <c r="D94" s="174">
        <v>28747</v>
      </c>
      <c r="E94" s="173" t="str">
        <f t="shared" si="4"/>
        <v>Sênior</v>
      </c>
      <c r="F94" s="173" t="s">
        <v>737</v>
      </c>
      <c r="H94" s="185">
        <f t="shared" si="5"/>
        <v>1926</v>
      </c>
      <c r="I94" s="185" t="str">
        <f t="shared" si="3"/>
        <v>Veterano</v>
      </c>
    </row>
    <row r="95" spans="2:9" x14ac:dyDescent="0.3">
      <c r="B95" s="183" t="s">
        <v>862</v>
      </c>
      <c r="C95" s="183" t="s">
        <v>354</v>
      </c>
      <c r="D95" s="174"/>
      <c r="E95" s="173" t="str">
        <f t="shared" si="4"/>
        <v/>
      </c>
      <c r="F95" s="173"/>
      <c r="H95" s="185">
        <f t="shared" si="5"/>
        <v>1925</v>
      </c>
      <c r="I95" s="185" t="str">
        <f t="shared" si="3"/>
        <v>Veterano</v>
      </c>
    </row>
    <row r="96" spans="2:9" x14ac:dyDescent="0.3">
      <c r="B96" s="183" t="s">
        <v>660</v>
      </c>
      <c r="C96" s="184" t="s">
        <v>61</v>
      </c>
      <c r="D96" s="174"/>
      <c r="E96" s="173" t="str">
        <f t="shared" si="4"/>
        <v/>
      </c>
      <c r="F96" s="173"/>
      <c r="H96" s="185">
        <f t="shared" si="5"/>
        <v>1924</v>
      </c>
      <c r="I96" s="185" t="str">
        <f t="shared" si="3"/>
        <v>Veterano</v>
      </c>
    </row>
    <row r="97" spans="2:9" x14ac:dyDescent="0.3">
      <c r="B97" s="183" t="s">
        <v>166</v>
      </c>
      <c r="C97" s="184" t="s">
        <v>354</v>
      </c>
      <c r="D97" s="174">
        <v>37067</v>
      </c>
      <c r="E97" s="173" t="str">
        <f t="shared" si="4"/>
        <v>S17</v>
      </c>
      <c r="F97" s="173"/>
      <c r="H97" s="185">
        <f t="shared" si="5"/>
        <v>1923</v>
      </c>
      <c r="I97" s="185" t="str">
        <f t="shared" si="3"/>
        <v>Veterano</v>
      </c>
    </row>
    <row r="98" spans="2:9" x14ac:dyDescent="0.3">
      <c r="B98" s="183" t="s">
        <v>155</v>
      </c>
      <c r="C98" s="184" t="s">
        <v>373</v>
      </c>
      <c r="D98" s="174"/>
      <c r="E98" s="173" t="str">
        <f t="shared" si="4"/>
        <v/>
      </c>
      <c r="F98" s="173"/>
      <c r="H98" s="185">
        <f t="shared" si="5"/>
        <v>1922</v>
      </c>
      <c r="I98" s="185" t="str">
        <f t="shared" si="3"/>
        <v>Veterano</v>
      </c>
    </row>
    <row r="99" spans="2:9" x14ac:dyDescent="0.3">
      <c r="B99" s="183" t="s">
        <v>249</v>
      </c>
      <c r="C99" s="184" t="s">
        <v>142</v>
      </c>
      <c r="D99" s="174"/>
      <c r="E99" s="173" t="str">
        <f t="shared" si="4"/>
        <v/>
      </c>
      <c r="F99" s="173"/>
      <c r="H99" s="185">
        <f t="shared" si="5"/>
        <v>1921</v>
      </c>
      <c r="I99" s="185" t="str">
        <f t="shared" si="3"/>
        <v>Veterano</v>
      </c>
    </row>
    <row r="100" spans="2:9" x14ac:dyDescent="0.3">
      <c r="B100" s="183" t="s">
        <v>111</v>
      </c>
      <c r="C100" s="184" t="s">
        <v>55</v>
      </c>
      <c r="D100" s="174">
        <v>27566</v>
      </c>
      <c r="E100" s="173" t="str">
        <f t="shared" si="4"/>
        <v>Veterano</v>
      </c>
      <c r="F100" s="173" t="s">
        <v>737</v>
      </c>
      <c r="H100" s="185">
        <f t="shared" si="5"/>
        <v>1920</v>
      </c>
      <c r="I100" s="185" t="str">
        <f t="shared" si="3"/>
        <v>Veterano</v>
      </c>
    </row>
    <row r="101" spans="2:9" x14ac:dyDescent="0.3">
      <c r="B101" s="183" t="s">
        <v>594</v>
      </c>
      <c r="C101" s="184" t="s">
        <v>56</v>
      </c>
      <c r="D101" s="174"/>
      <c r="E101" s="173" t="str">
        <f t="shared" si="4"/>
        <v/>
      </c>
      <c r="F101" s="173"/>
      <c r="H101" s="185">
        <f t="shared" si="5"/>
        <v>1919</v>
      </c>
      <c r="I101" s="185" t="str">
        <f t="shared" si="3"/>
        <v>Veterano</v>
      </c>
    </row>
    <row r="102" spans="2:9" x14ac:dyDescent="0.3">
      <c r="B102" s="183" t="s">
        <v>519</v>
      </c>
      <c r="C102" s="184" t="s">
        <v>398</v>
      </c>
      <c r="D102" s="174">
        <v>38365</v>
      </c>
      <c r="E102" s="173" t="str">
        <f t="shared" si="4"/>
        <v>S13</v>
      </c>
      <c r="F102" s="173"/>
      <c r="H102" s="185">
        <f t="shared" si="5"/>
        <v>1918</v>
      </c>
      <c r="I102" s="185" t="str">
        <f t="shared" si="3"/>
        <v>Veterano</v>
      </c>
    </row>
    <row r="103" spans="2:9" x14ac:dyDescent="0.3">
      <c r="B103" s="183" t="s">
        <v>863</v>
      </c>
      <c r="C103" s="184" t="s">
        <v>354</v>
      </c>
      <c r="D103" s="174"/>
      <c r="E103" s="173" t="str">
        <f t="shared" si="4"/>
        <v/>
      </c>
      <c r="F103" s="173"/>
      <c r="H103" s="185">
        <f t="shared" si="5"/>
        <v>1917</v>
      </c>
      <c r="I103" s="185" t="str">
        <f t="shared" si="3"/>
        <v>Veterano</v>
      </c>
    </row>
    <row r="104" spans="2:9" x14ac:dyDescent="0.3">
      <c r="B104" s="183" t="s">
        <v>185</v>
      </c>
      <c r="C104" s="184" t="s">
        <v>69</v>
      </c>
      <c r="D104" s="174">
        <v>36905</v>
      </c>
      <c r="E104" s="173" t="str">
        <f t="shared" si="4"/>
        <v>S17</v>
      </c>
      <c r="F104" s="173"/>
      <c r="H104" s="185">
        <f t="shared" si="5"/>
        <v>1916</v>
      </c>
      <c r="I104" s="185" t="str">
        <f t="shared" si="3"/>
        <v>Veterano</v>
      </c>
    </row>
    <row r="105" spans="2:9" x14ac:dyDescent="0.3">
      <c r="B105" s="183" t="s">
        <v>461</v>
      </c>
      <c r="C105" s="184" t="s">
        <v>140</v>
      </c>
      <c r="D105" s="174"/>
      <c r="E105" s="173" t="str">
        <f t="shared" si="4"/>
        <v/>
      </c>
      <c r="F105" s="173"/>
      <c r="H105" s="185">
        <f t="shared" si="5"/>
        <v>1915</v>
      </c>
      <c r="I105" s="185" t="str">
        <f t="shared" si="3"/>
        <v>Veterano</v>
      </c>
    </row>
    <row r="106" spans="2:9" x14ac:dyDescent="0.3">
      <c r="B106" s="183" t="s">
        <v>706</v>
      </c>
      <c r="C106" s="184" t="s">
        <v>140</v>
      </c>
      <c r="D106" s="174"/>
      <c r="E106" s="173" t="str">
        <f t="shared" si="4"/>
        <v/>
      </c>
      <c r="F106" s="173"/>
      <c r="H106" s="185">
        <f t="shared" si="5"/>
        <v>1914</v>
      </c>
      <c r="I106" s="185" t="str">
        <f t="shared" si="3"/>
        <v>Veterano</v>
      </c>
    </row>
    <row r="107" spans="2:9" x14ac:dyDescent="0.3">
      <c r="B107" s="183" t="s">
        <v>876</v>
      </c>
      <c r="C107" s="184" t="s">
        <v>354</v>
      </c>
      <c r="D107" s="174"/>
      <c r="E107" s="173" t="str">
        <f t="shared" si="4"/>
        <v/>
      </c>
      <c r="F107" s="173"/>
      <c r="H107" s="185">
        <f t="shared" si="5"/>
        <v>1913</v>
      </c>
      <c r="I107" s="185" t="str">
        <f t="shared" ref="I107:I111" si="6">IF($H$3-H107&lt;11,"S11",IF($H$3-H107&lt;13,"S13",IF($H$3-H107&lt;15,"S15",IF($H$3-H107&lt;17,"S17",IF($H$3-H107&lt;19,"S19",IF($H$3-H107&gt;=42,"Veterano",IF($H$3-H107&gt;=35,"Sênior","Adulto")))))))</f>
        <v>Veterano</v>
      </c>
    </row>
    <row r="108" spans="2:9" x14ac:dyDescent="0.3">
      <c r="B108" s="183" t="s">
        <v>261</v>
      </c>
      <c r="C108" s="184" t="s">
        <v>142</v>
      </c>
      <c r="D108" s="174">
        <v>36383</v>
      </c>
      <c r="E108" s="173" t="str">
        <f t="shared" si="4"/>
        <v>S19</v>
      </c>
      <c r="F108" s="173"/>
      <c r="H108" s="185">
        <f t="shared" si="5"/>
        <v>1912</v>
      </c>
      <c r="I108" s="185" t="str">
        <f t="shared" si="6"/>
        <v>Veterano</v>
      </c>
    </row>
    <row r="109" spans="2:9" x14ac:dyDescent="0.3">
      <c r="B109" s="183" t="s">
        <v>555</v>
      </c>
      <c r="C109" s="184" t="s">
        <v>401</v>
      </c>
      <c r="D109" s="174">
        <v>38389</v>
      </c>
      <c r="E109" s="173" t="str">
        <f t="shared" si="4"/>
        <v>S13</v>
      </c>
      <c r="F109" s="173"/>
      <c r="H109" s="185">
        <f t="shared" si="5"/>
        <v>1911</v>
      </c>
      <c r="I109" s="185" t="str">
        <f t="shared" si="6"/>
        <v>Veterano</v>
      </c>
    </row>
    <row r="110" spans="2:9" x14ac:dyDescent="0.3">
      <c r="B110" s="183" t="s">
        <v>233</v>
      </c>
      <c r="C110" s="184" t="s">
        <v>68</v>
      </c>
      <c r="D110" s="174"/>
      <c r="E110" s="173" t="str">
        <f t="shared" si="4"/>
        <v/>
      </c>
      <c r="F110" s="173"/>
      <c r="H110" s="185">
        <f t="shared" si="5"/>
        <v>1910</v>
      </c>
      <c r="I110" s="185" t="str">
        <f t="shared" si="6"/>
        <v>Veterano</v>
      </c>
    </row>
    <row r="111" spans="2:9" x14ac:dyDescent="0.3">
      <c r="B111" s="183" t="s">
        <v>337</v>
      </c>
      <c r="C111" s="184" t="s">
        <v>62</v>
      </c>
      <c r="D111" s="174"/>
      <c r="E111" s="173" t="str">
        <f t="shared" si="4"/>
        <v/>
      </c>
      <c r="F111" s="173"/>
      <c r="H111" s="185">
        <f t="shared" si="5"/>
        <v>1909</v>
      </c>
      <c r="I111" s="185" t="str">
        <f t="shared" si="6"/>
        <v>Veterano</v>
      </c>
    </row>
    <row r="112" spans="2:9" x14ac:dyDescent="0.3">
      <c r="B112" s="183" t="s">
        <v>782</v>
      </c>
      <c r="C112" s="184" t="s">
        <v>56</v>
      </c>
      <c r="D112" s="174">
        <v>28152</v>
      </c>
      <c r="E112" s="173" t="str">
        <f t="shared" si="4"/>
        <v>Sênior</v>
      </c>
      <c r="F112" s="173" t="s">
        <v>737</v>
      </c>
    </row>
    <row r="113" spans="2:6" x14ac:dyDescent="0.3">
      <c r="B113" s="183" t="s">
        <v>364</v>
      </c>
      <c r="C113" s="184" t="s">
        <v>61</v>
      </c>
      <c r="D113" s="174"/>
      <c r="E113" s="173" t="str">
        <f t="shared" si="4"/>
        <v/>
      </c>
      <c r="F113" s="173"/>
    </row>
    <row r="114" spans="2:6" x14ac:dyDescent="0.3">
      <c r="B114" s="183" t="s">
        <v>246</v>
      </c>
      <c r="C114" s="184" t="s">
        <v>372</v>
      </c>
      <c r="D114" s="174"/>
      <c r="E114" s="173" t="str">
        <f t="shared" si="4"/>
        <v/>
      </c>
      <c r="F114" s="173"/>
    </row>
    <row r="115" spans="2:6" x14ac:dyDescent="0.3">
      <c r="B115" s="183" t="s">
        <v>121</v>
      </c>
      <c r="C115" s="184" t="s">
        <v>69</v>
      </c>
      <c r="D115" s="174">
        <v>35016</v>
      </c>
      <c r="E115" s="173" t="str">
        <f t="shared" si="4"/>
        <v>Adulto</v>
      </c>
      <c r="F115" s="173" t="s">
        <v>737</v>
      </c>
    </row>
    <row r="116" spans="2:6" x14ac:dyDescent="0.3">
      <c r="B116" s="183" t="s">
        <v>658</v>
      </c>
      <c r="C116" s="184" t="s">
        <v>55</v>
      </c>
      <c r="D116" s="174"/>
      <c r="E116" s="173" t="str">
        <f t="shared" si="4"/>
        <v/>
      </c>
      <c r="F116" s="173"/>
    </row>
    <row r="117" spans="2:6" x14ac:dyDescent="0.3">
      <c r="B117" s="183" t="s">
        <v>71</v>
      </c>
      <c r="C117" s="184" t="s">
        <v>56</v>
      </c>
      <c r="D117" s="174"/>
      <c r="E117" s="173" t="str">
        <f t="shared" si="4"/>
        <v/>
      </c>
      <c r="F117" s="173"/>
    </row>
    <row r="118" spans="2:6" x14ac:dyDescent="0.3">
      <c r="B118" s="183" t="s">
        <v>635</v>
      </c>
      <c r="C118" s="184" t="s">
        <v>62</v>
      </c>
      <c r="D118" s="174"/>
      <c r="E118" s="173" t="str">
        <f t="shared" si="4"/>
        <v/>
      </c>
      <c r="F118" s="173"/>
    </row>
    <row r="119" spans="2:6" x14ac:dyDescent="0.3">
      <c r="B119" s="183" t="s">
        <v>661</v>
      </c>
      <c r="C119" s="184" t="s">
        <v>61</v>
      </c>
      <c r="D119" s="174"/>
      <c r="E119" s="173" t="str">
        <f t="shared" si="4"/>
        <v/>
      </c>
      <c r="F119" s="173"/>
    </row>
    <row r="120" spans="2:6" x14ac:dyDescent="0.3">
      <c r="B120" s="183" t="s">
        <v>326</v>
      </c>
      <c r="C120" s="184" t="s">
        <v>443</v>
      </c>
      <c r="D120" s="174">
        <v>29710</v>
      </c>
      <c r="E120" s="173" t="str">
        <f t="shared" si="4"/>
        <v>Sênior</v>
      </c>
      <c r="F120" s="173" t="s">
        <v>737</v>
      </c>
    </row>
    <row r="121" spans="2:6" x14ac:dyDescent="0.3">
      <c r="B121" s="183" t="s">
        <v>639</v>
      </c>
      <c r="C121" s="184" t="s">
        <v>55</v>
      </c>
      <c r="D121" s="174"/>
      <c r="E121" s="173" t="str">
        <f t="shared" si="4"/>
        <v/>
      </c>
      <c r="F121" s="173"/>
    </row>
    <row r="122" spans="2:6" x14ac:dyDescent="0.3">
      <c r="B122" s="183" t="s">
        <v>196</v>
      </c>
      <c r="C122" s="184" t="s">
        <v>401</v>
      </c>
      <c r="D122" s="174"/>
      <c r="E122" s="173" t="str">
        <f t="shared" si="4"/>
        <v/>
      </c>
      <c r="F122" s="173"/>
    </row>
    <row r="123" spans="2:6" x14ac:dyDescent="0.3">
      <c r="B123" s="183" t="s">
        <v>75</v>
      </c>
      <c r="C123" s="184" t="s">
        <v>56</v>
      </c>
      <c r="D123" s="174">
        <v>30666</v>
      </c>
      <c r="E123" s="173" t="str">
        <f t="shared" si="4"/>
        <v>Adulto</v>
      </c>
      <c r="F123" s="173" t="s">
        <v>737</v>
      </c>
    </row>
    <row r="124" spans="2:6" x14ac:dyDescent="0.3">
      <c r="B124" s="183" t="s">
        <v>678</v>
      </c>
      <c r="C124" s="184" t="s">
        <v>401</v>
      </c>
      <c r="D124" s="174"/>
      <c r="E124" s="173" t="str">
        <f t="shared" si="4"/>
        <v/>
      </c>
      <c r="F124" s="173"/>
    </row>
    <row r="125" spans="2:6" x14ac:dyDescent="0.3">
      <c r="B125" s="183" t="s">
        <v>494</v>
      </c>
      <c r="C125" s="184" t="s">
        <v>398</v>
      </c>
      <c r="D125" s="174">
        <v>37911</v>
      </c>
      <c r="E125" s="173" t="str">
        <f t="shared" si="4"/>
        <v>S15</v>
      </c>
      <c r="F125" s="173"/>
    </row>
    <row r="126" spans="2:6" x14ac:dyDescent="0.3">
      <c r="B126" s="183" t="s">
        <v>754</v>
      </c>
      <c r="C126" s="184" t="s">
        <v>56</v>
      </c>
      <c r="D126" s="174">
        <v>39567</v>
      </c>
      <c r="E126" s="173" t="str">
        <f t="shared" si="4"/>
        <v>S11</v>
      </c>
      <c r="F126" s="173" t="s">
        <v>737</v>
      </c>
    </row>
    <row r="127" spans="2:6" x14ac:dyDescent="0.3">
      <c r="B127" s="183" t="s">
        <v>404</v>
      </c>
      <c r="C127" s="184" t="s">
        <v>443</v>
      </c>
      <c r="D127" s="174">
        <v>38094</v>
      </c>
      <c r="E127" s="173" t="str">
        <f t="shared" si="4"/>
        <v>S15</v>
      </c>
      <c r="F127" s="173" t="s">
        <v>737</v>
      </c>
    </row>
    <row r="128" spans="2:6" x14ac:dyDescent="0.3">
      <c r="B128" s="183" t="s">
        <v>827</v>
      </c>
      <c r="C128" s="184" t="s">
        <v>61</v>
      </c>
      <c r="D128" s="174">
        <v>38322</v>
      </c>
      <c r="E128" s="173" t="str">
        <f t="shared" si="4"/>
        <v>S15</v>
      </c>
      <c r="F128" s="173" t="s">
        <v>737</v>
      </c>
    </row>
    <row r="129" spans="2:6" x14ac:dyDescent="0.3">
      <c r="B129" s="183" t="s">
        <v>437</v>
      </c>
      <c r="C129" s="184" t="s">
        <v>140</v>
      </c>
      <c r="D129" s="174">
        <v>39839</v>
      </c>
      <c r="E129" s="173" t="str">
        <f t="shared" si="4"/>
        <v>S11</v>
      </c>
      <c r="F129" s="173"/>
    </row>
    <row r="130" spans="2:6" x14ac:dyDescent="0.3">
      <c r="B130" s="183" t="s">
        <v>662</v>
      </c>
      <c r="C130" s="184" t="s">
        <v>61</v>
      </c>
      <c r="D130" s="174"/>
      <c r="E130" s="173" t="str">
        <f t="shared" si="4"/>
        <v/>
      </c>
      <c r="F130" s="173"/>
    </row>
    <row r="131" spans="2:6" x14ac:dyDescent="0.3">
      <c r="B131" s="183" t="s">
        <v>321</v>
      </c>
      <c r="C131" s="184" t="s">
        <v>55</v>
      </c>
      <c r="D131" s="174">
        <v>39839</v>
      </c>
      <c r="E131" s="173" t="str">
        <f t="shared" si="4"/>
        <v>S11</v>
      </c>
      <c r="F131" s="173"/>
    </row>
    <row r="132" spans="2:6" x14ac:dyDescent="0.3">
      <c r="B132" s="183" t="s">
        <v>622</v>
      </c>
      <c r="C132" s="184" t="s">
        <v>401</v>
      </c>
      <c r="D132" s="174"/>
      <c r="E132" s="173" t="str">
        <f t="shared" ref="E132:E195" si="7">IFERROR(VLOOKUP(YEAR($D132),$H:$I,2,FALSE),"")</f>
        <v/>
      </c>
      <c r="F132" s="173"/>
    </row>
    <row r="133" spans="2:6" x14ac:dyDescent="0.3">
      <c r="B133" s="183" t="s">
        <v>472</v>
      </c>
      <c r="C133" s="184" t="s">
        <v>55</v>
      </c>
      <c r="D133" s="174">
        <v>36364</v>
      </c>
      <c r="E133" s="173" t="str">
        <f t="shared" si="7"/>
        <v>S19</v>
      </c>
      <c r="F133" s="173"/>
    </row>
    <row r="134" spans="2:6" x14ac:dyDescent="0.3">
      <c r="B134" s="183" t="s">
        <v>638</v>
      </c>
      <c r="C134" s="184" t="s">
        <v>61</v>
      </c>
      <c r="D134" s="174"/>
      <c r="E134" s="173" t="str">
        <f t="shared" si="7"/>
        <v/>
      </c>
      <c r="F134" s="173"/>
    </row>
    <row r="135" spans="2:6" x14ac:dyDescent="0.3">
      <c r="B135" s="183" t="s">
        <v>257</v>
      </c>
      <c r="C135" s="184" t="s">
        <v>55</v>
      </c>
      <c r="D135" s="174">
        <v>34230</v>
      </c>
      <c r="E135" s="173" t="str">
        <f t="shared" si="7"/>
        <v>Adulto</v>
      </c>
      <c r="F135" s="173" t="s">
        <v>737</v>
      </c>
    </row>
    <row r="136" spans="2:6" x14ac:dyDescent="0.3">
      <c r="B136" s="183" t="s">
        <v>616</v>
      </c>
      <c r="C136" s="184" t="s">
        <v>61</v>
      </c>
      <c r="D136" s="174"/>
      <c r="E136" s="173" t="str">
        <f t="shared" si="7"/>
        <v/>
      </c>
      <c r="F136" s="173"/>
    </row>
    <row r="137" spans="2:6" x14ac:dyDescent="0.3">
      <c r="B137" s="183" t="s">
        <v>670</v>
      </c>
      <c r="C137" s="184" t="s">
        <v>668</v>
      </c>
      <c r="D137" s="174"/>
      <c r="E137" s="173" t="str">
        <f t="shared" si="7"/>
        <v/>
      </c>
      <c r="F137" s="173"/>
    </row>
    <row r="138" spans="2:6" x14ac:dyDescent="0.3">
      <c r="B138" s="183" t="s">
        <v>757</v>
      </c>
      <c r="C138" s="184" t="s">
        <v>56</v>
      </c>
      <c r="D138" s="174">
        <v>39137</v>
      </c>
      <c r="E138" s="173" t="str">
        <f t="shared" si="7"/>
        <v>S11</v>
      </c>
      <c r="F138" s="173" t="s">
        <v>737</v>
      </c>
    </row>
    <row r="139" spans="2:6" x14ac:dyDescent="0.3">
      <c r="B139" s="183" t="s">
        <v>426</v>
      </c>
      <c r="C139" s="184" t="s">
        <v>56</v>
      </c>
      <c r="D139" s="174">
        <v>38282</v>
      </c>
      <c r="E139" s="173" t="str">
        <f t="shared" si="7"/>
        <v>S15</v>
      </c>
      <c r="F139" s="173"/>
    </row>
    <row r="140" spans="2:6" x14ac:dyDescent="0.3">
      <c r="B140" s="183" t="s">
        <v>506</v>
      </c>
      <c r="C140" s="184" t="s">
        <v>354</v>
      </c>
      <c r="D140" s="174">
        <v>38191</v>
      </c>
      <c r="E140" s="173" t="str">
        <f t="shared" si="7"/>
        <v>S15</v>
      </c>
      <c r="F140" s="173"/>
    </row>
    <row r="141" spans="2:6" x14ac:dyDescent="0.3">
      <c r="B141" s="183" t="s">
        <v>772</v>
      </c>
      <c r="C141" s="184" t="s">
        <v>398</v>
      </c>
      <c r="D141" s="174">
        <v>38031</v>
      </c>
      <c r="E141" s="173" t="str">
        <f t="shared" si="7"/>
        <v>S15</v>
      </c>
      <c r="F141" s="173" t="s">
        <v>737</v>
      </c>
    </row>
    <row r="142" spans="2:6" x14ac:dyDescent="0.3">
      <c r="B142" s="183" t="s">
        <v>422</v>
      </c>
      <c r="C142" s="184" t="s">
        <v>398</v>
      </c>
      <c r="D142" s="174"/>
      <c r="E142" s="173" t="str">
        <f t="shared" si="7"/>
        <v/>
      </c>
      <c r="F142" s="173"/>
    </row>
    <row r="143" spans="2:6" x14ac:dyDescent="0.3">
      <c r="B143" s="183" t="s">
        <v>679</v>
      </c>
      <c r="C143" s="184" t="s">
        <v>401</v>
      </c>
      <c r="D143" s="174"/>
      <c r="E143" s="173" t="str">
        <f t="shared" si="7"/>
        <v/>
      </c>
      <c r="F143" s="173"/>
    </row>
    <row r="144" spans="2:6" x14ac:dyDescent="0.3">
      <c r="B144" s="183" t="s">
        <v>391</v>
      </c>
      <c r="C144" s="184" t="s">
        <v>354</v>
      </c>
      <c r="D144" s="174"/>
      <c r="E144" s="173" t="str">
        <f t="shared" si="7"/>
        <v/>
      </c>
      <c r="F144" s="173"/>
    </row>
    <row r="145" spans="2:6" x14ac:dyDescent="0.3">
      <c r="B145" s="183" t="s">
        <v>685</v>
      </c>
      <c r="C145" s="184" t="s">
        <v>617</v>
      </c>
      <c r="D145" s="174"/>
      <c r="E145" s="173" t="str">
        <f t="shared" si="7"/>
        <v/>
      </c>
      <c r="F145" s="173"/>
    </row>
    <row r="146" spans="2:6" x14ac:dyDescent="0.3">
      <c r="B146" s="183" t="s">
        <v>206</v>
      </c>
      <c r="C146" s="184" t="s">
        <v>149</v>
      </c>
      <c r="D146" s="174"/>
      <c r="E146" s="173" t="str">
        <f t="shared" si="7"/>
        <v/>
      </c>
      <c r="F146" s="173"/>
    </row>
    <row r="147" spans="2:6" x14ac:dyDescent="0.3">
      <c r="B147" s="183" t="s">
        <v>544</v>
      </c>
      <c r="C147" s="184" t="s">
        <v>421</v>
      </c>
      <c r="D147" s="174">
        <v>38833</v>
      </c>
      <c r="E147" s="173" t="str">
        <f t="shared" si="7"/>
        <v>S13</v>
      </c>
      <c r="F147" s="173"/>
    </row>
    <row r="148" spans="2:6" x14ac:dyDescent="0.3">
      <c r="B148" s="183" t="s">
        <v>507</v>
      </c>
      <c r="C148" s="184" t="s">
        <v>401</v>
      </c>
      <c r="D148" s="174">
        <v>37928</v>
      </c>
      <c r="E148" s="173" t="str">
        <f t="shared" si="7"/>
        <v>S15</v>
      </c>
      <c r="F148" s="173"/>
    </row>
    <row r="149" spans="2:6" x14ac:dyDescent="0.3">
      <c r="B149" s="183" t="s">
        <v>592</v>
      </c>
      <c r="C149" s="184" t="s">
        <v>61</v>
      </c>
      <c r="D149" s="174">
        <v>28573</v>
      </c>
      <c r="E149" s="173" t="str">
        <f t="shared" si="7"/>
        <v>Sênior</v>
      </c>
      <c r="F149" s="173" t="s">
        <v>737</v>
      </c>
    </row>
    <row r="150" spans="2:6" x14ac:dyDescent="0.3">
      <c r="B150" s="183" t="s">
        <v>561</v>
      </c>
      <c r="C150" s="184" t="s">
        <v>398</v>
      </c>
      <c r="D150" s="174">
        <v>39762</v>
      </c>
      <c r="E150" s="173" t="str">
        <f t="shared" si="7"/>
        <v>S11</v>
      </c>
      <c r="F150" s="173" t="s">
        <v>737</v>
      </c>
    </row>
    <row r="151" spans="2:6" x14ac:dyDescent="0.3">
      <c r="B151" s="183" t="s">
        <v>170</v>
      </c>
      <c r="C151" s="184" t="s">
        <v>62</v>
      </c>
      <c r="D151" s="174">
        <v>37813</v>
      </c>
      <c r="E151" s="173" t="str">
        <f t="shared" si="7"/>
        <v>S15</v>
      </c>
      <c r="F151" s="173"/>
    </row>
    <row r="152" spans="2:6" x14ac:dyDescent="0.3">
      <c r="B152" s="183" t="s">
        <v>268</v>
      </c>
      <c r="C152" s="184" t="s">
        <v>142</v>
      </c>
      <c r="D152" s="174">
        <v>36395</v>
      </c>
      <c r="E152" s="173" t="str">
        <f t="shared" si="7"/>
        <v>S19</v>
      </c>
      <c r="F152" s="173"/>
    </row>
    <row r="153" spans="2:6" x14ac:dyDescent="0.3">
      <c r="B153" s="183" t="s">
        <v>454</v>
      </c>
      <c r="C153" s="184" t="s">
        <v>401</v>
      </c>
      <c r="D153" s="174"/>
      <c r="E153" s="173" t="str">
        <f t="shared" si="7"/>
        <v/>
      </c>
      <c r="F153" s="173"/>
    </row>
    <row r="154" spans="2:6" x14ac:dyDescent="0.3">
      <c r="B154" s="183" t="s">
        <v>99</v>
      </c>
      <c r="C154" s="184" t="s">
        <v>149</v>
      </c>
      <c r="D154" s="174"/>
      <c r="E154" s="173" t="str">
        <f t="shared" si="7"/>
        <v/>
      </c>
      <c r="F154" s="173"/>
    </row>
    <row r="155" spans="2:6" x14ac:dyDescent="0.3">
      <c r="B155" s="183" t="s">
        <v>557</v>
      </c>
      <c r="C155" s="184" t="s">
        <v>443</v>
      </c>
      <c r="D155" s="174">
        <v>38688</v>
      </c>
      <c r="E155" s="173" t="str">
        <f t="shared" si="7"/>
        <v>S13</v>
      </c>
      <c r="F155" s="173"/>
    </row>
    <row r="156" spans="2:6" x14ac:dyDescent="0.3">
      <c r="B156" s="183" t="s">
        <v>796</v>
      </c>
      <c r="C156" s="184" t="s">
        <v>140</v>
      </c>
      <c r="D156" s="174">
        <v>38060</v>
      </c>
      <c r="E156" s="173" t="str">
        <f t="shared" si="7"/>
        <v>S15</v>
      </c>
      <c r="F156" s="173" t="s">
        <v>737</v>
      </c>
    </row>
    <row r="157" spans="2:6" x14ac:dyDescent="0.3">
      <c r="B157" s="183" t="s">
        <v>671</v>
      </c>
      <c r="C157" s="184" t="s">
        <v>668</v>
      </c>
      <c r="D157" s="174"/>
      <c r="E157" s="173" t="str">
        <f t="shared" si="7"/>
        <v/>
      </c>
      <c r="F157" s="173"/>
    </row>
    <row r="158" spans="2:6" x14ac:dyDescent="0.3">
      <c r="B158" s="183" t="s">
        <v>85</v>
      </c>
      <c r="C158" s="184" t="s">
        <v>69</v>
      </c>
      <c r="D158" s="174">
        <v>35083</v>
      </c>
      <c r="E158" s="173" t="str">
        <f t="shared" si="7"/>
        <v>Adulto</v>
      </c>
      <c r="F158" s="173" t="s">
        <v>737</v>
      </c>
    </row>
    <row r="159" spans="2:6" x14ac:dyDescent="0.3">
      <c r="B159" s="183" t="s">
        <v>539</v>
      </c>
      <c r="C159" s="184" t="s">
        <v>421</v>
      </c>
      <c r="D159" s="174">
        <v>38449</v>
      </c>
      <c r="E159" s="173" t="str">
        <f t="shared" si="7"/>
        <v>S13</v>
      </c>
      <c r="F159" s="173"/>
    </row>
    <row r="160" spans="2:6" x14ac:dyDescent="0.3">
      <c r="B160" s="183" t="s">
        <v>640</v>
      </c>
      <c r="C160" s="184" t="s">
        <v>61</v>
      </c>
      <c r="D160" s="174"/>
      <c r="E160" s="173" t="str">
        <f t="shared" si="7"/>
        <v/>
      </c>
      <c r="F160" s="173"/>
    </row>
    <row r="161" spans="2:6" x14ac:dyDescent="0.3">
      <c r="B161" s="183" t="s">
        <v>291</v>
      </c>
      <c r="C161" s="184" t="s">
        <v>140</v>
      </c>
      <c r="D161" s="174">
        <v>37630</v>
      </c>
      <c r="E161" s="173" t="str">
        <f t="shared" si="7"/>
        <v>S15</v>
      </c>
      <c r="F161" s="173"/>
    </row>
    <row r="162" spans="2:6" x14ac:dyDescent="0.3">
      <c r="B162" s="183" t="s">
        <v>151</v>
      </c>
      <c r="C162" s="184" t="s">
        <v>55</v>
      </c>
      <c r="D162" s="174"/>
      <c r="E162" s="173" t="str">
        <f t="shared" si="7"/>
        <v/>
      </c>
      <c r="F162" s="173"/>
    </row>
    <row r="163" spans="2:6" x14ac:dyDescent="0.3">
      <c r="B163" s="183" t="s">
        <v>278</v>
      </c>
      <c r="C163" s="184" t="s">
        <v>156</v>
      </c>
      <c r="D163" s="174">
        <v>37125</v>
      </c>
      <c r="E163" s="173" t="str">
        <f t="shared" si="7"/>
        <v>S17</v>
      </c>
      <c r="F163" s="173"/>
    </row>
    <row r="164" spans="2:6" x14ac:dyDescent="0.3">
      <c r="B164" s="183" t="s">
        <v>198</v>
      </c>
      <c r="C164" s="184" t="s">
        <v>401</v>
      </c>
      <c r="D164" s="174">
        <v>36566</v>
      </c>
      <c r="E164" s="173" t="str">
        <f t="shared" si="7"/>
        <v>S19</v>
      </c>
      <c r="F164" s="173"/>
    </row>
    <row r="165" spans="2:6" x14ac:dyDescent="0.3">
      <c r="B165" s="183" t="s">
        <v>861</v>
      </c>
      <c r="C165" s="184" t="s">
        <v>401</v>
      </c>
      <c r="D165" s="174"/>
      <c r="E165" s="173" t="str">
        <f t="shared" si="7"/>
        <v/>
      </c>
      <c r="F165" s="173"/>
    </row>
    <row r="166" spans="2:6" x14ac:dyDescent="0.3">
      <c r="B166" s="183" t="s">
        <v>587</v>
      </c>
      <c r="C166" s="184" t="s">
        <v>56</v>
      </c>
      <c r="D166" s="174">
        <v>39119</v>
      </c>
      <c r="E166" s="173" t="str">
        <f t="shared" si="7"/>
        <v>S11</v>
      </c>
      <c r="F166" s="173"/>
    </row>
    <row r="167" spans="2:6" x14ac:dyDescent="0.3">
      <c r="B167" s="183" t="s">
        <v>157</v>
      </c>
      <c r="C167" s="184" t="s">
        <v>62</v>
      </c>
      <c r="D167" s="174"/>
      <c r="E167" s="173" t="str">
        <f t="shared" si="7"/>
        <v/>
      </c>
      <c r="F167" s="173"/>
    </row>
    <row r="168" spans="2:6" x14ac:dyDescent="0.3">
      <c r="B168" s="183" t="s">
        <v>340</v>
      </c>
      <c r="C168" s="184" t="s">
        <v>62</v>
      </c>
      <c r="D168" s="174"/>
      <c r="E168" s="173" t="str">
        <f t="shared" si="7"/>
        <v/>
      </c>
      <c r="F168" s="173"/>
    </row>
    <row r="169" spans="2:6" x14ac:dyDescent="0.3">
      <c r="B169" s="183" t="s">
        <v>864</v>
      </c>
      <c r="C169" s="184" t="s">
        <v>69</v>
      </c>
      <c r="D169" s="174"/>
      <c r="E169" s="173" t="str">
        <f t="shared" si="7"/>
        <v/>
      </c>
      <c r="F169" s="173"/>
    </row>
    <row r="170" spans="2:6" x14ac:dyDescent="0.3">
      <c r="B170" s="183" t="s">
        <v>770</v>
      </c>
      <c r="C170" s="184" t="s">
        <v>398</v>
      </c>
      <c r="D170" s="174">
        <v>39460</v>
      </c>
      <c r="E170" s="173" t="str">
        <f t="shared" si="7"/>
        <v>S11</v>
      </c>
      <c r="F170" s="173" t="s">
        <v>737</v>
      </c>
    </row>
    <row r="171" spans="2:6" x14ac:dyDescent="0.3">
      <c r="B171" s="183" t="s">
        <v>231</v>
      </c>
      <c r="C171" s="184" t="s">
        <v>62</v>
      </c>
      <c r="D171" s="174"/>
      <c r="E171" s="173" t="str">
        <f t="shared" si="7"/>
        <v/>
      </c>
      <c r="F171" s="173"/>
    </row>
    <row r="172" spans="2:6" x14ac:dyDescent="0.3">
      <c r="B172" s="183" t="s">
        <v>143</v>
      </c>
      <c r="C172" s="184" t="s">
        <v>55</v>
      </c>
      <c r="D172" s="174">
        <v>36678</v>
      </c>
      <c r="E172" s="173" t="str">
        <f t="shared" si="7"/>
        <v>S19</v>
      </c>
      <c r="F172" s="173"/>
    </row>
    <row r="173" spans="2:6" x14ac:dyDescent="0.3">
      <c r="B173" s="183" t="s">
        <v>693</v>
      </c>
      <c r="C173" s="184" t="s">
        <v>140</v>
      </c>
      <c r="D173" s="174"/>
      <c r="E173" s="173" t="str">
        <f t="shared" si="7"/>
        <v/>
      </c>
      <c r="F173" s="173"/>
    </row>
    <row r="174" spans="2:6" x14ac:dyDescent="0.3">
      <c r="B174" s="183" t="s">
        <v>393</v>
      </c>
      <c r="C174" s="184" t="s">
        <v>354</v>
      </c>
      <c r="D174" s="174"/>
      <c r="E174" s="173" t="str">
        <f t="shared" si="7"/>
        <v/>
      </c>
      <c r="F174" s="173"/>
    </row>
    <row r="175" spans="2:6" x14ac:dyDescent="0.3">
      <c r="B175" s="183" t="s">
        <v>771</v>
      </c>
      <c r="C175" s="184" t="s">
        <v>398</v>
      </c>
      <c r="D175" s="174">
        <v>39463</v>
      </c>
      <c r="E175" s="173" t="str">
        <f t="shared" si="7"/>
        <v>S11</v>
      </c>
      <c r="F175" s="173" t="s">
        <v>737</v>
      </c>
    </row>
    <row r="176" spans="2:6" x14ac:dyDescent="0.3">
      <c r="B176" s="183" t="s">
        <v>727</v>
      </c>
      <c r="C176" s="184" t="s">
        <v>443</v>
      </c>
      <c r="D176" s="174">
        <v>37368</v>
      </c>
      <c r="E176" s="173" t="str">
        <f t="shared" si="7"/>
        <v>S17</v>
      </c>
      <c r="F176" s="173" t="s">
        <v>737</v>
      </c>
    </row>
    <row r="177" spans="2:6" x14ac:dyDescent="0.3">
      <c r="B177" s="183" t="s">
        <v>423</v>
      </c>
      <c r="C177" s="184" t="s">
        <v>69</v>
      </c>
      <c r="D177" s="174">
        <v>38071</v>
      </c>
      <c r="E177" s="173" t="str">
        <f t="shared" si="7"/>
        <v>S15</v>
      </c>
      <c r="F177" s="173" t="s">
        <v>737</v>
      </c>
    </row>
    <row r="178" spans="2:6" x14ac:dyDescent="0.3">
      <c r="B178" s="183" t="s">
        <v>545</v>
      </c>
      <c r="C178" s="184" t="s">
        <v>373</v>
      </c>
      <c r="D178" s="174">
        <v>38987</v>
      </c>
      <c r="E178" s="173" t="str">
        <f t="shared" si="7"/>
        <v>S13</v>
      </c>
      <c r="F178" s="173"/>
    </row>
    <row r="179" spans="2:6" x14ac:dyDescent="0.3">
      <c r="B179" s="183" t="s">
        <v>759</v>
      </c>
      <c r="C179" s="184" t="s">
        <v>56</v>
      </c>
      <c r="D179" s="174">
        <v>38768</v>
      </c>
      <c r="E179" s="173" t="str">
        <f t="shared" si="7"/>
        <v>S13</v>
      </c>
      <c r="F179" s="173" t="s">
        <v>737</v>
      </c>
    </row>
    <row r="180" spans="2:6" x14ac:dyDescent="0.3">
      <c r="B180" s="183" t="s">
        <v>707</v>
      </c>
      <c r="C180" s="184" t="s">
        <v>140</v>
      </c>
      <c r="D180" s="174"/>
      <c r="E180" s="173" t="str">
        <f t="shared" si="7"/>
        <v/>
      </c>
      <c r="F180" s="173"/>
    </row>
    <row r="181" spans="2:6" x14ac:dyDescent="0.3">
      <c r="B181" s="183" t="s">
        <v>258</v>
      </c>
      <c r="C181" s="184" t="s">
        <v>142</v>
      </c>
      <c r="D181" s="174"/>
      <c r="E181" s="173" t="str">
        <f t="shared" si="7"/>
        <v/>
      </c>
      <c r="F181" s="173"/>
    </row>
    <row r="182" spans="2:6" x14ac:dyDescent="0.3">
      <c r="B182" s="183" t="s">
        <v>168</v>
      </c>
      <c r="C182" s="184" t="s">
        <v>62</v>
      </c>
      <c r="D182" s="174">
        <v>37231</v>
      </c>
      <c r="E182" s="173" t="str">
        <f t="shared" si="7"/>
        <v>S17</v>
      </c>
      <c r="F182" s="173"/>
    </row>
    <row r="183" spans="2:6" x14ac:dyDescent="0.3">
      <c r="B183" s="183" t="s">
        <v>247</v>
      </c>
      <c r="C183" s="184" t="s">
        <v>55</v>
      </c>
      <c r="D183" s="174">
        <v>34899</v>
      </c>
      <c r="E183" s="173" t="str">
        <f t="shared" si="7"/>
        <v>Adulto</v>
      </c>
      <c r="F183" s="173" t="s">
        <v>737</v>
      </c>
    </row>
    <row r="184" spans="2:6" x14ac:dyDescent="0.3">
      <c r="B184" s="183" t="s">
        <v>77</v>
      </c>
      <c r="C184" s="184" t="s">
        <v>69</v>
      </c>
      <c r="D184" s="174"/>
      <c r="E184" s="173" t="str">
        <f t="shared" si="7"/>
        <v/>
      </c>
      <c r="F184" s="173"/>
    </row>
    <row r="185" spans="2:6" x14ac:dyDescent="0.3">
      <c r="B185" s="183" t="s">
        <v>274</v>
      </c>
      <c r="C185" s="184" t="s">
        <v>401</v>
      </c>
      <c r="D185" s="174">
        <v>36708</v>
      </c>
      <c r="E185" s="173" t="str">
        <f t="shared" si="7"/>
        <v>S19</v>
      </c>
      <c r="F185" s="173"/>
    </row>
    <row r="186" spans="2:6" x14ac:dyDescent="0.3">
      <c r="B186" s="183" t="s">
        <v>180</v>
      </c>
      <c r="C186" s="184" t="s">
        <v>55</v>
      </c>
      <c r="D186" s="174"/>
      <c r="E186" s="173" t="str">
        <f t="shared" si="7"/>
        <v/>
      </c>
      <c r="F186" s="173"/>
    </row>
    <row r="187" spans="2:6" x14ac:dyDescent="0.3">
      <c r="B187" s="183" t="s">
        <v>790</v>
      </c>
      <c r="C187" s="184" t="s">
        <v>56</v>
      </c>
      <c r="D187" s="174">
        <v>31125</v>
      </c>
      <c r="E187" s="173" t="str">
        <f t="shared" si="7"/>
        <v>Adulto</v>
      </c>
      <c r="F187" s="173" t="s">
        <v>737</v>
      </c>
    </row>
    <row r="188" spans="2:6" x14ac:dyDescent="0.3">
      <c r="B188" s="183" t="s">
        <v>262</v>
      </c>
      <c r="C188" s="184" t="s">
        <v>401</v>
      </c>
      <c r="D188" s="174"/>
      <c r="E188" s="173" t="str">
        <f t="shared" si="7"/>
        <v/>
      </c>
      <c r="F188" s="173"/>
    </row>
    <row r="189" spans="2:6" x14ac:dyDescent="0.3">
      <c r="B189" s="183" t="s">
        <v>244</v>
      </c>
      <c r="C189" s="184" t="s">
        <v>149</v>
      </c>
      <c r="D189" s="174"/>
      <c r="E189" s="173" t="str">
        <f t="shared" si="7"/>
        <v/>
      </c>
      <c r="F189" s="173"/>
    </row>
    <row r="190" spans="2:6" x14ac:dyDescent="0.3">
      <c r="B190" s="183" t="s">
        <v>113</v>
      </c>
      <c r="C190" s="184" t="s">
        <v>55</v>
      </c>
      <c r="D190" s="174"/>
      <c r="E190" s="173" t="str">
        <f t="shared" si="7"/>
        <v/>
      </c>
      <c r="F190" s="173"/>
    </row>
    <row r="191" spans="2:6" x14ac:dyDescent="0.3">
      <c r="B191" s="183" t="s">
        <v>110</v>
      </c>
      <c r="C191" s="184" t="s">
        <v>55</v>
      </c>
      <c r="D191" s="174">
        <v>36936</v>
      </c>
      <c r="E191" s="173" t="str">
        <f t="shared" si="7"/>
        <v>S17</v>
      </c>
      <c r="F191" s="173" t="s">
        <v>737</v>
      </c>
    </row>
    <row r="192" spans="2:6" x14ac:dyDescent="0.3">
      <c r="B192" s="183" t="s">
        <v>455</v>
      </c>
      <c r="C192" s="184" t="s">
        <v>401</v>
      </c>
      <c r="D192" s="174"/>
      <c r="E192" s="173" t="str">
        <f t="shared" si="7"/>
        <v/>
      </c>
      <c r="F192" s="173"/>
    </row>
    <row r="193" spans="2:6" x14ac:dyDescent="0.3">
      <c r="B193" s="183" t="s">
        <v>841</v>
      </c>
      <c r="C193" s="184" t="s">
        <v>834</v>
      </c>
      <c r="D193" s="174"/>
      <c r="E193" s="173" t="str">
        <f t="shared" si="7"/>
        <v/>
      </c>
      <c r="F193" s="173"/>
    </row>
    <row r="194" spans="2:6" x14ac:dyDescent="0.3">
      <c r="B194" s="183" t="s">
        <v>116</v>
      </c>
      <c r="C194" s="184" t="s">
        <v>69</v>
      </c>
      <c r="D194" s="174"/>
      <c r="E194" s="173" t="str">
        <f t="shared" si="7"/>
        <v/>
      </c>
      <c r="F194" s="173"/>
    </row>
    <row r="195" spans="2:6" x14ac:dyDescent="0.3">
      <c r="B195" s="183" t="s">
        <v>312</v>
      </c>
      <c r="C195" s="184" t="s">
        <v>140</v>
      </c>
      <c r="D195" s="174">
        <v>38652</v>
      </c>
      <c r="E195" s="173" t="str">
        <f t="shared" si="7"/>
        <v>S13</v>
      </c>
      <c r="F195" s="173"/>
    </row>
    <row r="196" spans="2:6" x14ac:dyDescent="0.3">
      <c r="B196" s="183" t="s">
        <v>433</v>
      </c>
      <c r="C196" s="184" t="s">
        <v>56</v>
      </c>
      <c r="D196" s="174">
        <v>38901</v>
      </c>
      <c r="E196" s="173" t="str">
        <f t="shared" ref="E196:E259" si="8">IFERROR(VLOOKUP(YEAR($D196),$H:$I,2,FALSE),"")</f>
        <v>S13</v>
      </c>
      <c r="F196" s="173" t="s">
        <v>737</v>
      </c>
    </row>
    <row r="197" spans="2:6" x14ac:dyDescent="0.3">
      <c r="B197" s="183" t="s">
        <v>95</v>
      </c>
      <c r="C197" s="184" t="s">
        <v>55</v>
      </c>
      <c r="D197" s="174"/>
      <c r="E197" s="173" t="str">
        <f t="shared" si="8"/>
        <v/>
      </c>
      <c r="F197" s="173"/>
    </row>
    <row r="198" spans="2:6" x14ac:dyDescent="0.3">
      <c r="B198" s="183" t="s">
        <v>172</v>
      </c>
      <c r="C198" s="184" t="s">
        <v>69</v>
      </c>
      <c r="D198" s="174">
        <v>39083</v>
      </c>
      <c r="E198" s="173" t="str">
        <f t="shared" si="8"/>
        <v>S11</v>
      </c>
      <c r="F198" s="173"/>
    </row>
    <row r="199" spans="2:6" x14ac:dyDescent="0.3">
      <c r="B199" s="183" t="s">
        <v>503</v>
      </c>
      <c r="C199" s="184" t="s">
        <v>69</v>
      </c>
      <c r="D199" s="174">
        <v>37843</v>
      </c>
      <c r="E199" s="173" t="str">
        <f t="shared" si="8"/>
        <v>S15</v>
      </c>
      <c r="F199" s="173"/>
    </row>
    <row r="200" spans="2:6" x14ac:dyDescent="0.3">
      <c r="B200" s="183" t="s">
        <v>620</v>
      </c>
      <c r="C200" s="184" t="s">
        <v>69</v>
      </c>
      <c r="D200" s="174">
        <v>37322</v>
      </c>
      <c r="E200" s="173" t="str">
        <f t="shared" si="8"/>
        <v>S17</v>
      </c>
      <c r="F200" s="173"/>
    </row>
    <row r="201" spans="2:6" x14ac:dyDescent="0.3">
      <c r="B201" s="183" t="s">
        <v>295</v>
      </c>
      <c r="C201" s="184" t="s">
        <v>159</v>
      </c>
      <c r="D201" s="174">
        <v>37736</v>
      </c>
      <c r="E201" s="173" t="str">
        <f t="shared" si="8"/>
        <v>S15</v>
      </c>
      <c r="F201" s="173"/>
    </row>
    <row r="202" spans="2:6" x14ac:dyDescent="0.3">
      <c r="B202" s="183" t="s">
        <v>508</v>
      </c>
      <c r="C202" s="184" t="s">
        <v>69</v>
      </c>
      <c r="D202" s="174">
        <v>37645</v>
      </c>
      <c r="E202" s="173" t="str">
        <f t="shared" si="8"/>
        <v>S15</v>
      </c>
      <c r="F202" s="173"/>
    </row>
    <row r="203" spans="2:6" x14ac:dyDescent="0.3">
      <c r="B203" s="183" t="s">
        <v>144</v>
      </c>
      <c r="C203" s="184" t="s">
        <v>69</v>
      </c>
      <c r="D203" s="174">
        <v>37282</v>
      </c>
      <c r="E203" s="173" t="str">
        <f t="shared" si="8"/>
        <v>S17</v>
      </c>
      <c r="F203" s="173"/>
    </row>
    <row r="204" spans="2:6" x14ac:dyDescent="0.3">
      <c r="B204" s="183" t="s">
        <v>211</v>
      </c>
      <c r="C204" s="184" t="s">
        <v>443</v>
      </c>
      <c r="D204" s="174">
        <v>37592</v>
      </c>
      <c r="E204" s="173" t="str">
        <f t="shared" si="8"/>
        <v>S17</v>
      </c>
      <c r="F204" s="173" t="s">
        <v>737</v>
      </c>
    </row>
    <row r="205" spans="2:6" x14ac:dyDescent="0.3">
      <c r="B205" s="183" t="s">
        <v>66</v>
      </c>
      <c r="C205" s="184" t="s">
        <v>55</v>
      </c>
      <c r="D205" s="174">
        <v>34724</v>
      </c>
      <c r="E205" s="173" t="str">
        <f t="shared" si="8"/>
        <v>Adulto</v>
      </c>
      <c r="F205" s="173" t="s">
        <v>737</v>
      </c>
    </row>
    <row r="206" spans="2:6" x14ac:dyDescent="0.3">
      <c r="B206" s="183" t="s">
        <v>400</v>
      </c>
      <c r="C206" s="184" t="s">
        <v>140</v>
      </c>
      <c r="D206" s="174">
        <v>38381</v>
      </c>
      <c r="E206" s="173" t="str">
        <f t="shared" si="8"/>
        <v>S13</v>
      </c>
      <c r="F206" s="173"/>
    </row>
    <row r="207" spans="2:6" x14ac:dyDescent="0.3">
      <c r="B207" s="183" t="s">
        <v>581</v>
      </c>
      <c r="C207" s="184" t="s">
        <v>62</v>
      </c>
      <c r="D207" s="174">
        <v>39151</v>
      </c>
      <c r="E207" s="173" t="str">
        <f t="shared" si="8"/>
        <v>S11</v>
      </c>
      <c r="F207" s="173"/>
    </row>
    <row r="208" spans="2:6" x14ac:dyDescent="0.3">
      <c r="B208" s="183" t="s">
        <v>276</v>
      </c>
      <c r="C208" s="184" t="s">
        <v>149</v>
      </c>
      <c r="D208" s="174">
        <v>37509</v>
      </c>
      <c r="E208" s="173" t="str">
        <f t="shared" si="8"/>
        <v>S17</v>
      </c>
      <c r="F208" s="173"/>
    </row>
    <row r="209" spans="2:6" x14ac:dyDescent="0.3">
      <c r="B209" s="183" t="s">
        <v>781</v>
      </c>
      <c r="C209" s="184" t="s">
        <v>56</v>
      </c>
      <c r="D209" s="174">
        <v>30049</v>
      </c>
      <c r="E209" s="173" t="str">
        <f t="shared" si="8"/>
        <v>Sênior</v>
      </c>
      <c r="F209" s="173" t="s">
        <v>737</v>
      </c>
    </row>
    <row r="210" spans="2:6" x14ac:dyDescent="0.3">
      <c r="B210" s="183" t="s">
        <v>853</v>
      </c>
      <c r="C210" s="184" t="s">
        <v>354</v>
      </c>
      <c r="D210" s="174"/>
      <c r="E210" s="173" t="str">
        <f t="shared" si="8"/>
        <v/>
      </c>
      <c r="F210" s="173"/>
    </row>
    <row r="211" spans="2:6" x14ac:dyDescent="0.3">
      <c r="B211" s="183" t="s">
        <v>259</v>
      </c>
      <c r="C211" s="184" t="s">
        <v>55</v>
      </c>
      <c r="D211" s="174"/>
      <c r="E211" s="173" t="str">
        <f t="shared" si="8"/>
        <v/>
      </c>
      <c r="F211" s="173"/>
    </row>
    <row r="212" spans="2:6" x14ac:dyDescent="0.3">
      <c r="B212" s="183" t="s">
        <v>413</v>
      </c>
      <c r="C212" s="184" t="s">
        <v>398</v>
      </c>
      <c r="D212" s="174">
        <v>38186</v>
      </c>
      <c r="E212" s="173" t="str">
        <f t="shared" si="8"/>
        <v>S15</v>
      </c>
      <c r="F212" s="173"/>
    </row>
    <row r="213" spans="2:6" x14ac:dyDescent="0.3">
      <c r="B213" s="183" t="s">
        <v>439</v>
      </c>
      <c r="C213" s="184" t="s">
        <v>421</v>
      </c>
      <c r="D213" s="174"/>
      <c r="E213" s="173" t="str">
        <f t="shared" si="8"/>
        <v/>
      </c>
      <c r="F213" s="173"/>
    </row>
    <row r="214" spans="2:6" x14ac:dyDescent="0.3">
      <c r="B214" s="183" t="s">
        <v>504</v>
      </c>
      <c r="C214" s="184" t="s">
        <v>69</v>
      </c>
      <c r="D214" s="174">
        <v>37749</v>
      </c>
      <c r="E214" s="173" t="str">
        <f t="shared" si="8"/>
        <v>S15</v>
      </c>
      <c r="F214" s="173"/>
    </row>
    <row r="215" spans="2:6" x14ac:dyDescent="0.3">
      <c r="B215" s="183" t="s">
        <v>462</v>
      </c>
      <c r="C215" s="184" t="s">
        <v>142</v>
      </c>
      <c r="D215" s="174"/>
      <c r="E215" s="173" t="str">
        <f t="shared" si="8"/>
        <v/>
      </c>
      <c r="F215" s="173"/>
    </row>
    <row r="216" spans="2:6" x14ac:dyDescent="0.3">
      <c r="B216" s="183" t="s">
        <v>397</v>
      </c>
      <c r="C216" s="184" t="s">
        <v>69</v>
      </c>
      <c r="D216" s="174"/>
      <c r="E216" s="173" t="str">
        <f t="shared" si="8"/>
        <v/>
      </c>
      <c r="F216" s="173"/>
    </row>
    <row r="217" spans="2:6" x14ac:dyDescent="0.3">
      <c r="B217" s="183" t="s">
        <v>63</v>
      </c>
      <c r="C217" s="184" t="s">
        <v>62</v>
      </c>
      <c r="D217" s="174"/>
      <c r="E217" s="173" t="str">
        <f t="shared" si="8"/>
        <v/>
      </c>
      <c r="F217" s="173"/>
    </row>
    <row r="218" spans="2:6" x14ac:dyDescent="0.3">
      <c r="B218" s="183" t="s">
        <v>641</v>
      </c>
      <c r="C218" s="184" t="s">
        <v>61</v>
      </c>
      <c r="D218" s="174"/>
      <c r="E218" s="173" t="str">
        <f t="shared" si="8"/>
        <v/>
      </c>
      <c r="F218" s="173"/>
    </row>
    <row r="219" spans="2:6" x14ac:dyDescent="0.3">
      <c r="B219" s="183" t="s">
        <v>540</v>
      </c>
      <c r="C219" s="184" t="s">
        <v>354</v>
      </c>
      <c r="D219" s="174">
        <v>38465</v>
      </c>
      <c r="E219" s="173" t="str">
        <f t="shared" si="8"/>
        <v>S13</v>
      </c>
      <c r="F219" s="173"/>
    </row>
    <row r="220" spans="2:6" x14ac:dyDescent="0.3">
      <c r="B220" s="183" t="s">
        <v>501</v>
      </c>
      <c r="C220" s="184" t="s">
        <v>55</v>
      </c>
      <c r="D220" s="174">
        <v>37991</v>
      </c>
      <c r="E220" s="173" t="str">
        <f t="shared" si="8"/>
        <v>S15</v>
      </c>
      <c r="F220" s="173"/>
    </row>
    <row r="221" spans="2:6" x14ac:dyDescent="0.3">
      <c r="B221" s="183" t="s">
        <v>821</v>
      </c>
      <c r="C221" s="184" t="s">
        <v>69</v>
      </c>
      <c r="D221" s="174">
        <v>38991</v>
      </c>
      <c r="E221" s="173" t="str">
        <f t="shared" si="8"/>
        <v>S13</v>
      </c>
      <c r="F221" s="173" t="s">
        <v>737</v>
      </c>
    </row>
    <row r="222" spans="2:6" x14ac:dyDescent="0.3">
      <c r="B222" s="183" t="s">
        <v>775</v>
      </c>
      <c r="C222" s="184" t="s">
        <v>398</v>
      </c>
      <c r="D222" s="174">
        <v>37509</v>
      </c>
      <c r="E222" s="173" t="str">
        <f t="shared" si="8"/>
        <v>S17</v>
      </c>
      <c r="F222" s="173" t="s">
        <v>737</v>
      </c>
    </row>
    <row r="223" spans="2:6" x14ac:dyDescent="0.3">
      <c r="B223" s="183" t="s">
        <v>451</v>
      </c>
      <c r="C223" s="184" t="s">
        <v>401</v>
      </c>
      <c r="D223" s="174"/>
      <c r="E223" s="173" t="str">
        <f t="shared" si="8"/>
        <v/>
      </c>
      <c r="F223" s="173"/>
    </row>
    <row r="224" spans="2:6" x14ac:dyDescent="0.3">
      <c r="B224" s="183" t="s">
        <v>411</v>
      </c>
      <c r="C224" s="184" t="s">
        <v>398</v>
      </c>
      <c r="D224" s="174">
        <v>37974</v>
      </c>
      <c r="E224" s="173" t="str">
        <f t="shared" si="8"/>
        <v>S15</v>
      </c>
      <c r="F224" s="173"/>
    </row>
    <row r="225" spans="2:6" x14ac:dyDescent="0.3">
      <c r="B225" s="183" t="s">
        <v>698</v>
      </c>
      <c r="C225" s="184" t="s">
        <v>55</v>
      </c>
      <c r="D225" s="174"/>
      <c r="E225" s="173" t="str">
        <f t="shared" si="8"/>
        <v/>
      </c>
      <c r="F225" s="173"/>
    </row>
    <row r="226" spans="2:6" x14ac:dyDescent="0.3">
      <c r="B226" s="183" t="s">
        <v>509</v>
      </c>
      <c r="C226" s="184" t="s">
        <v>421</v>
      </c>
      <c r="D226" s="174">
        <v>37911</v>
      </c>
      <c r="E226" s="173" t="str">
        <f t="shared" si="8"/>
        <v>S15</v>
      </c>
      <c r="F226" s="173"/>
    </row>
    <row r="227" spans="2:6" x14ac:dyDescent="0.3">
      <c r="B227" s="183" t="s">
        <v>355</v>
      </c>
      <c r="C227" s="184" t="s">
        <v>149</v>
      </c>
      <c r="D227" s="174">
        <v>36390</v>
      </c>
      <c r="E227" s="173" t="str">
        <f t="shared" si="8"/>
        <v>S19</v>
      </c>
      <c r="F227" s="173"/>
    </row>
    <row r="228" spans="2:6" x14ac:dyDescent="0.3">
      <c r="B228" s="183" t="s">
        <v>738</v>
      </c>
      <c r="C228" s="184" t="s">
        <v>55</v>
      </c>
      <c r="D228" s="174">
        <v>37869</v>
      </c>
      <c r="E228" s="173" t="str">
        <f t="shared" si="8"/>
        <v>S15</v>
      </c>
      <c r="F228" s="173" t="s">
        <v>737</v>
      </c>
    </row>
    <row r="229" spans="2:6" x14ac:dyDescent="0.3">
      <c r="B229" s="183" t="s">
        <v>873</v>
      </c>
      <c r="C229" s="184" t="s">
        <v>69</v>
      </c>
      <c r="D229" s="174"/>
      <c r="E229" s="173" t="str">
        <f t="shared" si="8"/>
        <v/>
      </c>
      <c r="F229" s="173"/>
    </row>
    <row r="230" spans="2:6" x14ac:dyDescent="0.3">
      <c r="B230" s="183" t="s">
        <v>418</v>
      </c>
      <c r="C230" s="184" t="s">
        <v>61</v>
      </c>
      <c r="D230" s="174"/>
      <c r="E230" s="173" t="str">
        <f t="shared" si="8"/>
        <v/>
      </c>
      <c r="F230" s="173"/>
    </row>
    <row r="231" spans="2:6" x14ac:dyDescent="0.3">
      <c r="B231" s="183" t="s">
        <v>529</v>
      </c>
      <c r="C231" s="184" t="s">
        <v>398</v>
      </c>
      <c r="D231" s="174">
        <v>38670</v>
      </c>
      <c r="E231" s="173" t="str">
        <f t="shared" si="8"/>
        <v>S13</v>
      </c>
      <c r="F231" s="173"/>
    </row>
    <row r="232" spans="2:6" x14ac:dyDescent="0.3">
      <c r="B232" s="183" t="s">
        <v>496</v>
      </c>
      <c r="C232" s="184" t="s">
        <v>354</v>
      </c>
      <c r="D232" s="174">
        <v>37982</v>
      </c>
      <c r="E232" s="173" t="str">
        <f t="shared" si="8"/>
        <v>S15</v>
      </c>
      <c r="F232" s="173"/>
    </row>
    <row r="233" spans="2:6" x14ac:dyDescent="0.3">
      <c r="B233" s="183" t="s">
        <v>619</v>
      </c>
      <c r="C233" s="184" t="s">
        <v>617</v>
      </c>
      <c r="D233" s="174"/>
      <c r="E233" s="173" t="str">
        <f t="shared" si="8"/>
        <v/>
      </c>
      <c r="F233" s="173"/>
    </row>
    <row r="234" spans="2:6" x14ac:dyDescent="0.3">
      <c r="B234" s="183" t="s">
        <v>406</v>
      </c>
      <c r="C234" s="184" t="s">
        <v>443</v>
      </c>
      <c r="D234" s="174">
        <v>38166</v>
      </c>
      <c r="E234" s="173" t="str">
        <f t="shared" si="8"/>
        <v>S15</v>
      </c>
      <c r="F234" s="173" t="s">
        <v>737</v>
      </c>
    </row>
    <row r="235" spans="2:6" x14ac:dyDescent="0.3">
      <c r="B235" s="183" t="s">
        <v>672</v>
      </c>
      <c r="C235" s="184" t="s">
        <v>668</v>
      </c>
      <c r="D235" s="174"/>
      <c r="E235" s="173" t="str">
        <f t="shared" si="8"/>
        <v/>
      </c>
      <c r="F235" s="173"/>
    </row>
    <row r="236" spans="2:6" x14ac:dyDescent="0.3">
      <c r="B236" s="183" t="s">
        <v>804</v>
      </c>
      <c r="C236" s="184" t="s">
        <v>140</v>
      </c>
      <c r="D236" s="174">
        <v>37089</v>
      </c>
      <c r="E236" s="173" t="str">
        <f t="shared" si="8"/>
        <v>S17</v>
      </c>
      <c r="F236" s="173" t="s">
        <v>737</v>
      </c>
    </row>
    <row r="237" spans="2:6" x14ac:dyDescent="0.3">
      <c r="B237" s="183" t="s">
        <v>396</v>
      </c>
      <c r="C237" s="184" t="s">
        <v>140</v>
      </c>
      <c r="D237" s="174">
        <v>38713</v>
      </c>
      <c r="E237" s="173" t="str">
        <f t="shared" si="8"/>
        <v>S13</v>
      </c>
      <c r="F237" s="173" t="s">
        <v>737</v>
      </c>
    </row>
    <row r="238" spans="2:6" x14ac:dyDescent="0.3">
      <c r="B238" s="183" t="s">
        <v>615</v>
      </c>
      <c r="C238" s="184" t="s">
        <v>140</v>
      </c>
      <c r="D238" s="174">
        <v>36819</v>
      </c>
      <c r="E238" s="173" t="str">
        <f t="shared" si="8"/>
        <v>S19</v>
      </c>
      <c r="F238" s="173" t="s">
        <v>737</v>
      </c>
    </row>
    <row r="239" spans="2:6" x14ac:dyDescent="0.3">
      <c r="B239" s="183" t="s">
        <v>824</v>
      </c>
      <c r="C239" s="184" t="s">
        <v>69</v>
      </c>
      <c r="D239" s="174">
        <v>40368</v>
      </c>
      <c r="E239" s="173" t="str">
        <f t="shared" si="8"/>
        <v>S11</v>
      </c>
      <c r="F239" s="173" t="s">
        <v>737</v>
      </c>
    </row>
    <row r="240" spans="2:6" x14ac:dyDescent="0.3">
      <c r="B240" s="183" t="s">
        <v>456</v>
      </c>
      <c r="C240" s="184" t="s">
        <v>140</v>
      </c>
      <c r="D240" s="174"/>
      <c r="E240" s="173" t="str">
        <f t="shared" si="8"/>
        <v/>
      </c>
      <c r="F240" s="173"/>
    </row>
    <row r="241" spans="2:6" x14ac:dyDescent="0.3">
      <c r="B241" s="183" t="s">
        <v>653</v>
      </c>
      <c r="C241" s="184" t="s">
        <v>69</v>
      </c>
      <c r="D241" s="174">
        <v>38163</v>
      </c>
      <c r="E241" s="173" t="str">
        <f t="shared" si="8"/>
        <v>S15</v>
      </c>
      <c r="F241" s="173"/>
    </row>
    <row r="242" spans="2:6" x14ac:dyDescent="0.3">
      <c r="B242" s="183" t="s">
        <v>752</v>
      </c>
      <c r="C242" s="184" t="s">
        <v>56</v>
      </c>
      <c r="D242" s="174">
        <v>37732</v>
      </c>
      <c r="E242" s="173" t="str">
        <f t="shared" si="8"/>
        <v>S15</v>
      </c>
      <c r="F242" s="173" t="s">
        <v>737</v>
      </c>
    </row>
    <row r="243" spans="2:6" x14ac:dyDescent="0.3">
      <c r="B243" s="183" t="s">
        <v>870</v>
      </c>
      <c r="C243" s="184" t="s">
        <v>398</v>
      </c>
      <c r="D243" s="174"/>
      <c r="E243" s="173" t="str">
        <f t="shared" si="8"/>
        <v/>
      </c>
      <c r="F243" s="173"/>
    </row>
    <row r="244" spans="2:6" x14ac:dyDescent="0.3">
      <c r="B244" s="183" t="s">
        <v>350</v>
      </c>
      <c r="C244" s="184" t="s">
        <v>140</v>
      </c>
      <c r="D244" s="174">
        <v>37931</v>
      </c>
      <c r="E244" s="173" t="str">
        <f t="shared" si="8"/>
        <v>S15</v>
      </c>
      <c r="F244" s="173" t="s">
        <v>737</v>
      </c>
    </row>
    <row r="245" spans="2:6" x14ac:dyDescent="0.3">
      <c r="B245" s="183" t="s">
        <v>98</v>
      </c>
      <c r="C245" s="184" t="s">
        <v>61</v>
      </c>
      <c r="D245" s="174"/>
      <c r="E245" s="173" t="str">
        <f t="shared" si="8"/>
        <v/>
      </c>
      <c r="F245" s="173"/>
    </row>
    <row r="246" spans="2:6" x14ac:dyDescent="0.3">
      <c r="B246" s="183" t="s">
        <v>728</v>
      </c>
      <c r="C246" s="184" t="s">
        <v>140</v>
      </c>
      <c r="D246" s="174">
        <v>39361</v>
      </c>
      <c r="E246" s="173" t="str">
        <f t="shared" si="8"/>
        <v>S11</v>
      </c>
      <c r="F246" s="173" t="s">
        <v>737</v>
      </c>
    </row>
    <row r="247" spans="2:6" x14ac:dyDescent="0.3">
      <c r="B247" s="183" t="s">
        <v>846</v>
      </c>
      <c r="C247" s="183" t="s">
        <v>398</v>
      </c>
      <c r="D247" s="174"/>
      <c r="E247" s="173" t="str">
        <f t="shared" si="8"/>
        <v/>
      </c>
      <c r="F247" s="173"/>
    </row>
    <row r="248" spans="2:6" x14ac:dyDescent="0.3">
      <c r="B248" s="183" t="s">
        <v>473</v>
      </c>
      <c r="C248" s="184" t="s">
        <v>140</v>
      </c>
      <c r="D248" s="174">
        <v>36477</v>
      </c>
      <c r="E248" s="173" t="str">
        <f t="shared" si="8"/>
        <v>S19</v>
      </c>
      <c r="F248" s="173"/>
    </row>
    <row r="249" spans="2:6" x14ac:dyDescent="0.3">
      <c r="B249" s="183" t="s">
        <v>588</v>
      </c>
      <c r="C249" s="184" t="s">
        <v>56</v>
      </c>
      <c r="D249" s="174">
        <v>39135</v>
      </c>
      <c r="E249" s="173" t="str">
        <f t="shared" si="8"/>
        <v>S11</v>
      </c>
      <c r="F249" s="173" t="s">
        <v>737</v>
      </c>
    </row>
    <row r="250" spans="2:6" x14ac:dyDescent="0.3">
      <c r="B250" s="183" t="s">
        <v>520</v>
      </c>
      <c r="C250" s="184" t="s">
        <v>354</v>
      </c>
      <c r="D250" s="174">
        <v>37796</v>
      </c>
      <c r="E250" s="173" t="str">
        <f t="shared" si="8"/>
        <v>S15</v>
      </c>
      <c r="F250" s="173"/>
    </row>
    <row r="251" spans="2:6" x14ac:dyDescent="0.3">
      <c r="B251" s="183" t="s">
        <v>791</v>
      </c>
      <c r="C251" s="184" t="s">
        <v>140</v>
      </c>
      <c r="D251" s="174">
        <v>38926</v>
      </c>
      <c r="E251" s="173" t="str">
        <f t="shared" si="8"/>
        <v>S13</v>
      </c>
      <c r="F251" s="173" t="s">
        <v>737</v>
      </c>
    </row>
    <row r="252" spans="2:6" x14ac:dyDescent="0.3">
      <c r="B252" s="183" t="s">
        <v>308</v>
      </c>
      <c r="C252" s="184" t="s">
        <v>140</v>
      </c>
      <c r="D252" s="174">
        <v>38259</v>
      </c>
      <c r="E252" s="173" t="str">
        <f t="shared" si="8"/>
        <v>S15</v>
      </c>
      <c r="F252" s="173"/>
    </row>
    <row r="253" spans="2:6" x14ac:dyDescent="0.3">
      <c r="B253" s="183" t="s">
        <v>329</v>
      </c>
      <c r="C253" s="184" t="s">
        <v>62</v>
      </c>
      <c r="D253" s="174"/>
      <c r="E253" s="173" t="str">
        <f t="shared" si="8"/>
        <v/>
      </c>
      <c r="F253" s="173"/>
    </row>
    <row r="254" spans="2:6" x14ac:dyDescent="0.3">
      <c r="B254" s="183" t="s">
        <v>452</v>
      </c>
      <c r="C254" s="184" t="s">
        <v>354</v>
      </c>
      <c r="D254" s="174"/>
      <c r="E254" s="173" t="str">
        <f t="shared" si="8"/>
        <v/>
      </c>
      <c r="F254" s="173"/>
    </row>
    <row r="255" spans="2:6" x14ac:dyDescent="0.3">
      <c r="B255" s="183" t="s">
        <v>792</v>
      </c>
      <c r="C255" s="184" t="s">
        <v>140</v>
      </c>
      <c r="D255" s="174">
        <v>23961</v>
      </c>
      <c r="E255" s="173" t="str">
        <f t="shared" si="8"/>
        <v>Veterano</v>
      </c>
      <c r="F255" s="173" t="s">
        <v>737</v>
      </c>
    </row>
    <row r="256" spans="2:6" x14ac:dyDescent="0.3">
      <c r="B256" s="183" t="s">
        <v>866</v>
      </c>
      <c r="C256" s="184" t="s">
        <v>443</v>
      </c>
      <c r="D256" s="174"/>
      <c r="E256" s="173" t="str">
        <f t="shared" si="8"/>
        <v/>
      </c>
      <c r="F256" s="173"/>
    </row>
    <row r="257" spans="2:6" x14ac:dyDescent="0.3">
      <c r="B257" s="183" t="s">
        <v>365</v>
      </c>
      <c r="C257" s="184" t="s">
        <v>97</v>
      </c>
      <c r="D257" s="174"/>
      <c r="E257" s="173" t="str">
        <f t="shared" si="8"/>
        <v/>
      </c>
      <c r="F257" s="173"/>
    </row>
    <row r="258" spans="2:6" x14ac:dyDescent="0.3">
      <c r="B258" s="183" t="s">
        <v>275</v>
      </c>
      <c r="C258" s="184" t="s">
        <v>149</v>
      </c>
      <c r="D258" s="174">
        <v>38003</v>
      </c>
      <c r="E258" s="173" t="str">
        <f t="shared" si="8"/>
        <v>S15</v>
      </c>
      <c r="F258" s="173"/>
    </row>
    <row r="259" spans="2:6" x14ac:dyDescent="0.3">
      <c r="B259" s="183" t="s">
        <v>457</v>
      </c>
      <c r="C259" s="184" t="s">
        <v>421</v>
      </c>
      <c r="D259" s="174"/>
      <c r="E259" s="173" t="str">
        <f t="shared" si="8"/>
        <v/>
      </c>
      <c r="F259" s="173"/>
    </row>
    <row r="260" spans="2:6" x14ac:dyDescent="0.3">
      <c r="B260" s="183" t="s">
        <v>137</v>
      </c>
      <c r="C260" s="184" t="s">
        <v>55</v>
      </c>
      <c r="D260" s="174">
        <v>36348</v>
      </c>
      <c r="E260" s="173" t="str">
        <f t="shared" ref="E260:E323" si="9">IFERROR(VLOOKUP(YEAR($D260),$H:$I,2,FALSE),"")</f>
        <v>S19</v>
      </c>
      <c r="F260" s="173" t="s">
        <v>737</v>
      </c>
    </row>
    <row r="261" spans="2:6" x14ac:dyDescent="0.3">
      <c r="B261" s="183" t="s">
        <v>567</v>
      </c>
      <c r="C261" s="184" t="s">
        <v>398</v>
      </c>
      <c r="D261" s="174">
        <v>39204</v>
      </c>
      <c r="E261" s="173" t="str">
        <f t="shared" si="9"/>
        <v>S11</v>
      </c>
      <c r="F261" s="173"/>
    </row>
    <row r="262" spans="2:6" x14ac:dyDescent="0.3">
      <c r="B262" s="183" t="s">
        <v>714</v>
      </c>
      <c r="C262" s="184" t="s">
        <v>69</v>
      </c>
      <c r="D262" s="174">
        <v>37005</v>
      </c>
      <c r="E262" s="173" t="str">
        <f t="shared" si="9"/>
        <v>S17</v>
      </c>
      <c r="F262" s="173" t="s">
        <v>737</v>
      </c>
    </row>
    <row r="263" spans="2:6" x14ac:dyDescent="0.3">
      <c r="B263" s="183" t="s">
        <v>502</v>
      </c>
      <c r="C263" s="184" t="s">
        <v>142</v>
      </c>
      <c r="D263" s="174"/>
      <c r="E263" s="173" t="str">
        <f t="shared" si="9"/>
        <v/>
      </c>
      <c r="F263" s="173"/>
    </row>
    <row r="264" spans="2:6" x14ac:dyDescent="0.3">
      <c r="B264" s="183" t="s">
        <v>599</v>
      </c>
      <c r="C264" s="184" t="s">
        <v>421</v>
      </c>
      <c r="D264" s="174"/>
      <c r="E264" s="173" t="str">
        <f t="shared" si="9"/>
        <v/>
      </c>
      <c r="F264" s="173"/>
    </row>
    <row r="265" spans="2:6" x14ac:dyDescent="0.3">
      <c r="B265" s="183" t="s">
        <v>554</v>
      </c>
      <c r="C265" s="184" t="s">
        <v>55</v>
      </c>
      <c r="D265" s="174">
        <v>38669</v>
      </c>
      <c r="E265" s="173" t="str">
        <f t="shared" si="9"/>
        <v>S13</v>
      </c>
      <c r="F265" s="173" t="s">
        <v>737</v>
      </c>
    </row>
    <row r="266" spans="2:6" x14ac:dyDescent="0.3">
      <c r="B266" s="183" t="s">
        <v>686</v>
      </c>
      <c r="C266" s="184" t="s">
        <v>617</v>
      </c>
      <c r="D266" s="174"/>
      <c r="E266" s="173" t="str">
        <f t="shared" si="9"/>
        <v/>
      </c>
      <c r="F266" s="173"/>
    </row>
    <row r="267" spans="2:6" x14ac:dyDescent="0.3">
      <c r="B267" s="183" t="s">
        <v>844</v>
      </c>
      <c r="C267" s="184" t="s">
        <v>69</v>
      </c>
      <c r="D267" s="174"/>
      <c r="E267" s="173" t="str">
        <f t="shared" si="9"/>
        <v/>
      </c>
      <c r="F267" s="173"/>
    </row>
    <row r="268" spans="2:6" x14ac:dyDescent="0.3">
      <c r="B268" s="183" t="s">
        <v>823</v>
      </c>
      <c r="C268" s="184" t="s">
        <v>69</v>
      </c>
      <c r="D268" s="174">
        <v>39417</v>
      </c>
      <c r="E268" s="173" t="str">
        <f t="shared" si="9"/>
        <v>S11</v>
      </c>
      <c r="F268" s="173" t="s">
        <v>737</v>
      </c>
    </row>
    <row r="269" spans="2:6" x14ac:dyDescent="0.3">
      <c r="B269" s="183" t="s">
        <v>314</v>
      </c>
      <c r="C269" s="184" t="s">
        <v>69</v>
      </c>
      <c r="D269" s="174">
        <v>38873</v>
      </c>
      <c r="E269" s="173" t="str">
        <f t="shared" si="9"/>
        <v>S13</v>
      </c>
      <c r="F269" s="173"/>
    </row>
    <row r="270" spans="2:6" x14ac:dyDescent="0.3">
      <c r="B270" s="183" t="s">
        <v>488</v>
      </c>
      <c r="C270" s="184" t="s">
        <v>398</v>
      </c>
      <c r="D270" s="174">
        <v>36914</v>
      </c>
      <c r="E270" s="173" t="str">
        <f t="shared" si="9"/>
        <v>S17</v>
      </c>
      <c r="F270" s="173"/>
    </row>
    <row r="271" spans="2:6" x14ac:dyDescent="0.3">
      <c r="B271" s="183" t="s">
        <v>565</v>
      </c>
      <c r="C271" s="184" t="s">
        <v>69</v>
      </c>
      <c r="D271" s="174">
        <v>39075</v>
      </c>
      <c r="E271" s="173" t="str">
        <f t="shared" si="9"/>
        <v>S13</v>
      </c>
      <c r="F271" s="173"/>
    </row>
    <row r="272" spans="2:6" x14ac:dyDescent="0.3">
      <c r="B272" s="183" t="s">
        <v>371</v>
      </c>
      <c r="C272" s="184" t="s">
        <v>55</v>
      </c>
      <c r="D272" s="174"/>
      <c r="E272" s="173" t="str">
        <f t="shared" si="9"/>
        <v/>
      </c>
      <c r="F272" s="173"/>
    </row>
    <row r="273" spans="2:6" x14ac:dyDescent="0.3">
      <c r="B273" s="183" t="s">
        <v>265</v>
      </c>
      <c r="C273" s="184" t="s">
        <v>149</v>
      </c>
      <c r="D273" s="174"/>
      <c r="E273" s="173" t="str">
        <f t="shared" si="9"/>
        <v/>
      </c>
      <c r="F273" s="173"/>
    </row>
    <row r="274" spans="2:6" x14ac:dyDescent="0.3">
      <c r="B274" s="183" t="s">
        <v>67</v>
      </c>
      <c r="C274" s="184" t="s">
        <v>55</v>
      </c>
      <c r="D274" s="174">
        <v>32572</v>
      </c>
      <c r="E274" s="173" t="str">
        <f t="shared" si="9"/>
        <v>Adulto</v>
      </c>
      <c r="F274" s="173" t="s">
        <v>737</v>
      </c>
    </row>
    <row r="275" spans="2:6" x14ac:dyDescent="0.3">
      <c r="B275" s="183" t="s">
        <v>663</v>
      </c>
      <c r="C275" s="184" t="s">
        <v>61</v>
      </c>
      <c r="D275" s="174"/>
      <c r="E275" s="173" t="str">
        <f t="shared" si="9"/>
        <v/>
      </c>
      <c r="F275" s="173"/>
    </row>
    <row r="276" spans="2:6" x14ac:dyDescent="0.3">
      <c r="B276" s="183" t="s">
        <v>751</v>
      </c>
      <c r="C276" s="184" t="s">
        <v>56</v>
      </c>
      <c r="D276" s="174">
        <v>38744</v>
      </c>
      <c r="E276" s="173" t="str">
        <f t="shared" si="9"/>
        <v>S13</v>
      </c>
      <c r="F276" s="173" t="s">
        <v>737</v>
      </c>
    </row>
    <row r="277" spans="2:6" x14ac:dyDescent="0.3">
      <c r="B277" s="183" t="s">
        <v>430</v>
      </c>
      <c r="C277" s="184" t="s">
        <v>140</v>
      </c>
      <c r="D277" s="174"/>
      <c r="E277" s="173" t="str">
        <f t="shared" si="9"/>
        <v/>
      </c>
      <c r="F277" s="173"/>
    </row>
    <row r="278" spans="2:6" x14ac:dyDescent="0.3">
      <c r="B278" s="183" t="s">
        <v>242</v>
      </c>
      <c r="C278" s="184" t="s">
        <v>142</v>
      </c>
      <c r="D278" s="174"/>
      <c r="E278" s="173" t="str">
        <f t="shared" si="9"/>
        <v/>
      </c>
      <c r="F278" s="173"/>
    </row>
    <row r="279" spans="2:6" x14ac:dyDescent="0.3">
      <c r="B279" s="183" t="s">
        <v>221</v>
      </c>
      <c r="C279" s="184" t="s">
        <v>443</v>
      </c>
      <c r="D279" s="174">
        <v>37725</v>
      </c>
      <c r="E279" s="173" t="str">
        <f t="shared" si="9"/>
        <v>S15</v>
      </c>
      <c r="F279" s="173"/>
    </row>
    <row r="280" spans="2:6" x14ac:dyDescent="0.3">
      <c r="B280" s="183" t="s">
        <v>315</v>
      </c>
      <c r="C280" s="184" t="s">
        <v>140</v>
      </c>
      <c r="D280" s="174">
        <v>39020</v>
      </c>
      <c r="E280" s="173" t="str">
        <f t="shared" si="9"/>
        <v>S13</v>
      </c>
      <c r="F280" s="173"/>
    </row>
    <row r="281" spans="2:6" x14ac:dyDescent="0.3">
      <c r="B281" s="183" t="s">
        <v>296</v>
      </c>
      <c r="C281" s="184" t="s">
        <v>354</v>
      </c>
      <c r="D281" s="174">
        <v>37979</v>
      </c>
      <c r="E281" s="173" t="str">
        <f t="shared" si="9"/>
        <v>S15</v>
      </c>
      <c r="F281" s="173"/>
    </row>
    <row r="282" spans="2:6" x14ac:dyDescent="0.3">
      <c r="B282" s="183" t="s">
        <v>742</v>
      </c>
      <c r="C282" s="184" t="s">
        <v>55</v>
      </c>
      <c r="D282" s="174">
        <v>38043</v>
      </c>
      <c r="E282" s="173" t="str">
        <f t="shared" si="9"/>
        <v>S15</v>
      </c>
      <c r="F282" s="173" t="s">
        <v>737</v>
      </c>
    </row>
    <row r="283" spans="2:6" x14ac:dyDescent="0.3">
      <c r="B283" s="183" t="s">
        <v>458</v>
      </c>
      <c r="C283" s="184" t="s">
        <v>354</v>
      </c>
      <c r="D283" s="174"/>
      <c r="E283" s="173" t="str">
        <f t="shared" si="9"/>
        <v/>
      </c>
      <c r="F283" s="173"/>
    </row>
    <row r="284" spans="2:6" x14ac:dyDescent="0.3">
      <c r="B284" s="183" t="s">
        <v>409</v>
      </c>
      <c r="C284" s="184" t="s">
        <v>398</v>
      </c>
      <c r="D284" s="174">
        <v>37993</v>
      </c>
      <c r="E284" s="173" t="str">
        <f t="shared" si="9"/>
        <v>S15</v>
      </c>
      <c r="F284" s="173"/>
    </row>
    <row r="285" spans="2:6" x14ac:dyDescent="0.3">
      <c r="B285" s="183" t="s">
        <v>147</v>
      </c>
      <c r="C285" s="184" t="s">
        <v>69</v>
      </c>
      <c r="D285" s="174">
        <v>36960</v>
      </c>
      <c r="E285" s="173" t="str">
        <f t="shared" si="9"/>
        <v>S17</v>
      </c>
      <c r="F285" s="173"/>
    </row>
    <row r="286" spans="2:6" x14ac:dyDescent="0.3">
      <c r="B286" s="183" t="s">
        <v>307</v>
      </c>
      <c r="C286" s="184" t="s">
        <v>140</v>
      </c>
      <c r="D286" s="174">
        <v>38337</v>
      </c>
      <c r="E286" s="173" t="str">
        <f t="shared" si="9"/>
        <v>S15</v>
      </c>
      <c r="F286" s="173" t="s">
        <v>737</v>
      </c>
    </row>
    <row r="287" spans="2:6" x14ac:dyDescent="0.3">
      <c r="B287" s="183" t="s">
        <v>424</v>
      </c>
      <c r="C287" s="184" t="s">
        <v>61</v>
      </c>
      <c r="D287" s="174">
        <v>38325</v>
      </c>
      <c r="E287" s="173" t="str">
        <f t="shared" si="9"/>
        <v>S15</v>
      </c>
      <c r="F287" s="173"/>
    </row>
    <row r="288" spans="2:6" x14ac:dyDescent="0.3">
      <c r="B288" s="183" t="s">
        <v>625</v>
      </c>
      <c r="C288" s="184" t="s">
        <v>55</v>
      </c>
      <c r="D288" s="174"/>
      <c r="E288" s="173" t="str">
        <f t="shared" si="9"/>
        <v/>
      </c>
      <c r="F288" s="173"/>
    </row>
    <row r="289" spans="2:6" x14ac:dyDescent="0.3">
      <c r="B289" s="183" t="s">
        <v>746</v>
      </c>
      <c r="C289" s="184" t="s">
        <v>55</v>
      </c>
      <c r="D289" s="174">
        <v>26294</v>
      </c>
      <c r="E289" s="173" t="str">
        <f t="shared" si="9"/>
        <v>Veterano</v>
      </c>
      <c r="F289" s="173" t="s">
        <v>737</v>
      </c>
    </row>
    <row r="290" spans="2:6" x14ac:dyDescent="0.3">
      <c r="B290" s="183" t="s">
        <v>560</v>
      </c>
      <c r="C290" s="184" t="s">
        <v>142</v>
      </c>
      <c r="D290" s="174"/>
      <c r="E290" s="173" t="str">
        <f t="shared" si="9"/>
        <v/>
      </c>
      <c r="F290" s="173"/>
    </row>
    <row r="291" spans="2:6" x14ac:dyDescent="0.3">
      <c r="B291" s="183" t="s">
        <v>347</v>
      </c>
      <c r="C291" s="184" t="s">
        <v>401</v>
      </c>
      <c r="D291" s="174">
        <v>37044</v>
      </c>
      <c r="E291" s="173" t="str">
        <f t="shared" si="9"/>
        <v>S17</v>
      </c>
      <c r="F291" s="173"/>
    </row>
    <row r="292" spans="2:6" x14ac:dyDescent="0.3">
      <c r="B292" s="183" t="s">
        <v>630</v>
      </c>
      <c r="C292" s="184" t="s">
        <v>62</v>
      </c>
      <c r="D292" s="174"/>
      <c r="E292" s="173" t="str">
        <f t="shared" si="9"/>
        <v/>
      </c>
      <c r="F292" s="173"/>
    </row>
    <row r="293" spans="2:6" x14ac:dyDescent="0.3">
      <c r="B293" s="183" t="s">
        <v>610</v>
      </c>
      <c r="C293" s="184" t="s">
        <v>69</v>
      </c>
      <c r="D293" s="174">
        <v>39059</v>
      </c>
      <c r="E293" s="173" t="str">
        <f t="shared" si="9"/>
        <v>S13</v>
      </c>
      <c r="F293" s="173" t="s">
        <v>737</v>
      </c>
    </row>
    <row r="294" spans="2:6" x14ac:dyDescent="0.3">
      <c r="B294" s="183" t="s">
        <v>74</v>
      </c>
      <c r="C294" s="184" t="s">
        <v>354</v>
      </c>
      <c r="D294" s="174"/>
      <c r="E294" s="173" t="str">
        <f t="shared" si="9"/>
        <v/>
      </c>
      <c r="F294" s="173"/>
    </row>
    <row r="295" spans="2:6" x14ac:dyDescent="0.3">
      <c r="B295" s="183" t="s">
        <v>266</v>
      </c>
      <c r="C295" s="184" t="s">
        <v>142</v>
      </c>
      <c r="D295" s="174">
        <v>36186</v>
      </c>
      <c r="E295" s="173" t="str">
        <f t="shared" si="9"/>
        <v>S19</v>
      </c>
      <c r="F295" s="173"/>
    </row>
    <row r="296" spans="2:6" x14ac:dyDescent="0.3">
      <c r="B296" s="183" t="s">
        <v>218</v>
      </c>
      <c r="C296" s="184" t="s">
        <v>401</v>
      </c>
      <c r="D296" s="174">
        <v>37623</v>
      </c>
      <c r="E296" s="173" t="str">
        <f t="shared" si="9"/>
        <v>S15</v>
      </c>
      <c r="F296" s="173"/>
    </row>
    <row r="297" spans="2:6" x14ac:dyDescent="0.3">
      <c r="B297" s="183" t="s">
        <v>405</v>
      </c>
      <c r="C297" s="184" t="s">
        <v>401</v>
      </c>
      <c r="D297" s="174">
        <v>38175</v>
      </c>
      <c r="E297" s="173" t="str">
        <f t="shared" si="9"/>
        <v>S15</v>
      </c>
      <c r="F297" s="173"/>
    </row>
    <row r="298" spans="2:6" x14ac:dyDescent="0.3">
      <c r="B298" s="183" t="s">
        <v>650</v>
      </c>
      <c r="C298" s="184" t="s">
        <v>354</v>
      </c>
      <c r="D298" s="174"/>
      <c r="E298" s="173" t="str">
        <f t="shared" si="9"/>
        <v/>
      </c>
      <c r="F298" s="173"/>
    </row>
    <row r="299" spans="2:6" x14ac:dyDescent="0.3">
      <c r="B299" s="183" t="s">
        <v>734</v>
      </c>
      <c r="C299" s="184" t="s">
        <v>55</v>
      </c>
      <c r="D299" s="174">
        <v>37526</v>
      </c>
      <c r="E299" s="173" t="str">
        <f t="shared" si="9"/>
        <v>S17</v>
      </c>
      <c r="F299" s="173" t="s">
        <v>737</v>
      </c>
    </row>
    <row r="300" spans="2:6" x14ac:dyDescent="0.3">
      <c r="B300" s="183" t="s">
        <v>586</v>
      </c>
      <c r="C300" s="184" t="s">
        <v>398</v>
      </c>
      <c r="D300" s="174">
        <v>40194</v>
      </c>
      <c r="E300" s="173" t="str">
        <f t="shared" si="9"/>
        <v>S11</v>
      </c>
      <c r="F300" s="173" t="s">
        <v>737</v>
      </c>
    </row>
    <row r="301" spans="2:6" x14ac:dyDescent="0.3">
      <c r="B301" s="183" t="s">
        <v>655</v>
      </c>
      <c r="C301" s="184" t="s">
        <v>421</v>
      </c>
      <c r="D301" s="174"/>
      <c r="E301" s="173" t="str">
        <f t="shared" si="9"/>
        <v/>
      </c>
      <c r="F301" s="173"/>
    </row>
    <row r="302" spans="2:6" x14ac:dyDescent="0.3">
      <c r="B302" s="183" t="s">
        <v>589</v>
      </c>
      <c r="C302" s="184" t="s">
        <v>56</v>
      </c>
      <c r="D302" s="174">
        <v>39205</v>
      </c>
      <c r="E302" s="173" t="str">
        <f t="shared" si="9"/>
        <v>S11</v>
      </c>
      <c r="F302" s="173"/>
    </row>
    <row r="303" spans="2:6" x14ac:dyDescent="0.3">
      <c r="B303" s="183" t="s">
        <v>603</v>
      </c>
      <c r="C303" s="184" t="s">
        <v>69</v>
      </c>
      <c r="D303" s="174">
        <v>37729</v>
      </c>
      <c r="E303" s="173" t="str">
        <f t="shared" si="9"/>
        <v>S15</v>
      </c>
      <c r="F303" s="173" t="s">
        <v>737</v>
      </c>
    </row>
    <row r="304" spans="2:6" x14ac:dyDescent="0.3">
      <c r="B304" s="183" t="s">
        <v>123</v>
      </c>
      <c r="C304" s="184" t="s">
        <v>140</v>
      </c>
      <c r="D304" s="174"/>
      <c r="E304" s="173" t="str">
        <f t="shared" si="9"/>
        <v/>
      </c>
      <c r="F304" s="173"/>
    </row>
    <row r="305" spans="2:6" x14ac:dyDescent="0.3">
      <c r="B305" s="183" t="s">
        <v>492</v>
      </c>
      <c r="C305" s="184" t="s">
        <v>398</v>
      </c>
      <c r="D305" s="174">
        <v>37809</v>
      </c>
      <c r="E305" s="173" t="str">
        <f t="shared" si="9"/>
        <v>S15</v>
      </c>
      <c r="F305" s="173" t="s">
        <v>737</v>
      </c>
    </row>
    <row r="306" spans="2:6" x14ac:dyDescent="0.3">
      <c r="B306" s="183" t="s">
        <v>818</v>
      </c>
      <c r="C306" s="184" t="s">
        <v>69</v>
      </c>
      <c r="D306" s="174">
        <v>37969</v>
      </c>
      <c r="E306" s="173" t="str">
        <f t="shared" si="9"/>
        <v>S15</v>
      </c>
      <c r="F306" s="173" t="s">
        <v>737</v>
      </c>
    </row>
    <row r="307" spans="2:6" x14ac:dyDescent="0.3">
      <c r="B307" s="183" t="s">
        <v>236</v>
      </c>
      <c r="C307" s="184" t="s">
        <v>140</v>
      </c>
      <c r="D307" s="174">
        <v>35381</v>
      </c>
      <c r="E307" s="173" t="str">
        <f t="shared" si="9"/>
        <v>Adulto</v>
      </c>
      <c r="F307" s="173" t="s">
        <v>737</v>
      </c>
    </row>
    <row r="308" spans="2:6" x14ac:dyDescent="0.3">
      <c r="B308" s="183" t="s">
        <v>392</v>
      </c>
      <c r="C308" s="184" t="s">
        <v>354</v>
      </c>
      <c r="D308" s="174"/>
      <c r="E308" s="173" t="str">
        <f t="shared" si="9"/>
        <v/>
      </c>
      <c r="F308" s="173"/>
    </row>
    <row r="309" spans="2:6" x14ac:dyDescent="0.3">
      <c r="B309" s="183" t="s">
        <v>536</v>
      </c>
      <c r="C309" s="184" t="s">
        <v>398</v>
      </c>
      <c r="D309" s="174">
        <v>38749</v>
      </c>
      <c r="E309" s="173" t="str">
        <f t="shared" si="9"/>
        <v>S13</v>
      </c>
      <c r="F309" s="173"/>
    </row>
    <row r="310" spans="2:6" x14ac:dyDescent="0.3">
      <c r="B310" s="183" t="s">
        <v>277</v>
      </c>
      <c r="C310" s="184" t="s">
        <v>142</v>
      </c>
      <c r="D310" s="174">
        <v>36537</v>
      </c>
      <c r="E310" s="173" t="str">
        <f t="shared" si="9"/>
        <v>S19</v>
      </c>
      <c r="F310" s="173"/>
    </row>
    <row r="311" spans="2:6" x14ac:dyDescent="0.3">
      <c r="B311" s="183" t="s">
        <v>785</v>
      </c>
      <c r="C311" s="184" t="s">
        <v>56</v>
      </c>
      <c r="D311" s="174">
        <v>24056</v>
      </c>
      <c r="E311" s="173" t="str">
        <f t="shared" si="9"/>
        <v>Veterano</v>
      </c>
      <c r="F311" s="173" t="s">
        <v>737</v>
      </c>
    </row>
    <row r="312" spans="2:6" x14ac:dyDescent="0.3">
      <c r="B312" s="183" t="s">
        <v>453</v>
      </c>
      <c r="C312" s="184" t="s">
        <v>354</v>
      </c>
      <c r="D312" s="174"/>
      <c r="E312" s="173" t="str">
        <f t="shared" si="9"/>
        <v/>
      </c>
      <c r="F312" s="173"/>
    </row>
    <row r="313" spans="2:6" x14ac:dyDescent="0.3">
      <c r="B313" s="183" t="s">
        <v>193</v>
      </c>
      <c r="C313" s="184" t="s">
        <v>401</v>
      </c>
      <c r="D313" s="174"/>
      <c r="E313" s="173" t="str">
        <f t="shared" si="9"/>
        <v/>
      </c>
      <c r="F313" s="173"/>
    </row>
    <row r="314" spans="2:6" x14ac:dyDescent="0.3">
      <c r="B314" s="183" t="s">
        <v>636</v>
      </c>
      <c r="C314" s="184" t="s">
        <v>62</v>
      </c>
      <c r="D314" s="174"/>
      <c r="E314" s="173" t="str">
        <f t="shared" si="9"/>
        <v/>
      </c>
      <c r="F314" s="173"/>
    </row>
    <row r="315" spans="2:6" x14ac:dyDescent="0.3">
      <c r="B315" s="183" t="s">
        <v>810</v>
      </c>
      <c r="C315" s="184" t="s">
        <v>140</v>
      </c>
      <c r="D315" s="174">
        <v>37521</v>
      </c>
      <c r="E315" s="173" t="str">
        <f t="shared" si="9"/>
        <v>S17</v>
      </c>
      <c r="F315" s="173" t="s">
        <v>737</v>
      </c>
    </row>
    <row r="316" spans="2:6" x14ac:dyDescent="0.3">
      <c r="B316" s="183" t="s">
        <v>344</v>
      </c>
      <c r="C316" s="184" t="s">
        <v>149</v>
      </c>
      <c r="D316" s="174">
        <v>36901</v>
      </c>
      <c r="E316" s="173" t="str">
        <f t="shared" si="9"/>
        <v>S17</v>
      </c>
      <c r="F316" s="173"/>
    </row>
    <row r="317" spans="2:6" x14ac:dyDescent="0.3">
      <c r="B317" s="183" t="s">
        <v>708</v>
      </c>
      <c r="C317" s="184" t="s">
        <v>140</v>
      </c>
      <c r="D317" s="174"/>
      <c r="E317" s="173" t="str">
        <f t="shared" si="9"/>
        <v/>
      </c>
      <c r="F317" s="173"/>
    </row>
    <row r="318" spans="2:6" x14ac:dyDescent="0.3">
      <c r="B318" s="183" t="s">
        <v>607</v>
      </c>
      <c r="C318" s="184" t="s">
        <v>69</v>
      </c>
      <c r="D318" s="174">
        <v>38197</v>
      </c>
      <c r="E318" s="173" t="str">
        <f t="shared" si="9"/>
        <v>S15</v>
      </c>
      <c r="F318" s="173" t="s">
        <v>737</v>
      </c>
    </row>
    <row r="319" spans="2:6" x14ac:dyDescent="0.3">
      <c r="B319" s="183" t="s">
        <v>124</v>
      </c>
      <c r="C319" s="184" t="s">
        <v>69</v>
      </c>
      <c r="D319" s="174">
        <v>37355</v>
      </c>
      <c r="E319" s="173" t="str">
        <f t="shared" si="9"/>
        <v>S17</v>
      </c>
      <c r="F319" s="173" t="s">
        <v>737</v>
      </c>
    </row>
    <row r="320" spans="2:6" x14ac:dyDescent="0.3">
      <c r="B320" s="183" t="s">
        <v>286</v>
      </c>
      <c r="C320" s="184" t="s">
        <v>69</v>
      </c>
      <c r="D320" s="174">
        <v>37812</v>
      </c>
      <c r="E320" s="173" t="str">
        <f t="shared" si="9"/>
        <v>S15</v>
      </c>
      <c r="F320" s="173"/>
    </row>
    <row r="321" spans="2:6" x14ac:dyDescent="0.3">
      <c r="B321" s="183" t="s">
        <v>251</v>
      </c>
      <c r="C321" s="184" t="s">
        <v>149</v>
      </c>
      <c r="D321" s="174"/>
      <c r="E321" s="173" t="str">
        <f t="shared" si="9"/>
        <v/>
      </c>
      <c r="F321" s="173"/>
    </row>
    <row r="322" spans="2:6" x14ac:dyDescent="0.3">
      <c r="B322" s="183" t="s">
        <v>243</v>
      </c>
      <c r="C322" s="184" t="s">
        <v>69</v>
      </c>
      <c r="D322" s="174">
        <v>37063</v>
      </c>
      <c r="E322" s="173" t="str">
        <f t="shared" si="9"/>
        <v>S17</v>
      </c>
      <c r="F322" s="173"/>
    </row>
    <row r="323" spans="2:6" x14ac:dyDescent="0.3">
      <c r="B323" s="183" t="s">
        <v>859</v>
      </c>
      <c r="C323" s="184" t="s">
        <v>354</v>
      </c>
      <c r="D323" s="174"/>
      <c r="E323" s="173" t="str">
        <f t="shared" si="9"/>
        <v/>
      </c>
      <c r="F323" s="173"/>
    </row>
    <row r="324" spans="2:6" x14ac:dyDescent="0.3">
      <c r="B324" s="183" t="s">
        <v>490</v>
      </c>
      <c r="C324" s="184" t="s">
        <v>398</v>
      </c>
      <c r="D324" s="174">
        <v>37383</v>
      </c>
      <c r="E324" s="173" t="str">
        <f t="shared" ref="E324:E387" si="10">IFERROR(VLOOKUP(YEAR($D324),$H:$I,2,FALSE),"")</f>
        <v>S17</v>
      </c>
      <c r="F324" s="173"/>
    </row>
    <row r="325" spans="2:6" x14ac:dyDescent="0.3">
      <c r="B325" s="183" t="s">
        <v>729</v>
      </c>
      <c r="C325" s="184" t="s">
        <v>69</v>
      </c>
      <c r="D325" s="174">
        <v>37335</v>
      </c>
      <c r="E325" s="173" t="str">
        <f t="shared" si="10"/>
        <v>S17</v>
      </c>
      <c r="F325" s="173" t="s">
        <v>737</v>
      </c>
    </row>
    <row r="326" spans="2:6" x14ac:dyDescent="0.3">
      <c r="B326" s="183" t="s">
        <v>664</v>
      </c>
      <c r="C326" s="184" t="s">
        <v>61</v>
      </c>
      <c r="D326" s="174"/>
      <c r="E326" s="173" t="str">
        <f t="shared" si="10"/>
        <v/>
      </c>
      <c r="F326" s="173"/>
    </row>
    <row r="327" spans="2:6" x14ac:dyDescent="0.3">
      <c r="B327" s="183" t="s">
        <v>715</v>
      </c>
      <c r="C327" s="184" t="s">
        <v>149</v>
      </c>
      <c r="D327" s="174"/>
      <c r="E327" s="173" t="str">
        <f t="shared" si="10"/>
        <v/>
      </c>
      <c r="F327" s="173"/>
    </row>
    <row r="328" spans="2:6" x14ac:dyDescent="0.3">
      <c r="B328" s="183" t="s">
        <v>602</v>
      </c>
      <c r="C328" s="184" t="s">
        <v>55</v>
      </c>
      <c r="D328" s="174"/>
      <c r="E328" s="173" t="str">
        <f t="shared" si="10"/>
        <v/>
      </c>
      <c r="F328" s="173"/>
    </row>
    <row r="329" spans="2:6" x14ac:dyDescent="0.3">
      <c r="B329" s="183" t="s">
        <v>431</v>
      </c>
      <c r="C329" s="184" t="s">
        <v>56</v>
      </c>
      <c r="D329" s="174">
        <v>38951</v>
      </c>
      <c r="E329" s="173" t="str">
        <f t="shared" si="10"/>
        <v>S13</v>
      </c>
      <c r="F329" s="173" t="s">
        <v>737</v>
      </c>
    </row>
    <row r="330" spans="2:6" x14ac:dyDescent="0.3">
      <c r="B330" s="183" t="s">
        <v>114</v>
      </c>
      <c r="C330" s="184" t="s">
        <v>61</v>
      </c>
      <c r="D330" s="174"/>
      <c r="E330" s="173" t="str">
        <f t="shared" si="10"/>
        <v/>
      </c>
      <c r="F330" s="173"/>
    </row>
    <row r="331" spans="2:6" x14ac:dyDescent="0.3">
      <c r="B331" s="183" t="s">
        <v>673</v>
      </c>
      <c r="C331" s="184" t="s">
        <v>668</v>
      </c>
      <c r="D331" s="174"/>
      <c r="E331" s="173" t="str">
        <f t="shared" si="10"/>
        <v/>
      </c>
      <c r="F331" s="173"/>
    </row>
    <row r="332" spans="2:6" x14ac:dyDescent="0.3">
      <c r="B332" s="183" t="s">
        <v>776</v>
      </c>
      <c r="C332" s="184" t="s">
        <v>398</v>
      </c>
      <c r="D332" s="174">
        <v>38107</v>
      </c>
      <c r="E332" s="173" t="str">
        <f t="shared" si="10"/>
        <v>S15</v>
      </c>
      <c r="F332" s="173" t="s">
        <v>737</v>
      </c>
    </row>
    <row r="333" spans="2:6" x14ac:dyDescent="0.3">
      <c r="B333" s="183" t="s">
        <v>828</v>
      </c>
      <c r="C333" s="184" t="s">
        <v>61</v>
      </c>
      <c r="D333" s="174">
        <v>36911</v>
      </c>
      <c r="E333" s="173" t="str">
        <f t="shared" si="10"/>
        <v>S17</v>
      </c>
      <c r="F333" s="173" t="s">
        <v>737</v>
      </c>
    </row>
    <row r="334" spans="2:6" x14ac:dyDescent="0.3">
      <c r="B334" s="183" t="s">
        <v>674</v>
      </c>
      <c r="C334" s="184" t="s">
        <v>668</v>
      </c>
      <c r="D334" s="174"/>
      <c r="E334" s="173" t="str">
        <f t="shared" si="10"/>
        <v/>
      </c>
      <c r="F334" s="173"/>
    </row>
    <row r="335" spans="2:6" x14ac:dyDescent="0.3">
      <c r="B335" s="183" t="s">
        <v>740</v>
      </c>
      <c r="C335" s="184" t="s">
        <v>55</v>
      </c>
      <c r="D335" s="174">
        <v>38048</v>
      </c>
      <c r="E335" s="173" t="str">
        <f t="shared" si="10"/>
        <v>S15</v>
      </c>
      <c r="F335" s="173" t="s">
        <v>737</v>
      </c>
    </row>
    <row r="336" spans="2:6" x14ac:dyDescent="0.3">
      <c r="B336" s="183" t="s">
        <v>546</v>
      </c>
      <c r="C336" s="184" t="s">
        <v>443</v>
      </c>
      <c r="D336" s="174">
        <v>38511</v>
      </c>
      <c r="E336" s="173" t="str">
        <f t="shared" si="10"/>
        <v>S13</v>
      </c>
      <c r="F336" s="173"/>
    </row>
    <row r="337" spans="2:6" x14ac:dyDescent="0.3">
      <c r="B337" s="183" t="s">
        <v>710</v>
      </c>
      <c r="C337" s="184" t="s">
        <v>61</v>
      </c>
      <c r="D337" s="174"/>
      <c r="E337" s="173" t="str">
        <f t="shared" si="10"/>
        <v/>
      </c>
      <c r="F337" s="173"/>
    </row>
    <row r="338" spans="2:6" x14ac:dyDescent="0.3">
      <c r="B338" s="183" t="s">
        <v>370</v>
      </c>
      <c r="C338" s="184" t="s">
        <v>62</v>
      </c>
      <c r="D338" s="174">
        <v>36935</v>
      </c>
      <c r="E338" s="173" t="str">
        <f t="shared" si="10"/>
        <v>S17</v>
      </c>
      <c r="F338" s="173"/>
    </row>
    <row r="339" spans="2:6" x14ac:dyDescent="0.3">
      <c r="B339" s="183" t="s">
        <v>842</v>
      </c>
      <c r="C339" s="184" t="s">
        <v>142</v>
      </c>
      <c r="D339" s="174"/>
      <c r="E339" s="173" t="str">
        <f t="shared" si="10"/>
        <v/>
      </c>
      <c r="F339" s="173"/>
    </row>
    <row r="340" spans="2:6" x14ac:dyDescent="0.3">
      <c r="B340" s="183" t="s">
        <v>377</v>
      </c>
      <c r="C340" s="184" t="s">
        <v>55</v>
      </c>
      <c r="D340" s="174"/>
      <c r="E340" s="173" t="str">
        <f t="shared" si="10"/>
        <v/>
      </c>
      <c r="F340" s="173"/>
    </row>
    <row r="341" spans="2:6" x14ac:dyDescent="0.3">
      <c r="B341" s="183" t="s">
        <v>665</v>
      </c>
      <c r="C341" s="184" t="s">
        <v>61</v>
      </c>
      <c r="D341" s="174"/>
      <c r="E341" s="173" t="str">
        <f t="shared" si="10"/>
        <v/>
      </c>
      <c r="F341" s="173"/>
    </row>
    <row r="342" spans="2:6" x14ac:dyDescent="0.3">
      <c r="B342" s="183" t="s">
        <v>798</v>
      </c>
      <c r="C342" s="184" t="s">
        <v>140</v>
      </c>
      <c r="D342" s="174">
        <v>38029</v>
      </c>
      <c r="E342" s="173" t="str">
        <f t="shared" si="10"/>
        <v>S15</v>
      </c>
      <c r="F342" s="173" t="s">
        <v>737</v>
      </c>
    </row>
    <row r="343" spans="2:6" x14ac:dyDescent="0.3">
      <c r="B343" s="183" t="s">
        <v>489</v>
      </c>
      <c r="C343" s="184" t="s">
        <v>373</v>
      </c>
      <c r="D343" s="174">
        <v>37933</v>
      </c>
      <c r="E343" s="173" t="str">
        <f t="shared" si="10"/>
        <v>S15</v>
      </c>
      <c r="F343" s="173"/>
    </row>
    <row r="344" spans="2:6" x14ac:dyDescent="0.3">
      <c r="B344" s="183" t="s">
        <v>838</v>
      </c>
      <c r="C344" s="184" t="s">
        <v>142</v>
      </c>
      <c r="D344" s="174"/>
      <c r="E344" s="173" t="str">
        <f t="shared" si="10"/>
        <v/>
      </c>
      <c r="F344" s="173"/>
    </row>
    <row r="345" spans="2:6" x14ac:dyDescent="0.3">
      <c r="B345" s="183" t="s">
        <v>394</v>
      </c>
      <c r="C345" s="184" t="s">
        <v>156</v>
      </c>
      <c r="D345" s="174">
        <v>38388</v>
      </c>
      <c r="E345" s="173" t="str">
        <f t="shared" si="10"/>
        <v>S13</v>
      </c>
      <c r="F345" s="173"/>
    </row>
    <row r="346" spans="2:6" x14ac:dyDescent="0.3">
      <c r="B346" s="183" t="s">
        <v>527</v>
      </c>
      <c r="C346" s="184" t="s">
        <v>354</v>
      </c>
      <c r="D346" s="174">
        <v>37775</v>
      </c>
      <c r="E346" s="173" t="str">
        <f t="shared" si="10"/>
        <v>S15</v>
      </c>
      <c r="F346" s="173"/>
    </row>
    <row r="347" spans="2:6" x14ac:dyDescent="0.3">
      <c r="B347" s="183" t="s">
        <v>867</v>
      </c>
      <c r="C347" s="184" t="s">
        <v>69</v>
      </c>
      <c r="D347" s="174"/>
      <c r="E347" s="173" t="str">
        <f t="shared" si="10"/>
        <v/>
      </c>
      <c r="F347" s="173"/>
    </row>
    <row r="348" spans="2:6" x14ac:dyDescent="0.3">
      <c r="B348" s="183" t="s">
        <v>874</v>
      </c>
      <c r="C348" s="184" t="s">
        <v>398</v>
      </c>
      <c r="D348" s="174"/>
      <c r="E348" s="173" t="str">
        <f t="shared" si="10"/>
        <v/>
      </c>
      <c r="F348" s="173"/>
    </row>
    <row r="349" spans="2:6" x14ac:dyDescent="0.3">
      <c r="B349" s="183" t="s">
        <v>604</v>
      </c>
      <c r="C349" s="184" t="s">
        <v>56</v>
      </c>
      <c r="D349" s="174">
        <v>37043</v>
      </c>
      <c r="E349" s="173" t="str">
        <f t="shared" si="10"/>
        <v>S17</v>
      </c>
      <c r="F349" s="173" t="s">
        <v>737</v>
      </c>
    </row>
    <row r="350" spans="2:6" x14ac:dyDescent="0.3">
      <c r="B350" s="183" t="s">
        <v>703</v>
      </c>
      <c r="C350" s="184" t="s">
        <v>56</v>
      </c>
      <c r="D350" s="174"/>
      <c r="E350" s="173" t="str">
        <f t="shared" si="10"/>
        <v/>
      </c>
      <c r="F350" s="173"/>
    </row>
    <row r="351" spans="2:6" x14ac:dyDescent="0.3">
      <c r="B351" s="183" t="s">
        <v>459</v>
      </c>
      <c r="C351" s="184" t="s">
        <v>401</v>
      </c>
      <c r="D351" s="174"/>
      <c r="E351" s="173" t="str">
        <f t="shared" si="10"/>
        <v/>
      </c>
      <c r="F351" s="173"/>
    </row>
    <row r="352" spans="2:6" x14ac:dyDescent="0.3">
      <c r="B352" s="183" t="s">
        <v>849</v>
      </c>
      <c r="C352" s="183" t="s">
        <v>56</v>
      </c>
      <c r="D352" s="174"/>
      <c r="E352" s="173" t="str">
        <f t="shared" si="10"/>
        <v/>
      </c>
      <c r="F352" s="173"/>
    </row>
    <row r="353" spans="2:6" x14ac:dyDescent="0.3">
      <c r="B353" s="183" t="s">
        <v>305</v>
      </c>
      <c r="C353" s="184" t="s">
        <v>69</v>
      </c>
      <c r="D353" s="174">
        <v>38252</v>
      </c>
      <c r="E353" s="173" t="str">
        <f t="shared" si="10"/>
        <v>S15</v>
      </c>
      <c r="F353" s="173"/>
    </row>
    <row r="354" spans="2:6" x14ac:dyDescent="0.3">
      <c r="B354" s="183" t="s">
        <v>479</v>
      </c>
      <c r="C354" s="184" t="s">
        <v>421</v>
      </c>
      <c r="D354" s="174">
        <v>37579</v>
      </c>
      <c r="E354" s="173" t="str">
        <f t="shared" si="10"/>
        <v>S17</v>
      </c>
      <c r="F354" s="173"/>
    </row>
    <row r="355" spans="2:6" x14ac:dyDescent="0.3">
      <c r="B355" s="183" t="s">
        <v>854</v>
      </c>
      <c r="C355" s="183" t="s">
        <v>354</v>
      </c>
      <c r="D355" s="174"/>
      <c r="E355" s="173" t="str">
        <f t="shared" si="10"/>
        <v/>
      </c>
      <c r="F355" s="173"/>
    </row>
    <row r="356" spans="2:6" x14ac:dyDescent="0.3">
      <c r="B356" s="183" t="s">
        <v>537</v>
      </c>
      <c r="C356" s="184" t="s">
        <v>373</v>
      </c>
      <c r="D356" s="174">
        <v>38498</v>
      </c>
      <c r="E356" s="173" t="str">
        <f t="shared" si="10"/>
        <v>S13</v>
      </c>
      <c r="F356" s="173"/>
    </row>
    <row r="357" spans="2:6" x14ac:dyDescent="0.3">
      <c r="B357" s="183" t="s">
        <v>735</v>
      </c>
      <c r="C357" s="184" t="s">
        <v>55</v>
      </c>
      <c r="D357" s="174">
        <v>37658</v>
      </c>
      <c r="E357" s="173" t="str">
        <f t="shared" si="10"/>
        <v>S15</v>
      </c>
      <c r="F357" s="173" t="s">
        <v>737</v>
      </c>
    </row>
    <row r="358" spans="2:6" x14ac:dyDescent="0.3">
      <c r="B358" s="183" t="s">
        <v>438</v>
      </c>
      <c r="C358" s="184" t="s">
        <v>69</v>
      </c>
      <c r="D358" s="174">
        <v>39506</v>
      </c>
      <c r="E358" s="173" t="str">
        <f t="shared" si="10"/>
        <v>S11</v>
      </c>
      <c r="F358" s="173"/>
    </row>
    <row r="359" spans="2:6" x14ac:dyDescent="0.3">
      <c r="B359" s="183" t="s">
        <v>126</v>
      </c>
      <c r="C359" s="184" t="s">
        <v>55</v>
      </c>
      <c r="D359" s="174">
        <v>35439</v>
      </c>
      <c r="E359" s="173" t="str">
        <f t="shared" si="10"/>
        <v>Adulto</v>
      </c>
      <c r="F359" s="173" t="s">
        <v>737</v>
      </c>
    </row>
    <row r="360" spans="2:6" x14ac:dyDescent="0.3">
      <c r="B360" s="183" t="s">
        <v>598</v>
      </c>
      <c r="C360" s="184" t="s">
        <v>421</v>
      </c>
      <c r="D360" s="174"/>
      <c r="E360" s="173" t="str">
        <f t="shared" si="10"/>
        <v/>
      </c>
      <c r="F360" s="173"/>
    </row>
    <row r="361" spans="2:6" x14ac:dyDescent="0.3">
      <c r="B361" s="183" t="s">
        <v>865</v>
      </c>
      <c r="C361" s="184" t="s">
        <v>69</v>
      </c>
      <c r="D361" s="174"/>
      <c r="E361" s="173" t="str">
        <f t="shared" si="10"/>
        <v/>
      </c>
      <c r="F361" s="173"/>
    </row>
    <row r="362" spans="2:6" x14ac:dyDescent="0.3">
      <c r="B362" s="183" t="s">
        <v>601</v>
      </c>
      <c r="C362" s="184" t="s">
        <v>401</v>
      </c>
      <c r="D362" s="174">
        <v>37102</v>
      </c>
      <c r="E362" s="173" t="str">
        <f t="shared" si="10"/>
        <v>S17</v>
      </c>
      <c r="F362" s="173"/>
    </row>
    <row r="363" spans="2:6" x14ac:dyDescent="0.3">
      <c r="B363" s="183" t="s">
        <v>390</v>
      </c>
      <c r="C363" s="184" t="s">
        <v>140</v>
      </c>
      <c r="D363" s="174">
        <v>24932</v>
      </c>
      <c r="E363" s="173" t="str">
        <f t="shared" si="10"/>
        <v>Veterano</v>
      </c>
      <c r="F363" s="173" t="s">
        <v>737</v>
      </c>
    </row>
    <row r="364" spans="2:6" x14ac:dyDescent="0.3">
      <c r="B364" s="183" t="s">
        <v>709</v>
      </c>
      <c r="C364" s="184" t="s">
        <v>56</v>
      </c>
      <c r="D364" s="174">
        <v>25432</v>
      </c>
      <c r="E364" s="173" t="str">
        <f t="shared" si="10"/>
        <v>Veterano</v>
      </c>
      <c r="F364" s="173" t="s">
        <v>737</v>
      </c>
    </row>
    <row r="365" spans="2:6" x14ac:dyDescent="0.3">
      <c r="B365" s="183" t="s">
        <v>538</v>
      </c>
      <c r="C365" s="184" t="s">
        <v>401</v>
      </c>
      <c r="D365" s="174">
        <v>39030</v>
      </c>
      <c r="E365" s="173" t="str">
        <f t="shared" si="10"/>
        <v>S13</v>
      </c>
      <c r="F365" s="173"/>
    </row>
    <row r="366" spans="2:6" x14ac:dyDescent="0.3">
      <c r="B366" s="183" t="s">
        <v>171</v>
      </c>
      <c r="C366" s="184" t="s">
        <v>401</v>
      </c>
      <c r="D366" s="174">
        <v>37646</v>
      </c>
      <c r="E366" s="173" t="str">
        <f t="shared" si="10"/>
        <v>S15</v>
      </c>
      <c r="F366" s="173"/>
    </row>
    <row r="367" spans="2:6" x14ac:dyDescent="0.3">
      <c r="B367" s="183" t="s">
        <v>470</v>
      </c>
      <c r="C367" s="184" t="s">
        <v>401</v>
      </c>
      <c r="D367" s="174">
        <v>37211</v>
      </c>
      <c r="E367" s="173" t="str">
        <f t="shared" si="10"/>
        <v>S17</v>
      </c>
      <c r="F367" s="173"/>
    </row>
    <row r="368" spans="2:6" x14ac:dyDescent="0.3">
      <c r="B368" s="183" t="s">
        <v>228</v>
      </c>
      <c r="C368" s="184" t="s">
        <v>55</v>
      </c>
      <c r="D368" s="174">
        <v>39304</v>
      </c>
      <c r="E368" s="173" t="str">
        <f t="shared" si="10"/>
        <v>S11</v>
      </c>
      <c r="F368" s="173"/>
    </row>
    <row r="369" spans="2:6" x14ac:dyDescent="0.3">
      <c r="B369" s="183" t="s">
        <v>591</v>
      </c>
      <c r="C369" s="184" t="s">
        <v>69</v>
      </c>
      <c r="D369" s="174"/>
      <c r="E369" s="173" t="str">
        <f t="shared" si="10"/>
        <v/>
      </c>
      <c r="F369" s="173"/>
    </row>
    <row r="370" spans="2:6" x14ac:dyDescent="0.3">
      <c r="B370" s="183" t="s">
        <v>558</v>
      </c>
      <c r="C370" s="184" t="s">
        <v>443</v>
      </c>
      <c r="D370" s="174">
        <v>38909</v>
      </c>
      <c r="E370" s="173" t="str">
        <f t="shared" si="10"/>
        <v>S13</v>
      </c>
      <c r="F370" s="173"/>
    </row>
    <row r="371" spans="2:6" x14ac:dyDescent="0.3">
      <c r="B371" s="183" t="s">
        <v>481</v>
      </c>
      <c r="C371" s="184" t="s">
        <v>443</v>
      </c>
      <c r="D371" s="174">
        <v>37348</v>
      </c>
      <c r="E371" s="173" t="str">
        <f t="shared" si="10"/>
        <v>S17</v>
      </c>
      <c r="F371" s="173" t="s">
        <v>737</v>
      </c>
    </row>
    <row r="372" spans="2:6" x14ac:dyDescent="0.3">
      <c r="B372" s="183" t="s">
        <v>217</v>
      </c>
      <c r="C372" s="184" t="s">
        <v>443</v>
      </c>
      <c r="D372" s="174">
        <v>37672</v>
      </c>
      <c r="E372" s="173" t="str">
        <f t="shared" si="10"/>
        <v>S15</v>
      </c>
      <c r="F372" s="173" t="s">
        <v>737</v>
      </c>
    </row>
    <row r="373" spans="2:6" x14ac:dyDescent="0.3">
      <c r="B373" s="183" t="s">
        <v>324</v>
      </c>
      <c r="C373" s="184" t="s">
        <v>69</v>
      </c>
      <c r="D373" s="174"/>
      <c r="E373" s="173" t="str">
        <f t="shared" si="10"/>
        <v/>
      </c>
      <c r="F373" s="173"/>
    </row>
    <row r="374" spans="2:6" x14ac:dyDescent="0.3">
      <c r="B374" s="183" t="s">
        <v>245</v>
      </c>
      <c r="C374" s="184" t="s">
        <v>140</v>
      </c>
      <c r="D374" s="174">
        <v>36763</v>
      </c>
      <c r="E374" s="173" t="str">
        <f t="shared" si="10"/>
        <v>S19</v>
      </c>
      <c r="F374" s="173" t="s">
        <v>737</v>
      </c>
    </row>
    <row r="375" spans="2:6" x14ac:dyDescent="0.3">
      <c r="B375" s="183" t="s">
        <v>427</v>
      </c>
      <c r="C375" s="184" t="s">
        <v>56</v>
      </c>
      <c r="D375" s="174">
        <v>37971</v>
      </c>
      <c r="E375" s="173" t="str">
        <f t="shared" si="10"/>
        <v>S15</v>
      </c>
      <c r="F375" s="173" t="s">
        <v>737</v>
      </c>
    </row>
    <row r="376" spans="2:6" x14ac:dyDescent="0.3">
      <c r="B376" s="183" t="s">
        <v>190</v>
      </c>
      <c r="C376" s="184" t="s">
        <v>55</v>
      </c>
      <c r="D376" s="174">
        <v>36886</v>
      </c>
      <c r="E376" s="173" t="str">
        <f t="shared" si="10"/>
        <v>S19</v>
      </c>
      <c r="F376" s="173"/>
    </row>
    <row r="377" spans="2:6" x14ac:dyDescent="0.3">
      <c r="B377" s="183" t="s">
        <v>128</v>
      </c>
      <c r="C377" s="184" t="s">
        <v>140</v>
      </c>
      <c r="D377" s="174">
        <v>36371</v>
      </c>
      <c r="E377" s="173" t="str">
        <f t="shared" si="10"/>
        <v>S19</v>
      </c>
      <c r="F377" s="173"/>
    </row>
    <row r="378" spans="2:6" x14ac:dyDescent="0.3">
      <c r="B378" s="183" t="s">
        <v>532</v>
      </c>
      <c r="C378" s="184" t="s">
        <v>354</v>
      </c>
      <c r="D378" s="174">
        <v>38353</v>
      </c>
      <c r="E378" s="173" t="str">
        <f t="shared" si="10"/>
        <v>S13</v>
      </c>
      <c r="F378" s="173"/>
    </row>
    <row r="379" spans="2:6" x14ac:dyDescent="0.3">
      <c r="B379" s="183" t="s">
        <v>879</v>
      </c>
      <c r="C379" s="184" t="s">
        <v>69</v>
      </c>
      <c r="D379" s="174"/>
      <c r="E379" s="173" t="str">
        <f t="shared" si="10"/>
        <v/>
      </c>
      <c r="F379" s="173"/>
    </row>
    <row r="380" spans="2:6" x14ac:dyDescent="0.3">
      <c r="B380" s="183" t="s">
        <v>835</v>
      </c>
      <c r="C380" s="184" t="s">
        <v>617</v>
      </c>
      <c r="D380" s="174"/>
      <c r="E380" s="173" t="str">
        <f t="shared" si="10"/>
        <v/>
      </c>
      <c r="F380" s="173"/>
    </row>
    <row r="381" spans="2:6" x14ac:dyDescent="0.3">
      <c r="B381" s="183" t="s">
        <v>626</v>
      </c>
      <c r="C381" s="184" t="s">
        <v>617</v>
      </c>
      <c r="D381" s="174"/>
      <c r="E381" s="173" t="str">
        <f t="shared" si="10"/>
        <v/>
      </c>
      <c r="F381" s="173"/>
    </row>
    <row r="382" spans="2:6" x14ac:dyDescent="0.3">
      <c r="B382" s="183" t="s">
        <v>448</v>
      </c>
      <c r="C382" s="184" t="s">
        <v>142</v>
      </c>
      <c r="D382" s="174"/>
      <c r="E382" s="173" t="str">
        <f t="shared" si="10"/>
        <v/>
      </c>
      <c r="F382" s="173"/>
    </row>
    <row r="383" spans="2:6" x14ac:dyDescent="0.3">
      <c r="B383" s="183" t="s">
        <v>799</v>
      </c>
      <c r="C383" s="184" t="s">
        <v>140</v>
      </c>
      <c r="D383" s="174">
        <v>29568</v>
      </c>
      <c r="E383" s="173" t="str">
        <f t="shared" si="10"/>
        <v>Sênior</v>
      </c>
      <c r="F383" s="173" t="s">
        <v>737</v>
      </c>
    </row>
    <row r="384" spans="2:6" x14ac:dyDescent="0.3">
      <c r="B384" s="183" t="s">
        <v>784</v>
      </c>
      <c r="C384" s="184" t="s">
        <v>56</v>
      </c>
      <c r="D384" s="174">
        <v>27611</v>
      </c>
      <c r="E384" s="173" t="str">
        <f t="shared" si="10"/>
        <v>Veterano</v>
      </c>
      <c r="F384" s="173" t="s">
        <v>737</v>
      </c>
    </row>
    <row r="385" spans="2:6" x14ac:dyDescent="0.3">
      <c r="B385" s="183" t="s">
        <v>631</v>
      </c>
      <c r="C385" s="184" t="s">
        <v>421</v>
      </c>
      <c r="D385" s="174"/>
      <c r="E385" s="173" t="str">
        <f t="shared" si="10"/>
        <v/>
      </c>
      <c r="F385" s="173"/>
    </row>
    <row r="386" spans="2:6" x14ac:dyDescent="0.3">
      <c r="B386" s="183" t="s">
        <v>260</v>
      </c>
      <c r="C386" s="184" t="s">
        <v>55</v>
      </c>
      <c r="D386" s="174">
        <v>36351</v>
      </c>
      <c r="E386" s="173" t="str">
        <f t="shared" si="10"/>
        <v>S19</v>
      </c>
      <c r="F386" s="173"/>
    </row>
    <row r="387" spans="2:6" x14ac:dyDescent="0.3">
      <c r="B387" s="183" t="s">
        <v>200</v>
      </c>
      <c r="C387" s="184" t="s">
        <v>69</v>
      </c>
      <c r="D387" s="174">
        <v>37588</v>
      </c>
      <c r="E387" s="173" t="str">
        <f t="shared" si="10"/>
        <v>S17</v>
      </c>
      <c r="F387" s="173"/>
    </row>
    <row r="388" spans="2:6" x14ac:dyDescent="0.3">
      <c r="B388" s="183" t="s">
        <v>93</v>
      </c>
      <c r="C388" s="184" t="s">
        <v>55</v>
      </c>
      <c r="D388" s="174"/>
      <c r="E388" s="173" t="str">
        <f t="shared" ref="E388:E451" si="11">IFERROR(VLOOKUP(YEAR($D388),$H:$I,2,FALSE),"")</f>
        <v/>
      </c>
      <c r="F388" s="173"/>
    </row>
    <row r="389" spans="2:6" x14ac:dyDescent="0.3">
      <c r="B389" s="183" t="s">
        <v>235</v>
      </c>
      <c r="C389" s="184" t="s">
        <v>401</v>
      </c>
      <c r="D389" s="174"/>
      <c r="E389" s="173" t="str">
        <f t="shared" si="11"/>
        <v/>
      </c>
      <c r="F389" s="173"/>
    </row>
    <row r="390" spans="2:6" x14ac:dyDescent="0.3">
      <c r="B390" s="183" t="s">
        <v>730</v>
      </c>
      <c r="C390" s="184" t="s">
        <v>398</v>
      </c>
      <c r="D390" s="174">
        <v>37593</v>
      </c>
      <c r="E390" s="173" t="str">
        <f t="shared" si="11"/>
        <v>S17</v>
      </c>
      <c r="F390" s="173" t="s">
        <v>737</v>
      </c>
    </row>
    <row r="391" spans="2:6" x14ac:dyDescent="0.3">
      <c r="B391" s="183" t="s">
        <v>129</v>
      </c>
      <c r="C391" s="184" t="s">
        <v>140</v>
      </c>
      <c r="D391" s="174">
        <v>37077</v>
      </c>
      <c r="E391" s="173" t="str">
        <f t="shared" si="11"/>
        <v>S17</v>
      </c>
      <c r="F391" s="173" t="s">
        <v>737</v>
      </c>
    </row>
    <row r="392" spans="2:6" x14ac:dyDescent="0.3">
      <c r="B392" s="183" t="s">
        <v>493</v>
      </c>
      <c r="C392" s="184" t="s">
        <v>69</v>
      </c>
      <c r="D392" s="174">
        <v>37634</v>
      </c>
      <c r="E392" s="173" t="str">
        <f t="shared" si="11"/>
        <v>S15</v>
      </c>
      <c r="F392" s="173" t="s">
        <v>737</v>
      </c>
    </row>
    <row r="393" spans="2:6" x14ac:dyDescent="0.3">
      <c r="B393" s="183" t="s">
        <v>711</v>
      </c>
      <c r="C393" s="184" t="s">
        <v>56</v>
      </c>
      <c r="D393" s="174"/>
      <c r="E393" s="173" t="str">
        <f t="shared" si="11"/>
        <v/>
      </c>
      <c r="F393" s="173"/>
    </row>
    <row r="394" spans="2:6" x14ac:dyDescent="0.3">
      <c r="B394" s="183" t="s">
        <v>387</v>
      </c>
      <c r="C394" s="184" t="s">
        <v>56</v>
      </c>
      <c r="D394" s="174">
        <v>37463</v>
      </c>
      <c r="E394" s="173" t="str">
        <f t="shared" si="11"/>
        <v>S17</v>
      </c>
      <c r="F394" s="173" t="s">
        <v>737</v>
      </c>
    </row>
    <row r="395" spans="2:6" x14ac:dyDescent="0.3">
      <c r="B395" s="183" t="s">
        <v>547</v>
      </c>
      <c r="C395" s="184" t="s">
        <v>398</v>
      </c>
      <c r="D395" s="174">
        <v>38533</v>
      </c>
      <c r="E395" s="173" t="str">
        <f t="shared" si="11"/>
        <v>S13</v>
      </c>
      <c r="F395" s="173"/>
    </row>
    <row r="396" spans="2:6" x14ac:dyDescent="0.3">
      <c r="B396" s="183" t="s">
        <v>563</v>
      </c>
      <c r="C396" s="184" t="s">
        <v>69</v>
      </c>
      <c r="D396" s="174">
        <v>38741</v>
      </c>
      <c r="E396" s="173" t="str">
        <f t="shared" si="11"/>
        <v>S13</v>
      </c>
      <c r="F396" s="173"/>
    </row>
    <row r="397" spans="2:6" x14ac:dyDescent="0.3">
      <c r="B397" s="183" t="s">
        <v>486</v>
      </c>
      <c r="C397" s="184" t="s">
        <v>401</v>
      </c>
      <c r="D397" s="174">
        <v>37574</v>
      </c>
      <c r="E397" s="173" t="str">
        <f t="shared" si="11"/>
        <v>S17</v>
      </c>
      <c r="F397" s="173"/>
    </row>
    <row r="398" spans="2:6" x14ac:dyDescent="0.3">
      <c r="B398" s="183" t="s">
        <v>521</v>
      </c>
      <c r="C398" s="184" t="s">
        <v>421</v>
      </c>
      <c r="D398" s="174">
        <v>37924</v>
      </c>
      <c r="E398" s="173" t="str">
        <f t="shared" si="11"/>
        <v>S15</v>
      </c>
      <c r="F398" s="173"/>
    </row>
    <row r="399" spans="2:6" x14ac:dyDescent="0.3">
      <c r="B399" s="183" t="s">
        <v>297</v>
      </c>
      <c r="C399" s="184" t="s">
        <v>69</v>
      </c>
      <c r="D399" s="174"/>
      <c r="E399" s="173" t="str">
        <f t="shared" si="11"/>
        <v/>
      </c>
      <c r="F399" s="173"/>
    </row>
    <row r="400" spans="2:6" x14ac:dyDescent="0.3">
      <c r="B400" s="183" t="s">
        <v>482</v>
      </c>
      <c r="C400" s="184" t="s">
        <v>140</v>
      </c>
      <c r="D400" s="174">
        <v>37314</v>
      </c>
      <c r="E400" s="173" t="str">
        <f t="shared" si="11"/>
        <v>S17</v>
      </c>
      <c r="F400" s="173" t="s">
        <v>737</v>
      </c>
    </row>
    <row r="401" spans="2:6" x14ac:dyDescent="0.3">
      <c r="B401" s="183" t="s">
        <v>510</v>
      </c>
      <c r="C401" s="184" t="s">
        <v>69</v>
      </c>
      <c r="D401" s="174">
        <v>37704</v>
      </c>
      <c r="E401" s="173" t="str">
        <f t="shared" si="11"/>
        <v>S15</v>
      </c>
      <c r="F401" s="173"/>
    </row>
    <row r="402" spans="2:6" x14ac:dyDescent="0.3">
      <c r="B402" s="183" t="s">
        <v>320</v>
      </c>
      <c r="C402" s="184" t="s">
        <v>140</v>
      </c>
      <c r="D402" s="174">
        <v>39327</v>
      </c>
      <c r="E402" s="173" t="str">
        <f t="shared" si="11"/>
        <v>S11</v>
      </c>
      <c r="F402" s="173" t="s">
        <v>737</v>
      </c>
    </row>
    <row r="403" spans="2:6" x14ac:dyDescent="0.3">
      <c r="B403" s="183" t="s">
        <v>656</v>
      </c>
      <c r="C403" s="184" t="s">
        <v>421</v>
      </c>
      <c r="D403" s="174"/>
      <c r="E403" s="173" t="str">
        <f t="shared" si="11"/>
        <v/>
      </c>
      <c r="F403" s="173"/>
    </row>
    <row r="404" spans="2:6" x14ac:dyDescent="0.3">
      <c r="B404" s="183" t="s">
        <v>163</v>
      </c>
      <c r="C404" s="184" t="s">
        <v>373</v>
      </c>
      <c r="D404" s="174">
        <v>36407</v>
      </c>
      <c r="E404" s="173" t="str">
        <f t="shared" si="11"/>
        <v>S19</v>
      </c>
      <c r="F404" s="173"/>
    </row>
    <row r="405" spans="2:6" x14ac:dyDescent="0.3">
      <c r="B405" s="183" t="s">
        <v>162</v>
      </c>
      <c r="C405" s="184" t="s">
        <v>373</v>
      </c>
      <c r="D405" s="174">
        <v>36407</v>
      </c>
      <c r="E405" s="173" t="str">
        <f t="shared" si="11"/>
        <v>S19</v>
      </c>
      <c r="F405" s="173"/>
    </row>
    <row r="406" spans="2:6" x14ac:dyDescent="0.3">
      <c r="B406" s="183" t="s">
        <v>154</v>
      </c>
      <c r="C406" s="184" t="s">
        <v>69</v>
      </c>
      <c r="D406" s="174">
        <v>37731</v>
      </c>
      <c r="E406" s="173" t="str">
        <f t="shared" si="11"/>
        <v>S15</v>
      </c>
      <c r="F406" s="173"/>
    </row>
    <row r="407" spans="2:6" x14ac:dyDescent="0.3">
      <c r="B407" s="183" t="s">
        <v>843</v>
      </c>
      <c r="C407" s="184" t="s">
        <v>142</v>
      </c>
      <c r="D407" s="174"/>
      <c r="E407" s="173" t="str">
        <f t="shared" si="11"/>
        <v/>
      </c>
      <c r="F407" s="173"/>
    </row>
    <row r="408" spans="2:6" x14ac:dyDescent="0.3">
      <c r="B408" s="183" t="s">
        <v>220</v>
      </c>
      <c r="C408" s="184" t="s">
        <v>156</v>
      </c>
      <c r="D408" s="174">
        <v>37778</v>
      </c>
      <c r="E408" s="173" t="str">
        <f t="shared" si="11"/>
        <v>S15</v>
      </c>
      <c r="F408" s="173"/>
    </row>
    <row r="409" spans="2:6" x14ac:dyDescent="0.3">
      <c r="B409" s="183" t="s">
        <v>241</v>
      </c>
      <c r="C409" s="184" t="s">
        <v>401</v>
      </c>
      <c r="D409" s="174"/>
      <c r="E409" s="173" t="str">
        <f t="shared" si="11"/>
        <v/>
      </c>
      <c r="F409" s="173"/>
    </row>
    <row r="410" spans="2:6" x14ac:dyDescent="0.3">
      <c r="B410" s="183" t="s">
        <v>680</v>
      </c>
      <c r="C410" s="184" t="s">
        <v>401</v>
      </c>
      <c r="D410" s="174"/>
      <c r="E410" s="173" t="str">
        <f t="shared" si="11"/>
        <v/>
      </c>
      <c r="F410" s="173"/>
    </row>
    <row r="411" spans="2:6" x14ac:dyDescent="0.3">
      <c r="B411" s="183" t="s">
        <v>429</v>
      </c>
      <c r="C411" s="184" t="s">
        <v>56</v>
      </c>
      <c r="D411" s="174">
        <v>38462</v>
      </c>
      <c r="E411" s="173" t="str">
        <f t="shared" si="11"/>
        <v>S13</v>
      </c>
      <c r="F411" s="173" t="s">
        <v>737</v>
      </c>
    </row>
    <row r="412" spans="2:6" x14ac:dyDescent="0.3">
      <c r="B412" s="183" t="s">
        <v>571</v>
      </c>
      <c r="C412" s="184" t="s">
        <v>56</v>
      </c>
      <c r="D412" s="174">
        <v>39168</v>
      </c>
      <c r="E412" s="173" t="str">
        <f t="shared" si="11"/>
        <v>S11</v>
      </c>
      <c r="F412" s="173" t="s">
        <v>737</v>
      </c>
    </row>
    <row r="413" spans="2:6" x14ac:dyDescent="0.3">
      <c r="B413" s="183" t="s">
        <v>79</v>
      </c>
      <c r="C413" s="184" t="s">
        <v>55</v>
      </c>
      <c r="D413" s="174">
        <v>32598</v>
      </c>
      <c r="E413" s="173" t="str">
        <f t="shared" si="11"/>
        <v>Adulto</v>
      </c>
      <c r="F413" s="173" t="s">
        <v>737</v>
      </c>
    </row>
    <row r="414" spans="2:6" x14ac:dyDescent="0.3">
      <c r="B414" s="183" t="s">
        <v>471</v>
      </c>
      <c r="C414" s="184" t="s">
        <v>421</v>
      </c>
      <c r="D414" s="174">
        <v>36443</v>
      </c>
      <c r="E414" s="173" t="str">
        <f t="shared" si="11"/>
        <v>S19</v>
      </c>
      <c r="F414" s="173"/>
    </row>
    <row r="415" spans="2:6" x14ac:dyDescent="0.3">
      <c r="B415" s="183" t="s">
        <v>830</v>
      </c>
      <c r="C415" s="184" t="s">
        <v>142</v>
      </c>
      <c r="D415" s="174"/>
      <c r="E415" s="173" t="str">
        <f t="shared" si="11"/>
        <v/>
      </c>
      <c r="F415" s="173"/>
    </row>
    <row r="416" spans="2:6" x14ac:dyDescent="0.3">
      <c r="B416" s="183" t="s">
        <v>806</v>
      </c>
      <c r="C416" s="184" t="s">
        <v>140</v>
      </c>
      <c r="D416" s="174">
        <v>37477</v>
      </c>
      <c r="E416" s="173" t="str">
        <f t="shared" si="11"/>
        <v>S17</v>
      </c>
      <c r="F416" s="173" t="s">
        <v>737</v>
      </c>
    </row>
    <row r="417" spans="2:6" x14ac:dyDescent="0.3">
      <c r="B417" s="183" t="s">
        <v>666</v>
      </c>
      <c r="C417" s="184" t="s">
        <v>61</v>
      </c>
      <c r="D417" s="174"/>
      <c r="E417" s="173" t="str">
        <f t="shared" si="11"/>
        <v/>
      </c>
      <c r="F417" s="173"/>
    </row>
    <row r="418" spans="2:6" x14ac:dyDescent="0.3">
      <c r="B418" s="183" t="s">
        <v>731</v>
      </c>
      <c r="C418" s="184" t="s">
        <v>142</v>
      </c>
      <c r="D418" s="174">
        <v>38306</v>
      </c>
      <c r="E418" s="173" t="str">
        <f t="shared" si="11"/>
        <v>S15</v>
      </c>
      <c r="F418" s="173"/>
    </row>
    <row r="419" spans="2:6" x14ac:dyDescent="0.3">
      <c r="B419" s="183" t="s">
        <v>868</v>
      </c>
      <c r="C419" s="184" t="s">
        <v>398</v>
      </c>
      <c r="D419" s="174"/>
      <c r="E419" s="173" t="str">
        <f t="shared" si="11"/>
        <v/>
      </c>
      <c r="F419" s="173"/>
    </row>
    <row r="420" spans="2:6" x14ac:dyDescent="0.3">
      <c r="B420" s="183" t="s">
        <v>590</v>
      </c>
      <c r="C420" s="184" t="s">
        <v>56</v>
      </c>
      <c r="D420" s="174">
        <v>39264</v>
      </c>
      <c r="E420" s="173" t="str">
        <f t="shared" si="11"/>
        <v>S11</v>
      </c>
      <c r="F420" s="173" t="s">
        <v>737</v>
      </c>
    </row>
    <row r="421" spans="2:6" x14ac:dyDescent="0.3">
      <c r="B421" s="183" t="s">
        <v>612</v>
      </c>
      <c r="C421" s="184" t="s">
        <v>398</v>
      </c>
      <c r="D421" s="174">
        <v>38491</v>
      </c>
      <c r="E421" s="173" t="str">
        <f t="shared" si="11"/>
        <v>S13</v>
      </c>
      <c r="F421" s="173"/>
    </row>
    <row r="422" spans="2:6" x14ac:dyDescent="0.3">
      <c r="B422" s="183" t="s">
        <v>487</v>
      </c>
      <c r="C422" s="184" t="s">
        <v>62</v>
      </c>
      <c r="D422" s="174">
        <v>37071</v>
      </c>
      <c r="E422" s="173" t="str">
        <f t="shared" si="11"/>
        <v>S17</v>
      </c>
      <c r="F422" s="173"/>
    </row>
    <row r="423" spans="2:6" x14ac:dyDescent="0.3">
      <c r="B423" s="183" t="s">
        <v>637</v>
      </c>
      <c r="C423" s="184" t="s">
        <v>401</v>
      </c>
      <c r="D423" s="174"/>
      <c r="E423" s="173" t="str">
        <f t="shared" si="11"/>
        <v/>
      </c>
      <c r="F423" s="173"/>
    </row>
    <row r="424" spans="2:6" x14ac:dyDescent="0.3">
      <c r="B424" s="183" t="s">
        <v>202</v>
      </c>
      <c r="C424" s="184" t="s">
        <v>401</v>
      </c>
      <c r="D424" s="174">
        <v>37427</v>
      </c>
      <c r="E424" s="173" t="str">
        <f t="shared" si="11"/>
        <v>S17</v>
      </c>
      <c r="F424" s="173"/>
    </row>
    <row r="425" spans="2:6" x14ac:dyDescent="0.3">
      <c r="B425" s="183" t="s">
        <v>851</v>
      </c>
      <c r="C425" s="184" t="s">
        <v>372</v>
      </c>
      <c r="D425" s="174"/>
      <c r="E425" s="173" t="str">
        <f t="shared" si="11"/>
        <v/>
      </c>
      <c r="F425" s="173"/>
    </row>
    <row r="426" spans="2:6" x14ac:dyDescent="0.3">
      <c r="B426" s="183" t="s">
        <v>809</v>
      </c>
      <c r="C426" s="184" t="s">
        <v>140</v>
      </c>
      <c r="D426" s="174">
        <v>36516</v>
      </c>
      <c r="E426" s="173" t="str">
        <f t="shared" si="11"/>
        <v>S19</v>
      </c>
      <c r="F426" s="173" t="s">
        <v>737</v>
      </c>
    </row>
    <row r="427" spans="2:6" x14ac:dyDescent="0.3">
      <c r="B427" s="183" t="s">
        <v>425</v>
      </c>
      <c r="C427" s="184" t="s">
        <v>56</v>
      </c>
      <c r="D427" s="174">
        <v>38218</v>
      </c>
      <c r="E427" s="173" t="str">
        <f t="shared" si="11"/>
        <v>S15</v>
      </c>
      <c r="F427" s="173" t="s">
        <v>737</v>
      </c>
    </row>
    <row r="428" spans="2:6" x14ac:dyDescent="0.3">
      <c r="B428" s="183" t="s">
        <v>575</v>
      </c>
      <c r="C428" s="184" t="s">
        <v>61</v>
      </c>
      <c r="D428" s="174">
        <v>39233</v>
      </c>
      <c r="E428" s="173" t="str">
        <f t="shared" si="11"/>
        <v>S11</v>
      </c>
      <c r="F428" s="173"/>
    </row>
    <row r="429" spans="2:6" x14ac:dyDescent="0.3">
      <c r="B429" s="183" t="s">
        <v>761</v>
      </c>
      <c r="C429" s="184" t="s">
        <v>56</v>
      </c>
      <c r="D429" s="174">
        <v>37849</v>
      </c>
      <c r="E429" s="173" t="str">
        <f t="shared" si="11"/>
        <v>S15</v>
      </c>
      <c r="F429" s="173" t="s">
        <v>737</v>
      </c>
    </row>
    <row r="430" spans="2:6" x14ac:dyDescent="0.3">
      <c r="B430" s="183" t="s">
        <v>530</v>
      </c>
      <c r="C430" s="184" t="s">
        <v>354</v>
      </c>
      <c r="D430" s="174">
        <v>38015</v>
      </c>
      <c r="E430" s="173" t="str">
        <f t="shared" si="11"/>
        <v>S15</v>
      </c>
      <c r="F430" s="173"/>
    </row>
    <row r="431" spans="2:6" x14ac:dyDescent="0.3">
      <c r="B431" s="183" t="s">
        <v>117</v>
      </c>
      <c r="C431" s="184" t="s">
        <v>55</v>
      </c>
      <c r="D431" s="174">
        <v>36506</v>
      </c>
      <c r="E431" s="173" t="str">
        <f t="shared" si="11"/>
        <v>S19</v>
      </c>
      <c r="F431" s="173"/>
    </row>
    <row r="432" spans="2:6" x14ac:dyDescent="0.3">
      <c r="B432" s="183" t="s">
        <v>131</v>
      </c>
      <c r="C432" s="184" t="s">
        <v>140</v>
      </c>
      <c r="D432" s="174">
        <v>37280</v>
      </c>
      <c r="E432" s="173" t="str">
        <f t="shared" si="11"/>
        <v>S17</v>
      </c>
      <c r="F432" s="173" t="s">
        <v>737</v>
      </c>
    </row>
    <row r="433" spans="2:6" x14ac:dyDescent="0.3">
      <c r="B433" s="183" t="s">
        <v>789</v>
      </c>
      <c r="C433" s="184" t="s">
        <v>56</v>
      </c>
      <c r="D433" s="174">
        <v>34434</v>
      </c>
      <c r="E433" s="173" t="str">
        <f t="shared" si="11"/>
        <v>Adulto</v>
      </c>
      <c r="F433" s="173" t="s">
        <v>737</v>
      </c>
    </row>
    <row r="434" spans="2:6" x14ac:dyDescent="0.3">
      <c r="B434" s="183" t="s">
        <v>271</v>
      </c>
      <c r="C434" s="184" t="s">
        <v>443</v>
      </c>
      <c r="D434" s="174">
        <v>36221</v>
      </c>
      <c r="E434" s="173" t="str">
        <f t="shared" si="11"/>
        <v>S19</v>
      </c>
      <c r="F434" s="173"/>
    </row>
    <row r="435" spans="2:6" x14ac:dyDescent="0.3">
      <c r="B435" s="183" t="s">
        <v>580</v>
      </c>
      <c r="C435" s="184" t="s">
        <v>56</v>
      </c>
      <c r="D435" s="174">
        <v>39276</v>
      </c>
      <c r="E435" s="173" t="str">
        <f t="shared" si="11"/>
        <v>S11</v>
      </c>
      <c r="F435" s="173" t="s">
        <v>737</v>
      </c>
    </row>
    <row r="436" spans="2:6" x14ac:dyDescent="0.3">
      <c r="B436" s="183" t="s">
        <v>667</v>
      </c>
      <c r="C436" s="184" t="s">
        <v>61</v>
      </c>
      <c r="D436" s="174"/>
      <c r="E436" s="173" t="str">
        <f t="shared" si="11"/>
        <v/>
      </c>
      <c r="F436" s="173"/>
    </row>
    <row r="437" spans="2:6" x14ac:dyDescent="0.3">
      <c r="B437" s="183" t="s">
        <v>484</v>
      </c>
      <c r="C437" s="184" t="s">
        <v>443</v>
      </c>
      <c r="D437" s="174">
        <v>37483</v>
      </c>
      <c r="E437" s="173" t="str">
        <f t="shared" si="11"/>
        <v>S17</v>
      </c>
      <c r="F437" s="173"/>
    </row>
    <row r="438" spans="2:6" x14ac:dyDescent="0.3">
      <c r="B438" s="183" t="s">
        <v>522</v>
      </c>
      <c r="C438" s="184" t="s">
        <v>69</v>
      </c>
      <c r="D438" s="174">
        <v>37960</v>
      </c>
      <c r="E438" s="173" t="str">
        <f t="shared" si="11"/>
        <v>S15</v>
      </c>
      <c r="F438" s="173"/>
    </row>
    <row r="439" spans="2:6" x14ac:dyDescent="0.3">
      <c r="B439" s="183" t="s">
        <v>108</v>
      </c>
      <c r="C439" s="184" t="s">
        <v>354</v>
      </c>
      <c r="D439" s="174">
        <v>36250</v>
      </c>
      <c r="E439" s="173" t="str">
        <f t="shared" si="11"/>
        <v>S19</v>
      </c>
      <c r="F439" s="173"/>
    </row>
    <row r="440" spans="2:6" x14ac:dyDescent="0.3">
      <c r="B440" s="183" t="s">
        <v>281</v>
      </c>
      <c r="C440" s="184" t="s">
        <v>401</v>
      </c>
      <c r="D440" s="174">
        <v>37419</v>
      </c>
      <c r="E440" s="173" t="str">
        <f t="shared" si="11"/>
        <v>S17</v>
      </c>
      <c r="F440" s="173"/>
    </row>
    <row r="441" spans="2:6" x14ac:dyDescent="0.3">
      <c r="B441" s="183" t="s">
        <v>389</v>
      </c>
      <c r="C441" s="184" t="s">
        <v>401</v>
      </c>
      <c r="D441" s="174"/>
      <c r="E441" s="173" t="str">
        <f t="shared" si="11"/>
        <v/>
      </c>
      <c r="F441" s="173"/>
    </row>
    <row r="442" spans="2:6" x14ac:dyDescent="0.3">
      <c r="B442" s="183" t="s">
        <v>447</v>
      </c>
      <c r="C442" s="184" t="s">
        <v>443</v>
      </c>
      <c r="D442" s="174"/>
      <c r="E442" s="173" t="str">
        <f t="shared" si="11"/>
        <v/>
      </c>
      <c r="F442" s="173"/>
    </row>
    <row r="443" spans="2:6" x14ac:dyDescent="0.3">
      <c r="B443" s="183" t="s">
        <v>434</v>
      </c>
      <c r="C443" s="184" t="s">
        <v>56</v>
      </c>
      <c r="D443" s="174">
        <v>38544</v>
      </c>
      <c r="E443" s="173" t="str">
        <f t="shared" si="11"/>
        <v>S13</v>
      </c>
      <c r="F443" s="173"/>
    </row>
    <row r="444" spans="2:6" x14ac:dyDescent="0.3">
      <c r="B444" s="183" t="s">
        <v>152</v>
      </c>
      <c r="C444" s="184" t="s">
        <v>55</v>
      </c>
      <c r="D444" s="174">
        <v>27600</v>
      </c>
      <c r="E444" s="173" t="str">
        <f t="shared" si="11"/>
        <v>Veterano</v>
      </c>
      <c r="F444" s="173" t="s">
        <v>737</v>
      </c>
    </row>
    <row r="445" spans="2:6" x14ac:dyDescent="0.3">
      <c r="B445" s="183" t="s">
        <v>788</v>
      </c>
      <c r="C445" s="184" t="s">
        <v>56</v>
      </c>
      <c r="D445" s="174">
        <v>33987</v>
      </c>
      <c r="E445" s="173" t="str">
        <f t="shared" si="11"/>
        <v>Adulto</v>
      </c>
      <c r="F445" s="173" t="s">
        <v>737</v>
      </c>
    </row>
    <row r="446" spans="2:6" x14ac:dyDescent="0.3">
      <c r="B446" s="183" t="s">
        <v>805</v>
      </c>
      <c r="C446" s="184" t="s">
        <v>140</v>
      </c>
      <c r="D446" s="174">
        <v>38070</v>
      </c>
      <c r="E446" s="173" t="str">
        <f t="shared" si="11"/>
        <v>S15</v>
      </c>
      <c r="F446" s="173" t="s">
        <v>737</v>
      </c>
    </row>
    <row r="447" spans="2:6" x14ac:dyDescent="0.3">
      <c r="B447" s="183" t="s">
        <v>748</v>
      </c>
      <c r="C447" s="184" t="s">
        <v>55</v>
      </c>
      <c r="D447" s="174">
        <v>35461</v>
      </c>
      <c r="E447" s="173" t="str">
        <f t="shared" si="11"/>
        <v>Adulto</v>
      </c>
      <c r="F447" s="173" t="s">
        <v>737</v>
      </c>
    </row>
    <row r="448" spans="2:6" x14ac:dyDescent="0.3">
      <c r="B448" s="183" t="s">
        <v>524</v>
      </c>
      <c r="C448" s="184" t="s">
        <v>140</v>
      </c>
      <c r="D448" s="174">
        <v>38170</v>
      </c>
      <c r="E448" s="173" t="str">
        <f t="shared" si="11"/>
        <v>S15</v>
      </c>
      <c r="F448" s="173"/>
    </row>
    <row r="449" spans="2:6" x14ac:dyDescent="0.3">
      <c r="B449" s="183" t="s">
        <v>284</v>
      </c>
      <c r="C449" s="184" t="s">
        <v>140</v>
      </c>
      <c r="D449" s="174">
        <v>37341</v>
      </c>
      <c r="E449" s="173" t="str">
        <f t="shared" si="11"/>
        <v>S17</v>
      </c>
      <c r="F449" s="173" t="s">
        <v>737</v>
      </c>
    </row>
    <row r="450" spans="2:6" x14ac:dyDescent="0.3">
      <c r="B450" s="183" t="s">
        <v>837</v>
      </c>
      <c r="C450" s="184" t="s">
        <v>142</v>
      </c>
      <c r="D450" s="174"/>
      <c r="E450" s="173" t="str">
        <f t="shared" si="11"/>
        <v/>
      </c>
      <c r="F450" s="173"/>
    </row>
    <row r="451" spans="2:6" x14ac:dyDescent="0.3">
      <c r="B451" s="183" t="s">
        <v>753</v>
      </c>
      <c r="C451" s="184" t="s">
        <v>56</v>
      </c>
      <c r="D451" s="174">
        <v>39232</v>
      </c>
      <c r="E451" s="173" t="str">
        <f t="shared" si="11"/>
        <v>S11</v>
      </c>
      <c r="F451" s="173" t="s">
        <v>737</v>
      </c>
    </row>
    <row r="452" spans="2:6" x14ac:dyDescent="0.3">
      <c r="B452" s="183" t="s">
        <v>104</v>
      </c>
      <c r="C452" s="184" t="s">
        <v>61</v>
      </c>
      <c r="D452" s="174">
        <v>37175</v>
      </c>
      <c r="E452" s="173" t="str">
        <f t="shared" ref="E452:E515" si="12">IFERROR(VLOOKUP(YEAR($D452),$H:$I,2,FALSE),"")</f>
        <v>S17</v>
      </c>
      <c r="F452" s="173"/>
    </row>
    <row r="453" spans="2:6" x14ac:dyDescent="0.3">
      <c r="B453" s="183" t="s">
        <v>450</v>
      </c>
      <c r="C453" s="184" t="s">
        <v>401</v>
      </c>
      <c r="D453" s="174"/>
      <c r="E453" s="173" t="str">
        <f t="shared" si="12"/>
        <v/>
      </c>
      <c r="F453" s="173"/>
    </row>
    <row r="454" spans="2:6" x14ac:dyDescent="0.3">
      <c r="B454" s="183" t="s">
        <v>410</v>
      </c>
      <c r="C454" s="184" t="s">
        <v>443</v>
      </c>
      <c r="D454" s="174">
        <v>38171</v>
      </c>
      <c r="E454" s="173" t="str">
        <f t="shared" si="12"/>
        <v>S15</v>
      </c>
      <c r="F454" s="173"/>
    </row>
    <row r="455" spans="2:6" x14ac:dyDescent="0.3">
      <c r="B455" s="183" t="s">
        <v>871</v>
      </c>
      <c r="C455" s="184" t="s">
        <v>398</v>
      </c>
      <c r="D455" s="174"/>
      <c r="E455" s="173" t="str">
        <f t="shared" si="12"/>
        <v/>
      </c>
      <c r="F455" s="173"/>
    </row>
    <row r="456" spans="2:6" x14ac:dyDescent="0.3">
      <c r="B456" s="183" t="s">
        <v>511</v>
      </c>
      <c r="C456" s="184" t="s">
        <v>69</v>
      </c>
      <c r="D456" s="174">
        <v>38051</v>
      </c>
      <c r="E456" s="173" t="str">
        <f t="shared" si="12"/>
        <v>S15</v>
      </c>
      <c r="F456" s="173"/>
    </row>
    <row r="457" spans="2:6" x14ac:dyDescent="0.3">
      <c r="B457" s="183" t="s">
        <v>287</v>
      </c>
      <c r="C457" s="184" t="s">
        <v>69</v>
      </c>
      <c r="D457" s="174">
        <v>37864</v>
      </c>
      <c r="E457" s="173" t="str">
        <f t="shared" si="12"/>
        <v>S15</v>
      </c>
      <c r="F457" s="173" t="s">
        <v>737</v>
      </c>
    </row>
    <row r="458" spans="2:6" x14ac:dyDescent="0.3">
      <c r="B458" s="183" t="s">
        <v>318</v>
      </c>
      <c r="C458" s="184" t="s">
        <v>69</v>
      </c>
      <c r="D458" s="174">
        <v>39382</v>
      </c>
      <c r="E458" s="173" t="str">
        <f t="shared" si="12"/>
        <v>S11</v>
      </c>
      <c r="F458" s="173"/>
    </row>
    <row r="459" spans="2:6" x14ac:dyDescent="0.3">
      <c r="B459" s="183" t="s">
        <v>105</v>
      </c>
      <c r="C459" s="184" t="s">
        <v>55</v>
      </c>
      <c r="D459" s="174">
        <v>36367</v>
      </c>
      <c r="E459" s="173" t="str">
        <f t="shared" si="12"/>
        <v>S19</v>
      </c>
      <c r="F459" s="173"/>
    </row>
    <row r="460" spans="2:6" x14ac:dyDescent="0.3">
      <c r="B460" s="183" t="s">
        <v>741</v>
      </c>
      <c r="C460" s="184" t="s">
        <v>55</v>
      </c>
      <c r="D460" s="174">
        <v>34175</v>
      </c>
      <c r="E460" s="173" t="str">
        <f t="shared" si="12"/>
        <v>Adulto</v>
      </c>
      <c r="F460" s="173" t="s">
        <v>737</v>
      </c>
    </row>
    <row r="461" spans="2:6" x14ac:dyDescent="0.3">
      <c r="B461" s="183" t="s">
        <v>428</v>
      </c>
      <c r="C461" s="184" t="s">
        <v>56</v>
      </c>
      <c r="D461" s="174">
        <v>38734</v>
      </c>
      <c r="E461" s="173" t="str">
        <f t="shared" si="12"/>
        <v>S13</v>
      </c>
      <c r="F461" s="173" t="s">
        <v>737</v>
      </c>
    </row>
    <row r="462" spans="2:6" x14ac:dyDescent="0.3">
      <c r="B462" s="183" t="s">
        <v>269</v>
      </c>
      <c r="C462" s="184" t="s">
        <v>142</v>
      </c>
      <c r="D462" s="174">
        <v>36462</v>
      </c>
      <c r="E462" s="173" t="str">
        <f t="shared" si="12"/>
        <v>S19</v>
      </c>
      <c r="F462" s="173"/>
    </row>
    <row r="463" spans="2:6" x14ac:dyDescent="0.3">
      <c r="B463" s="183" t="s">
        <v>395</v>
      </c>
      <c r="C463" s="184" t="s">
        <v>56</v>
      </c>
      <c r="D463" s="174">
        <v>38786</v>
      </c>
      <c r="E463" s="173" t="str">
        <f t="shared" si="12"/>
        <v>S13</v>
      </c>
      <c r="F463" s="173" t="s">
        <v>737</v>
      </c>
    </row>
    <row r="464" spans="2:6" x14ac:dyDescent="0.3">
      <c r="B464" s="183" t="s">
        <v>468</v>
      </c>
      <c r="C464" s="184" t="s">
        <v>140</v>
      </c>
      <c r="D464" s="174">
        <v>38356</v>
      </c>
      <c r="E464" s="173" t="str">
        <f t="shared" si="12"/>
        <v>S13</v>
      </c>
      <c r="F464" s="173"/>
    </row>
    <row r="465" spans="2:6" x14ac:dyDescent="0.3">
      <c r="B465" s="183" t="s">
        <v>191</v>
      </c>
      <c r="C465" s="184" t="s">
        <v>142</v>
      </c>
      <c r="D465" s="174"/>
      <c r="E465" s="173" t="str">
        <f t="shared" si="12"/>
        <v/>
      </c>
      <c r="F465" s="173"/>
    </row>
    <row r="466" spans="2:6" x14ac:dyDescent="0.3">
      <c r="B466" s="183" t="s">
        <v>858</v>
      </c>
      <c r="C466" s="184" t="s">
        <v>69</v>
      </c>
      <c r="D466" s="174"/>
      <c r="E466" s="173" t="str">
        <f t="shared" si="12"/>
        <v/>
      </c>
      <c r="F466" s="173"/>
    </row>
    <row r="467" spans="2:6" x14ac:dyDescent="0.3">
      <c r="B467" s="183" t="s">
        <v>446</v>
      </c>
      <c r="C467" s="184" t="s">
        <v>140</v>
      </c>
      <c r="D467" s="174"/>
      <c r="E467" s="173" t="str">
        <f t="shared" si="12"/>
        <v/>
      </c>
      <c r="F467" s="173"/>
    </row>
    <row r="468" spans="2:6" x14ac:dyDescent="0.3">
      <c r="B468" s="183" t="s">
        <v>466</v>
      </c>
      <c r="C468" s="184" t="s">
        <v>55</v>
      </c>
      <c r="D468" s="174"/>
      <c r="E468" s="173" t="str">
        <f t="shared" si="12"/>
        <v/>
      </c>
      <c r="F468" s="173"/>
    </row>
    <row r="469" spans="2:6" x14ac:dyDescent="0.3">
      <c r="B469" s="183" t="s">
        <v>290</v>
      </c>
      <c r="C469" s="184" t="s">
        <v>140</v>
      </c>
      <c r="D469" s="174">
        <v>37940</v>
      </c>
      <c r="E469" s="173" t="str">
        <f t="shared" si="12"/>
        <v>S15</v>
      </c>
      <c r="F469" s="173"/>
    </row>
    <row r="470" spans="2:6" x14ac:dyDescent="0.3">
      <c r="B470" s="183" t="s">
        <v>840</v>
      </c>
      <c r="C470" s="184" t="s">
        <v>142</v>
      </c>
      <c r="D470" s="174"/>
      <c r="E470" s="173" t="str">
        <f t="shared" si="12"/>
        <v/>
      </c>
      <c r="F470" s="173"/>
    </row>
    <row r="471" spans="2:6" x14ac:dyDescent="0.3">
      <c r="B471" s="183" t="s">
        <v>743</v>
      </c>
      <c r="C471" s="184" t="s">
        <v>55</v>
      </c>
      <c r="D471" s="174">
        <v>37309</v>
      </c>
      <c r="E471" s="173" t="str">
        <f t="shared" si="12"/>
        <v>S17</v>
      </c>
      <c r="F471" s="173" t="s">
        <v>737</v>
      </c>
    </row>
    <row r="472" spans="2:6" x14ac:dyDescent="0.3">
      <c r="B472" s="183" t="s">
        <v>767</v>
      </c>
      <c r="C472" s="184" t="s">
        <v>443</v>
      </c>
      <c r="D472" s="174">
        <v>37038</v>
      </c>
      <c r="E472" s="173" t="str">
        <f t="shared" si="12"/>
        <v>S17</v>
      </c>
      <c r="F472" s="173" t="s">
        <v>737</v>
      </c>
    </row>
    <row r="473" spans="2:6" x14ac:dyDescent="0.3">
      <c r="B473" s="183" t="s">
        <v>812</v>
      </c>
      <c r="C473" s="184" t="s">
        <v>140</v>
      </c>
      <c r="D473" s="174">
        <v>38482</v>
      </c>
      <c r="E473" s="173" t="str">
        <f t="shared" si="12"/>
        <v>S13</v>
      </c>
      <c r="F473" s="173" t="s">
        <v>737</v>
      </c>
    </row>
    <row r="474" spans="2:6" x14ac:dyDescent="0.3">
      <c r="B474" s="183" t="s">
        <v>298</v>
      </c>
      <c r="C474" s="184" t="s">
        <v>159</v>
      </c>
      <c r="D474" s="174">
        <v>37726</v>
      </c>
      <c r="E474" s="173" t="str">
        <f t="shared" si="12"/>
        <v>S15</v>
      </c>
      <c r="F474" s="173"/>
    </row>
    <row r="475" spans="2:6" x14ac:dyDescent="0.3">
      <c r="B475" s="183" t="s">
        <v>467</v>
      </c>
      <c r="C475" s="184" t="s">
        <v>55</v>
      </c>
      <c r="D475" s="174"/>
      <c r="E475" s="173" t="str">
        <f t="shared" si="12"/>
        <v/>
      </c>
      <c r="F475" s="173"/>
    </row>
    <row r="476" spans="2:6" x14ac:dyDescent="0.3">
      <c r="B476" s="183" t="s">
        <v>596</v>
      </c>
      <c r="C476" s="184" t="s">
        <v>61</v>
      </c>
      <c r="D476" s="174"/>
      <c r="E476" s="173" t="str">
        <f t="shared" si="12"/>
        <v/>
      </c>
      <c r="F476" s="173"/>
    </row>
    <row r="477" spans="2:6" x14ac:dyDescent="0.3">
      <c r="B477" s="183" t="s">
        <v>227</v>
      </c>
      <c r="C477" s="184" t="s">
        <v>401</v>
      </c>
      <c r="D477" s="174">
        <v>38838</v>
      </c>
      <c r="E477" s="173" t="str">
        <f t="shared" si="12"/>
        <v>S13</v>
      </c>
      <c r="F477" s="173"/>
    </row>
    <row r="478" spans="2:6" x14ac:dyDescent="0.3">
      <c r="B478" s="183" t="s">
        <v>293</v>
      </c>
      <c r="C478" s="184" t="s">
        <v>398</v>
      </c>
      <c r="D478" s="174">
        <v>37811</v>
      </c>
      <c r="E478" s="173" t="str">
        <f t="shared" si="12"/>
        <v>S15</v>
      </c>
      <c r="F478" s="173"/>
    </row>
    <row r="479" spans="2:6" x14ac:dyDescent="0.3">
      <c r="B479" s="183" t="s">
        <v>801</v>
      </c>
      <c r="C479" s="184" t="s">
        <v>140</v>
      </c>
      <c r="D479" s="174">
        <v>38642</v>
      </c>
      <c r="E479" s="173" t="str">
        <f t="shared" si="12"/>
        <v>S13</v>
      </c>
      <c r="F479" s="173" t="s">
        <v>737</v>
      </c>
    </row>
    <row r="480" spans="2:6" x14ac:dyDescent="0.3">
      <c r="B480" s="183" t="s">
        <v>633</v>
      </c>
      <c r="C480" s="184" t="s">
        <v>61</v>
      </c>
      <c r="D480" s="174"/>
      <c r="E480" s="173" t="str">
        <f t="shared" si="12"/>
        <v/>
      </c>
      <c r="F480" s="173"/>
    </row>
    <row r="481" spans="2:6" x14ac:dyDescent="0.3">
      <c r="B481" s="183" t="s">
        <v>576</v>
      </c>
      <c r="C481" s="184" t="s">
        <v>56</v>
      </c>
      <c r="D481" s="174">
        <v>39616</v>
      </c>
      <c r="E481" s="173" t="str">
        <f t="shared" si="12"/>
        <v>S11</v>
      </c>
      <c r="F481" s="173"/>
    </row>
    <row r="482" spans="2:6" x14ac:dyDescent="0.3">
      <c r="B482" s="183" t="s">
        <v>634</v>
      </c>
      <c r="C482" s="184" t="s">
        <v>421</v>
      </c>
      <c r="D482" s="174"/>
      <c r="E482" s="173" t="str">
        <f t="shared" si="12"/>
        <v/>
      </c>
      <c r="F482" s="173"/>
    </row>
    <row r="483" spans="2:6" x14ac:dyDescent="0.3">
      <c r="B483" s="183" t="s">
        <v>839</v>
      </c>
      <c r="C483" s="184" t="s">
        <v>142</v>
      </c>
      <c r="D483" s="174"/>
      <c r="E483" s="173" t="str">
        <f t="shared" si="12"/>
        <v/>
      </c>
      <c r="F483" s="173"/>
    </row>
    <row r="484" spans="2:6" x14ac:dyDescent="0.3">
      <c r="B484" s="183" t="s">
        <v>839</v>
      </c>
      <c r="C484" s="184" t="s">
        <v>142</v>
      </c>
      <c r="D484" s="174"/>
      <c r="E484" s="173" t="str">
        <f t="shared" si="12"/>
        <v/>
      </c>
      <c r="F484" s="173"/>
    </row>
    <row r="485" spans="2:6" x14ac:dyDescent="0.3">
      <c r="B485" s="183" t="s">
        <v>436</v>
      </c>
      <c r="C485" s="184" t="s">
        <v>56</v>
      </c>
      <c r="D485" s="174">
        <v>38632</v>
      </c>
      <c r="E485" s="173" t="str">
        <f t="shared" si="12"/>
        <v>S13</v>
      </c>
      <c r="F485" s="173"/>
    </row>
    <row r="486" spans="2:6" x14ac:dyDescent="0.3">
      <c r="B486" s="183" t="s">
        <v>795</v>
      </c>
      <c r="C486" s="184" t="s">
        <v>140</v>
      </c>
      <c r="D486" s="174">
        <v>37481</v>
      </c>
      <c r="E486" s="173" t="str">
        <f t="shared" si="12"/>
        <v>S17</v>
      </c>
      <c r="F486" s="173" t="s">
        <v>737</v>
      </c>
    </row>
    <row r="487" spans="2:6" x14ac:dyDescent="0.3">
      <c r="B487" s="183" t="s">
        <v>826</v>
      </c>
      <c r="C487" s="184" t="s">
        <v>61</v>
      </c>
      <c r="D487" s="174">
        <v>33779</v>
      </c>
      <c r="E487" s="173" t="str">
        <f t="shared" si="12"/>
        <v>Adulto</v>
      </c>
      <c r="F487" s="173" t="s">
        <v>737</v>
      </c>
    </row>
    <row r="488" spans="2:6" x14ac:dyDescent="0.3">
      <c r="B488" s="183" t="s">
        <v>651</v>
      </c>
      <c r="C488" s="184" t="s">
        <v>354</v>
      </c>
      <c r="D488" s="174"/>
      <c r="E488" s="173" t="str">
        <f t="shared" si="12"/>
        <v/>
      </c>
      <c r="F488" s="173"/>
    </row>
    <row r="489" spans="2:6" x14ac:dyDescent="0.3">
      <c r="B489" s="183" t="s">
        <v>780</v>
      </c>
      <c r="C489" s="184" t="s">
        <v>56</v>
      </c>
      <c r="D489" s="174">
        <v>28914</v>
      </c>
      <c r="E489" s="173" t="str">
        <f t="shared" si="12"/>
        <v>Sênior</v>
      </c>
      <c r="F489" s="173" t="s">
        <v>737</v>
      </c>
    </row>
    <row r="490" spans="2:6" x14ac:dyDescent="0.3">
      <c r="B490" s="183" t="s">
        <v>687</v>
      </c>
      <c r="C490" s="184" t="s">
        <v>56</v>
      </c>
      <c r="D490" s="174"/>
      <c r="E490" s="173" t="str">
        <f t="shared" si="12"/>
        <v/>
      </c>
      <c r="F490" s="173"/>
    </row>
    <row r="491" spans="2:6" x14ac:dyDescent="0.3">
      <c r="B491" s="183" t="s">
        <v>688</v>
      </c>
      <c r="C491" s="184" t="s">
        <v>56</v>
      </c>
      <c r="D491" s="174"/>
      <c r="E491" s="173" t="str">
        <f t="shared" si="12"/>
        <v/>
      </c>
      <c r="F491" s="173"/>
    </row>
    <row r="492" spans="2:6" x14ac:dyDescent="0.3">
      <c r="B492" s="183" t="s">
        <v>420</v>
      </c>
      <c r="C492" s="184" t="s">
        <v>62</v>
      </c>
      <c r="D492" s="174"/>
      <c r="E492" s="173" t="str">
        <f t="shared" si="12"/>
        <v/>
      </c>
      <c r="F492" s="173"/>
    </row>
    <row r="493" spans="2:6" x14ac:dyDescent="0.3">
      <c r="B493" s="183" t="s">
        <v>254</v>
      </c>
      <c r="C493" s="184" t="s">
        <v>149</v>
      </c>
      <c r="D493" s="174"/>
      <c r="E493" s="173" t="str">
        <f t="shared" si="12"/>
        <v/>
      </c>
      <c r="F493" s="173"/>
    </row>
    <row r="494" spans="2:6" x14ac:dyDescent="0.3">
      <c r="B494" s="183" t="s">
        <v>779</v>
      </c>
      <c r="C494" s="184" t="s">
        <v>56</v>
      </c>
      <c r="D494" s="174">
        <v>27255</v>
      </c>
      <c r="E494" s="173" t="str">
        <f t="shared" si="12"/>
        <v>Veterano</v>
      </c>
      <c r="F494" s="173" t="s">
        <v>737</v>
      </c>
    </row>
    <row r="495" spans="2:6" x14ac:dyDescent="0.3">
      <c r="B495" s="183" t="s">
        <v>652</v>
      </c>
      <c r="C495" s="184" t="s">
        <v>354</v>
      </c>
      <c r="D495" s="174"/>
      <c r="E495" s="173" t="str">
        <f t="shared" si="12"/>
        <v/>
      </c>
      <c r="F495" s="173"/>
    </row>
    <row r="496" spans="2:6" x14ac:dyDescent="0.3">
      <c r="B496" s="183" t="s">
        <v>210</v>
      </c>
      <c r="C496" s="184" t="s">
        <v>401</v>
      </c>
      <c r="D496" s="174"/>
      <c r="E496" s="173" t="str">
        <f t="shared" si="12"/>
        <v/>
      </c>
      <c r="F496" s="173"/>
    </row>
    <row r="497" spans="2:6" x14ac:dyDescent="0.3">
      <c r="B497" s="183" t="s">
        <v>642</v>
      </c>
      <c r="C497" s="184" t="s">
        <v>61</v>
      </c>
      <c r="D497" s="174"/>
      <c r="E497" s="173" t="str">
        <f t="shared" si="12"/>
        <v/>
      </c>
      <c r="F497" s="173"/>
    </row>
    <row r="498" spans="2:6" x14ac:dyDescent="0.3">
      <c r="B498" s="183" t="s">
        <v>875</v>
      </c>
      <c r="C498" s="184" t="s">
        <v>398</v>
      </c>
      <c r="D498" s="174"/>
      <c r="E498" s="173" t="str">
        <f t="shared" si="12"/>
        <v/>
      </c>
      <c r="F498" s="173"/>
    </row>
    <row r="499" spans="2:6" x14ac:dyDescent="0.3">
      <c r="B499" s="183" t="s">
        <v>399</v>
      </c>
      <c r="C499" s="184" t="s">
        <v>140</v>
      </c>
      <c r="D499" s="174">
        <v>38371</v>
      </c>
      <c r="E499" s="173" t="str">
        <f t="shared" si="12"/>
        <v>S13</v>
      </c>
      <c r="F499" s="173"/>
    </row>
    <row r="500" spans="2:6" x14ac:dyDescent="0.3">
      <c r="B500" s="183" t="s">
        <v>648</v>
      </c>
      <c r="C500" s="184" t="s">
        <v>62</v>
      </c>
      <c r="D500" s="174"/>
      <c r="E500" s="173" t="str">
        <f t="shared" si="12"/>
        <v/>
      </c>
      <c r="F500" s="173"/>
    </row>
    <row r="501" spans="2:6" x14ac:dyDescent="0.3">
      <c r="B501" s="183" t="s">
        <v>289</v>
      </c>
      <c r="C501" s="184" t="s">
        <v>61</v>
      </c>
      <c r="D501" s="174">
        <v>37757</v>
      </c>
      <c r="E501" s="173" t="str">
        <f t="shared" si="12"/>
        <v>S15</v>
      </c>
      <c r="F501" s="173" t="s">
        <v>737</v>
      </c>
    </row>
    <row r="502" spans="2:6" x14ac:dyDescent="0.3">
      <c r="B502" s="183" t="s">
        <v>807</v>
      </c>
      <c r="C502" s="184" t="s">
        <v>140</v>
      </c>
      <c r="D502" s="174">
        <v>37803</v>
      </c>
      <c r="E502" s="173" t="str">
        <f t="shared" si="12"/>
        <v>S15</v>
      </c>
      <c r="F502" s="173" t="s">
        <v>737</v>
      </c>
    </row>
    <row r="503" spans="2:6" x14ac:dyDescent="0.3">
      <c r="B503" s="183" t="s">
        <v>475</v>
      </c>
      <c r="C503" s="184" t="s">
        <v>142</v>
      </c>
      <c r="D503" s="174">
        <v>36952</v>
      </c>
      <c r="E503" s="173" t="str">
        <f t="shared" si="12"/>
        <v>S17</v>
      </c>
      <c r="F503" s="173"/>
    </row>
    <row r="504" spans="2:6" x14ac:dyDescent="0.3">
      <c r="B504" s="183" t="s">
        <v>562</v>
      </c>
      <c r="C504" s="184" t="s">
        <v>443</v>
      </c>
      <c r="D504" s="174">
        <v>38872</v>
      </c>
      <c r="E504" s="173" t="str">
        <f t="shared" si="12"/>
        <v>S13</v>
      </c>
      <c r="F504" s="173"/>
    </row>
    <row r="505" spans="2:6" x14ac:dyDescent="0.3">
      <c r="B505" s="183" t="s">
        <v>412</v>
      </c>
      <c r="C505" s="184" t="s">
        <v>398</v>
      </c>
      <c r="D505" s="174">
        <v>38111</v>
      </c>
      <c r="E505" s="173" t="str">
        <f t="shared" si="12"/>
        <v>S15</v>
      </c>
      <c r="F505" s="173"/>
    </row>
    <row r="506" spans="2:6" x14ac:dyDescent="0.3">
      <c r="B506" s="183" t="s">
        <v>609</v>
      </c>
      <c r="C506" s="184" t="s">
        <v>140</v>
      </c>
      <c r="D506" s="174">
        <v>38314</v>
      </c>
      <c r="E506" s="173" t="str">
        <f t="shared" si="12"/>
        <v>S15</v>
      </c>
      <c r="F506" s="173" t="s">
        <v>737</v>
      </c>
    </row>
    <row r="507" spans="2:6" x14ac:dyDescent="0.3">
      <c r="B507" s="183" t="s">
        <v>682</v>
      </c>
      <c r="C507" s="184" t="s">
        <v>149</v>
      </c>
      <c r="D507" s="174"/>
      <c r="E507" s="173" t="str">
        <f t="shared" si="12"/>
        <v/>
      </c>
      <c r="F507" s="173"/>
    </row>
    <row r="508" spans="2:6" x14ac:dyDescent="0.3">
      <c r="B508" s="183" t="s">
        <v>533</v>
      </c>
      <c r="C508" s="184" t="s">
        <v>140</v>
      </c>
      <c r="D508" s="174">
        <v>38007</v>
      </c>
      <c r="E508" s="173" t="str">
        <f t="shared" si="12"/>
        <v>S15</v>
      </c>
      <c r="F508" s="173"/>
    </row>
    <row r="509" spans="2:6" x14ac:dyDescent="0.3">
      <c r="B509" s="183" t="s">
        <v>716</v>
      </c>
      <c r="C509" s="184" t="s">
        <v>55</v>
      </c>
      <c r="D509" s="174"/>
      <c r="E509" s="173" t="str">
        <f t="shared" si="12"/>
        <v/>
      </c>
      <c r="F509" s="173"/>
    </row>
    <row r="510" spans="2:6" x14ac:dyDescent="0.3">
      <c r="B510" s="183" t="s">
        <v>250</v>
      </c>
      <c r="C510" s="184" t="s">
        <v>443</v>
      </c>
      <c r="D510" s="174"/>
      <c r="E510" s="173" t="str">
        <f t="shared" si="12"/>
        <v/>
      </c>
      <c r="F510" s="173"/>
    </row>
    <row r="511" spans="2:6" x14ac:dyDescent="0.3">
      <c r="B511" s="183" t="s">
        <v>403</v>
      </c>
      <c r="C511" s="184" t="s">
        <v>56</v>
      </c>
      <c r="D511" s="174">
        <v>37742</v>
      </c>
      <c r="E511" s="173" t="str">
        <f t="shared" si="12"/>
        <v>S15</v>
      </c>
      <c r="F511" s="173" t="s">
        <v>737</v>
      </c>
    </row>
    <row r="512" spans="2:6" x14ac:dyDescent="0.3">
      <c r="B512" s="183" t="s">
        <v>279</v>
      </c>
      <c r="C512" s="184" t="s">
        <v>55</v>
      </c>
      <c r="D512" s="174">
        <v>37204</v>
      </c>
      <c r="E512" s="173" t="str">
        <f t="shared" si="12"/>
        <v>S17</v>
      </c>
      <c r="F512" s="173"/>
    </row>
    <row r="513" spans="2:6" x14ac:dyDescent="0.3">
      <c r="B513" s="183" t="s">
        <v>659</v>
      </c>
      <c r="C513" s="184" t="s">
        <v>55</v>
      </c>
      <c r="D513" s="174"/>
      <c r="E513" s="173" t="str">
        <f t="shared" si="12"/>
        <v/>
      </c>
      <c r="F513" s="173"/>
    </row>
    <row r="514" spans="2:6" x14ac:dyDescent="0.3">
      <c r="B514" s="183" t="s">
        <v>657</v>
      </c>
      <c r="C514" s="184" t="s">
        <v>421</v>
      </c>
      <c r="D514" s="174"/>
      <c r="E514" s="173" t="str">
        <f t="shared" si="12"/>
        <v/>
      </c>
      <c r="F514" s="173"/>
    </row>
    <row r="515" spans="2:6" x14ac:dyDescent="0.3">
      <c r="B515" s="183" t="s">
        <v>175</v>
      </c>
      <c r="C515" s="184" t="s">
        <v>149</v>
      </c>
      <c r="D515" s="174"/>
      <c r="E515" s="173" t="str">
        <f t="shared" si="12"/>
        <v/>
      </c>
      <c r="F515" s="173"/>
    </row>
    <row r="516" spans="2:6" x14ac:dyDescent="0.3">
      <c r="B516" s="183" t="s">
        <v>749</v>
      </c>
      <c r="C516" s="184" t="s">
        <v>56</v>
      </c>
      <c r="D516" s="174">
        <v>38648</v>
      </c>
      <c r="E516" s="173" t="str">
        <f t="shared" ref="E516:E579" si="13">IFERROR(VLOOKUP(YEAR($D516),$H:$I,2,FALSE),"")</f>
        <v>S13</v>
      </c>
      <c r="F516" s="173" t="s">
        <v>737</v>
      </c>
    </row>
    <row r="517" spans="2:6" x14ac:dyDescent="0.3">
      <c r="B517" s="183" t="s">
        <v>435</v>
      </c>
      <c r="C517" s="184" t="s">
        <v>56</v>
      </c>
      <c r="D517" s="174">
        <v>38672</v>
      </c>
      <c r="E517" s="173" t="str">
        <f t="shared" si="13"/>
        <v>S13</v>
      </c>
      <c r="F517" s="173" t="s">
        <v>737</v>
      </c>
    </row>
    <row r="518" spans="2:6" x14ac:dyDescent="0.3">
      <c r="B518" s="183" t="s">
        <v>802</v>
      </c>
      <c r="C518" s="184" t="s">
        <v>140</v>
      </c>
      <c r="D518" s="174">
        <v>38976</v>
      </c>
      <c r="E518" s="173" t="str">
        <f t="shared" si="13"/>
        <v>S13</v>
      </c>
      <c r="F518" s="173" t="s">
        <v>737</v>
      </c>
    </row>
    <row r="519" spans="2:6" x14ac:dyDescent="0.3">
      <c r="B519" s="183" t="s">
        <v>222</v>
      </c>
      <c r="C519" s="184" t="s">
        <v>354</v>
      </c>
      <c r="D519" s="174">
        <v>37622</v>
      </c>
      <c r="E519" s="173" t="str">
        <f t="shared" si="13"/>
        <v>S15</v>
      </c>
      <c r="F519" s="173"/>
    </row>
    <row r="520" spans="2:6" x14ac:dyDescent="0.3">
      <c r="B520" s="183" t="s">
        <v>207</v>
      </c>
      <c r="C520" s="184" t="s">
        <v>401</v>
      </c>
      <c r="D520" s="174">
        <v>36240</v>
      </c>
      <c r="E520" s="173" t="str">
        <f t="shared" si="13"/>
        <v>S19</v>
      </c>
      <c r="F520" s="173"/>
    </row>
    <row r="521" spans="2:6" x14ac:dyDescent="0.3">
      <c r="B521" s="183" t="s">
        <v>343</v>
      </c>
      <c r="C521" s="184" t="s">
        <v>354</v>
      </c>
      <c r="D521" s="174"/>
      <c r="E521" s="173" t="str">
        <f t="shared" si="13"/>
        <v/>
      </c>
      <c r="F521" s="173"/>
    </row>
    <row r="522" spans="2:6" x14ac:dyDescent="0.3">
      <c r="B522" s="183" t="s">
        <v>223</v>
      </c>
      <c r="C522" s="184" t="s">
        <v>443</v>
      </c>
      <c r="D522" s="174">
        <v>38385</v>
      </c>
      <c r="E522" s="173" t="str">
        <f t="shared" si="13"/>
        <v>S13</v>
      </c>
      <c r="F522" s="173" t="s">
        <v>737</v>
      </c>
    </row>
    <row r="523" spans="2:6" x14ac:dyDescent="0.3">
      <c r="B523" s="183" t="s">
        <v>745</v>
      </c>
      <c r="C523" s="184" t="s">
        <v>55</v>
      </c>
      <c r="D523" s="174">
        <v>34763</v>
      </c>
      <c r="E523" s="173" t="str">
        <f t="shared" si="13"/>
        <v>Adulto</v>
      </c>
      <c r="F523" s="173" t="s">
        <v>737</v>
      </c>
    </row>
    <row r="524" spans="2:6" x14ac:dyDescent="0.3">
      <c r="B524" s="183" t="s">
        <v>760</v>
      </c>
      <c r="C524" s="184" t="s">
        <v>56</v>
      </c>
      <c r="D524" s="174">
        <v>39436</v>
      </c>
      <c r="E524" s="173" t="str">
        <f t="shared" si="13"/>
        <v>S11</v>
      </c>
      <c r="F524" s="173" t="s">
        <v>737</v>
      </c>
    </row>
    <row r="525" spans="2:6" x14ac:dyDescent="0.3">
      <c r="B525" s="183" t="s">
        <v>847</v>
      </c>
      <c r="C525" s="183" t="s">
        <v>142</v>
      </c>
      <c r="D525" s="174"/>
      <c r="E525" s="173" t="str">
        <f t="shared" si="13"/>
        <v/>
      </c>
      <c r="F525" s="173"/>
    </row>
    <row r="526" spans="2:6" x14ac:dyDescent="0.3">
      <c r="B526" s="183" t="s">
        <v>755</v>
      </c>
      <c r="C526" s="184" t="s">
        <v>56</v>
      </c>
      <c r="D526" s="174">
        <v>38419</v>
      </c>
      <c r="E526" s="173" t="str">
        <f t="shared" si="13"/>
        <v>S13</v>
      </c>
      <c r="F526" s="173" t="s">
        <v>737</v>
      </c>
    </row>
    <row r="527" spans="2:6" x14ac:dyDescent="0.3">
      <c r="B527" s="183" t="s">
        <v>339</v>
      </c>
      <c r="C527" s="184" t="s">
        <v>68</v>
      </c>
      <c r="D527" s="174"/>
      <c r="E527" s="173" t="str">
        <f t="shared" si="13"/>
        <v/>
      </c>
      <c r="F527" s="173"/>
    </row>
    <row r="528" spans="2:6" x14ac:dyDescent="0.3">
      <c r="B528" s="183" t="s">
        <v>857</v>
      </c>
      <c r="C528" s="184" t="s">
        <v>69</v>
      </c>
      <c r="D528" s="174"/>
      <c r="E528" s="173" t="str">
        <f t="shared" si="13"/>
        <v/>
      </c>
      <c r="F528" s="173"/>
    </row>
    <row r="529" spans="2:6" x14ac:dyDescent="0.3">
      <c r="B529" s="183" t="s">
        <v>621</v>
      </c>
      <c r="C529" s="184" t="s">
        <v>421</v>
      </c>
      <c r="D529" s="174"/>
      <c r="E529" s="173" t="str">
        <f t="shared" si="13"/>
        <v/>
      </c>
      <c r="F529" s="173"/>
    </row>
    <row r="530" spans="2:6" x14ac:dyDescent="0.3">
      <c r="B530" s="183" t="s">
        <v>177</v>
      </c>
      <c r="C530" s="184" t="s">
        <v>140</v>
      </c>
      <c r="D530" s="174"/>
      <c r="E530" s="173" t="str">
        <f t="shared" si="13"/>
        <v/>
      </c>
      <c r="F530" s="173"/>
    </row>
    <row r="531" spans="2:6" x14ac:dyDescent="0.3">
      <c r="B531" s="183" t="s">
        <v>732</v>
      </c>
      <c r="C531" s="184" t="s">
        <v>61</v>
      </c>
      <c r="D531" s="174">
        <v>37203</v>
      </c>
      <c r="E531" s="173" t="str">
        <f t="shared" si="13"/>
        <v>S17</v>
      </c>
      <c r="F531" s="173"/>
    </row>
    <row r="532" spans="2:6" x14ac:dyDescent="0.3">
      <c r="B532" s="183" t="s">
        <v>822</v>
      </c>
      <c r="C532" s="184" t="s">
        <v>69</v>
      </c>
      <c r="D532" s="174">
        <v>38014</v>
      </c>
      <c r="E532" s="173" t="str">
        <f t="shared" si="13"/>
        <v>S15</v>
      </c>
      <c r="F532" s="173" t="s">
        <v>737</v>
      </c>
    </row>
    <row r="533" spans="2:6" x14ac:dyDescent="0.3">
      <c r="B533" s="183" t="s">
        <v>469</v>
      </c>
      <c r="C533" s="184" t="s">
        <v>142</v>
      </c>
      <c r="D533" s="174">
        <v>36381</v>
      </c>
      <c r="E533" s="173" t="str">
        <f t="shared" si="13"/>
        <v>S19</v>
      </c>
      <c r="F533" s="173"/>
    </row>
    <row r="534" spans="2:6" x14ac:dyDescent="0.3">
      <c r="B534" s="183" t="s">
        <v>188</v>
      </c>
      <c r="C534" s="184" t="s">
        <v>354</v>
      </c>
      <c r="D534" s="174"/>
      <c r="E534" s="173" t="str">
        <f t="shared" si="13"/>
        <v/>
      </c>
      <c r="F534" s="173"/>
    </row>
    <row r="535" spans="2:6" x14ac:dyDescent="0.3">
      <c r="B535" s="183" t="s">
        <v>833</v>
      </c>
      <c r="C535" s="184" t="s">
        <v>834</v>
      </c>
      <c r="D535" s="174"/>
      <c r="E535" s="173" t="str">
        <f t="shared" si="13"/>
        <v/>
      </c>
      <c r="F535" s="173"/>
    </row>
    <row r="536" spans="2:6" x14ac:dyDescent="0.3">
      <c r="B536" s="183" t="s">
        <v>855</v>
      </c>
      <c r="C536" s="184" t="s">
        <v>69</v>
      </c>
      <c r="D536" s="174"/>
      <c r="E536" s="173" t="str">
        <f t="shared" si="13"/>
        <v/>
      </c>
      <c r="F536" s="173"/>
    </row>
    <row r="537" spans="2:6" x14ac:dyDescent="0.3">
      <c r="B537" s="183" t="s">
        <v>192</v>
      </c>
      <c r="C537" s="184" t="s">
        <v>55</v>
      </c>
      <c r="D537" s="174"/>
      <c r="E537" s="173" t="str">
        <f t="shared" si="13"/>
        <v/>
      </c>
      <c r="F537" s="173"/>
    </row>
    <row r="538" spans="2:6" x14ac:dyDescent="0.3">
      <c r="B538" s="183" t="s">
        <v>419</v>
      </c>
      <c r="C538" s="184" t="s">
        <v>354</v>
      </c>
      <c r="D538" s="174"/>
      <c r="E538" s="173" t="str">
        <f t="shared" si="13"/>
        <v/>
      </c>
      <c r="F538" s="173"/>
    </row>
    <row r="539" spans="2:6" x14ac:dyDescent="0.3">
      <c r="B539" s="183" t="s">
        <v>460</v>
      </c>
      <c r="C539" s="184" t="s">
        <v>421</v>
      </c>
      <c r="D539" s="174"/>
      <c r="E539" s="173" t="str">
        <f t="shared" si="13"/>
        <v/>
      </c>
      <c r="F539" s="173"/>
    </row>
    <row r="540" spans="2:6" x14ac:dyDescent="0.3">
      <c r="B540" s="183" t="s">
        <v>568</v>
      </c>
      <c r="C540" s="184" t="s">
        <v>401</v>
      </c>
      <c r="D540" s="174">
        <v>39270</v>
      </c>
      <c r="E540" s="173" t="str">
        <f t="shared" si="13"/>
        <v>S11</v>
      </c>
      <c r="F540" s="173"/>
    </row>
    <row r="541" spans="2:6" x14ac:dyDescent="0.3">
      <c r="B541" s="183" t="s">
        <v>183</v>
      </c>
      <c r="C541" s="184" t="s">
        <v>69</v>
      </c>
      <c r="D541" s="174">
        <v>37068</v>
      </c>
      <c r="E541" s="173" t="str">
        <f t="shared" si="13"/>
        <v>S17</v>
      </c>
      <c r="F541" s="173"/>
    </row>
    <row r="542" spans="2:6" x14ac:dyDescent="0.3">
      <c r="B542" s="183" t="s">
        <v>595</v>
      </c>
      <c r="C542" s="184" t="s">
        <v>61</v>
      </c>
      <c r="D542" s="174"/>
      <c r="E542" s="173" t="str">
        <f t="shared" si="13"/>
        <v/>
      </c>
      <c r="F542" s="173"/>
    </row>
    <row r="543" spans="2:6" x14ac:dyDescent="0.3">
      <c r="B543" s="183" t="s">
        <v>173</v>
      </c>
      <c r="C543" s="184" t="s">
        <v>69</v>
      </c>
      <c r="D543" s="174">
        <v>37013</v>
      </c>
      <c r="E543" s="173" t="str">
        <f t="shared" si="13"/>
        <v>S17</v>
      </c>
      <c r="F543" s="173"/>
    </row>
    <row r="544" spans="2:6" x14ac:dyDescent="0.3">
      <c r="B544" s="183" t="s">
        <v>535</v>
      </c>
      <c r="C544" s="184" t="s">
        <v>398</v>
      </c>
      <c r="D544" s="174">
        <v>38608</v>
      </c>
      <c r="E544" s="173" t="str">
        <f t="shared" si="13"/>
        <v>S13</v>
      </c>
      <c r="F544" s="173"/>
    </row>
    <row r="545" spans="2:6" x14ac:dyDescent="0.3">
      <c r="B545" s="183" t="s">
        <v>325</v>
      </c>
      <c r="C545" s="184" t="s">
        <v>68</v>
      </c>
      <c r="D545" s="174"/>
      <c r="E545" s="173" t="str">
        <f t="shared" si="13"/>
        <v/>
      </c>
      <c r="F545" s="173"/>
    </row>
    <row r="546" spans="2:6" x14ac:dyDescent="0.3">
      <c r="B546" s="183" t="s">
        <v>230</v>
      </c>
      <c r="C546" s="184" t="s">
        <v>68</v>
      </c>
      <c r="D546" s="174"/>
      <c r="E546" s="173" t="str">
        <f t="shared" si="13"/>
        <v/>
      </c>
      <c r="F546" s="173"/>
    </row>
    <row r="547" spans="2:6" x14ac:dyDescent="0.3">
      <c r="B547" s="183" t="s">
        <v>153</v>
      </c>
      <c r="C547" s="184" t="s">
        <v>62</v>
      </c>
      <c r="D547" s="174"/>
      <c r="E547" s="173" t="str">
        <f t="shared" si="13"/>
        <v/>
      </c>
      <c r="F547" s="173"/>
    </row>
    <row r="548" spans="2:6" x14ac:dyDescent="0.3">
      <c r="B548" s="183" t="s">
        <v>182</v>
      </c>
      <c r="C548" s="184" t="s">
        <v>69</v>
      </c>
      <c r="D548" s="174">
        <v>37761</v>
      </c>
      <c r="E548" s="173" t="str">
        <f t="shared" si="13"/>
        <v>S15</v>
      </c>
      <c r="F548" s="173" t="s">
        <v>737</v>
      </c>
    </row>
    <row r="549" spans="2:6" x14ac:dyDescent="0.3">
      <c r="B549" s="183" t="s">
        <v>614</v>
      </c>
      <c r="C549" s="184" t="s">
        <v>401</v>
      </c>
      <c r="D549" s="174"/>
      <c r="E549" s="173" t="str">
        <f t="shared" si="13"/>
        <v/>
      </c>
      <c r="F549" s="173"/>
    </row>
    <row r="550" spans="2:6" x14ac:dyDescent="0.3">
      <c r="B550" s="183" t="s">
        <v>813</v>
      </c>
      <c r="C550" s="184" t="s">
        <v>140</v>
      </c>
      <c r="D550" s="174">
        <v>38576</v>
      </c>
      <c r="E550" s="173" t="str">
        <f t="shared" si="13"/>
        <v>S13</v>
      </c>
      <c r="F550" s="173" t="s">
        <v>737</v>
      </c>
    </row>
    <row r="551" spans="2:6" x14ac:dyDescent="0.3">
      <c r="B551" s="183" t="s">
        <v>564</v>
      </c>
      <c r="C551" s="184" t="s">
        <v>142</v>
      </c>
      <c r="D551" s="174"/>
      <c r="E551" s="173" t="str">
        <f t="shared" si="13"/>
        <v/>
      </c>
      <c r="F551" s="173"/>
    </row>
    <row r="552" spans="2:6" x14ac:dyDescent="0.3">
      <c r="B552" s="183" t="s">
        <v>713</v>
      </c>
      <c r="C552" s="184" t="s">
        <v>149</v>
      </c>
      <c r="D552" s="174"/>
      <c r="E552" s="173" t="str">
        <f t="shared" si="13"/>
        <v/>
      </c>
      <c r="F552" s="173"/>
    </row>
    <row r="553" spans="2:6" x14ac:dyDescent="0.3">
      <c r="B553" s="183" t="s">
        <v>832</v>
      </c>
      <c r="C553" s="184" t="s">
        <v>142</v>
      </c>
      <c r="D553" s="174"/>
      <c r="E553" s="173" t="str">
        <f t="shared" si="13"/>
        <v/>
      </c>
      <c r="F553" s="173"/>
    </row>
    <row r="554" spans="2:6" x14ac:dyDescent="0.3">
      <c r="B554" s="183" t="s">
        <v>694</v>
      </c>
      <c r="C554" s="184" t="s">
        <v>140</v>
      </c>
      <c r="D554" s="174"/>
      <c r="E554" s="173" t="str">
        <f t="shared" si="13"/>
        <v/>
      </c>
      <c r="F554" s="173"/>
    </row>
    <row r="555" spans="2:6" x14ac:dyDescent="0.3">
      <c r="B555" s="183" t="s">
        <v>578</v>
      </c>
      <c r="C555" s="184" t="s">
        <v>140</v>
      </c>
      <c r="D555" s="174"/>
      <c r="E555" s="173" t="str">
        <f t="shared" si="13"/>
        <v/>
      </c>
      <c r="F555" s="173"/>
    </row>
    <row r="556" spans="2:6" x14ac:dyDescent="0.3">
      <c r="B556" s="183" t="s">
        <v>194</v>
      </c>
      <c r="C556" s="184" t="s">
        <v>142</v>
      </c>
      <c r="D556" s="174"/>
      <c r="E556" s="173" t="str">
        <f t="shared" si="13"/>
        <v/>
      </c>
      <c r="F556" s="173"/>
    </row>
    <row r="557" spans="2:6" x14ac:dyDescent="0.3">
      <c r="B557" s="183" t="s">
        <v>845</v>
      </c>
      <c r="C557" s="184" t="s">
        <v>142</v>
      </c>
      <c r="D557" s="174"/>
      <c r="E557" s="173" t="str">
        <f t="shared" si="13"/>
        <v/>
      </c>
      <c r="F557" s="173"/>
    </row>
    <row r="558" spans="2:6" x14ac:dyDescent="0.3">
      <c r="B558" s="183" t="s">
        <v>756</v>
      </c>
      <c r="C558" s="184" t="s">
        <v>56</v>
      </c>
      <c r="D558" s="174">
        <v>38981</v>
      </c>
      <c r="E558" s="173" t="str">
        <f t="shared" si="13"/>
        <v>S13</v>
      </c>
      <c r="F558" s="173" t="s">
        <v>737</v>
      </c>
    </row>
    <row r="559" spans="2:6" x14ac:dyDescent="0.3">
      <c r="B559" s="183" t="s">
        <v>358</v>
      </c>
      <c r="C559" s="184" t="s">
        <v>56</v>
      </c>
      <c r="D559" s="174">
        <v>37636</v>
      </c>
      <c r="E559" s="173" t="str">
        <f t="shared" si="13"/>
        <v>S15</v>
      </c>
      <c r="F559" s="173"/>
    </row>
    <row r="560" spans="2:6" x14ac:dyDescent="0.3">
      <c r="B560" s="183" t="s">
        <v>311</v>
      </c>
      <c r="C560" s="184" t="s">
        <v>354</v>
      </c>
      <c r="D560" s="174">
        <v>38310</v>
      </c>
      <c r="E560" s="173" t="str">
        <f t="shared" si="13"/>
        <v>S15</v>
      </c>
      <c r="F560" s="173"/>
    </row>
    <row r="561" spans="2:6" x14ac:dyDescent="0.3">
      <c r="B561" s="183" t="s">
        <v>225</v>
      </c>
      <c r="C561" s="184" t="s">
        <v>443</v>
      </c>
      <c r="D561" s="174">
        <v>38477</v>
      </c>
      <c r="E561" s="173" t="str">
        <f t="shared" si="13"/>
        <v>S13</v>
      </c>
      <c r="F561" s="173"/>
    </row>
    <row r="562" spans="2:6" x14ac:dyDescent="0.3">
      <c r="B562" s="183" t="s">
        <v>338</v>
      </c>
      <c r="C562" s="184" t="s">
        <v>68</v>
      </c>
      <c r="D562" s="174"/>
      <c r="E562" s="173" t="str">
        <f t="shared" si="13"/>
        <v/>
      </c>
      <c r="F562" s="173"/>
    </row>
    <row r="563" spans="2:6" x14ac:dyDescent="0.3">
      <c r="B563" s="183" t="s">
        <v>704</v>
      </c>
      <c r="C563" s="184" t="s">
        <v>56</v>
      </c>
      <c r="D563" s="174">
        <v>38975</v>
      </c>
      <c r="E563" s="173" t="str">
        <f t="shared" si="13"/>
        <v>S13</v>
      </c>
      <c r="F563" s="173" t="s">
        <v>737</v>
      </c>
    </row>
    <row r="564" spans="2:6" x14ac:dyDescent="0.3">
      <c r="B564" s="183" t="s">
        <v>831</v>
      </c>
      <c r="C564" s="184" t="s">
        <v>142</v>
      </c>
      <c r="D564" s="174"/>
      <c r="E564" s="173" t="str">
        <f t="shared" si="13"/>
        <v/>
      </c>
      <c r="F564" s="173"/>
    </row>
    <row r="565" spans="2:6" x14ac:dyDescent="0.3">
      <c r="B565" s="183" t="s">
        <v>376</v>
      </c>
      <c r="C565" s="184" t="s">
        <v>62</v>
      </c>
      <c r="D565" s="174"/>
      <c r="E565" s="173" t="str">
        <f t="shared" si="13"/>
        <v/>
      </c>
      <c r="F565" s="173"/>
    </row>
    <row r="566" spans="2:6" x14ac:dyDescent="0.3">
      <c r="B566" s="183" t="s">
        <v>815</v>
      </c>
      <c r="C566" s="184" t="s">
        <v>69</v>
      </c>
      <c r="D566" s="174">
        <v>36969</v>
      </c>
      <c r="E566" s="173" t="str">
        <f t="shared" si="13"/>
        <v>S17</v>
      </c>
      <c r="F566" s="173" t="s">
        <v>737</v>
      </c>
    </row>
    <row r="567" spans="2:6" x14ac:dyDescent="0.3">
      <c r="B567" s="183" t="s">
        <v>517</v>
      </c>
      <c r="C567" s="184" t="s">
        <v>398</v>
      </c>
      <c r="D567" s="174">
        <v>37828</v>
      </c>
      <c r="E567" s="173" t="str">
        <f t="shared" si="13"/>
        <v>S15</v>
      </c>
      <c r="F567" s="173"/>
    </row>
    <row r="568" spans="2:6" x14ac:dyDescent="0.3">
      <c r="B568" s="183" t="s">
        <v>333</v>
      </c>
      <c r="C568" s="184" t="s">
        <v>55</v>
      </c>
      <c r="D568" s="174"/>
      <c r="E568" s="173" t="str">
        <f t="shared" si="13"/>
        <v/>
      </c>
      <c r="F568" s="173"/>
    </row>
    <row r="569" spans="2:6" x14ac:dyDescent="0.3">
      <c r="B569" s="183" t="s">
        <v>189</v>
      </c>
      <c r="C569" s="184" t="s">
        <v>142</v>
      </c>
      <c r="D569" s="174"/>
      <c r="E569" s="173" t="str">
        <f t="shared" si="13"/>
        <v/>
      </c>
      <c r="F569" s="173"/>
    </row>
    <row r="570" spans="2:6" x14ac:dyDescent="0.3">
      <c r="B570" s="183" t="s">
        <v>317</v>
      </c>
      <c r="C570" s="184" t="s">
        <v>69</v>
      </c>
      <c r="D570" s="174">
        <v>38854</v>
      </c>
      <c r="E570" s="173" t="str">
        <f t="shared" si="13"/>
        <v>S13</v>
      </c>
      <c r="F570" s="173"/>
    </row>
    <row r="571" spans="2:6" x14ac:dyDescent="0.3">
      <c r="B571" s="183" t="s">
        <v>548</v>
      </c>
      <c r="C571" s="184" t="s">
        <v>354</v>
      </c>
      <c r="D571" s="174">
        <v>38435</v>
      </c>
      <c r="E571" s="173" t="str">
        <f t="shared" si="13"/>
        <v>S13</v>
      </c>
      <c r="F571" s="173"/>
    </row>
    <row r="572" spans="2:6" x14ac:dyDescent="0.3">
      <c r="B572" s="183" t="s">
        <v>109</v>
      </c>
      <c r="C572" s="184" t="s">
        <v>55</v>
      </c>
      <c r="D572" s="174"/>
      <c r="E572" s="173" t="str">
        <f t="shared" si="13"/>
        <v/>
      </c>
      <c r="F572" s="173"/>
    </row>
    <row r="573" spans="2:6" x14ac:dyDescent="0.3">
      <c r="B573" s="183" t="s">
        <v>375</v>
      </c>
      <c r="C573" s="184" t="s">
        <v>56</v>
      </c>
      <c r="D573" s="174">
        <v>36636</v>
      </c>
      <c r="E573" s="173" t="str">
        <f t="shared" si="13"/>
        <v>S19</v>
      </c>
      <c r="F573" s="173"/>
    </row>
    <row r="574" spans="2:6" x14ac:dyDescent="0.3">
      <c r="B574" s="183" t="s">
        <v>146</v>
      </c>
      <c r="C574" s="184" t="s">
        <v>69</v>
      </c>
      <c r="D574" s="174">
        <v>37925</v>
      </c>
      <c r="E574" s="173" t="str">
        <f t="shared" si="13"/>
        <v>S15</v>
      </c>
      <c r="F574" s="173" t="s">
        <v>737</v>
      </c>
    </row>
    <row r="575" spans="2:6" x14ac:dyDescent="0.3">
      <c r="B575" s="183" t="s">
        <v>285</v>
      </c>
      <c r="C575" s="184" t="s">
        <v>140</v>
      </c>
      <c r="D575" s="174">
        <v>37724</v>
      </c>
      <c r="E575" s="173" t="str">
        <f t="shared" si="13"/>
        <v>S15</v>
      </c>
      <c r="F575" s="173"/>
    </row>
    <row r="576" spans="2:6" x14ac:dyDescent="0.3">
      <c r="B576" s="183" t="s">
        <v>814</v>
      </c>
      <c r="C576" s="184" t="s">
        <v>69</v>
      </c>
      <c r="D576" s="174">
        <v>38721</v>
      </c>
      <c r="E576" s="173" t="str">
        <f t="shared" si="13"/>
        <v>S13</v>
      </c>
      <c r="F576" s="173" t="s">
        <v>737</v>
      </c>
    </row>
    <row r="577" spans="2:6" x14ac:dyDescent="0.3">
      <c r="B577" s="183" t="s">
        <v>379</v>
      </c>
      <c r="C577" s="184" t="s">
        <v>401</v>
      </c>
      <c r="D577" s="174"/>
      <c r="E577" s="173" t="str">
        <f t="shared" si="13"/>
        <v/>
      </c>
      <c r="F577" s="173"/>
    </row>
    <row r="578" spans="2:6" x14ac:dyDescent="0.3">
      <c r="B578" s="183" t="s">
        <v>733</v>
      </c>
      <c r="C578" s="184" t="s">
        <v>140</v>
      </c>
      <c r="D578" s="174">
        <v>37197</v>
      </c>
      <c r="E578" s="173" t="str">
        <f t="shared" si="13"/>
        <v>S17</v>
      </c>
      <c r="F578" s="173" t="s">
        <v>737</v>
      </c>
    </row>
    <row r="579" spans="2:6" x14ac:dyDescent="0.3">
      <c r="B579" s="183" t="s">
        <v>877</v>
      </c>
      <c r="C579" s="184" t="s">
        <v>398</v>
      </c>
      <c r="D579" s="174"/>
      <c r="E579" s="173" t="str">
        <f t="shared" si="13"/>
        <v/>
      </c>
      <c r="F579" s="173"/>
    </row>
    <row r="580" spans="2:6" x14ac:dyDescent="0.3">
      <c r="B580" s="183" t="s">
        <v>516</v>
      </c>
      <c r="C580" s="184" t="s">
        <v>140</v>
      </c>
      <c r="D580" s="174">
        <v>38308</v>
      </c>
      <c r="E580" s="173" t="str">
        <f t="shared" ref="E580:E643" si="14">IFERROR(VLOOKUP(YEAR($D580),$H:$I,2,FALSE),"")</f>
        <v>S15</v>
      </c>
      <c r="F580" s="173"/>
    </row>
    <row r="581" spans="2:6" x14ac:dyDescent="0.3">
      <c r="B581" s="183" t="s">
        <v>477</v>
      </c>
      <c r="C581" s="184" t="s">
        <v>398</v>
      </c>
      <c r="D581" s="174">
        <v>37293</v>
      </c>
      <c r="E581" s="173" t="str">
        <f t="shared" si="14"/>
        <v>S17</v>
      </c>
      <c r="F581" s="173"/>
    </row>
    <row r="582" spans="2:6" x14ac:dyDescent="0.3">
      <c r="B582" s="183" t="s">
        <v>549</v>
      </c>
      <c r="C582" s="184" t="s">
        <v>62</v>
      </c>
      <c r="D582" s="174">
        <v>39077</v>
      </c>
      <c r="E582" s="173" t="str">
        <f t="shared" si="14"/>
        <v>S13</v>
      </c>
      <c r="F582" s="173"/>
    </row>
    <row r="583" spans="2:6" x14ac:dyDescent="0.3">
      <c r="B583" s="183" t="s">
        <v>699</v>
      </c>
      <c r="C583" s="184" t="s">
        <v>55</v>
      </c>
      <c r="D583" s="174"/>
      <c r="E583" s="173" t="str">
        <f t="shared" si="14"/>
        <v/>
      </c>
      <c r="F583" s="173"/>
    </row>
    <row r="584" spans="2:6" x14ac:dyDescent="0.3">
      <c r="B584" s="183" t="s">
        <v>523</v>
      </c>
      <c r="C584" s="184" t="s">
        <v>69</v>
      </c>
      <c r="D584" s="174">
        <v>37890</v>
      </c>
      <c r="E584" s="173" t="str">
        <f t="shared" si="14"/>
        <v>S15</v>
      </c>
      <c r="F584" s="173"/>
    </row>
    <row r="585" spans="2:6" x14ac:dyDescent="0.3">
      <c r="B585" s="183" t="s">
        <v>416</v>
      </c>
      <c r="C585" s="184" t="s">
        <v>398</v>
      </c>
      <c r="D585" s="174">
        <v>36901</v>
      </c>
      <c r="E585" s="173" t="str">
        <f t="shared" si="14"/>
        <v>S17</v>
      </c>
      <c r="F585" s="173"/>
    </row>
    <row r="586" spans="2:6" x14ac:dyDescent="0.3">
      <c r="B586" s="183" t="s">
        <v>869</v>
      </c>
      <c r="C586" s="184" t="s">
        <v>69</v>
      </c>
      <c r="D586" s="174"/>
      <c r="E586" s="173" t="str">
        <f t="shared" si="14"/>
        <v/>
      </c>
      <c r="F586" s="173"/>
    </row>
    <row r="587" spans="2:6" x14ac:dyDescent="0.3">
      <c r="B587" s="183" t="s">
        <v>381</v>
      </c>
      <c r="C587" s="184" t="s">
        <v>401</v>
      </c>
      <c r="D587" s="174"/>
      <c r="E587" s="173" t="str">
        <f t="shared" si="14"/>
        <v/>
      </c>
      <c r="F587" s="173"/>
    </row>
    <row r="588" spans="2:6" x14ac:dyDescent="0.3">
      <c r="B588" s="183" t="s">
        <v>689</v>
      </c>
      <c r="C588" s="184" t="s">
        <v>56</v>
      </c>
      <c r="D588" s="174"/>
      <c r="E588" s="173" t="str">
        <f t="shared" si="14"/>
        <v/>
      </c>
      <c r="F588" s="173"/>
    </row>
    <row r="589" spans="2:6" x14ac:dyDescent="0.3">
      <c r="B589" s="183" t="s">
        <v>786</v>
      </c>
      <c r="C589" s="184" t="s">
        <v>56</v>
      </c>
      <c r="D589" s="174">
        <v>27742</v>
      </c>
      <c r="E589" s="173" t="str">
        <f t="shared" si="14"/>
        <v>Veterano</v>
      </c>
      <c r="F589" s="173" t="s">
        <v>737</v>
      </c>
    </row>
    <row r="590" spans="2:6" x14ac:dyDescent="0.3">
      <c r="B590" s="183" t="s">
        <v>165</v>
      </c>
      <c r="C590" s="184" t="s">
        <v>55</v>
      </c>
      <c r="D590" s="174"/>
      <c r="E590" s="173" t="str">
        <f t="shared" si="14"/>
        <v/>
      </c>
      <c r="F590" s="173"/>
    </row>
    <row r="591" spans="2:6" x14ac:dyDescent="0.3">
      <c r="B591" s="183" t="s">
        <v>224</v>
      </c>
      <c r="C591" s="184" t="s">
        <v>401</v>
      </c>
      <c r="D591" s="174">
        <v>38797</v>
      </c>
      <c r="E591" s="173" t="str">
        <f t="shared" si="14"/>
        <v>S13</v>
      </c>
      <c r="F591" s="173"/>
    </row>
    <row r="592" spans="2:6" x14ac:dyDescent="0.3">
      <c r="B592" s="183" t="s">
        <v>643</v>
      </c>
      <c r="C592" s="184" t="s">
        <v>61</v>
      </c>
      <c r="D592" s="174"/>
      <c r="E592" s="173" t="str">
        <f t="shared" si="14"/>
        <v/>
      </c>
      <c r="F592" s="173"/>
    </row>
    <row r="593" spans="2:6" x14ac:dyDescent="0.3">
      <c r="B593" s="183" t="s">
        <v>623</v>
      </c>
      <c r="C593" s="184" t="s">
        <v>354</v>
      </c>
      <c r="D593" s="174"/>
      <c r="E593" s="173" t="str">
        <f t="shared" si="14"/>
        <v/>
      </c>
      <c r="F593" s="173"/>
    </row>
    <row r="594" spans="2:6" x14ac:dyDescent="0.3">
      <c r="B594" s="183" t="s">
        <v>572</v>
      </c>
      <c r="C594" s="184" t="s">
        <v>69</v>
      </c>
      <c r="D594" s="174">
        <v>39322</v>
      </c>
      <c r="E594" s="173" t="str">
        <f t="shared" si="14"/>
        <v>S11</v>
      </c>
      <c r="F594" s="173"/>
    </row>
    <row r="595" spans="2:6" x14ac:dyDescent="0.3">
      <c r="B595" s="183" t="s">
        <v>92</v>
      </c>
      <c r="C595" s="184" t="s">
        <v>61</v>
      </c>
      <c r="D595" s="174"/>
      <c r="E595" s="173" t="str">
        <f t="shared" si="14"/>
        <v/>
      </c>
      <c r="F595" s="173"/>
    </row>
    <row r="596" spans="2:6" x14ac:dyDescent="0.3">
      <c r="B596" s="183" t="s">
        <v>145</v>
      </c>
      <c r="C596" s="184" t="s">
        <v>61</v>
      </c>
      <c r="D596" s="174">
        <v>37777</v>
      </c>
      <c r="E596" s="173" t="str">
        <f t="shared" si="14"/>
        <v>S15</v>
      </c>
      <c r="F596" s="173"/>
    </row>
    <row r="597" spans="2:6" x14ac:dyDescent="0.3">
      <c r="B597" s="183" t="s">
        <v>608</v>
      </c>
      <c r="C597" s="184" t="s">
        <v>61</v>
      </c>
      <c r="D597" s="174">
        <v>37986</v>
      </c>
      <c r="E597" s="173" t="str">
        <f t="shared" si="14"/>
        <v>S15</v>
      </c>
      <c r="F597" s="173"/>
    </row>
    <row r="598" spans="2:6" x14ac:dyDescent="0.3">
      <c r="B598" s="183" t="s">
        <v>512</v>
      </c>
      <c r="C598" s="184" t="s">
        <v>140</v>
      </c>
      <c r="D598" s="174">
        <v>38027</v>
      </c>
      <c r="E598" s="173" t="str">
        <f t="shared" si="14"/>
        <v>S15</v>
      </c>
      <c r="F598" s="173"/>
    </row>
    <row r="599" spans="2:6" x14ac:dyDescent="0.3">
      <c r="B599" s="183" t="s">
        <v>292</v>
      </c>
      <c r="C599" s="184" t="s">
        <v>140</v>
      </c>
      <c r="D599" s="174">
        <v>37798</v>
      </c>
      <c r="E599" s="173" t="str">
        <f t="shared" si="14"/>
        <v>S15</v>
      </c>
      <c r="F599" s="173"/>
    </row>
    <row r="600" spans="2:6" x14ac:dyDescent="0.3">
      <c r="B600" s="183" t="s">
        <v>310</v>
      </c>
      <c r="C600" s="184" t="s">
        <v>69</v>
      </c>
      <c r="D600" s="174">
        <v>38483</v>
      </c>
      <c r="E600" s="173" t="str">
        <f t="shared" si="14"/>
        <v>S13</v>
      </c>
      <c r="F600" s="173"/>
    </row>
    <row r="601" spans="2:6" x14ac:dyDescent="0.3">
      <c r="B601" s="183" t="s">
        <v>750</v>
      </c>
      <c r="C601" s="184" t="s">
        <v>56</v>
      </c>
      <c r="D601" s="174">
        <v>37680</v>
      </c>
      <c r="E601" s="173" t="str">
        <f t="shared" si="14"/>
        <v>S15</v>
      </c>
      <c r="F601" s="173" t="s">
        <v>737</v>
      </c>
    </row>
    <row r="602" spans="2:6" x14ac:dyDescent="0.3">
      <c r="B602" s="183" t="s">
        <v>550</v>
      </c>
      <c r="C602" s="184" t="s">
        <v>140</v>
      </c>
      <c r="D602" s="174">
        <v>38833</v>
      </c>
      <c r="E602" s="173" t="str">
        <f t="shared" si="14"/>
        <v>S13</v>
      </c>
      <c r="F602" s="173"/>
    </row>
    <row r="603" spans="2:6" x14ac:dyDescent="0.3">
      <c r="B603" s="183" t="s">
        <v>288</v>
      </c>
      <c r="C603" s="184" t="s">
        <v>69</v>
      </c>
      <c r="D603" s="174">
        <v>37786</v>
      </c>
      <c r="E603" s="173" t="str">
        <f t="shared" si="14"/>
        <v>S15</v>
      </c>
      <c r="F603" s="173"/>
    </row>
    <row r="604" spans="2:6" x14ac:dyDescent="0.3">
      <c r="B604" s="183" t="s">
        <v>270</v>
      </c>
      <c r="C604" s="184" t="s">
        <v>55</v>
      </c>
      <c r="D604" s="174">
        <v>36202</v>
      </c>
      <c r="E604" s="173" t="str">
        <f t="shared" si="14"/>
        <v>S19</v>
      </c>
      <c r="F604" s="173"/>
    </row>
    <row r="605" spans="2:6" x14ac:dyDescent="0.3">
      <c r="B605" s="183" t="s">
        <v>819</v>
      </c>
      <c r="C605" s="184" t="s">
        <v>69</v>
      </c>
      <c r="D605" s="174">
        <v>40102</v>
      </c>
      <c r="E605" s="173" t="str">
        <f t="shared" si="14"/>
        <v>S11</v>
      </c>
      <c r="F605" s="173" t="s">
        <v>737</v>
      </c>
    </row>
    <row r="606" spans="2:6" x14ac:dyDescent="0.3">
      <c r="B606" s="183" t="s">
        <v>366</v>
      </c>
      <c r="C606" s="184" t="s">
        <v>68</v>
      </c>
      <c r="D606" s="174"/>
      <c r="E606" s="173" t="str">
        <f t="shared" si="14"/>
        <v/>
      </c>
      <c r="F606" s="173"/>
    </row>
    <row r="607" spans="2:6" x14ac:dyDescent="0.3">
      <c r="B607" s="183" t="s">
        <v>573</v>
      </c>
      <c r="C607" s="184" t="s">
        <v>69</v>
      </c>
      <c r="D607" s="174">
        <v>39966</v>
      </c>
      <c r="E607" s="173" t="str">
        <f t="shared" si="14"/>
        <v>S11</v>
      </c>
      <c r="F607" s="173"/>
    </row>
    <row r="608" spans="2:6" x14ac:dyDescent="0.3">
      <c r="B608" s="183" t="s">
        <v>513</v>
      </c>
      <c r="C608" s="184" t="s">
        <v>142</v>
      </c>
      <c r="D608" s="174"/>
      <c r="E608" s="173" t="str">
        <f t="shared" si="14"/>
        <v/>
      </c>
      <c r="F608" s="173"/>
    </row>
    <row r="609" spans="2:6" x14ac:dyDescent="0.3">
      <c r="B609" s="183" t="s">
        <v>374</v>
      </c>
      <c r="C609" s="184" t="s">
        <v>61</v>
      </c>
      <c r="D609" s="174">
        <v>30745</v>
      </c>
      <c r="E609" s="173" t="str">
        <f t="shared" si="14"/>
        <v>Adulto</v>
      </c>
      <c r="F609" s="173" t="s">
        <v>737</v>
      </c>
    </row>
    <row r="610" spans="2:6" x14ac:dyDescent="0.3">
      <c r="B610" s="183" t="s">
        <v>94</v>
      </c>
      <c r="C610" s="184" t="s">
        <v>140</v>
      </c>
      <c r="D610" s="174">
        <v>36522</v>
      </c>
      <c r="E610" s="173" t="str">
        <f t="shared" si="14"/>
        <v>S19</v>
      </c>
      <c r="F610" s="173" t="s">
        <v>737</v>
      </c>
    </row>
    <row r="611" spans="2:6" x14ac:dyDescent="0.3">
      <c r="B611" s="183" t="s">
        <v>57</v>
      </c>
      <c r="C611" s="184" t="s">
        <v>56</v>
      </c>
      <c r="D611" s="174"/>
      <c r="E611" s="173" t="str">
        <f t="shared" si="14"/>
        <v/>
      </c>
      <c r="F611" s="173"/>
    </row>
    <row r="612" spans="2:6" x14ac:dyDescent="0.3">
      <c r="B612" s="183" t="s">
        <v>758</v>
      </c>
      <c r="C612" s="184" t="s">
        <v>56</v>
      </c>
      <c r="D612" s="174">
        <v>39343</v>
      </c>
      <c r="E612" s="173" t="str">
        <f t="shared" si="14"/>
        <v>S11</v>
      </c>
      <c r="F612" s="173" t="s">
        <v>737</v>
      </c>
    </row>
    <row r="613" spans="2:6" x14ac:dyDescent="0.3">
      <c r="B613" s="183" t="s">
        <v>130</v>
      </c>
      <c r="C613" s="184" t="s">
        <v>69</v>
      </c>
      <c r="D613" s="174">
        <v>37259</v>
      </c>
      <c r="E613" s="173" t="str">
        <f t="shared" si="14"/>
        <v>S17</v>
      </c>
      <c r="F613" s="173" t="s">
        <v>737</v>
      </c>
    </row>
    <row r="614" spans="2:6" x14ac:dyDescent="0.3">
      <c r="B614" s="183" t="s">
        <v>551</v>
      </c>
      <c r="C614" s="184" t="s">
        <v>140</v>
      </c>
      <c r="D614" s="174">
        <v>38867</v>
      </c>
      <c r="E614" s="173" t="str">
        <f t="shared" si="14"/>
        <v>S13</v>
      </c>
      <c r="F614" s="173" t="s">
        <v>737</v>
      </c>
    </row>
    <row r="615" spans="2:6" x14ac:dyDescent="0.3">
      <c r="B615" s="183" t="s">
        <v>187</v>
      </c>
      <c r="C615" s="184" t="s">
        <v>68</v>
      </c>
      <c r="D615" s="174"/>
      <c r="E615" s="173" t="str">
        <f t="shared" si="14"/>
        <v/>
      </c>
      <c r="F615" s="173"/>
    </row>
    <row r="616" spans="2:6" x14ac:dyDescent="0.3">
      <c r="B616" s="183" t="s">
        <v>319</v>
      </c>
      <c r="C616" s="184" t="s">
        <v>140</v>
      </c>
      <c r="D616" s="174"/>
      <c r="E616" s="173" t="str">
        <f t="shared" si="14"/>
        <v/>
      </c>
      <c r="F616" s="173"/>
    </row>
    <row r="617" spans="2:6" x14ac:dyDescent="0.3">
      <c r="B617" s="183" t="s">
        <v>574</v>
      </c>
      <c r="C617" s="184" t="s">
        <v>56</v>
      </c>
      <c r="D617" s="174">
        <v>39289</v>
      </c>
      <c r="E617" s="173" t="str">
        <f t="shared" si="14"/>
        <v>S11</v>
      </c>
      <c r="F617" s="173" t="s">
        <v>737</v>
      </c>
    </row>
    <row r="618" spans="2:6" x14ac:dyDescent="0.3">
      <c r="B618" s="183" t="s">
        <v>773</v>
      </c>
      <c r="C618" s="184" t="s">
        <v>398</v>
      </c>
      <c r="D618" s="174">
        <v>37561</v>
      </c>
      <c r="E618" s="173" t="str">
        <f t="shared" si="14"/>
        <v>S17</v>
      </c>
      <c r="F618" s="173" t="s">
        <v>737</v>
      </c>
    </row>
    <row r="619" spans="2:6" x14ac:dyDescent="0.3">
      <c r="B619" s="183" t="s">
        <v>215</v>
      </c>
      <c r="C619" s="184" t="s">
        <v>69</v>
      </c>
      <c r="D619" s="174">
        <v>37507</v>
      </c>
      <c r="E619" s="173" t="str">
        <f t="shared" si="14"/>
        <v>S17</v>
      </c>
      <c r="F619" s="173" t="s">
        <v>737</v>
      </c>
    </row>
    <row r="620" spans="2:6" x14ac:dyDescent="0.3">
      <c r="B620" s="183" t="s">
        <v>353</v>
      </c>
      <c r="C620" s="184" t="s">
        <v>142</v>
      </c>
      <c r="D620" s="174"/>
      <c r="E620" s="173" t="str">
        <f t="shared" si="14"/>
        <v/>
      </c>
      <c r="F620" s="173"/>
    </row>
    <row r="621" spans="2:6" x14ac:dyDescent="0.3">
      <c r="B621" s="183" t="s">
        <v>141</v>
      </c>
      <c r="C621" s="184" t="s">
        <v>55</v>
      </c>
      <c r="D621" s="174"/>
      <c r="E621" s="173" t="str">
        <f t="shared" si="14"/>
        <v/>
      </c>
      <c r="F621" s="173"/>
    </row>
    <row r="622" spans="2:6" x14ac:dyDescent="0.3">
      <c r="B622" s="183" t="s">
        <v>829</v>
      </c>
      <c r="C622" s="184" t="s">
        <v>61</v>
      </c>
      <c r="D622" s="174">
        <v>35931</v>
      </c>
      <c r="E622" s="173" t="str">
        <f t="shared" si="14"/>
        <v>Adulto</v>
      </c>
      <c r="F622" s="173" t="s">
        <v>737</v>
      </c>
    </row>
    <row r="623" spans="2:6" x14ac:dyDescent="0.3">
      <c r="B623" s="183" t="s">
        <v>600</v>
      </c>
      <c r="C623" s="184" t="s">
        <v>69</v>
      </c>
      <c r="D623" s="174">
        <v>37972</v>
      </c>
      <c r="E623" s="173" t="str">
        <f t="shared" si="14"/>
        <v>S15</v>
      </c>
      <c r="F623" s="173"/>
    </row>
    <row r="624" spans="2:6" x14ac:dyDescent="0.3">
      <c r="B624" s="183" t="s">
        <v>480</v>
      </c>
      <c r="C624" s="184" t="s">
        <v>373</v>
      </c>
      <c r="D624" s="174">
        <v>37522</v>
      </c>
      <c r="E624" s="173" t="str">
        <f t="shared" si="14"/>
        <v>S17</v>
      </c>
      <c r="F624" s="173"/>
    </row>
    <row r="625" spans="2:6" x14ac:dyDescent="0.3">
      <c r="B625" s="183" t="s">
        <v>385</v>
      </c>
      <c r="C625" s="184" t="s">
        <v>142</v>
      </c>
      <c r="D625" s="174"/>
      <c r="E625" s="173" t="str">
        <f t="shared" si="14"/>
        <v/>
      </c>
      <c r="F625" s="173"/>
    </row>
    <row r="626" spans="2:6" x14ac:dyDescent="0.3">
      <c r="B626" s="183" t="s">
        <v>769</v>
      </c>
      <c r="C626" s="184" t="s">
        <v>398</v>
      </c>
      <c r="D626" s="174">
        <v>38116</v>
      </c>
      <c r="E626" s="173" t="str">
        <f t="shared" si="14"/>
        <v>S15</v>
      </c>
      <c r="F626" s="173" t="s">
        <v>737</v>
      </c>
    </row>
    <row r="627" spans="2:6" x14ac:dyDescent="0.3">
      <c r="B627" s="183" t="s">
        <v>766</v>
      </c>
      <c r="C627" s="184" t="s">
        <v>56</v>
      </c>
      <c r="D627" s="174">
        <v>39454</v>
      </c>
      <c r="E627" s="173" t="str">
        <f t="shared" si="14"/>
        <v>S11</v>
      </c>
      <c r="F627" s="173" t="s">
        <v>737</v>
      </c>
    </row>
    <row r="628" spans="2:6" x14ac:dyDescent="0.3">
      <c r="B628" s="183" t="s">
        <v>559</v>
      </c>
      <c r="C628" s="184" t="s">
        <v>421</v>
      </c>
      <c r="D628" s="174">
        <v>38765</v>
      </c>
      <c r="E628" s="173" t="str">
        <f t="shared" si="14"/>
        <v>S13</v>
      </c>
      <c r="F628" s="173"/>
    </row>
    <row r="629" spans="2:6" x14ac:dyDescent="0.3">
      <c r="B629" s="183" t="s">
        <v>627</v>
      </c>
      <c r="C629" s="184" t="s">
        <v>55</v>
      </c>
      <c r="D629" s="174"/>
      <c r="E629" s="173" t="str">
        <f t="shared" si="14"/>
        <v/>
      </c>
      <c r="F629" s="173"/>
    </row>
    <row r="630" spans="2:6" x14ac:dyDescent="0.3">
      <c r="B630" s="183" t="s">
        <v>252</v>
      </c>
      <c r="C630" s="184" t="s">
        <v>149</v>
      </c>
      <c r="D630" s="174"/>
      <c r="E630" s="173" t="str">
        <f t="shared" si="14"/>
        <v/>
      </c>
      <c r="F630" s="173"/>
    </row>
    <row r="631" spans="2:6" x14ac:dyDescent="0.3">
      <c r="B631" s="183" t="s">
        <v>388</v>
      </c>
      <c r="C631" s="184" t="s">
        <v>140</v>
      </c>
      <c r="D631" s="174"/>
      <c r="E631" s="173" t="str">
        <f t="shared" si="14"/>
        <v/>
      </c>
      <c r="F631" s="173"/>
    </row>
    <row r="632" spans="2:6" x14ac:dyDescent="0.3">
      <c r="B632" s="183" t="s">
        <v>793</v>
      </c>
      <c r="C632" s="184" t="s">
        <v>140</v>
      </c>
      <c r="D632" s="174">
        <v>34734</v>
      </c>
      <c r="E632" s="173" t="str">
        <f t="shared" si="14"/>
        <v>Adulto</v>
      </c>
      <c r="F632" s="173" t="s">
        <v>737</v>
      </c>
    </row>
    <row r="633" spans="2:6" x14ac:dyDescent="0.3">
      <c r="B633" s="183" t="s">
        <v>226</v>
      </c>
      <c r="C633" s="184" t="s">
        <v>56</v>
      </c>
      <c r="D633" s="174">
        <v>39220</v>
      </c>
      <c r="E633" s="173" t="str">
        <f t="shared" si="14"/>
        <v>S11</v>
      </c>
      <c r="F633" s="173" t="s">
        <v>737</v>
      </c>
    </row>
    <row r="634" spans="2:6" x14ac:dyDescent="0.3">
      <c r="B634" s="183" t="s">
        <v>209</v>
      </c>
      <c r="C634" s="184" t="s">
        <v>149</v>
      </c>
      <c r="D634" s="174"/>
      <c r="E634" s="173" t="str">
        <f t="shared" si="14"/>
        <v/>
      </c>
      <c r="F634" s="173"/>
    </row>
    <row r="635" spans="2:6" x14ac:dyDescent="0.3">
      <c r="B635" s="183" t="s">
        <v>683</v>
      </c>
      <c r="C635" s="184" t="s">
        <v>149</v>
      </c>
      <c r="D635" s="174"/>
      <c r="E635" s="173" t="str">
        <f t="shared" si="14"/>
        <v/>
      </c>
      <c r="F635" s="173"/>
    </row>
    <row r="636" spans="2:6" x14ac:dyDescent="0.3">
      <c r="B636" s="183" t="s">
        <v>195</v>
      </c>
      <c r="C636" s="184" t="s">
        <v>401</v>
      </c>
      <c r="D636" s="174"/>
      <c r="E636" s="173" t="str">
        <f t="shared" si="14"/>
        <v/>
      </c>
      <c r="F636" s="173"/>
    </row>
    <row r="637" spans="2:6" x14ac:dyDescent="0.3">
      <c r="B637" s="183" t="s">
        <v>216</v>
      </c>
      <c r="C637" s="184" t="s">
        <v>140</v>
      </c>
      <c r="D637" s="174">
        <v>37700</v>
      </c>
      <c r="E637" s="173" t="str">
        <f t="shared" si="14"/>
        <v>S15</v>
      </c>
      <c r="F637" s="173"/>
    </row>
    <row r="638" spans="2:6" x14ac:dyDescent="0.3">
      <c r="B638" s="183" t="s">
        <v>605</v>
      </c>
      <c r="C638" s="184" t="s">
        <v>56</v>
      </c>
      <c r="D638" s="174">
        <v>38023</v>
      </c>
      <c r="E638" s="173" t="str">
        <f t="shared" si="14"/>
        <v>S15</v>
      </c>
      <c r="F638" s="173" t="s">
        <v>737</v>
      </c>
    </row>
    <row r="639" spans="2:6" x14ac:dyDescent="0.3">
      <c r="B639" s="183" t="s">
        <v>747</v>
      </c>
      <c r="C639" s="184" t="s">
        <v>55</v>
      </c>
      <c r="D639" s="174">
        <v>38050</v>
      </c>
      <c r="E639" s="173" t="str">
        <f t="shared" si="14"/>
        <v>S15</v>
      </c>
      <c r="F639" s="173" t="s">
        <v>737</v>
      </c>
    </row>
    <row r="640" spans="2:6" x14ac:dyDescent="0.3">
      <c r="B640" s="183" t="s">
        <v>499</v>
      </c>
      <c r="C640" s="184" t="s">
        <v>69</v>
      </c>
      <c r="D640" s="174">
        <v>37861</v>
      </c>
      <c r="E640" s="173" t="str">
        <f t="shared" si="14"/>
        <v>S15</v>
      </c>
      <c r="F640" s="173" t="s">
        <v>737</v>
      </c>
    </row>
    <row r="641" spans="2:6" x14ac:dyDescent="0.3">
      <c r="B641" s="183" t="s">
        <v>267</v>
      </c>
      <c r="C641" s="184" t="s">
        <v>142</v>
      </c>
      <c r="D641" s="174"/>
      <c r="E641" s="173" t="str">
        <f t="shared" si="14"/>
        <v/>
      </c>
      <c r="F641" s="173"/>
    </row>
    <row r="642" spans="2:6" x14ac:dyDescent="0.3">
      <c r="B642" s="183" t="s">
        <v>597</v>
      </c>
      <c r="C642" s="184" t="s">
        <v>61</v>
      </c>
      <c r="D642" s="174"/>
      <c r="E642" s="173" t="str">
        <f t="shared" si="14"/>
        <v/>
      </c>
      <c r="F642" s="173"/>
    </row>
    <row r="643" spans="2:6" x14ac:dyDescent="0.3">
      <c r="B643" s="183" t="s">
        <v>415</v>
      </c>
      <c r="C643" s="184" t="s">
        <v>401</v>
      </c>
      <c r="D643" s="174">
        <v>38052</v>
      </c>
      <c r="E643" s="173" t="str">
        <f t="shared" si="14"/>
        <v>S15</v>
      </c>
      <c r="F643" s="173"/>
    </row>
    <row r="644" spans="2:6" x14ac:dyDescent="0.3">
      <c r="B644" s="183" t="s">
        <v>787</v>
      </c>
      <c r="C644" s="184" t="s">
        <v>56</v>
      </c>
      <c r="D644" s="174">
        <v>24121</v>
      </c>
      <c r="E644" s="173" t="str">
        <f t="shared" ref="E644:E707" si="15">IFERROR(VLOOKUP(YEAR($D644),$H:$I,2,FALSE),"")</f>
        <v>Veterano</v>
      </c>
      <c r="F644" s="173" t="s">
        <v>737</v>
      </c>
    </row>
    <row r="645" spans="2:6" x14ac:dyDescent="0.3">
      <c r="B645" s="183" t="s">
        <v>160</v>
      </c>
      <c r="C645" s="184" t="s">
        <v>62</v>
      </c>
      <c r="D645" s="174"/>
      <c r="E645" s="173" t="str">
        <f t="shared" si="15"/>
        <v/>
      </c>
      <c r="F645" s="173"/>
    </row>
    <row r="646" spans="2:6" x14ac:dyDescent="0.3">
      <c r="B646" s="183" t="s">
        <v>263</v>
      </c>
      <c r="C646" s="184" t="s">
        <v>149</v>
      </c>
      <c r="D646" s="174"/>
      <c r="E646" s="173" t="str">
        <f t="shared" si="15"/>
        <v/>
      </c>
      <c r="F646" s="173"/>
    </row>
    <row r="647" spans="2:6" x14ac:dyDescent="0.3">
      <c r="B647" s="183" t="s">
        <v>107</v>
      </c>
      <c r="C647" s="184" t="s">
        <v>56</v>
      </c>
      <c r="D647" s="174">
        <v>36895</v>
      </c>
      <c r="E647" s="173" t="str">
        <f t="shared" si="15"/>
        <v>S17</v>
      </c>
      <c r="F647" s="173"/>
    </row>
    <row r="648" spans="2:6" x14ac:dyDescent="0.3">
      <c r="B648" s="183" t="s">
        <v>65</v>
      </c>
      <c r="C648" s="184" t="s">
        <v>55</v>
      </c>
      <c r="D648" s="174"/>
      <c r="E648" s="173" t="str">
        <f t="shared" si="15"/>
        <v/>
      </c>
      <c r="F648" s="173"/>
    </row>
    <row r="649" spans="2:6" x14ac:dyDescent="0.3">
      <c r="B649" s="183" t="s">
        <v>72</v>
      </c>
      <c r="C649" s="184" t="s">
        <v>55</v>
      </c>
      <c r="D649" s="174">
        <v>27957</v>
      </c>
      <c r="E649" s="173" t="str">
        <f t="shared" si="15"/>
        <v>Sênior</v>
      </c>
      <c r="F649" s="173" t="s">
        <v>737</v>
      </c>
    </row>
    <row r="650" spans="2:6" x14ac:dyDescent="0.3">
      <c r="B650" s="183" t="s">
        <v>644</v>
      </c>
      <c r="C650" s="184" t="s">
        <v>61</v>
      </c>
      <c r="D650" s="174"/>
      <c r="E650" s="173" t="str">
        <f t="shared" si="15"/>
        <v/>
      </c>
      <c r="F650" s="173"/>
    </row>
    <row r="651" spans="2:6" x14ac:dyDescent="0.3">
      <c r="B651" s="183" t="s">
        <v>148</v>
      </c>
      <c r="C651" s="184" t="s">
        <v>69</v>
      </c>
      <c r="D651" s="174"/>
      <c r="E651" s="173" t="str">
        <f t="shared" si="15"/>
        <v/>
      </c>
      <c r="F651" s="173"/>
    </row>
    <row r="652" spans="2:6" x14ac:dyDescent="0.3">
      <c r="B652" s="183" t="s">
        <v>811</v>
      </c>
      <c r="C652" s="184" t="s">
        <v>140</v>
      </c>
      <c r="D652" s="174">
        <v>21551</v>
      </c>
      <c r="E652" s="173" t="str">
        <f t="shared" si="15"/>
        <v>Veterano</v>
      </c>
      <c r="F652" s="173" t="s">
        <v>737</v>
      </c>
    </row>
    <row r="653" spans="2:6" x14ac:dyDescent="0.3">
      <c r="B653" s="183" t="s">
        <v>783</v>
      </c>
      <c r="C653" s="184" t="s">
        <v>56</v>
      </c>
      <c r="D653" s="174">
        <v>29449</v>
      </c>
      <c r="E653" s="173" t="str">
        <f t="shared" si="15"/>
        <v>Sênior</v>
      </c>
      <c r="F653" s="173" t="s">
        <v>737</v>
      </c>
    </row>
    <row r="654" spans="2:6" x14ac:dyDescent="0.3">
      <c r="B654" s="183" t="s">
        <v>852</v>
      </c>
      <c r="C654" s="184" t="s">
        <v>354</v>
      </c>
      <c r="D654" s="174"/>
      <c r="E654" s="173" t="str">
        <f t="shared" si="15"/>
        <v/>
      </c>
      <c r="F654" s="173"/>
    </row>
    <row r="655" spans="2:6" x14ac:dyDescent="0.3">
      <c r="B655" s="183" t="s">
        <v>848</v>
      </c>
      <c r="C655" s="184" t="s">
        <v>56</v>
      </c>
      <c r="D655" s="174">
        <v>28268</v>
      </c>
      <c r="E655" s="173" t="str">
        <f t="shared" si="15"/>
        <v>Sênior</v>
      </c>
      <c r="F655" s="173" t="s">
        <v>737</v>
      </c>
    </row>
    <row r="656" spans="2:6" x14ac:dyDescent="0.3">
      <c r="B656" s="183" t="s">
        <v>541</v>
      </c>
      <c r="C656" s="184" t="s">
        <v>421</v>
      </c>
      <c r="D656" s="174">
        <v>38806</v>
      </c>
      <c r="E656" s="173" t="str">
        <f t="shared" si="15"/>
        <v>S13</v>
      </c>
      <c r="F656" s="173"/>
    </row>
    <row r="657" spans="2:6" x14ac:dyDescent="0.3">
      <c r="B657" s="183" t="s">
        <v>229</v>
      </c>
      <c r="C657" s="184" t="s">
        <v>68</v>
      </c>
      <c r="D657" s="174"/>
      <c r="E657" s="173" t="str">
        <f t="shared" si="15"/>
        <v/>
      </c>
      <c r="F657" s="173"/>
    </row>
    <row r="658" spans="2:6" x14ac:dyDescent="0.3">
      <c r="B658" s="183" t="s">
        <v>675</v>
      </c>
      <c r="C658" s="184" t="s">
        <v>668</v>
      </c>
      <c r="D658" s="174"/>
      <c r="E658" s="173" t="str">
        <f t="shared" si="15"/>
        <v/>
      </c>
      <c r="F658" s="173"/>
    </row>
    <row r="659" spans="2:6" x14ac:dyDescent="0.3">
      <c r="B659" s="183" t="s">
        <v>579</v>
      </c>
      <c r="C659" s="184" t="s">
        <v>55</v>
      </c>
      <c r="D659" s="174">
        <v>40414</v>
      </c>
      <c r="E659" s="173" t="str">
        <f t="shared" si="15"/>
        <v>S11</v>
      </c>
      <c r="F659" s="173"/>
    </row>
    <row r="660" spans="2:6" x14ac:dyDescent="0.3">
      <c r="B660" s="183" t="s">
        <v>213</v>
      </c>
      <c r="C660" s="184" t="s">
        <v>401</v>
      </c>
      <c r="D660" s="174">
        <v>37055</v>
      </c>
      <c r="E660" s="173" t="str">
        <f t="shared" si="15"/>
        <v>S17</v>
      </c>
      <c r="F660" s="173"/>
    </row>
    <row r="661" spans="2:6" x14ac:dyDescent="0.3">
      <c r="B661" s="183" t="s">
        <v>328</v>
      </c>
      <c r="C661" s="184" t="s">
        <v>68</v>
      </c>
      <c r="D661" s="174"/>
      <c r="E661" s="173" t="str">
        <f t="shared" si="15"/>
        <v/>
      </c>
      <c r="F661" s="173"/>
    </row>
    <row r="662" spans="2:6" x14ac:dyDescent="0.3">
      <c r="B662" s="183" t="s">
        <v>212</v>
      </c>
      <c r="C662" s="184" t="s">
        <v>55</v>
      </c>
      <c r="D662" s="174">
        <v>36433</v>
      </c>
      <c r="E662" s="173" t="str">
        <f t="shared" si="15"/>
        <v>S19</v>
      </c>
      <c r="F662" s="173"/>
    </row>
    <row r="663" spans="2:6" x14ac:dyDescent="0.3">
      <c r="B663" s="183" t="s">
        <v>380</v>
      </c>
      <c r="C663" s="184" t="s">
        <v>62</v>
      </c>
      <c r="D663" s="174"/>
      <c r="E663" s="173" t="str">
        <f t="shared" si="15"/>
        <v/>
      </c>
      <c r="F663" s="173"/>
    </row>
    <row r="664" spans="2:6" x14ac:dyDescent="0.3">
      <c r="B664" s="183" t="s">
        <v>331</v>
      </c>
      <c r="C664" s="184" t="s">
        <v>140</v>
      </c>
      <c r="D664" s="174">
        <v>26717</v>
      </c>
      <c r="E664" s="173" t="str">
        <f t="shared" si="15"/>
        <v>Veterano</v>
      </c>
      <c r="F664" s="173" t="s">
        <v>737</v>
      </c>
    </row>
    <row r="665" spans="2:6" x14ac:dyDescent="0.3">
      <c r="B665" s="183" t="s">
        <v>237</v>
      </c>
      <c r="C665" s="184" t="s">
        <v>55</v>
      </c>
      <c r="D665" s="174">
        <v>33829</v>
      </c>
      <c r="E665" s="173" t="str">
        <f t="shared" si="15"/>
        <v>Adulto</v>
      </c>
      <c r="F665" s="173" t="s">
        <v>737</v>
      </c>
    </row>
    <row r="666" spans="2:6" x14ac:dyDescent="0.3">
      <c r="B666" s="183" t="s">
        <v>463</v>
      </c>
      <c r="C666" s="184" t="s">
        <v>68</v>
      </c>
      <c r="D666" s="174"/>
      <c r="E666" s="173" t="str">
        <f t="shared" si="15"/>
        <v/>
      </c>
      <c r="F666" s="173"/>
    </row>
    <row r="667" spans="2:6" x14ac:dyDescent="0.3">
      <c r="B667" s="183" t="s">
        <v>330</v>
      </c>
      <c r="C667" s="184" t="s">
        <v>68</v>
      </c>
      <c r="D667" s="174"/>
      <c r="E667" s="173" t="str">
        <f t="shared" si="15"/>
        <v/>
      </c>
      <c r="F667" s="173"/>
    </row>
    <row r="668" spans="2:6" x14ac:dyDescent="0.3">
      <c r="B668" s="183" t="s">
        <v>681</v>
      </c>
      <c r="C668" s="184" t="s">
        <v>401</v>
      </c>
      <c r="D668" s="174"/>
      <c r="E668" s="173" t="str">
        <f t="shared" si="15"/>
        <v/>
      </c>
      <c r="F668" s="173"/>
    </row>
    <row r="669" spans="2:6" x14ac:dyDescent="0.3">
      <c r="B669" s="183" t="s">
        <v>817</v>
      </c>
      <c r="C669" s="184" t="s">
        <v>69</v>
      </c>
      <c r="D669" s="174">
        <v>38404</v>
      </c>
      <c r="E669" s="173" t="str">
        <f t="shared" si="15"/>
        <v>S13</v>
      </c>
      <c r="F669" s="173" t="s">
        <v>737</v>
      </c>
    </row>
    <row r="670" spans="2:6" x14ac:dyDescent="0.3">
      <c r="B670" s="183" t="s">
        <v>240</v>
      </c>
      <c r="C670" s="184" t="s">
        <v>69</v>
      </c>
      <c r="D670" s="174">
        <v>37214</v>
      </c>
      <c r="E670" s="173" t="str">
        <f t="shared" si="15"/>
        <v>S17</v>
      </c>
      <c r="F670" s="173"/>
    </row>
    <row r="671" spans="2:6" x14ac:dyDescent="0.3">
      <c r="B671" s="183" t="s">
        <v>248</v>
      </c>
      <c r="C671" s="184" t="s">
        <v>149</v>
      </c>
      <c r="D671" s="174"/>
      <c r="E671" s="173" t="str">
        <f t="shared" si="15"/>
        <v/>
      </c>
      <c r="F671" s="173"/>
    </row>
    <row r="672" spans="2:6" x14ac:dyDescent="0.3">
      <c r="B672" s="183" t="s">
        <v>300</v>
      </c>
      <c r="C672" s="184" t="s">
        <v>140</v>
      </c>
      <c r="D672" s="174">
        <v>37810</v>
      </c>
      <c r="E672" s="173" t="str">
        <f t="shared" si="15"/>
        <v>S15</v>
      </c>
      <c r="F672" s="173"/>
    </row>
    <row r="673" spans="2:6" x14ac:dyDescent="0.3">
      <c r="B673" s="183" t="s">
        <v>794</v>
      </c>
      <c r="C673" s="184" t="s">
        <v>140</v>
      </c>
      <c r="D673" s="174">
        <v>38294</v>
      </c>
      <c r="E673" s="173" t="str">
        <f t="shared" si="15"/>
        <v>S15</v>
      </c>
      <c r="F673" s="173" t="s">
        <v>737</v>
      </c>
    </row>
    <row r="674" spans="2:6" x14ac:dyDescent="0.3">
      <c r="B674" s="183" t="s">
        <v>483</v>
      </c>
      <c r="C674" s="184" t="s">
        <v>398</v>
      </c>
      <c r="D674" s="174">
        <v>36970</v>
      </c>
      <c r="E674" s="173" t="str">
        <f t="shared" si="15"/>
        <v>S17</v>
      </c>
      <c r="F674" s="173"/>
    </row>
    <row r="675" spans="2:6" x14ac:dyDescent="0.3">
      <c r="B675" s="183" t="s">
        <v>342</v>
      </c>
      <c r="C675" s="184" t="s">
        <v>55</v>
      </c>
      <c r="D675" s="174"/>
      <c r="E675" s="173" t="str">
        <f t="shared" si="15"/>
        <v/>
      </c>
      <c r="F675" s="173"/>
    </row>
    <row r="676" spans="2:6" x14ac:dyDescent="0.3">
      <c r="B676" s="183" t="s">
        <v>763</v>
      </c>
      <c r="C676" s="184" t="s">
        <v>56</v>
      </c>
      <c r="D676" s="174">
        <v>39653</v>
      </c>
      <c r="E676" s="173" t="str">
        <f t="shared" si="15"/>
        <v>S11</v>
      </c>
      <c r="F676" s="173" t="s">
        <v>737</v>
      </c>
    </row>
    <row r="677" spans="2:6" x14ac:dyDescent="0.3">
      <c r="B677" s="183" t="s">
        <v>739</v>
      </c>
      <c r="C677" s="184" t="s">
        <v>55</v>
      </c>
      <c r="D677" s="174">
        <v>37823</v>
      </c>
      <c r="E677" s="173" t="str">
        <f t="shared" si="15"/>
        <v>S15</v>
      </c>
      <c r="F677" s="173" t="s">
        <v>737</v>
      </c>
    </row>
    <row r="678" spans="2:6" x14ac:dyDescent="0.3">
      <c r="B678" s="183" t="s">
        <v>101</v>
      </c>
      <c r="C678" s="184" t="s">
        <v>55</v>
      </c>
      <c r="D678" s="174"/>
      <c r="E678" s="173" t="str">
        <f t="shared" si="15"/>
        <v/>
      </c>
      <c r="F678" s="173"/>
    </row>
    <row r="679" spans="2:6" x14ac:dyDescent="0.3">
      <c r="B679" s="183" t="s">
        <v>414</v>
      </c>
      <c r="C679" s="184" t="s">
        <v>443</v>
      </c>
      <c r="D679" s="174">
        <v>38097</v>
      </c>
      <c r="E679" s="173" t="str">
        <f t="shared" si="15"/>
        <v>S15</v>
      </c>
      <c r="F679" s="173"/>
    </row>
    <row r="680" spans="2:6" x14ac:dyDescent="0.3">
      <c r="B680" s="183" t="s">
        <v>201</v>
      </c>
      <c r="C680" s="184" t="s">
        <v>56</v>
      </c>
      <c r="D680" s="174">
        <v>37617</v>
      </c>
      <c r="E680" s="173" t="str">
        <f t="shared" si="15"/>
        <v>S17</v>
      </c>
      <c r="F680" s="173" t="s">
        <v>737</v>
      </c>
    </row>
    <row r="681" spans="2:6" x14ac:dyDescent="0.3">
      <c r="B681" s="183" t="s">
        <v>186</v>
      </c>
      <c r="C681" s="184" t="s">
        <v>156</v>
      </c>
      <c r="D681" s="174"/>
      <c r="E681" s="173" t="str">
        <f t="shared" si="15"/>
        <v/>
      </c>
      <c r="F681" s="173"/>
    </row>
    <row r="682" spans="2:6" x14ac:dyDescent="0.3">
      <c r="B682" s="183" t="s">
        <v>514</v>
      </c>
      <c r="C682" s="184" t="s">
        <v>55</v>
      </c>
      <c r="D682" s="174">
        <v>37991</v>
      </c>
      <c r="E682" s="173" t="str">
        <f t="shared" si="15"/>
        <v>S15</v>
      </c>
      <c r="F682" s="173"/>
    </row>
    <row r="683" spans="2:6" x14ac:dyDescent="0.3">
      <c r="B683" s="183" t="s">
        <v>306</v>
      </c>
      <c r="C683" s="184" t="s">
        <v>140</v>
      </c>
      <c r="D683" s="174">
        <v>38350</v>
      </c>
      <c r="E683" s="173" t="str">
        <f t="shared" si="15"/>
        <v>S15</v>
      </c>
      <c r="F683" s="173"/>
    </row>
    <row r="684" spans="2:6" x14ac:dyDescent="0.3">
      <c r="B684" s="183" t="s">
        <v>127</v>
      </c>
      <c r="C684" s="184" t="s">
        <v>56</v>
      </c>
      <c r="D684" s="174"/>
      <c r="E684" s="173" t="str">
        <f t="shared" si="15"/>
        <v/>
      </c>
      <c r="F684" s="173"/>
    </row>
    <row r="685" spans="2:6" x14ac:dyDescent="0.3">
      <c r="B685" s="183" t="s">
        <v>552</v>
      </c>
      <c r="C685" s="184" t="s">
        <v>398</v>
      </c>
      <c r="D685" s="174">
        <v>38367</v>
      </c>
      <c r="E685" s="173" t="str">
        <f t="shared" si="15"/>
        <v>S13</v>
      </c>
      <c r="F685" s="173"/>
    </row>
    <row r="686" spans="2:6" x14ac:dyDescent="0.3">
      <c r="B686" s="183" t="s">
        <v>169</v>
      </c>
      <c r="C686" s="184" t="s">
        <v>69</v>
      </c>
      <c r="D686" s="174">
        <v>37715</v>
      </c>
      <c r="E686" s="173" t="str">
        <f t="shared" si="15"/>
        <v>S15</v>
      </c>
      <c r="F686" s="173" t="s">
        <v>737</v>
      </c>
    </row>
    <row r="687" spans="2:6" x14ac:dyDescent="0.3">
      <c r="B687" s="183" t="s">
        <v>334</v>
      </c>
      <c r="C687" s="184" t="s">
        <v>55</v>
      </c>
      <c r="D687" s="174"/>
      <c r="E687" s="173" t="str">
        <f t="shared" si="15"/>
        <v/>
      </c>
      <c r="F687" s="173"/>
    </row>
    <row r="688" spans="2:6" x14ac:dyDescent="0.3">
      <c r="B688" s="183" t="s">
        <v>256</v>
      </c>
      <c r="C688" s="184" t="s">
        <v>97</v>
      </c>
      <c r="D688" s="174"/>
      <c r="E688" s="173" t="str">
        <f t="shared" si="15"/>
        <v/>
      </c>
      <c r="F688" s="173"/>
    </row>
    <row r="689" spans="2:6" x14ac:dyDescent="0.3">
      <c r="B689" s="183" t="s">
        <v>232</v>
      </c>
      <c r="C689" s="184" t="s">
        <v>68</v>
      </c>
      <c r="D689" s="174"/>
      <c r="E689" s="173" t="str">
        <f t="shared" si="15"/>
        <v/>
      </c>
      <c r="F689" s="173"/>
    </row>
    <row r="690" spans="2:6" x14ac:dyDescent="0.3">
      <c r="B690" s="183" t="s">
        <v>199</v>
      </c>
      <c r="C690" s="184" t="s">
        <v>401</v>
      </c>
      <c r="D690" s="174">
        <v>37325</v>
      </c>
      <c r="E690" s="173" t="str">
        <f t="shared" si="15"/>
        <v>S17</v>
      </c>
      <c r="F690" s="173"/>
    </row>
    <row r="691" spans="2:6" x14ac:dyDescent="0.3">
      <c r="B691" s="183" t="s">
        <v>357</v>
      </c>
      <c r="C691" s="184" t="s">
        <v>398</v>
      </c>
      <c r="D691" s="174"/>
      <c r="E691" s="173" t="str">
        <f t="shared" si="15"/>
        <v/>
      </c>
      <c r="F691" s="173"/>
    </row>
    <row r="692" spans="2:6" x14ac:dyDescent="0.3">
      <c r="B692" s="183" t="s">
        <v>553</v>
      </c>
      <c r="C692" s="184" t="s">
        <v>398</v>
      </c>
      <c r="D692" s="174">
        <v>38975</v>
      </c>
      <c r="E692" s="173" t="str">
        <f t="shared" si="15"/>
        <v>S13</v>
      </c>
      <c r="F692" s="173"/>
    </row>
    <row r="693" spans="2:6" x14ac:dyDescent="0.3">
      <c r="B693" s="183" t="s">
        <v>115</v>
      </c>
      <c r="C693" s="184" t="s">
        <v>69</v>
      </c>
      <c r="D693" s="174"/>
      <c r="E693" s="173" t="str">
        <f t="shared" si="15"/>
        <v/>
      </c>
      <c r="F693" s="173"/>
    </row>
    <row r="694" spans="2:6" x14ac:dyDescent="0.3">
      <c r="B694" s="183" t="s">
        <v>84</v>
      </c>
      <c r="C694" s="184" t="s">
        <v>69</v>
      </c>
      <c r="D694" s="174"/>
      <c r="E694" s="173" t="str">
        <f t="shared" si="15"/>
        <v/>
      </c>
      <c r="F694" s="173"/>
    </row>
    <row r="695" spans="2:6" x14ac:dyDescent="0.3">
      <c r="B695" s="183" t="s">
        <v>384</v>
      </c>
      <c r="C695" s="184" t="s">
        <v>401</v>
      </c>
      <c r="D695" s="174"/>
      <c r="E695" s="173" t="str">
        <f t="shared" si="15"/>
        <v/>
      </c>
      <c r="F695" s="173"/>
    </row>
    <row r="696" spans="2:6" x14ac:dyDescent="0.3">
      <c r="B696" s="183" t="s">
        <v>360</v>
      </c>
      <c r="C696" s="184" t="s">
        <v>56</v>
      </c>
      <c r="D696" s="174"/>
      <c r="E696" s="173" t="str">
        <f t="shared" si="15"/>
        <v/>
      </c>
      <c r="F696" s="173"/>
    </row>
    <row r="697" spans="2:6" x14ac:dyDescent="0.3">
      <c r="B697" s="183" t="s">
        <v>582</v>
      </c>
      <c r="C697" s="184" t="s">
        <v>398</v>
      </c>
      <c r="D697" s="174">
        <v>39127</v>
      </c>
      <c r="E697" s="173" t="str">
        <f t="shared" si="15"/>
        <v>S11</v>
      </c>
      <c r="F697" s="173"/>
    </row>
    <row r="698" spans="2:6" x14ac:dyDescent="0.3">
      <c r="B698" s="183" t="s">
        <v>691</v>
      </c>
      <c r="C698" s="184" t="s">
        <v>56</v>
      </c>
      <c r="D698" s="174">
        <v>28759</v>
      </c>
      <c r="E698" s="173" t="str">
        <f t="shared" si="15"/>
        <v>Sênior</v>
      </c>
      <c r="F698" s="173" t="s">
        <v>737</v>
      </c>
    </row>
    <row r="699" spans="2:6" x14ac:dyDescent="0.3">
      <c r="B699" s="183" t="s">
        <v>102</v>
      </c>
      <c r="C699" s="184" t="s">
        <v>68</v>
      </c>
      <c r="D699" s="174"/>
      <c r="E699" s="173" t="str">
        <f t="shared" si="15"/>
        <v/>
      </c>
      <c r="F699" s="173"/>
    </row>
    <row r="700" spans="2:6" x14ac:dyDescent="0.3">
      <c r="B700" s="183" t="s">
        <v>645</v>
      </c>
      <c r="C700" s="184" t="s">
        <v>61</v>
      </c>
      <c r="D700" s="174"/>
      <c r="E700" s="173" t="str">
        <f t="shared" si="15"/>
        <v/>
      </c>
      <c r="F700" s="173"/>
    </row>
    <row r="701" spans="2:6" x14ac:dyDescent="0.3">
      <c r="B701" s="183" t="s">
        <v>208</v>
      </c>
      <c r="C701" s="184" t="s">
        <v>443</v>
      </c>
      <c r="D701" s="174">
        <v>36507</v>
      </c>
      <c r="E701" s="173" t="str">
        <f t="shared" si="15"/>
        <v>S19</v>
      </c>
      <c r="F701" s="173"/>
    </row>
    <row r="702" spans="2:6" x14ac:dyDescent="0.3">
      <c r="B702" s="183" t="s">
        <v>346</v>
      </c>
      <c r="C702" s="184" t="s">
        <v>354</v>
      </c>
      <c r="D702" s="174">
        <v>37050</v>
      </c>
      <c r="E702" s="173" t="str">
        <f t="shared" si="15"/>
        <v>S17</v>
      </c>
      <c r="F702" s="173"/>
    </row>
    <row r="703" spans="2:6" x14ac:dyDescent="0.3">
      <c r="B703" s="183" t="s">
        <v>309</v>
      </c>
      <c r="C703" s="184" t="s">
        <v>69</v>
      </c>
      <c r="D703" s="174">
        <v>38303</v>
      </c>
      <c r="E703" s="173" t="str">
        <f t="shared" si="15"/>
        <v>S15</v>
      </c>
      <c r="F703" s="173"/>
    </row>
    <row r="704" spans="2:6" x14ac:dyDescent="0.3">
      <c r="B704" s="183" t="s">
        <v>692</v>
      </c>
      <c r="C704" s="184" t="s">
        <v>56</v>
      </c>
      <c r="D704" s="174"/>
      <c r="E704" s="173" t="str">
        <f t="shared" si="15"/>
        <v/>
      </c>
      <c r="F704" s="173"/>
    </row>
    <row r="705" spans="2:6" x14ac:dyDescent="0.3">
      <c r="B705" s="183" t="s">
        <v>676</v>
      </c>
      <c r="C705" s="184" t="s">
        <v>668</v>
      </c>
      <c r="D705" s="174"/>
      <c r="E705" s="173" t="str">
        <f t="shared" si="15"/>
        <v/>
      </c>
      <c r="F705" s="173"/>
    </row>
    <row r="706" spans="2:6" x14ac:dyDescent="0.3">
      <c r="B706" s="183" t="s">
        <v>797</v>
      </c>
      <c r="C706" s="184" t="s">
        <v>140</v>
      </c>
      <c r="D706" s="174">
        <v>38876</v>
      </c>
      <c r="E706" s="173" t="str">
        <f t="shared" si="15"/>
        <v>S13</v>
      </c>
      <c r="F706" s="173" t="s">
        <v>737</v>
      </c>
    </row>
    <row r="707" spans="2:6" x14ac:dyDescent="0.3">
      <c r="B707" s="183" t="s">
        <v>777</v>
      </c>
      <c r="C707" s="184" t="s">
        <v>398</v>
      </c>
      <c r="D707" s="174">
        <v>38880</v>
      </c>
      <c r="E707" s="173" t="str">
        <f t="shared" si="15"/>
        <v>S13</v>
      </c>
      <c r="F707" s="173" t="s">
        <v>737</v>
      </c>
    </row>
    <row r="708" spans="2:6" x14ac:dyDescent="0.3">
      <c r="B708" s="183" t="s">
        <v>872</v>
      </c>
      <c r="C708" s="184" t="s">
        <v>398</v>
      </c>
      <c r="D708" s="174"/>
      <c r="E708" s="173" t="str">
        <f t="shared" ref="E708:E744" si="16">IFERROR(VLOOKUP(YEAR($D708),$H:$I,2,FALSE),"")</f>
        <v/>
      </c>
      <c r="F708" s="173"/>
    </row>
    <row r="709" spans="2:6" x14ac:dyDescent="0.3">
      <c r="B709" s="183" t="s">
        <v>136</v>
      </c>
      <c r="C709" s="184" t="s">
        <v>69</v>
      </c>
      <c r="D709" s="174">
        <v>36739</v>
      </c>
      <c r="E709" s="173" t="str">
        <f t="shared" si="16"/>
        <v>S19</v>
      </c>
      <c r="F709" s="173" t="s">
        <v>737</v>
      </c>
    </row>
    <row r="710" spans="2:6" x14ac:dyDescent="0.3">
      <c r="B710" s="183" t="s">
        <v>778</v>
      </c>
      <c r="C710" s="184" t="s">
        <v>398</v>
      </c>
      <c r="D710" s="174">
        <v>37723</v>
      </c>
      <c r="E710" s="173" t="str">
        <f t="shared" si="16"/>
        <v>S15</v>
      </c>
      <c r="F710" s="173" t="s">
        <v>737</v>
      </c>
    </row>
    <row r="711" spans="2:6" x14ac:dyDescent="0.3">
      <c r="B711" s="183" t="s">
        <v>820</v>
      </c>
      <c r="C711" s="184" t="s">
        <v>69</v>
      </c>
      <c r="D711" s="174">
        <v>36706</v>
      </c>
      <c r="E711" s="173" t="str">
        <f t="shared" si="16"/>
        <v>S19</v>
      </c>
      <c r="F711" s="173" t="s">
        <v>737</v>
      </c>
    </row>
    <row r="712" spans="2:6" x14ac:dyDescent="0.3">
      <c r="B712" s="183" t="s">
        <v>348</v>
      </c>
      <c r="C712" s="184" t="s">
        <v>354</v>
      </c>
      <c r="D712" s="174">
        <v>37419</v>
      </c>
      <c r="E712" s="173" t="str">
        <f t="shared" si="16"/>
        <v>S17</v>
      </c>
      <c r="F712" s="173"/>
    </row>
    <row r="713" spans="2:6" x14ac:dyDescent="0.3">
      <c r="B713" s="183" t="s">
        <v>491</v>
      </c>
      <c r="C713" s="184" t="s">
        <v>354</v>
      </c>
      <c r="D713" s="174">
        <v>37790</v>
      </c>
      <c r="E713" s="173" t="str">
        <f t="shared" si="16"/>
        <v>S15</v>
      </c>
      <c r="F713" s="173"/>
    </row>
    <row r="714" spans="2:6" x14ac:dyDescent="0.3">
      <c r="B714" s="183" t="s">
        <v>774</v>
      </c>
      <c r="C714" s="184" t="s">
        <v>398</v>
      </c>
      <c r="D714" s="174">
        <v>38332</v>
      </c>
      <c r="E714" s="173" t="str">
        <f t="shared" si="16"/>
        <v>S15</v>
      </c>
      <c r="F714" s="173" t="s">
        <v>737</v>
      </c>
    </row>
    <row r="715" spans="2:6" x14ac:dyDescent="0.3">
      <c r="B715" s="183" t="s">
        <v>367</v>
      </c>
      <c r="C715" s="184" t="s">
        <v>55</v>
      </c>
      <c r="D715" s="174"/>
      <c r="E715" s="173" t="str">
        <f t="shared" si="16"/>
        <v/>
      </c>
      <c r="F715" s="173"/>
    </row>
    <row r="716" spans="2:6" x14ac:dyDescent="0.3">
      <c r="B716" s="183" t="s">
        <v>356</v>
      </c>
      <c r="C716" s="184" t="s">
        <v>142</v>
      </c>
      <c r="D716" s="174">
        <v>37620</v>
      </c>
      <c r="E716" s="173" t="str">
        <f t="shared" si="16"/>
        <v>S17</v>
      </c>
      <c r="F716" s="173"/>
    </row>
    <row r="717" spans="2:6" x14ac:dyDescent="0.3">
      <c r="B717" s="183" t="s">
        <v>762</v>
      </c>
      <c r="C717" s="184" t="s">
        <v>56</v>
      </c>
      <c r="D717" s="174">
        <v>38722</v>
      </c>
      <c r="E717" s="173" t="str">
        <f t="shared" si="16"/>
        <v>S13</v>
      </c>
      <c r="F717" s="173" t="s">
        <v>737</v>
      </c>
    </row>
    <row r="718" spans="2:6" x14ac:dyDescent="0.3">
      <c r="B718" s="183" t="s">
        <v>316</v>
      </c>
      <c r="C718" s="184" t="s">
        <v>140</v>
      </c>
      <c r="D718" s="174">
        <v>38758</v>
      </c>
      <c r="E718" s="173" t="str">
        <f t="shared" si="16"/>
        <v>S13</v>
      </c>
      <c r="F718" s="173"/>
    </row>
    <row r="719" spans="2:6" x14ac:dyDescent="0.3">
      <c r="B719" s="183" t="s">
        <v>407</v>
      </c>
      <c r="C719" s="184" t="s">
        <v>373</v>
      </c>
      <c r="D719" s="174">
        <v>38023</v>
      </c>
      <c r="E719" s="173" t="str">
        <f t="shared" si="16"/>
        <v>S15</v>
      </c>
      <c r="F719" s="173"/>
    </row>
    <row r="720" spans="2:6" x14ac:dyDescent="0.3">
      <c r="B720" s="183" t="s">
        <v>272</v>
      </c>
      <c r="C720" s="184" t="s">
        <v>443</v>
      </c>
      <c r="D720" s="174">
        <v>37114</v>
      </c>
      <c r="E720" s="173" t="str">
        <f t="shared" si="16"/>
        <v>S17</v>
      </c>
      <c r="F720" s="173"/>
    </row>
    <row r="721" spans="2:6" x14ac:dyDescent="0.3">
      <c r="B721" s="183" t="s">
        <v>386</v>
      </c>
      <c r="C721" s="184" t="s">
        <v>140</v>
      </c>
      <c r="D721" s="174">
        <v>36226</v>
      </c>
      <c r="E721" s="173" t="str">
        <f t="shared" si="16"/>
        <v>S19</v>
      </c>
      <c r="F721" s="173"/>
    </row>
    <row r="722" spans="2:6" x14ac:dyDescent="0.3">
      <c r="B722" s="183" t="s">
        <v>515</v>
      </c>
      <c r="C722" s="184" t="s">
        <v>69</v>
      </c>
      <c r="D722" s="174"/>
      <c r="E722" s="173" t="str">
        <f t="shared" si="16"/>
        <v/>
      </c>
      <c r="F722" s="173"/>
    </row>
    <row r="723" spans="2:6" x14ac:dyDescent="0.3">
      <c r="B723" s="183" t="s">
        <v>444</v>
      </c>
      <c r="C723" s="184" t="s">
        <v>142</v>
      </c>
      <c r="D723" s="174">
        <v>36253</v>
      </c>
      <c r="E723" s="173" t="str">
        <f t="shared" si="16"/>
        <v>S19</v>
      </c>
      <c r="F723" s="173"/>
    </row>
    <row r="724" spans="2:6" x14ac:dyDescent="0.3">
      <c r="B724" s="183" t="s">
        <v>179</v>
      </c>
      <c r="C724" s="184" t="s">
        <v>140</v>
      </c>
      <c r="D724" s="174"/>
      <c r="E724" s="173" t="str">
        <f t="shared" si="16"/>
        <v/>
      </c>
      <c r="F724" s="173"/>
    </row>
    <row r="725" spans="2:6" x14ac:dyDescent="0.3">
      <c r="B725" s="183" t="s">
        <v>606</v>
      </c>
      <c r="C725" s="184" t="s">
        <v>443</v>
      </c>
      <c r="D725" s="174">
        <v>37725</v>
      </c>
      <c r="E725" s="173" t="str">
        <f t="shared" si="16"/>
        <v>S15</v>
      </c>
      <c r="F725" s="173" t="s">
        <v>737</v>
      </c>
    </row>
    <row r="726" spans="2:6" x14ac:dyDescent="0.3">
      <c r="B726" s="183" t="s">
        <v>476</v>
      </c>
      <c r="C726" s="184" t="s">
        <v>354</v>
      </c>
      <c r="D726" s="174">
        <v>37169</v>
      </c>
      <c r="E726" s="173" t="str">
        <f t="shared" si="16"/>
        <v>S17</v>
      </c>
      <c r="F726" s="173"/>
    </row>
    <row r="727" spans="2:6" x14ac:dyDescent="0.3">
      <c r="B727" s="183" t="s">
        <v>282</v>
      </c>
      <c r="C727" s="184" t="s">
        <v>69</v>
      </c>
      <c r="D727" s="174">
        <v>37907</v>
      </c>
      <c r="E727" s="173" t="str">
        <f t="shared" si="16"/>
        <v>S15</v>
      </c>
      <c r="F727" s="173"/>
    </row>
    <row r="728" spans="2:6" x14ac:dyDescent="0.3">
      <c r="B728" s="183" t="s">
        <v>264</v>
      </c>
      <c r="C728" s="184" t="s">
        <v>55</v>
      </c>
      <c r="D728" s="174"/>
      <c r="E728" s="173" t="str">
        <f t="shared" si="16"/>
        <v/>
      </c>
      <c r="F728" s="173"/>
    </row>
    <row r="729" spans="2:6" x14ac:dyDescent="0.3">
      <c r="B729" s="183" t="s">
        <v>569</v>
      </c>
      <c r="C729" s="184" t="s">
        <v>69</v>
      </c>
      <c r="D729" s="174">
        <v>39199</v>
      </c>
      <c r="E729" s="173" t="str">
        <f t="shared" si="16"/>
        <v>S11</v>
      </c>
      <c r="F729" s="173"/>
    </row>
    <row r="730" spans="2:6" x14ac:dyDescent="0.3">
      <c r="B730" s="183" t="s">
        <v>464</v>
      </c>
      <c r="C730" s="184" t="s">
        <v>142</v>
      </c>
      <c r="D730" s="174"/>
      <c r="E730" s="173" t="str">
        <f t="shared" si="16"/>
        <v/>
      </c>
      <c r="F730" s="173"/>
    </row>
    <row r="731" spans="2:6" x14ac:dyDescent="0.3">
      <c r="B731" s="183" t="s">
        <v>219</v>
      </c>
      <c r="C731" s="184" t="s">
        <v>401</v>
      </c>
      <c r="D731" s="174">
        <v>37771</v>
      </c>
      <c r="E731" s="173" t="str">
        <f t="shared" si="16"/>
        <v>S15</v>
      </c>
      <c r="F731" s="173"/>
    </row>
    <row r="732" spans="2:6" x14ac:dyDescent="0.3">
      <c r="B732" s="183" t="s">
        <v>611</v>
      </c>
      <c r="C732" s="184" t="s">
        <v>149</v>
      </c>
      <c r="D732" s="174"/>
      <c r="E732" s="173" t="str">
        <f t="shared" si="16"/>
        <v/>
      </c>
      <c r="F732" s="173"/>
    </row>
    <row r="733" spans="2:6" x14ac:dyDescent="0.3">
      <c r="B733" s="183" t="s">
        <v>500</v>
      </c>
      <c r="C733" s="184" t="s">
        <v>398</v>
      </c>
      <c r="D733" s="174">
        <v>38200</v>
      </c>
      <c r="E733" s="173" t="str">
        <f t="shared" si="16"/>
        <v>S15</v>
      </c>
      <c r="F733" s="173"/>
    </row>
    <row r="734" spans="2:6" x14ac:dyDescent="0.3">
      <c r="B734" s="183" t="s">
        <v>239</v>
      </c>
      <c r="C734" s="184" t="s">
        <v>69</v>
      </c>
      <c r="D734" s="174">
        <v>37300</v>
      </c>
      <c r="E734" s="173" t="str">
        <f t="shared" si="16"/>
        <v>S17</v>
      </c>
      <c r="F734" s="173" t="s">
        <v>737</v>
      </c>
    </row>
    <row r="735" spans="2:6" x14ac:dyDescent="0.3">
      <c r="B735" s="183" t="s">
        <v>542</v>
      </c>
      <c r="C735" s="184" t="s">
        <v>421</v>
      </c>
      <c r="D735" s="174">
        <v>38456</v>
      </c>
      <c r="E735" s="173" t="str">
        <f t="shared" si="16"/>
        <v>S13</v>
      </c>
      <c r="F735" s="173"/>
    </row>
    <row r="736" spans="2:6" x14ac:dyDescent="0.3">
      <c r="B736" s="183" t="s">
        <v>332</v>
      </c>
      <c r="C736" s="184" t="s">
        <v>55</v>
      </c>
      <c r="D736" s="174"/>
      <c r="E736" s="173" t="str">
        <f t="shared" si="16"/>
        <v/>
      </c>
      <c r="F736" s="173"/>
    </row>
    <row r="737" spans="2:6" x14ac:dyDescent="0.3">
      <c r="B737" s="183" t="s">
        <v>497</v>
      </c>
      <c r="C737" s="184" t="s">
        <v>354</v>
      </c>
      <c r="D737" s="174">
        <v>37791</v>
      </c>
      <c r="E737" s="173" t="str">
        <f t="shared" si="16"/>
        <v>S15</v>
      </c>
      <c r="F737" s="173"/>
    </row>
    <row r="738" spans="2:6" x14ac:dyDescent="0.3">
      <c r="B738" s="183" t="s">
        <v>677</v>
      </c>
      <c r="C738" s="184" t="s">
        <v>668</v>
      </c>
      <c r="D738" s="174"/>
      <c r="E738" s="173" t="str">
        <f t="shared" si="16"/>
        <v/>
      </c>
      <c r="F738" s="173"/>
    </row>
    <row r="739" spans="2:6" x14ac:dyDescent="0.3">
      <c r="B739" s="183" t="s">
        <v>161</v>
      </c>
      <c r="C739" s="184" t="s">
        <v>156</v>
      </c>
      <c r="D739" s="174"/>
      <c r="E739" s="173" t="str">
        <f t="shared" si="16"/>
        <v/>
      </c>
      <c r="F739" s="173"/>
    </row>
    <row r="740" spans="2:6" x14ac:dyDescent="0.3">
      <c r="B740" s="183" t="s">
        <v>583</v>
      </c>
      <c r="C740" s="184" t="s">
        <v>69</v>
      </c>
      <c r="D740" s="174"/>
      <c r="E740" s="173" t="str">
        <f t="shared" si="16"/>
        <v/>
      </c>
      <c r="F740" s="173"/>
    </row>
    <row r="741" spans="2:6" x14ac:dyDescent="0.3">
      <c r="B741" s="183" t="s">
        <v>445</v>
      </c>
      <c r="C741" s="184" t="s">
        <v>401</v>
      </c>
      <c r="D741" s="174"/>
      <c r="E741" s="173" t="str">
        <f t="shared" si="16"/>
        <v/>
      </c>
      <c r="F741" s="173"/>
    </row>
    <row r="742" spans="2:6" x14ac:dyDescent="0.3">
      <c r="B742" s="183" t="s">
        <v>369</v>
      </c>
      <c r="C742" s="184" t="s">
        <v>156</v>
      </c>
      <c r="D742" s="174">
        <v>37088</v>
      </c>
      <c r="E742" s="173" t="str">
        <f t="shared" si="16"/>
        <v>S17</v>
      </c>
      <c r="F742" s="173"/>
    </row>
    <row r="743" spans="2:6" x14ac:dyDescent="0.3">
      <c r="B743" s="183" t="s">
        <v>181</v>
      </c>
      <c r="C743" s="184" t="s">
        <v>55</v>
      </c>
      <c r="D743" s="174">
        <v>36180</v>
      </c>
      <c r="E743" s="173" t="str">
        <f t="shared" si="16"/>
        <v>S19</v>
      </c>
      <c r="F743" s="173"/>
    </row>
    <row r="744" spans="2:6" x14ac:dyDescent="0.3">
      <c r="B744" s="183" t="s">
        <v>112</v>
      </c>
      <c r="C744" s="184" t="s">
        <v>55</v>
      </c>
      <c r="D744" s="174">
        <v>34719</v>
      </c>
      <c r="E744" s="173" t="str">
        <f t="shared" si="16"/>
        <v>Adulto</v>
      </c>
      <c r="F744" s="173" t="s">
        <v>737</v>
      </c>
    </row>
  </sheetData>
  <autoFilter ref="B2:F728"/>
  <sortState ref="B3:F744">
    <sortCondition ref="B3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5"/>
  <sheetViews>
    <sheetView showGridLines="0" zoomScaleNormal="100" zoomScaleSheetLayoutView="100" workbookViewId="0">
      <selection activeCell="F23" sqref="F23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17" width="8.28515625" style="4" customWidth="1"/>
    <col min="18" max="18" width="1.85546875" style="4" customWidth="1"/>
    <col min="19" max="16384" width="9.28515625" style="4"/>
  </cols>
  <sheetData>
    <row r="2" spans="2:18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</row>
    <row r="3" spans="2:18" ht="12" x14ac:dyDescent="0.2">
      <c r="B3" s="7" t="s">
        <v>80</v>
      </c>
      <c r="D3" s="8">
        <f>SM!D3</f>
        <v>43052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</row>
    <row r="4" spans="2:18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</row>
    <row r="5" spans="2:18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43"/>
    </row>
    <row r="6" spans="2:18" ht="12" customHeight="1" x14ac:dyDescent="0.2">
      <c r="B6" s="26"/>
      <c r="C6" s="216" t="s">
        <v>1</v>
      </c>
      <c r="D6" s="222" t="s">
        <v>38</v>
      </c>
      <c r="E6" s="222" t="s">
        <v>39</v>
      </c>
      <c r="F6" s="218" t="s">
        <v>40</v>
      </c>
      <c r="G6" s="218" t="s">
        <v>41</v>
      </c>
      <c r="H6" s="217" t="str">
        <f>SM!F6</f>
        <v>TOTAL RK52</v>
      </c>
      <c r="I6" s="215" t="str">
        <f>SM!G6</f>
        <v>Torneios</v>
      </c>
      <c r="J6" s="11" t="str">
        <f>DM!J6</f>
        <v>4o</v>
      </c>
      <c r="K6" s="11" t="str">
        <f>DM!K6</f>
        <v>1o</v>
      </c>
      <c r="L6" s="11" t="str">
        <f>DM!L6</f>
        <v>1o</v>
      </c>
      <c r="M6" s="11" t="str">
        <f>DM!M6</f>
        <v>2o</v>
      </c>
      <c r="N6" s="11" t="str">
        <f>DM!N6</f>
        <v>3o</v>
      </c>
      <c r="O6" s="11" t="str">
        <f>DM!O6</f>
        <v>2o</v>
      </c>
      <c r="P6" s="11" t="str">
        <f>DM!P6</f>
        <v>4o</v>
      </c>
      <c r="Q6" s="11" t="str">
        <f>DM!Q6</f>
        <v>1o</v>
      </c>
      <c r="R6" s="144"/>
    </row>
    <row r="7" spans="2:18" ht="12" x14ac:dyDescent="0.2">
      <c r="B7" s="26"/>
      <c r="C7" s="216"/>
      <c r="D7" s="222"/>
      <c r="E7" s="222"/>
      <c r="F7" s="218"/>
      <c r="G7" s="218"/>
      <c r="H7" s="217">
        <f>SM!F7</f>
        <v>0</v>
      </c>
      <c r="I7" s="215">
        <f>SM!G7</f>
        <v>0</v>
      </c>
      <c r="J7" s="12" t="str">
        <f>DM!J7</f>
        <v>EST</v>
      </c>
      <c r="K7" s="12" t="str">
        <f>DM!K7</f>
        <v>EST</v>
      </c>
      <c r="L7" s="12" t="str">
        <f>DM!L7</f>
        <v>M-CWB</v>
      </c>
      <c r="M7" s="12" t="str">
        <f>DM!M7</f>
        <v>EST</v>
      </c>
      <c r="N7" s="12" t="str">
        <f>DM!N7</f>
        <v>EST</v>
      </c>
      <c r="O7" s="12" t="str">
        <f>DM!O7</f>
        <v>M-CWB</v>
      </c>
      <c r="P7" s="12" t="str">
        <f>DM!P7</f>
        <v>EST</v>
      </c>
      <c r="Q7" s="12" t="str">
        <f>DM!Q7</f>
        <v>M-OES</v>
      </c>
      <c r="R7" s="144"/>
    </row>
    <row r="8" spans="2:18" ht="12" x14ac:dyDescent="0.2">
      <c r="B8" s="29"/>
      <c r="C8" s="216"/>
      <c r="D8" s="222"/>
      <c r="E8" s="222"/>
      <c r="F8" s="218"/>
      <c r="G8" s="218"/>
      <c r="H8" s="217">
        <f>SM!F8</f>
        <v>0</v>
      </c>
      <c r="I8" s="215">
        <f>SM!G8</f>
        <v>0</v>
      </c>
      <c r="J8" s="13">
        <f>DM!J8</f>
        <v>42689</v>
      </c>
      <c r="K8" s="13">
        <f>DM!K8</f>
        <v>42849</v>
      </c>
      <c r="L8" s="13">
        <f>DM!L8</f>
        <v>42884</v>
      </c>
      <c r="M8" s="13">
        <f>DM!M8</f>
        <v>42905</v>
      </c>
      <c r="N8" s="13">
        <f>DM!N8</f>
        <v>42988</v>
      </c>
      <c r="O8" s="13">
        <f>DM!O8</f>
        <v>43017</v>
      </c>
      <c r="P8" s="13">
        <f>DM!P8</f>
        <v>43045</v>
      </c>
      <c r="Q8" s="13">
        <f>DM!Q8</f>
        <v>43052</v>
      </c>
      <c r="R8" s="144"/>
    </row>
    <row r="9" spans="2:18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44"/>
    </row>
    <row r="10" spans="2:18" ht="12" x14ac:dyDescent="0.2">
      <c r="B10" s="27"/>
      <c r="C10" s="1">
        <v>1</v>
      </c>
      <c r="D10" s="125" t="s">
        <v>368</v>
      </c>
      <c r="E10" s="105" t="s">
        <v>350</v>
      </c>
      <c r="F10" s="148" t="str">
        <f>IFERROR(VLOOKUP(D10,BD!$B:$D,2,FALSE),"")</f>
        <v>ACENB</v>
      </c>
      <c r="G10" s="148" t="str">
        <f>IFERROR(VLOOKUP(E10,BD!$B:$D,2,FALSE),"")</f>
        <v>ZARDO</v>
      </c>
      <c r="H10" s="149">
        <f>IF(COUNT(J10:R10)&gt;=5,SUM(LARGE(J10:R10,{1,2,3,4,5})),IF(COUNT(J10:R10)=4,SUM(LARGE(J10:R10,{1,2,3,4})),IF(COUNT(J10:R10)=3,SUM(LARGE(J10:R10,{1,2,3})),IF(COUNT(J10:R10)=2,SUM(LARGE(J10:R10,{1,2})),IF(COUNT(J10:R10)=1,SUM(LARGE(J10:R10,{1})),0)))))</f>
        <v>4800</v>
      </c>
      <c r="I10" s="150">
        <f t="shared" ref="I10:I20" si="0">COUNT(J10:R10)-COUNTIF(J10:R10,"=0")</f>
        <v>3</v>
      </c>
      <c r="J10" s="33"/>
      <c r="K10" s="33"/>
      <c r="L10" s="33"/>
      <c r="M10" s="33">
        <v>1600</v>
      </c>
      <c r="N10" s="33">
        <v>1600</v>
      </c>
      <c r="O10" s="33"/>
      <c r="P10" s="33">
        <v>1600</v>
      </c>
      <c r="Q10" s="33"/>
      <c r="R10" s="144"/>
    </row>
    <row r="11" spans="2:18" ht="12" x14ac:dyDescent="0.2">
      <c r="B11" s="27"/>
      <c r="C11" s="1">
        <v>2</v>
      </c>
      <c r="D11" s="105" t="s">
        <v>108</v>
      </c>
      <c r="E11" s="70" t="s">
        <v>222</v>
      </c>
      <c r="F11" s="148" t="str">
        <f>IFERROR(VLOOKUP(D11,BD!$B:$D,2,FALSE),"")</f>
        <v>AVULSO</v>
      </c>
      <c r="G11" s="148" t="str">
        <f>IFERROR(VLOOKUP(E11,BD!$B:$D,2,FALSE),"")</f>
        <v>AVULSO</v>
      </c>
      <c r="H11" s="149">
        <f>IF(COUNT(J11:R11)&gt;=5,SUM(LARGE(J11:R11,{1,2,3,4,5})),IF(COUNT(J11:R11)=4,SUM(LARGE(J11:R11,{1,2,3,4})),IF(COUNT(J11:R11)=3,SUM(LARGE(J11:R11,{1,2,3})),IF(COUNT(J11:R11)=2,SUM(LARGE(J11:R11,{1,2})),IF(COUNT(J11:R11)=1,SUM(LARGE(J11:R11,{1})),0)))))</f>
        <v>4520</v>
      </c>
      <c r="I11" s="150">
        <f t="shared" si="0"/>
        <v>4</v>
      </c>
      <c r="J11" s="33">
        <v>1120</v>
      </c>
      <c r="K11" s="33">
        <v>1600</v>
      </c>
      <c r="L11" s="33"/>
      <c r="M11" s="33">
        <v>1120</v>
      </c>
      <c r="N11" s="33"/>
      <c r="O11" s="33"/>
      <c r="P11" s="33"/>
      <c r="Q11" s="33">
        <v>680</v>
      </c>
      <c r="R11" s="144"/>
    </row>
    <row r="12" spans="2:18" ht="12" x14ac:dyDescent="0.2">
      <c r="B12" s="27"/>
      <c r="C12" s="204">
        <v>3</v>
      </c>
      <c r="D12" s="207" t="s">
        <v>788</v>
      </c>
      <c r="E12" s="205" t="s">
        <v>783</v>
      </c>
      <c r="F12" s="148" t="str">
        <f>IFERROR(VLOOKUP(D12,BD!$B:$D,2,FALSE),"")</f>
        <v>SMCC</v>
      </c>
      <c r="G12" s="148" t="str">
        <f>IFERROR(VLOOKUP(E12,BD!$B:$D,2,FALSE),"")</f>
        <v>SMCC</v>
      </c>
      <c r="H12" s="149">
        <f>IF(COUNT(J12:R12)&gt;=5,SUM(LARGE(J12:R12,{1,2,3,4,5})),IF(COUNT(J12:R12)=4,SUM(LARGE(J12:R12,{1,2,3,4})),IF(COUNT(J12:R12)=3,SUM(LARGE(J12:R12,{1,2,3})),IF(COUNT(J12:R12)=2,SUM(LARGE(J12:R12,{1,2})),IF(COUNT(J12:R12)=1,SUM(LARGE(J12:R12,{1})),0)))))</f>
        <v>3600</v>
      </c>
      <c r="I12" s="150">
        <f t="shared" si="0"/>
        <v>4</v>
      </c>
      <c r="J12" s="33"/>
      <c r="K12" s="33"/>
      <c r="L12" s="33">
        <v>800</v>
      </c>
      <c r="M12" s="33">
        <v>1120</v>
      </c>
      <c r="N12" s="33"/>
      <c r="O12" s="33">
        <v>800</v>
      </c>
      <c r="P12" s="33">
        <v>880</v>
      </c>
      <c r="Q12" s="33"/>
      <c r="R12" s="144"/>
    </row>
    <row r="13" spans="2:18" ht="12" x14ac:dyDescent="0.2">
      <c r="B13" s="27"/>
      <c r="C13" s="189"/>
      <c r="D13" s="2" t="s">
        <v>748</v>
      </c>
      <c r="E13" s="2" t="s">
        <v>745</v>
      </c>
      <c r="F13" s="148" t="str">
        <f>IFERROR(VLOOKUP(D13,BD!$B:$D,2,FALSE),"")</f>
        <v>BME</v>
      </c>
      <c r="G13" s="148" t="str">
        <f>IFERROR(VLOOKUP(E13,BD!$B:$D,2,FALSE),"")</f>
        <v>BME</v>
      </c>
      <c r="H13" s="149">
        <f>IF(COUNT(J13:R13)&gt;=5,SUM(LARGE(J13:R13,{1,2,3,4,5})),IF(COUNT(J13:R13)=4,SUM(LARGE(J13:R13,{1,2,3,4})),IF(COUNT(J13:R13)=3,SUM(LARGE(J13:R13,{1,2,3})),IF(COUNT(J13:R13)=2,SUM(LARGE(J13:R13,{1,2})),IF(COUNT(J13:R13)=1,SUM(LARGE(J13:R13,{1})),0)))))</f>
        <v>3600</v>
      </c>
      <c r="I13" s="150">
        <f t="shared" si="0"/>
        <v>4</v>
      </c>
      <c r="J13" s="33"/>
      <c r="K13" s="33">
        <v>880</v>
      </c>
      <c r="L13" s="33">
        <v>680</v>
      </c>
      <c r="M13" s="33"/>
      <c r="N13" s="33"/>
      <c r="O13" s="33">
        <v>680</v>
      </c>
      <c r="P13" s="33">
        <v>1360</v>
      </c>
      <c r="Q13" s="33"/>
      <c r="R13" s="144"/>
    </row>
    <row r="14" spans="2:18" ht="12" x14ac:dyDescent="0.2">
      <c r="B14" s="27"/>
      <c r="C14" s="189">
        <v>5</v>
      </c>
      <c r="D14" s="70" t="s">
        <v>164</v>
      </c>
      <c r="E14" s="2" t="s">
        <v>175</v>
      </c>
      <c r="F14" s="148" t="str">
        <f>IFERROR(VLOOKUP(D14,BD!$B:$D,2,FALSE),"")</f>
        <v>ILECE</v>
      </c>
      <c r="G14" s="148" t="str">
        <f>IFERROR(VLOOKUP(E14,BD!$B:$D,2,FALSE),"")</f>
        <v>ILECE</v>
      </c>
      <c r="H14" s="149">
        <f>IF(COUNT(J14:R14)&gt;=5,SUM(LARGE(J14:R14,{1,2,3,4,5})),IF(COUNT(J14:R14)=4,SUM(LARGE(J14:R14,{1,2,3,4})),IF(COUNT(J14:R14)=3,SUM(LARGE(J14:R14,{1,2,3})),IF(COUNT(J14:R14)=2,SUM(LARGE(J14:R14,{1,2})),IF(COUNT(J14:R14)=1,SUM(LARGE(J14:R14,{1})),0)))))</f>
        <v>2000</v>
      </c>
      <c r="I14" s="150">
        <f t="shared" si="0"/>
        <v>2</v>
      </c>
      <c r="J14" s="33"/>
      <c r="K14" s="33">
        <v>880</v>
      </c>
      <c r="L14" s="33"/>
      <c r="M14" s="33"/>
      <c r="N14" s="33">
        <v>1120</v>
      </c>
      <c r="O14" s="33"/>
      <c r="P14" s="33"/>
      <c r="Q14" s="33"/>
      <c r="R14" s="144"/>
    </row>
    <row r="15" spans="2:18" ht="12" x14ac:dyDescent="0.2">
      <c r="B15" s="27"/>
      <c r="C15" s="189">
        <v>6</v>
      </c>
      <c r="D15" s="70" t="s">
        <v>184</v>
      </c>
      <c r="E15" s="2" t="s">
        <v>243</v>
      </c>
      <c r="F15" s="148" t="str">
        <f>IFERROR(VLOOKUP(D15,BD!$B:$D,2,FALSE),"")</f>
        <v>ASSVP</v>
      </c>
      <c r="G15" s="243" t="s">
        <v>880</v>
      </c>
      <c r="H15" s="149">
        <f>IF(COUNT(J15:R15)&gt;=5,SUM(LARGE(J15:R15,{1,2,3,4,5})),IF(COUNT(J15:R15)=4,SUM(LARGE(J15:R15,{1,2,3,4})),IF(COUNT(J15:R15)=3,SUM(LARGE(J15:R15,{1,2,3})),IF(COUNT(J15:R15)=2,SUM(LARGE(J15:R15,{1,2})),IF(COUNT(J15:R15)=1,SUM(LARGE(J15:R15,{1})),0)))))</f>
        <v>1680</v>
      </c>
      <c r="I15" s="150">
        <f t="shared" si="0"/>
        <v>2</v>
      </c>
      <c r="J15" s="33"/>
      <c r="K15" s="33"/>
      <c r="L15" s="33"/>
      <c r="M15" s="33"/>
      <c r="N15" s="33"/>
      <c r="O15" s="33"/>
      <c r="P15" s="33">
        <v>880</v>
      </c>
      <c r="Q15" s="33">
        <v>800</v>
      </c>
      <c r="R15" s="144"/>
    </row>
    <row r="16" spans="2:18" ht="12" x14ac:dyDescent="0.2">
      <c r="B16" s="27"/>
      <c r="C16" s="202">
        <v>7</v>
      </c>
      <c r="D16" s="203" t="s">
        <v>816</v>
      </c>
      <c r="E16" s="203" t="s">
        <v>815</v>
      </c>
      <c r="F16" s="148" t="str">
        <f>IFERROR(VLOOKUP(D16,BD!$B:$D,2,FALSE),"")</f>
        <v>ASSVP</v>
      </c>
      <c r="G16" s="148" t="str">
        <f>IFERROR(VLOOKUP(E16,BD!$B:$D,2,FALSE),"")</f>
        <v>ASSVP</v>
      </c>
      <c r="H16" s="149">
        <f>IF(COUNT(J16:R16)&gt;=5,SUM(LARGE(J16:R16,{1,2,3,4,5})),IF(COUNT(J16:R16)=4,SUM(LARGE(J16:R16,{1,2,3,4})),IF(COUNT(J16:R16)=3,SUM(LARGE(J16:R16,{1,2,3})),IF(COUNT(J16:R16)=2,SUM(LARGE(J16:R16,{1,2})),IF(COUNT(J16:R16)=1,SUM(LARGE(J16:R16,{1})),0)))))</f>
        <v>1440</v>
      </c>
      <c r="I16" s="150">
        <f t="shared" si="0"/>
        <v>2</v>
      </c>
      <c r="J16" s="33"/>
      <c r="K16" s="33"/>
      <c r="L16" s="33"/>
      <c r="M16" s="33"/>
      <c r="N16" s="33"/>
      <c r="O16" s="33"/>
      <c r="P16" s="33">
        <v>880</v>
      </c>
      <c r="Q16" s="33">
        <v>560</v>
      </c>
      <c r="R16" s="144"/>
    </row>
    <row r="17" spans="2:18" ht="12" x14ac:dyDescent="0.2">
      <c r="B17" s="27"/>
      <c r="C17" s="204">
        <v>8</v>
      </c>
      <c r="D17" s="205" t="s">
        <v>785</v>
      </c>
      <c r="E17" s="205" t="s">
        <v>783</v>
      </c>
      <c r="F17" s="148" t="str">
        <f>IFERROR(VLOOKUP(D17,BD!$B:$D,2,FALSE),"")</f>
        <v>SMCC</v>
      </c>
      <c r="G17" s="148" t="str">
        <f>IFERROR(VLOOKUP(E17,BD!$B:$D,2,FALSE),"")</f>
        <v>SMCC</v>
      </c>
      <c r="H17" s="149">
        <f>IF(COUNT(J17:R17)&gt;=5,SUM(LARGE(J17:R17,{1,2,3,4,5})),IF(COUNT(J17:R17)=4,SUM(LARGE(J17:R17,{1,2,3,4})),IF(COUNT(J17:R17)=3,SUM(LARGE(J17:R17,{1,2,3})),IF(COUNT(J17:R17)=2,SUM(LARGE(J17:R17,{1,2})),IF(COUNT(J17:R17)=1,SUM(LARGE(J17:R17,{1})),0)))))</f>
        <v>1360</v>
      </c>
      <c r="I17" s="150">
        <f t="shared" si="0"/>
        <v>1</v>
      </c>
      <c r="J17" s="33">
        <v>1360</v>
      </c>
      <c r="K17" s="33"/>
      <c r="L17" s="33"/>
      <c r="M17" s="33"/>
      <c r="N17" s="33"/>
      <c r="O17" s="33"/>
      <c r="P17" s="33"/>
      <c r="Q17" s="33"/>
      <c r="R17" s="144"/>
    </row>
    <row r="18" spans="2:18" ht="12" x14ac:dyDescent="0.2">
      <c r="B18" s="27"/>
      <c r="C18" s="204">
        <v>9</v>
      </c>
      <c r="D18" s="208" t="s">
        <v>207</v>
      </c>
      <c r="E18" s="209" t="s">
        <v>783</v>
      </c>
      <c r="F18" s="148" t="str">
        <f>IFERROR(VLOOKUP(D18,BD!$B:$D,2,FALSE),"")</f>
        <v>GRESFI</v>
      </c>
      <c r="G18" s="148" t="str">
        <f>IFERROR(VLOOKUP(E18,BD!$B:$D,2,FALSE),"")</f>
        <v>SMCC</v>
      </c>
      <c r="H18" s="149">
        <f>IF(COUNT(J18:R18)&gt;=5,SUM(LARGE(J18:R18,{1,2,3,4,5})),IF(COUNT(J18:R18)=4,SUM(LARGE(J18:R18,{1,2,3,4})),IF(COUNT(J18:R18)=3,SUM(LARGE(J18:R18,{1,2,3})),IF(COUNT(J18:R18)=2,SUM(LARGE(J18:R18,{1,2})),IF(COUNT(J18:R18)=1,SUM(LARGE(J18:R18,{1})),0)))))</f>
        <v>1120</v>
      </c>
      <c r="I18" s="150">
        <f t="shared" si="0"/>
        <v>1</v>
      </c>
      <c r="J18" s="33"/>
      <c r="K18" s="33">
        <v>1120</v>
      </c>
      <c r="L18" s="33"/>
      <c r="M18" s="33"/>
      <c r="N18" s="33"/>
      <c r="O18" s="33"/>
      <c r="P18" s="33"/>
      <c r="Q18" s="33"/>
      <c r="R18" s="144"/>
    </row>
    <row r="19" spans="2:18" ht="12" x14ac:dyDescent="0.2">
      <c r="B19" s="27"/>
      <c r="C19" s="189">
        <v>10</v>
      </c>
      <c r="D19" s="131" t="s">
        <v>129</v>
      </c>
      <c r="E19" s="2" t="s">
        <v>175</v>
      </c>
      <c r="F19" s="148" t="str">
        <f>IFERROR(VLOOKUP(D19,BD!$B:$D,2,FALSE),"")</f>
        <v>ZARDO</v>
      </c>
      <c r="G19" s="148" t="str">
        <f>IFERROR(VLOOKUP(E19,BD!$B:$D,2,FALSE),"")</f>
        <v>ILECE</v>
      </c>
      <c r="H19" s="149">
        <f>IF(COUNT(J19:R19)&gt;=5,SUM(LARGE(J19:R19,{1,2,3,4,5})),IF(COUNT(J19:R19)=4,SUM(LARGE(J19:R19,{1,2,3,4})),IF(COUNT(J19:R19)=3,SUM(LARGE(J19:R19,{1,2,3})),IF(COUNT(J19:R19)=2,SUM(LARGE(J19:R19,{1,2})),IF(COUNT(J19:R19)=1,SUM(LARGE(J19:R19,{1})),0)))))</f>
        <v>880</v>
      </c>
      <c r="I19" s="150">
        <f t="shared" si="0"/>
        <v>1</v>
      </c>
      <c r="J19" s="33"/>
      <c r="K19" s="33"/>
      <c r="L19" s="33"/>
      <c r="M19" s="33"/>
      <c r="N19" s="33"/>
      <c r="O19" s="33"/>
      <c r="P19" s="33">
        <v>880</v>
      </c>
      <c r="Q19" s="33"/>
      <c r="R19" s="144"/>
    </row>
    <row r="20" spans="2:18" ht="12" x14ac:dyDescent="0.2">
      <c r="B20" s="27"/>
      <c r="C20" s="189"/>
      <c r="D20" s="105"/>
      <c r="E20" s="2"/>
      <c r="F20" s="148" t="str">
        <f>IFERROR(VLOOKUP(D20,BD!$B:$D,2,FALSE),"")</f>
        <v/>
      </c>
      <c r="G20" s="148" t="str">
        <f>IFERROR(VLOOKUP(E20,BD!$B:$D,2,FALSE),"")</f>
        <v/>
      </c>
      <c r="H20" s="149">
        <f>IF(COUNT(J20:R20)&gt;=5,SUM(LARGE(J20:R20,{1,2,3,4,5})),IF(COUNT(J20:R20)=4,SUM(LARGE(J20:R20,{1,2,3,4})),IF(COUNT(J20:R20)=3,SUM(LARGE(J20:R20,{1,2,3})),IF(COUNT(J20:R20)=2,SUM(LARGE(J20:R20,{1,2})),IF(COUNT(J20:R20)=1,SUM(LARGE(J20:R20,{1})),0)))))</f>
        <v>0</v>
      </c>
      <c r="I20" s="150">
        <f t="shared" si="0"/>
        <v>0</v>
      </c>
      <c r="J20" s="33"/>
      <c r="K20" s="33"/>
      <c r="L20" s="33"/>
      <c r="M20" s="33"/>
      <c r="N20" s="33"/>
      <c r="O20" s="33"/>
      <c r="P20" s="33"/>
      <c r="Q20" s="33"/>
      <c r="R20" s="144"/>
    </row>
    <row r="21" spans="2:18" ht="12" x14ac:dyDescent="0.2">
      <c r="B21" s="27"/>
      <c r="C21" s="140"/>
      <c r="D21" s="2"/>
      <c r="E21" s="2"/>
      <c r="F21" s="148" t="str">
        <f>IFERROR(VLOOKUP(D21,BD!$B:$D,2,FALSE),"")</f>
        <v/>
      </c>
      <c r="G21" s="148" t="str">
        <f>IFERROR(VLOOKUP(E21,BD!$B:$D,2,FALSE),"")</f>
        <v/>
      </c>
      <c r="H21" s="149">
        <f>IF(COUNT(J21:R21)&gt;=5,SUM(LARGE(J21:R21,{1,2,3,4,5})),IF(COUNT(J21:R21)=4,SUM(LARGE(J21:R21,{1,2,3,4})),IF(COUNT(J21:R21)=3,SUM(LARGE(J21:R21,{1,2,3})),IF(COUNT(J21:R21)=2,SUM(LARGE(J21:R21,{1,2})),IF(COUNT(J21:R21)=1,SUM(LARGE(J21:R21,{1})),0)))))</f>
        <v>0</v>
      </c>
      <c r="I21" s="150">
        <f t="shared" ref="I21:I39" si="1">COUNT(J21:R21)-COUNTIF(J21:R21,"=0")</f>
        <v>0</v>
      </c>
      <c r="J21" s="33"/>
      <c r="K21" s="33"/>
      <c r="L21" s="33"/>
      <c r="M21" s="33"/>
      <c r="N21" s="33"/>
      <c r="O21" s="33"/>
      <c r="P21" s="33"/>
      <c r="Q21" s="33"/>
      <c r="R21" s="144"/>
    </row>
    <row r="22" spans="2:18" ht="12" x14ac:dyDescent="0.2">
      <c r="B22" s="27"/>
      <c r="C22" s="140"/>
      <c r="D22" s="2"/>
      <c r="E22" s="2"/>
      <c r="F22" s="148" t="str">
        <f>IFERROR(VLOOKUP(D22,BD!$B:$D,2,FALSE),"")</f>
        <v/>
      </c>
      <c r="G22" s="148" t="str">
        <f>IFERROR(VLOOKUP(E22,BD!$B:$D,2,FALSE),"")</f>
        <v/>
      </c>
      <c r="H22" s="149">
        <f>IF(COUNT(J22:R22)&gt;=5,SUM(LARGE(J22:R22,{1,2,3,4,5})),IF(COUNT(J22:R22)=4,SUM(LARGE(J22:R22,{1,2,3,4})),IF(COUNT(J22:R22)=3,SUM(LARGE(J22:R22,{1,2,3})),IF(COUNT(J22:R22)=2,SUM(LARGE(J22:R22,{1,2})),IF(COUNT(J22:R22)=1,SUM(LARGE(J22:R22,{1})),0)))))</f>
        <v>0</v>
      </c>
      <c r="I22" s="150">
        <f t="shared" si="1"/>
        <v>0</v>
      </c>
      <c r="J22" s="33"/>
      <c r="K22" s="33"/>
      <c r="L22" s="33"/>
      <c r="M22" s="33"/>
      <c r="N22" s="33"/>
      <c r="O22" s="33"/>
      <c r="P22" s="33"/>
      <c r="Q22" s="33"/>
      <c r="R22" s="144"/>
    </row>
    <row r="23" spans="2:18" ht="12" x14ac:dyDescent="0.2">
      <c r="B23" s="27"/>
      <c r="C23" s="140"/>
      <c r="D23" s="125"/>
      <c r="E23" s="135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IF(COUNT(J23:R23)&gt;=5,SUM(LARGE(J23:R23,{1,2,3,4,5})),IF(COUNT(J23:R23)=4,SUM(LARGE(J23:R23,{1,2,3,4})),IF(COUNT(J23:R23)=3,SUM(LARGE(J23:R23,{1,2,3})),IF(COUNT(J23:R23)=2,SUM(LARGE(J23:R23,{1,2})),IF(COUNT(J23:R23)=1,SUM(LARGE(J23:R23,{1})),0)))))</f>
        <v>0</v>
      </c>
      <c r="I23" s="150">
        <f t="shared" si="1"/>
        <v>0</v>
      </c>
      <c r="J23" s="33"/>
      <c r="K23" s="33"/>
      <c r="L23" s="33"/>
      <c r="M23" s="33"/>
      <c r="N23" s="33"/>
      <c r="O23" s="33"/>
      <c r="P23" s="33"/>
      <c r="Q23" s="33"/>
      <c r="R23" s="144"/>
    </row>
    <row r="24" spans="2:18" ht="12" x14ac:dyDescent="0.2">
      <c r="B24" s="27"/>
      <c r="C24" s="140"/>
      <c r="D24" s="125"/>
      <c r="E24" s="135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IF(COUNT(J24:R24)&gt;=5,SUM(LARGE(J24:R24,{1,2,3,4,5})),IF(COUNT(J24:R24)=4,SUM(LARGE(J24:R24,{1,2,3,4})),IF(COUNT(J24:R24)=3,SUM(LARGE(J24:R24,{1,2,3})),IF(COUNT(J24:R24)=2,SUM(LARGE(J24:R24,{1,2})),IF(COUNT(J24:R24)=1,SUM(LARGE(J24:R24,{1})),0)))))</f>
        <v>0</v>
      </c>
      <c r="I24" s="150">
        <f t="shared" si="1"/>
        <v>0</v>
      </c>
      <c r="J24" s="33"/>
      <c r="K24" s="33"/>
      <c r="L24" s="33"/>
      <c r="M24" s="33"/>
      <c r="N24" s="33"/>
      <c r="O24" s="33"/>
      <c r="P24" s="33"/>
      <c r="Q24" s="33"/>
      <c r="R24" s="144"/>
    </row>
    <row r="25" spans="2:18" ht="12" x14ac:dyDescent="0.2">
      <c r="B25" s="27"/>
      <c r="C25" s="140"/>
      <c r="D25" s="2"/>
      <c r="E25" s="2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IF(COUNT(J25:R25)&gt;=5,SUM(LARGE(J25:R25,{1,2,3,4,5})),IF(COUNT(J25:R25)=4,SUM(LARGE(J25:R25,{1,2,3,4})),IF(COUNT(J25:R25)=3,SUM(LARGE(J25:R25,{1,2,3})),IF(COUNT(J25:R25)=2,SUM(LARGE(J25:R25,{1,2})),IF(COUNT(J25:R25)=1,SUM(LARGE(J25:R25,{1})),0)))))</f>
        <v>0</v>
      </c>
      <c r="I25" s="150">
        <f t="shared" si="1"/>
        <v>0</v>
      </c>
      <c r="J25" s="33"/>
      <c r="K25" s="33"/>
      <c r="L25" s="33"/>
      <c r="M25" s="33"/>
      <c r="N25" s="33"/>
      <c r="O25" s="33"/>
      <c r="P25" s="33"/>
      <c r="Q25" s="33"/>
      <c r="R25" s="144"/>
    </row>
    <row r="26" spans="2:18" ht="12" x14ac:dyDescent="0.2">
      <c r="B26" s="27"/>
      <c r="C26" s="140"/>
      <c r="D26" s="125"/>
      <c r="E26" s="135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IF(COUNT(J26:R26)&gt;=5,SUM(LARGE(J26:R26,{1,2,3,4,5})),IF(COUNT(J26:R26)=4,SUM(LARGE(J26:R26,{1,2,3,4})),IF(COUNT(J26:R26)=3,SUM(LARGE(J26:R26,{1,2,3})),IF(COUNT(J26:R26)=2,SUM(LARGE(J26:R26,{1,2})),IF(COUNT(J26:R26)=1,SUM(LARGE(J26:R26,{1})),0)))))</f>
        <v>0</v>
      </c>
      <c r="I26" s="150">
        <f t="shared" si="1"/>
        <v>0</v>
      </c>
      <c r="J26" s="33"/>
      <c r="K26" s="33"/>
      <c r="L26" s="33"/>
      <c r="M26" s="33"/>
      <c r="N26" s="33"/>
      <c r="O26" s="33"/>
      <c r="P26" s="33"/>
      <c r="Q26" s="33"/>
      <c r="R26" s="144"/>
    </row>
    <row r="27" spans="2:18" ht="12" x14ac:dyDescent="0.2">
      <c r="B27" s="27"/>
      <c r="C27" s="140"/>
      <c r="D27" s="2"/>
      <c r="E27" s="2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IF(COUNT(J27:R27)&gt;=5,SUM(LARGE(J27:R27,{1,2,3,4,5})),IF(COUNT(J27:R27)=4,SUM(LARGE(J27:R27,{1,2,3,4})),IF(COUNT(J27:R27)=3,SUM(LARGE(J27:R27,{1,2,3})),IF(COUNT(J27:R27)=2,SUM(LARGE(J27:R27,{1,2})),IF(COUNT(J27:R27)=1,SUM(LARGE(J27:R27,{1})),0)))))</f>
        <v>0</v>
      </c>
      <c r="I27" s="150">
        <f t="shared" si="1"/>
        <v>0</v>
      </c>
      <c r="J27" s="33"/>
      <c r="K27" s="33"/>
      <c r="L27" s="33"/>
      <c r="M27" s="33"/>
      <c r="N27" s="33"/>
      <c r="O27" s="33"/>
      <c r="P27" s="33"/>
      <c r="Q27" s="33"/>
      <c r="R27" s="144"/>
    </row>
    <row r="28" spans="2:18" ht="12" x14ac:dyDescent="0.2">
      <c r="B28" s="27"/>
      <c r="C28" s="140"/>
      <c r="D28" s="125"/>
      <c r="E28" s="135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IF(COUNT(J28:R28)&gt;=5,SUM(LARGE(J28:R28,{1,2,3,4,5})),IF(COUNT(J28:R28)=4,SUM(LARGE(J28:R28,{1,2,3,4})),IF(COUNT(J28:R28)=3,SUM(LARGE(J28:R28,{1,2,3})),IF(COUNT(J28:R28)=2,SUM(LARGE(J28:R28,{1,2})),IF(COUNT(J28:R28)=1,SUM(LARGE(J28:R28,{1})),0)))))</f>
        <v>0</v>
      </c>
      <c r="I28" s="150">
        <f t="shared" si="1"/>
        <v>0</v>
      </c>
      <c r="J28" s="33"/>
      <c r="K28" s="33"/>
      <c r="L28" s="33"/>
      <c r="M28" s="33"/>
      <c r="N28" s="33"/>
      <c r="O28" s="33"/>
      <c r="P28" s="33"/>
      <c r="Q28" s="33"/>
      <c r="R28" s="144"/>
    </row>
    <row r="29" spans="2:18" ht="12" x14ac:dyDescent="0.2">
      <c r="B29" s="27"/>
      <c r="C29" s="140"/>
      <c r="D29" s="2"/>
      <c r="E29" s="2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IF(COUNT(J29:R29)&gt;=5,SUM(LARGE(J29:R29,{1,2,3,4,5})),IF(COUNT(J29:R29)=4,SUM(LARGE(J29:R29,{1,2,3,4})),IF(COUNT(J29:R29)=3,SUM(LARGE(J29:R29,{1,2,3})),IF(COUNT(J29:R29)=2,SUM(LARGE(J29:R29,{1,2})),IF(COUNT(J29:R29)=1,SUM(LARGE(J29:R29,{1})),0)))))</f>
        <v>0</v>
      </c>
      <c r="I29" s="150">
        <f t="shared" si="1"/>
        <v>0</v>
      </c>
      <c r="J29" s="33"/>
      <c r="K29" s="33"/>
      <c r="L29" s="33"/>
      <c r="M29" s="33"/>
      <c r="N29" s="33"/>
      <c r="O29" s="33"/>
      <c r="P29" s="33"/>
      <c r="Q29" s="33"/>
      <c r="R29" s="144"/>
    </row>
    <row r="30" spans="2:18" ht="12" x14ac:dyDescent="0.2">
      <c r="B30" s="27"/>
      <c r="C30" s="140"/>
      <c r="D30" s="125"/>
      <c r="E30" s="135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IF(COUNT(J30:R30)&gt;=5,SUM(LARGE(J30:R30,{1,2,3,4,5})),IF(COUNT(J30:R30)=4,SUM(LARGE(J30:R30,{1,2,3,4})),IF(COUNT(J30:R30)=3,SUM(LARGE(J30:R30,{1,2,3})),IF(COUNT(J30:R30)=2,SUM(LARGE(J30:R30,{1,2})),IF(COUNT(J30:R30)=1,SUM(LARGE(J30:R30,{1})),0)))))</f>
        <v>0</v>
      </c>
      <c r="I30" s="150">
        <f t="shared" si="1"/>
        <v>0</v>
      </c>
      <c r="J30" s="33"/>
      <c r="K30" s="33"/>
      <c r="L30" s="33"/>
      <c r="M30" s="33"/>
      <c r="N30" s="33"/>
      <c r="O30" s="33"/>
      <c r="P30" s="33"/>
      <c r="Q30" s="33"/>
      <c r="R30" s="144"/>
    </row>
    <row r="31" spans="2:18" ht="12" x14ac:dyDescent="0.2">
      <c r="B31" s="27"/>
      <c r="C31" s="140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IF(COUNT(J31:R31)&gt;=5,SUM(LARGE(J31:R31,{1,2,3,4,5})),IF(COUNT(J31:R31)=4,SUM(LARGE(J31:R31,{1,2,3,4})),IF(COUNT(J31:R31)=3,SUM(LARGE(J31:R31,{1,2,3})),IF(COUNT(J31:R31)=2,SUM(LARGE(J31:R31,{1,2})),IF(COUNT(J31:R31)=1,SUM(LARGE(J31:R31,{1})),0)))))</f>
        <v>0</v>
      </c>
      <c r="I31" s="150">
        <f t="shared" si="1"/>
        <v>0</v>
      </c>
      <c r="J31" s="33"/>
      <c r="K31" s="33"/>
      <c r="L31" s="33"/>
      <c r="M31" s="33"/>
      <c r="N31" s="33"/>
      <c r="O31" s="33"/>
      <c r="P31" s="33"/>
      <c r="Q31" s="33"/>
      <c r="R31" s="144"/>
    </row>
    <row r="32" spans="2:18" ht="12" x14ac:dyDescent="0.2">
      <c r="B32" s="27"/>
      <c r="C32" s="140"/>
      <c r="D32" s="125"/>
      <c r="E32" s="135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IF(COUNT(J32:R32)&gt;=5,SUM(LARGE(J32:R32,{1,2,3,4,5})),IF(COUNT(J32:R32)=4,SUM(LARGE(J32:R32,{1,2,3,4})),IF(COUNT(J32:R32)=3,SUM(LARGE(J32:R32,{1,2,3})),IF(COUNT(J32:R32)=2,SUM(LARGE(J32:R32,{1,2})),IF(COUNT(J32:R32)=1,SUM(LARGE(J32:R32,{1})),0)))))</f>
        <v>0</v>
      </c>
      <c r="I32" s="150">
        <f t="shared" si="1"/>
        <v>0</v>
      </c>
      <c r="J32" s="33"/>
      <c r="K32" s="33"/>
      <c r="L32" s="33"/>
      <c r="M32" s="33"/>
      <c r="N32" s="33"/>
      <c r="O32" s="33"/>
      <c r="P32" s="33"/>
      <c r="Q32" s="33"/>
      <c r="R32" s="144"/>
    </row>
    <row r="33" spans="2:18" ht="12" x14ac:dyDescent="0.2">
      <c r="B33" s="27"/>
      <c r="C33" s="140"/>
      <c r="D33" s="2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IF(COUNT(J33:R33)&gt;=5,SUM(LARGE(J33:R33,{1,2,3,4,5})),IF(COUNT(J33:R33)=4,SUM(LARGE(J33:R33,{1,2,3,4})),IF(COUNT(J33:R33)=3,SUM(LARGE(J33:R33,{1,2,3})),IF(COUNT(J33:R33)=2,SUM(LARGE(J33:R33,{1,2})),IF(COUNT(J33:R33)=1,SUM(LARGE(J33:R33,{1})),0)))))</f>
        <v>0</v>
      </c>
      <c r="I33" s="150">
        <f t="shared" si="1"/>
        <v>0</v>
      </c>
      <c r="J33" s="33"/>
      <c r="K33" s="33"/>
      <c r="L33" s="33"/>
      <c r="M33" s="33"/>
      <c r="N33" s="33"/>
      <c r="O33" s="33"/>
      <c r="P33" s="33"/>
      <c r="Q33" s="33"/>
      <c r="R33" s="144"/>
    </row>
    <row r="34" spans="2:18" ht="12" x14ac:dyDescent="0.2">
      <c r="B34" s="27"/>
      <c r="C34" s="140"/>
      <c r="D34" s="125"/>
      <c r="E34" s="135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IF(COUNT(J34:R34)&gt;=5,SUM(LARGE(J34:R34,{1,2,3,4,5})),IF(COUNT(J34:R34)=4,SUM(LARGE(J34:R34,{1,2,3,4})),IF(COUNT(J34:R34)=3,SUM(LARGE(J34:R34,{1,2,3})),IF(COUNT(J34:R34)=2,SUM(LARGE(J34:R34,{1,2})),IF(COUNT(J34:R34)=1,SUM(LARGE(J34:R34,{1})),0)))))</f>
        <v>0</v>
      </c>
      <c r="I34" s="150">
        <f t="shared" si="1"/>
        <v>0</v>
      </c>
      <c r="J34" s="33"/>
      <c r="K34" s="33"/>
      <c r="L34" s="33"/>
      <c r="M34" s="33"/>
      <c r="N34" s="33"/>
      <c r="O34" s="33"/>
      <c r="P34" s="33"/>
      <c r="Q34" s="33"/>
      <c r="R34" s="144"/>
    </row>
    <row r="35" spans="2:18" ht="12" x14ac:dyDescent="0.2">
      <c r="B35" s="27"/>
      <c r="C35" s="140"/>
      <c r="D35" s="2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IF(COUNT(J35:R35)&gt;=5,SUM(LARGE(J35:R35,{1,2,3,4,5})),IF(COUNT(J35:R35)=4,SUM(LARGE(J35:R35,{1,2,3,4})),IF(COUNT(J35:R35)=3,SUM(LARGE(J35:R35,{1,2,3})),IF(COUNT(J35:R35)=2,SUM(LARGE(J35:R35,{1,2})),IF(COUNT(J35:R35)=1,SUM(LARGE(J35:R35,{1})),0)))))</f>
        <v>0</v>
      </c>
      <c r="I35" s="150">
        <f t="shared" si="1"/>
        <v>0</v>
      </c>
      <c r="J35" s="33"/>
      <c r="K35" s="33"/>
      <c r="L35" s="33"/>
      <c r="M35" s="33"/>
      <c r="N35" s="33"/>
      <c r="O35" s="33"/>
      <c r="P35" s="33"/>
      <c r="Q35" s="33"/>
      <c r="R35" s="144"/>
    </row>
    <row r="36" spans="2:18" ht="12" x14ac:dyDescent="0.2">
      <c r="B36" s="27"/>
      <c r="C36" s="140"/>
      <c r="D36" s="125"/>
      <c r="E36" s="135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IF(COUNT(J36:R36)&gt;=5,SUM(LARGE(J36:R36,{1,2,3,4,5})),IF(COUNT(J36:R36)=4,SUM(LARGE(J36:R36,{1,2,3,4})),IF(COUNT(J36:R36)=3,SUM(LARGE(J36:R36,{1,2,3})),IF(COUNT(J36:R36)=2,SUM(LARGE(J36:R36,{1,2})),IF(COUNT(J36:R36)=1,SUM(LARGE(J36:R36,{1})),0)))))</f>
        <v>0</v>
      </c>
      <c r="I36" s="150">
        <f t="shared" si="1"/>
        <v>0</v>
      </c>
      <c r="J36" s="33"/>
      <c r="K36" s="33"/>
      <c r="L36" s="33"/>
      <c r="M36" s="33"/>
      <c r="N36" s="33"/>
      <c r="O36" s="33"/>
      <c r="P36" s="33"/>
      <c r="Q36" s="33"/>
      <c r="R36" s="144"/>
    </row>
    <row r="37" spans="2:18" ht="12" x14ac:dyDescent="0.2">
      <c r="B37" s="27"/>
      <c r="C37" s="140"/>
      <c r="D37" s="2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IF(COUNT(J37:R37)&gt;=5,SUM(LARGE(J37:R37,{1,2,3,4,5})),IF(COUNT(J37:R37)=4,SUM(LARGE(J37:R37,{1,2,3,4})),IF(COUNT(J37:R37)=3,SUM(LARGE(J37:R37,{1,2,3})),IF(COUNT(J37:R37)=2,SUM(LARGE(J37:R37,{1,2})),IF(COUNT(J37:R37)=1,SUM(LARGE(J37:R37,{1})),0)))))</f>
        <v>0</v>
      </c>
      <c r="I37" s="150">
        <f t="shared" si="1"/>
        <v>0</v>
      </c>
      <c r="J37" s="33"/>
      <c r="K37" s="33"/>
      <c r="L37" s="33"/>
      <c r="M37" s="33"/>
      <c r="N37" s="33"/>
      <c r="O37" s="33"/>
      <c r="P37" s="33"/>
      <c r="Q37" s="33"/>
      <c r="R37" s="144"/>
    </row>
    <row r="38" spans="2:18" ht="12" x14ac:dyDescent="0.2">
      <c r="B38" s="27"/>
      <c r="C38" s="140"/>
      <c r="D38" s="125"/>
      <c r="E38" s="135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IF(COUNT(J38:R38)&gt;=5,SUM(LARGE(J38:R38,{1,2,3,4,5})),IF(COUNT(J38:R38)=4,SUM(LARGE(J38:R38,{1,2,3,4})),IF(COUNT(J38:R38)=3,SUM(LARGE(J38:R38,{1,2,3})),IF(COUNT(J38:R38)=2,SUM(LARGE(J38:R38,{1,2})),IF(COUNT(J38:R38)=1,SUM(LARGE(J38:R38,{1})),0)))))</f>
        <v>0</v>
      </c>
      <c r="I38" s="150">
        <f t="shared" si="1"/>
        <v>0</v>
      </c>
      <c r="J38" s="33"/>
      <c r="K38" s="33"/>
      <c r="L38" s="33"/>
      <c r="M38" s="33"/>
      <c r="N38" s="33"/>
      <c r="O38" s="33"/>
      <c r="P38" s="33"/>
      <c r="Q38" s="33"/>
      <c r="R38" s="144"/>
    </row>
    <row r="39" spans="2:18" ht="12" x14ac:dyDescent="0.2">
      <c r="B39" s="27"/>
      <c r="C39" s="140"/>
      <c r="D39" s="2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IF(COUNT(J39:R39)&gt;=5,SUM(LARGE(J39:R39,{1,2,3,4,5})),IF(COUNT(J39:R39)=4,SUM(LARGE(J39:R39,{1,2,3,4})),IF(COUNT(J39:R39)=3,SUM(LARGE(J39:R39,{1,2,3})),IF(COUNT(J39:R39)=2,SUM(LARGE(J39:R39,{1,2})),IF(COUNT(J39:R39)=1,SUM(LARGE(J39:R39,{1})),0)))))</f>
        <v>0</v>
      </c>
      <c r="I39" s="150">
        <f t="shared" si="1"/>
        <v>0</v>
      </c>
      <c r="J39" s="33"/>
      <c r="K39" s="33"/>
      <c r="L39" s="33"/>
      <c r="M39" s="33"/>
      <c r="N39" s="33"/>
      <c r="O39" s="33"/>
      <c r="P39" s="33"/>
      <c r="Q39" s="33"/>
      <c r="R39" s="144"/>
    </row>
    <row r="40" spans="2:18" ht="6" customHeight="1" x14ac:dyDescent="0.2">
      <c r="B40" s="32"/>
      <c r="C40" s="14"/>
      <c r="D40" s="14"/>
      <c r="E40" s="14"/>
      <c r="F40" s="96"/>
      <c r="G40" s="96"/>
      <c r="H40" s="24"/>
      <c r="I40" s="40"/>
      <c r="J40" s="16"/>
      <c r="K40" s="16"/>
      <c r="L40" s="16"/>
      <c r="M40" s="16"/>
      <c r="N40" s="16"/>
      <c r="O40" s="16"/>
      <c r="P40" s="16"/>
      <c r="Q40" s="16"/>
      <c r="R40" s="144"/>
    </row>
    <row r="41" spans="2:18" ht="12" x14ac:dyDescent="0.2">
      <c r="B41" s="27"/>
      <c r="C41" s="1" t="s">
        <v>150</v>
      </c>
      <c r="D41" s="2" t="s">
        <v>98</v>
      </c>
      <c r="E41" s="2" t="s">
        <v>176</v>
      </c>
      <c r="F41" s="148" t="str">
        <f>IFERROR(VLOOKUP(D41,BD!$B:$D,2,FALSE),"")</f>
        <v>CC</v>
      </c>
      <c r="G41" s="148" t="str">
        <f>IFERROR(VLOOKUP(E41,BD!$B:$D,2,FALSE),"")</f>
        <v/>
      </c>
      <c r="H41" s="149">
        <f>IF(COUNT(J41:R41)&gt;=5,SUM(LARGE(J41:R41,{1,2,3,4,5})),IF(COUNT(J41:R41)=4,SUM(LARGE(J41:R41,{1,2,3,4})),IF(COUNT(J41:R41)=3,SUM(LARGE(J41:R41,{1,2,3})),IF(COUNT(J41:R41)=2,SUM(LARGE(J41:R41,{1,2})),IF(COUNT(J41:R41)=1,SUM(LARGE(J41:R41,{1})),0)))))</f>
        <v>1120</v>
      </c>
      <c r="I41" s="150">
        <f>COUNT(J41:R41)-COUNTIF(J41:R41,"=0")</f>
        <v>1</v>
      </c>
      <c r="J41" s="33">
        <v>1120</v>
      </c>
      <c r="K41" s="33"/>
      <c r="L41" s="33"/>
      <c r="M41" s="33"/>
      <c r="N41" s="33"/>
      <c r="O41" s="33"/>
      <c r="P41" s="33"/>
      <c r="Q41" s="33"/>
      <c r="R41" s="144"/>
    </row>
    <row r="42" spans="2:18" ht="12" x14ac:dyDescent="0.2">
      <c r="B42" s="27"/>
      <c r="C42" s="140" t="s">
        <v>150</v>
      </c>
      <c r="D42" s="70" t="s">
        <v>164</v>
      </c>
      <c r="E42" s="2" t="s">
        <v>240</v>
      </c>
      <c r="F42" s="148" t="str">
        <f>IFERROR(VLOOKUP(D42,BD!$B:$D,2,FALSE),"")</f>
        <v>ILECE</v>
      </c>
      <c r="G42" s="148" t="str">
        <f>IFERROR(VLOOKUP(E42,BD!$B:$D,2,FALSE),"")</f>
        <v>ASSVP</v>
      </c>
      <c r="H42" s="149">
        <f>IF(COUNT(J42:R42)&gt;=5,SUM(LARGE(J42:R42,{1,2,3,4,5})),IF(COUNT(J42:R42)=4,SUM(LARGE(J42:R42,{1,2,3,4})),IF(COUNT(J42:R42)=3,SUM(LARGE(J42:R42,{1,2,3})),IF(COUNT(J42:R42)=2,SUM(LARGE(J42:R42,{1,2})),IF(COUNT(J42:R42)=1,SUM(LARGE(J42:R42,{1})),0)))))</f>
        <v>1600</v>
      </c>
      <c r="I42" s="150">
        <f>COUNT(J42:R42)-COUNTIF(J42:R42,"=0")</f>
        <v>1</v>
      </c>
      <c r="J42" s="33">
        <v>1600</v>
      </c>
      <c r="K42" s="33"/>
      <c r="L42" s="33"/>
      <c r="M42" s="33"/>
      <c r="N42" s="33"/>
      <c r="O42" s="33"/>
      <c r="P42" s="33"/>
      <c r="Q42" s="33"/>
      <c r="R42" s="144"/>
    </row>
    <row r="43" spans="2:18" ht="12" x14ac:dyDescent="0.2">
      <c r="B43" s="27"/>
      <c r="C43" s="140" t="s">
        <v>150</v>
      </c>
      <c r="D43" s="70" t="s">
        <v>243</v>
      </c>
      <c r="E43" s="2" t="s">
        <v>240</v>
      </c>
      <c r="F43" s="148" t="str">
        <f>IFERROR(VLOOKUP(D43,BD!$B:$D,2,FALSE),"")</f>
        <v>ASSVP</v>
      </c>
      <c r="G43" s="148" t="str">
        <f>IFERROR(VLOOKUP(E43,BD!$B:$D,2,FALSE),"")</f>
        <v>ASSVP</v>
      </c>
      <c r="H43" s="149">
        <f>IF(COUNT(J43:R43)&gt;=5,SUM(LARGE(J43:R43,{1,2,3,4,5})),IF(COUNT(J43:R43)=4,SUM(LARGE(J43:R43,{1,2,3,4})),IF(COUNT(J43:R43)=3,SUM(LARGE(J43:R43,{1,2,3})),IF(COUNT(J43:R43)=2,SUM(LARGE(J43:R43,{1,2})),IF(COUNT(J43:R43)=1,SUM(LARGE(J43:R43,{1})),0)))))</f>
        <v>4080</v>
      </c>
      <c r="I43" s="150">
        <f>COUNT(J43:R43)-COUNTIF(J43:R43,"=0")</f>
        <v>3</v>
      </c>
      <c r="J43" s="33"/>
      <c r="K43" s="33">
        <v>1360</v>
      </c>
      <c r="L43" s="33"/>
      <c r="M43" s="33">
        <v>1360</v>
      </c>
      <c r="N43" s="33">
        <v>1360</v>
      </c>
      <c r="O43" s="33"/>
      <c r="P43" s="33"/>
      <c r="Q43" s="33"/>
      <c r="R43" s="144"/>
    </row>
    <row r="44" spans="2:18" x14ac:dyDescent="0.2">
      <c r="B44" s="31"/>
      <c r="C44" s="17"/>
      <c r="D44" s="17"/>
      <c r="E44" s="17"/>
      <c r="F44" s="95"/>
      <c r="G44" s="95"/>
      <c r="H44" s="18"/>
      <c r="I44" s="18"/>
      <c r="J44" s="17"/>
      <c r="K44" s="17"/>
      <c r="L44" s="17"/>
      <c r="M44" s="17"/>
      <c r="N44" s="17"/>
      <c r="O44" s="17"/>
      <c r="P44" s="17"/>
      <c r="Q44" s="17"/>
      <c r="R44" s="144"/>
    </row>
    <row r="45" spans="2:18" s="21" customFormat="1" x14ac:dyDescent="0.2">
      <c r="B45" s="28"/>
      <c r="C45" s="19"/>
      <c r="D45" s="20"/>
      <c r="E45" s="20" t="str">
        <f>SM!$D$41</f>
        <v>CONTAGEM DE SEMANAS</v>
      </c>
      <c r="F45" s="95"/>
      <c r="G45" s="95"/>
      <c r="H45" s="18"/>
      <c r="I45" s="18"/>
      <c r="J45" s="102">
        <f>SM!H$41</f>
        <v>52</v>
      </c>
      <c r="K45" s="102">
        <f>SM!I$41</f>
        <v>30</v>
      </c>
      <c r="L45" s="102">
        <f>SM!J$41</f>
        <v>25</v>
      </c>
      <c r="M45" s="102">
        <f>SM!K$41</f>
        <v>22</v>
      </c>
      <c r="N45" s="102">
        <f>SM!L$41</f>
        <v>10</v>
      </c>
      <c r="O45" s="102">
        <f>SM!M$41</f>
        <v>6</v>
      </c>
      <c r="P45" s="102">
        <f>SM!N$41</f>
        <v>2</v>
      </c>
      <c r="Q45" s="102">
        <f>SM!O$41</f>
        <v>1</v>
      </c>
      <c r="R45" s="145"/>
    </row>
  </sheetData>
  <sheetProtection selectLockedCells="1" selectUnlockedCells="1"/>
  <sortState ref="D10:Q20">
    <sortCondition descending="1" ref="H10:H20"/>
    <sortCondition descending="1" ref="I10:I20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6"/>
  <sheetViews>
    <sheetView showGridLines="0" zoomScaleNormal="100" zoomScaleSheetLayoutView="100" workbookViewId="0">
      <selection activeCell="H32" sqref="H32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17" width="8.28515625" style="4" customWidth="1"/>
    <col min="18" max="18" width="1.85546875" style="4" customWidth="1"/>
    <col min="19" max="16384" width="9.28515625" style="4"/>
  </cols>
  <sheetData>
    <row r="2" spans="2:18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</row>
    <row r="3" spans="2:18" ht="12" x14ac:dyDescent="0.2">
      <c r="B3" s="7" t="s">
        <v>81</v>
      </c>
      <c r="D3" s="8">
        <f>SM!D3</f>
        <v>43052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</row>
    <row r="4" spans="2:18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</row>
    <row r="5" spans="2:18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43"/>
    </row>
    <row r="6" spans="2:18" ht="12" customHeight="1" x14ac:dyDescent="0.2">
      <c r="B6" s="26"/>
      <c r="C6" s="216" t="s">
        <v>1</v>
      </c>
      <c r="D6" s="222" t="s">
        <v>38</v>
      </c>
      <c r="E6" s="222" t="s">
        <v>39</v>
      </c>
      <c r="F6" s="218" t="s">
        <v>40</v>
      </c>
      <c r="G6" s="218" t="s">
        <v>41</v>
      </c>
      <c r="H6" s="217" t="str">
        <f>SM!F6</f>
        <v>TOTAL RK52</v>
      </c>
      <c r="I6" s="215" t="str">
        <f>SM!G6</f>
        <v>Torneios</v>
      </c>
      <c r="J6" s="11" t="str">
        <f>DM!J6</f>
        <v>4o</v>
      </c>
      <c r="K6" s="11" t="str">
        <f>DM!K6</f>
        <v>1o</v>
      </c>
      <c r="L6" s="11" t="str">
        <f>DM!L6</f>
        <v>1o</v>
      </c>
      <c r="M6" s="11" t="str">
        <f>DM!M6</f>
        <v>2o</v>
      </c>
      <c r="N6" s="11" t="str">
        <f>DM!N6</f>
        <v>3o</v>
      </c>
      <c r="O6" s="11" t="str">
        <f>DM!O6</f>
        <v>2o</v>
      </c>
      <c r="P6" s="11" t="str">
        <f>DM!P6</f>
        <v>4o</v>
      </c>
      <c r="Q6" s="11" t="str">
        <f>DM!Q6</f>
        <v>1o</v>
      </c>
      <c r="R6" s="144"/>
    </row>
    <row r="7" spans="2:18" ht="12" x14ac:dyDescent="0.2">
      <c r="B7" s="26"/>
      <c r="C7" s="216"/>
      <c r="D7" s="222"/>
      <c r="E7" s="222"/>
      <c r="F7" s="218"/>
      <c r="G7" s="218"/>
      <c r="H7" s="217">
        <f>SM!F7</f>
        <v>0</v>
      </c>
      <c r="I7" s="215">
        <f>SM!G7</f>
        <v>0</v>
      </c>
      <c r="J7" s="12" t="str">
        <f>DM!J7</f>
        <v>EST</v>
      </c>
      <c r="K7" s="12" t="str">
        <f>DM!K7</f>
        <v>EST</v>
      </c>
      <c r="L7" s="12" t="str">
        <f>DM!L7</f>
        <v>M-CWB</v>
      </c>
      <c r="M7" s="12" t="str">
        <f>DM!M7</f>
        <v>EST</v>
      </c>
      <c r="N7" s="12" t="str">
        <f>DM!N7</f>
        <v>EST</v>
      </c>
      <c r="O7" s="12" t="str">
        <f>DM!O7</f>
        <v>M-CWB</v>
      </c>
      <c r="P7" s="12" t="str">
        <f>DM!P7</f>
        <v>EST</v>
      </c>
      <c r="Q7" s="12" t="str">
        <f>DM!Q7</f>
        <v>M-OES</v>
      </c>
      <c r="R7" s="144"/>
    </row>
    <row r="8" spans="2:18" ht="12" x14ac:dyDescent="0.2">
      <c r="B8" s="29"/>
      <c r="C8" s="216"/>
      <c r="D8" s="222"/>
      <c r="E8" s="222"/>
      <c r="F8" s="218"/>
      <c r="G8" s="218"/>
      <c r="H8" s="217">
        <f>SM!F8</f>
        <v>0</v>
      </c>
      <c r="I8" s="215">
        <f>SM!G8</f>
        <v>0</v>
      </c>
      <c r="J8" s="13">
        <f>DM!J8</f>
        <v>42689</v>
      </c>
      <c r="K8" s="13">
        <f>DM!K8</f>
        <v>42849</v>
      </c>
      <c r="L8" s="13">
        <f>DM!L8</f>
        <v>42884</v>
      </c>
      <c r="M8" s="13">
        <f>DM!M8</f>
        <v>42905</v>
      </c>
      <c r="N8" s="13">
        <f>DM!N8</f>
        <v>42988</v>
      </c>
      <c r="O8" s="13">
        <f>DM!O8</f>
        <v>43017</v>
      </c>
      <c r="P8" s="13">
        <f>DM!P8</f>
        <v>43045</v>
      </c>
      <c r="Q8" s="13">
        <f>DM!Q8</f>
        <v>43052</v>
      </c>
      <c r="R8" s="144"/>
    </row>
    <row r="9" spans="2:18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44"/>
    </row>
    <row r="10" spans="2:18" ht="12" x14ac:dyDescent="0.2">
      <c r="B10" s="27"/>
      <c r="C10" s="204">
        <v>1</v>
      </c>
      <c r="D10" s="205" t="s">
        <v>780</v>
      </c>
      <c r="E10" s="205" t="s">
        <v>783</v>
      </c>
      <c r="F10" s="148" t="str">
        <f>IFERROR(VLOOKUP(D10,BD!$B:$D,2,FALSE),"")</f>
        <v>SMCC</v>
      </c>
      <c r="G10" s="148" t="str">
        <f>IFERROR(VLOOKUP(E10,BD!$B:$D,2,FALSE),"")</f>
        <v>SMCC</v>
      </c>
      <c r="H10" s="149">
        <f>IF(COUNT(J10:R10)&gt;=5,SUM(LARGE(J10:R10,{1,2,3,4,5})),IF(COUNT(J10:R10)=4,SUM(LARGE(J10:R10,{1,2,3,4})),IF(COUNT(J10:R10)=3,SUM(LARGE(J10:R10,{1,2,3})),IF(COUNT(J10:R10)=2,SUM(LARGE(J10:R10,{1,2})),IF(COUNT(J10:R10)=1,SUM(LARGE(J10:R10,{1})),0)))))</f>
        <v>4880</v>
      </c>
      <c r="I10" s="150">
        <f t="shared" ref="I10:I39" si="0">COUNT(J10:R10)-COUNTIF(J10:R10,"=0")</f>
        <v>7</v>
      </c>
      <c r="J10" s="33">
        <v>1120</v>
      </c>
      <c r="K10" s="33">
        <v>880</v>
      </c>
      <c r="L10" s="33">
        <v>440</v>
      </c>
      <c r="M10" s="33">
        <v>880</v>
      </c>
      <c r="N10" s="33">
        <v>880</v>
      </c>
      <c r="O10" s="33">
        <v>440</v>
      </c>
      <c r="P10" s="33">
        <v>1120</v>
      </c>
      <c r="Q10" s="33"/>
      <c r="R10" s="144"/>
    </row>
    <row r="11" spans="2:18" ht="12" x14ac:dyDescent="0.2">
      <c r="B11" s="27"/>
      <c r="C11" s="1">
        <v>2</v>
      </c>
      <c r="D11" s="105" t="s">
        <v>79</v>
      </c>
      <c r="E11" s="70" t="s">
        <v>733</v>
      </c>
      <c r="F11" s="148" t="str">
        <f>IFERROR(VLOOKUP(D11,BD!$B:$D,2,FALSE),"")</f>
        <v>BME</v>
      </c>
      <c r="G11" s="148" t="str">
        <f>IFERROR(VLOOKUP(E11,BD!$B:$D,2,FALSE),"")</f>
        <v>ZARDO</v>
      </c>
      <c r="H11" s="149">
        <f>IF(COUNT(J11:R11)&gt;=5,SUM(LARGE(J11:R11,{1,2,3,4,5})),IF(COUNT(J11:R11)=4,SUM(LARGE(J11:R11,{1,2,3,4})),IF(COUNT(J11:R11)=3,SUM(LARGE(J11:R11,{1,2,3})),IF(COUNT(J11:R11)=2,SUM(LARGE(J11:R11,{1,2})),IF(COUNT(J11:R11)=1,SUM(LARGE(J11:R11,{1})),0)))))</f>
        <v>3960</v>
      </c>
      <c r="I11" s="150">
        <f t="shared" ref="I11:I35" si="1">COUNT(J11:R11)-COUNTIF(J11:R11,"=0")</f>
        <v>5</v>
      </c>
      <c r="J11" s="33"/>
      <c r="K11" s="33">
        <v>880</v>
      </c>
      <c r="L11" s="33">
        <v>440</v>
      </c>
      <c r="M11" s="33">
        <v>880</v>
      </c>
      <c r="N11" s="33">
        <v>880</v>
      </c>
      <c r="O11" s="33"/>
      <c r="P11" s="33">
        <v>880</v>
      </c>
      <c r="Q11" s="33"/>
      <c r="R11" s="144"/>
    </row>
    <row r="12" spans="2:18" ht="12" x14ac:dyDescent="0.2">
      <c r="B12" s="27"/>
      <c r="C12" s="189">
        <v>3</v>
      </c>
      <c r="D12" s="105" t="s">
        <v>615</v>
      </c>
      <c r="E12" s="70" t="s">
        <v>245</v>
      </c>
      <c r="F12" s="148" t="str">
        <f>IFERROR(VLOOKUP(D12,BD!$B:$D,2,FALSE),"")</f>
        <v>ZARDO</v>
      </c>
      <c r="G12" s="148" t="str">
        <f>IFERROR(VLOOKUP(E12,BD!$B:$D,2,FALSE),"")</f>
        <v>ZARDO</v>
      </c>
      <c r="H12" s="149">
        <f>IF(COUNT(J12:R12)&gt;=5,SUM(LARGE(J12:R12,{1,2,3,4,5})),IF(COUNT(J12:R12)=4,SUM(LARGE(J12:R12,{1,2,3,4})),IF(COUNT(J12:R12)=3,SUM(LARGE(J12:R12,{1,2,3})),IF(COUNT(J12:R12)=2,SUM(LARGE(J12:R12,{1,2})),IF(COUNT(J12:R12)=1,SUM(LARGE(J12:R12,{1})),0)))))</f>
        <v>3400</v>
      </c>
      <c r="I12" s="150">
        <f t="shared" si="1"/>
        <v>3</v>
      </c>
      <c r="J12" s="33"/>
      <c r="K12" s="33"/>
      <c r="L12" s="33"/>
      <c r="M12" s="33"/>
      <c r="N12" s="33">
        <v>1360</v>
      </c>
      <c r="O12" s="33">
        <v>440</v>
      </c>
      <c r="P12" s="33">
        <v>1600</v>
      </c>
      <c r="Q12" s="33"/>
      <c r="R12" s="144"/>
    </row>
    <row r="13" spans="2:18" ht="12" x14ac:dyDescent="0.2">
      <c r="B13" s="27"/>
      <c r="C13" s="189">
        <v>4</v>
      </c>
      <c r="D13" s="105" t="s">
        <v>66</v>
      </c>
      <c r="E13" s="2" t="s">
        <v>748</v>
      </c>
      <c r="F13" s="148" t="str">
        <f>IFERROR(VLOOKUP(D13,BD!$B:$D,2,FALSE),"")</f>
        <v>BME</v>
      </c>
      <c r="G13" s="148" t="str">
        <f>IFERROR(VLOOKUP(E13,BD!$B:$D,2,FALSE),"")</f>
        <v>BME</v>
      </c>
      <c r="H13" s="149">
        <f>IF(COUNT(J13:R13)&gt;=5,SUM(LARGE(J13:R13,{1,2,3,4,5})),IF(COUNT(J13:R13)=4,SUM(LARGE(J13:R13,{1,2,3,4})),IF(COUNT(J13:R13)=3,SUM(LARGE(J13:R13,{1,2,3})),IF(COUNT(J13:R13)=2,SUM(LARGE(J13:R13,{1,2})),IF(COUNT(J13:R13)=1,SUM(LARGE(J13:R13,{1})),0)))))</f>
        <v>2720</v>
      </c>
      <c r="I13" s="150">
        <f t="shared" si="1"/>
        <v>3</v>
      </c>
      <c r="J13" s="33"/>
      <c r="K13" s="33"/>
      <c r="L13" s="33">
        <v>680</v>
      </c>
      <c r="M13" s="33"/>
      <c r="N13" s="33"/>
      <c r="O13" s="33">
        <v>680</v>
      </c>
      <c r="P13" s="33">
        <v>1360</v>
      </c>
      <c r="Q13" s="33"/>
      <c r="R13" s="144"/>
    </row>
    <row r="14" spans="2:18" ht="12" x14ac:dyDescent="0.2">
      <c r="B14" s="27"/>
      <c r="C14" s="189">
        <v>5</v>
      </c>
      <c r="D14" s="70" t="s">
        <v>369</v>
      </c>
      <c r="E14" s="105" t="s">
        <v>108</v>
      </c>
      <c r="F14" s="148" t="str">
        <f>IFERROR(VLOOKUP(D14,BD!$B:$D,2,FALSE),"")</f>
        <v>REALEZA</v>
      </c>
      <c r="G14" s="148" t="str">
        <f>IFERROR(VLOOKUP(E14,BD!$B:$D,2,FALSE),"")</f>
        <v>AVULSO</v>
      </c>
      <c r="H14" s="149">
        <f>IF(COUNT(J14:R14)&gt;=5,SUM(LARGE(J14:R14,{1,2,3,4,5})),IF(COUNT(J14:R14)=4,SUM(LARGE(J14:R14,{1,2,3,4})),IF(COUNT(J14:R14)=3,SUM(LARGE(J14:R14,{1,2,3})),IF(COUNT(J14:R14)=2,SUM(LARGE(J14:R14,{1,2})),IF(COUNT(J14:R14)=1,SUM(LARGE(J14:R14,{1})),0)))))</f>
        <v>2480</v>
      </c>
      <c r="I14" s="150">
        <f t="shared" si="1"/>
        <v>2</v>
      </c>
      <c r="J14" s="33">
        <v>1120</v>
      </c>
      <c r="K14" s="33">
        <v>1360</v>
      </c>
      <c r="L14" s="33"/>
      <c r="M14" s="33"/>
      <c r="N14" s="33"/>
      <c r="O14" s="33"/>
      <c r="P14" s="33"/>
      <c r="Q14" s="33"/>
      <c r="R14" s="144"/>
    </row>
    <row r="15" spans="2:18" ht="12" x14ac:dyDescent="0.2">
      <c r="B15" s="27"/>
      <c r="C15" s="189">
        <v>6</v>
      </c>
      <c r="D15" s="105" t="s">
        <v>103</v>
      </c>
      <c r="E15" s="2" t="s">
        <v>788</v>
      </c>
      <c r="F15" s="148" t="str">
        <f>IFERROR(VLOOKUP(D15,BD!$B:$D,2,FALSE),"")</f>
        <v>SMCC</v>
      </c>
      <c r="G15" s="148" t="str">
        <f>IFERROR(VLOOKUP(E15,BD!$B:$D,2,FALSE),"")</f>
        <v>SMCC</v>
      </c>
      <c r="H15" s="149">
        <f>IF(COUNT(J15:R15)&gt;=5,SUM(LARGE(J15:R15,{1,2,3,4,5})),IF(COUNT(J15:R15)=4,SUM(LARGE(J15:R15,{1,2,3,4})),IF(COUNT(J15:R15)=3,SUM(LARGE(J15:R15,{1,2,3})),IF(COUNT(J15:R15)=2,SUM(LARGE(J15:R15,{1,2})),IF(COUNT(J15:R15)=1,SUM(LARGE(J15:R15,{1})),0)))))</f>
        <v>2440</v>
      </c>
      <c r="I15" s="150">
        <f t="shared" si="1"/>
        <v>3</v>
      </c>
      <c r="J15" s="33"/>
      <c r="K15" s="33"/>
      <c r="L15" s="33">
        <v>440</v>
      </c>
      <c r="M15" s="33">
        <v>880</v>
      </c>
      <c r="N15" s="33">
        <v>1120</v>
      </c>
      <c r="O15" s="33"/>
      <c r="P15" s="33"/>
      <c r="Q15" s="33"/>
      <c r="R15" s="144"/>
    </row>
    <row r="16" spans="2:18" ht="12" x14ac:dyDescent="0.2">
      <c r="B16" s="27"/>
      <c r="C16" s="189">
        <v>7</v>
      </c>
      <c r="D16" s="2" t="s">
        <v>99</v>
      </c>
      <c r="E16" s="2" t="s">
        <v>175</v>
      </c>
      <c r="F16" s="148" t="str">
        <f>IFERROR(VLOOKUP(D16,BD!$B:$D,2,FALSE),"")</f>
        <v>ILECE</v>
      </c>
      <c r="G16" s="148" t="str">
        <f>IFERROR(VLOOKUP(E16,BD!$B:$D,2,FALSE),"")</f>
        <v>ILECE</v>
      </c>
      <c r="H16" s="149">
        <f>IF(COUNT(J16:R16)&gt;=5,SUM(LARGE(J16:R16,{1,2,3,4,5})),IF(COUNT(J16:R16)=4,SUM(LARGE(J16:R16,{1,2,3,4})),IF(COUNT(J16:R16)=3,SUM(LARGE(J16:R16,{1,2,3})),IF(COUNT(J16:R16)=2,SUM(LARGE(J16:R16,{1,2})),IF(COUNT(J16:R16)=1,SUM(LARGE(J16:R16,{1})),0)))))</f>
        <v>1760</v>
      </c>
      <c r="I16" s="150">
        <f t="shared" si="1"/>
        <v>2</v>
      </c>
      <c r="J16" s="33"/>
      <c r="K16" s="33">
        <v>880</v>
      </c>
      <c r="L16" s="33"/>
      <c r="M16" s="33"/>
      <c r="N16" s="33">
        <v>880</v>
      </c>
      <c r="O16" s="33"/>
      <c r="P16" s="33"/>
      <c r="Q16" s="33"/>
      <c r="R16" s="144"/>
    </row>
    <row r="17" spans="2:18" ht="12" x14ac:dyDescent="0.2">
      <c r="B17" s="27"/>
      <c r="C17" s="189"/>
      <c r="D17" s="105" t="s">
        <v>144</v>
      </c>
      <c r="E17" s="70" t="s">
        <v>243</v>
      </c>
      <c r="F17" s="243" t="s">
        <v>880</v>
      </c>
      <c r="G17" s="243" t="s">
        <v>880</v>
      </c>
      <c r="H17" s="149">
        <f>IF(COUNT(J17:R17)&gt;=5,SUM(LARGE(J17:R17,{1,2,3,4,5})),IF(COUNT(J17:R17)=4,SUM(LARGE(J17:R17,{1,2,3,4})),IF(COUNT(J17:R17)=3,SUM(LARGE(J17:R17,{1,2,3})),IF(COUNT(J17:R17)=2,SUM(LARGE(J17:R17,{1,2})),IF(COUNT(J17:R17)=1,SUM(LARGE(J17:R17,{1})),0)))))</f>
        <v>1760</v>
      </c>
      <c r="I17" s="150">
        <f t="shared" si="1"/>
        <v>2</v>
      </c>
      <c r="J17" s="33"/>
      <c r="K17" s="33"/>
      <c r="L17" s="33"/>
      <c r="M17" s="33"/>
      <c r="N17" s="33">
        <v>880</v>
      </c>
      <c r="O17" s="33"/>
      <c r="P17" s="33">
        <v>880</v>
      </c>
      <c r="Q17" s="33"/>
      <c r="R17" s="144"/>
    </row>
    <row r="18" spans="2:18" ht="12" x14ac:dyDescent="0.2">
      <c r="B18" s="27"/>
      <c r="C18" s="189">
        <v>9</v>
      </c>
      <c r="D18" s="105" t="s">
        <v>359</v>
      </c>
      <c r="E18" s="70" t="s">
        <v>164</v>
      </c>
      <c r="F18" s="148" t="str">
        <f>IFERROR(VLOOKUP(D18,BD!$B:$D,2,FALSE),"")</f>
        <v>AVULSO</v>
      </c>
      <c r="G18" s="148" t="str">
        <f>IFERROR(VLOOKUP(E18,BD!$B:$D,2,FALSE),"")</f>
        <v>ILECE</v>
      </c>
      <c r="H18" s="149">
        <f>IF(COUNT(J18:R18)&gt;=5,SUM(LARGE(J18:R18,{1,2,3,4,5})),IF(COUNT(J18:R18)=4,SUM(LARGE(J18:R18,{1,2,3,4})),IF(COUNT(J18:R18)=3,SUM(LARGE(J18:R18,{1,2,3})),IF(COUNT(J18:R18)=2,SUM(LARGE(J18:R18,{1,2})),IF(COUNT(J18:R18)=1,SUM(LARGE(J18:R18,{1})),0)))))</f>
        <v>1600</v>
      </c>
      <c r="I18" s="150">
        <f t="shared" si="1"/>
        <v>1</v>
      </c>
      <c r="J18" s="33"/>
      <c r="K18" s="33">
        <v>1600</v>
      </c>
      <c r="L18" s="33"/>
      <c r="M18" s="33"/>
      <c r="N18" s="33"/>
      <c r="O18" s="33"/>
      <c r="P18" s="33"/>
      <c r="Q18" s="33"/>
      <c r="R18" s="144"/>
    </row>
    <row r="19" spans="2:18" ht="12" x14ac:dyDescent="0.2">
      <c r="B19" s="27"/>
      <c r="C19" s="189"/>
      <c r="D19" s="105" t="s">
        <v>419</v>
      </c>
      <c r="E19" s="2" t="s">
        <v>108</v>
      </c>
      <c r="F19" s="148" t="str">
        <f>IFERROR(VLOOKUP(D19,BD!$B:$D,2,FALSE),"")</f>
        <v>AVULSO</v>
      </c>
      <c r="G19" s="148" t="str">
        <f>IFERROR(VLOOKUP(E19,BD!$B:$D,2,FALSE),"")</f>
        <v>AVULSO</v>
      </c>
      <c r="H19" s="149">
        <f>IF(COUNT(J19:R19)&gt;=5,SUM(LARGE(J19:R19,{1,2,3,4,5})),IF(COUNT(J19:R19)=4,SUM(LARGE(J19:R19,{1,2,3,4})),IF(COUNT(J19:R19)=3,SUM(LARGE(J19:R19,{1,2,3})),IF(COUNT(J19:R19)=2,SUM(LARGE(J19:R19,{1,2})),IF(COUNT(J19:R19)=1,SUM(LARGE(J19:R19,{1})),0)))))</f>
        <v>1600</v>
      </c>
      <c r="I19" s="150">
        <f t="shared" si="1"/>
        <v>1</v>
      </c>
      <c r="J19" s="33"/>
      <c r="K19" s="33"/>
      <c r="L19" s="33"/>
      <c r="M19" s="33">
        <v>1600</v>
      </c>
      <c r="N19" s="33"/>
      <c r="O19" s="33"/>
      <c r="P19" s="33"/>
      <c r="Q19" s="33"/>
      <c r="R19" s="144"/>
    </row>
    <row r="20" spans="2:18" ht="12" x14ac:dyDescent="0.2">
      <c r="B20" s="27"/>
      <c r="C20" s="189"/>
      <c r="D20" s="70" t="s">
        <v>107</v>
      </c>
      <c r="E20" s="2" t="s">
        <v>100</v>
      </c>
      <c r="F20" s="148" t="str">
        <f>IFERROR(VLOOKUP(D20,BD!$B:$D,2,FALSE),"")</f>
        <v>SMCC</v>
      </c>
      <c r="G20" s="148" t="str">
        <f>IFERROR(VLOOKUP(E20,BD!$B:$D,2,FALSE),"")</f>
        <v>BME</v>
      </c>
      <c r="H20" s="149">
        <f>IF(COUNT(J20:R20)&gt;=5,SUM(LARGE(J20:R20,{1,2,3,4,5})),IF(COUNT(J20:R20)=4,SUM(LARGE(J20:R20,{1,2,3,4})),IF(COUNT(J20:R20)=3,SUM(LARGE(J20:R20,{1,2,3})),IF(COUNT(J20:R20)=2,SUM(LARGE(J20:R20,{1,2})),IF(COUNT(J20:R20)=1,SUM(LARGE(J20:R20,{1})),0)))))</f>
        <v>1600</v>
      </c>
      <c r="I20" s="150">
        <f t="shared" si="1"/>
        <v>1</v>
      </c>
      <c r="J20" s="33">
        <v>1600</v>
      </c>
      <c r="K20" s="33"/>
      <c r="L20" s="33"/>
      <c r="M20" s="33"/>
      <c r="N20" s="33"/>
      <c r="O20" s="33"/>
      <c r="P20" s="33"/>
      <c r="Q20" s="33"/>
      <c r="R20" s="144"/>
    </row>
    <row r="21" spans="2:18" ht="12" x14ac:dyDescent="0.2">
      <c r="B21" s="27"/>
      <c r="C21" s="189">
        <v>12</v>
      </c>
      <c r="D21" s="2" t="s">
        <v>94</v>
      </c>
      <c r="E21" s="2" t="s">
        <v>123</v>
      </c>
      <c r="F21" s="148" t="str">
        <f>IFERROR(VLOOKUP(D21,BD!$B:$D,2,FALSE),"")</f>
        <v>ZARDO</v>
      </c>
      <c r="G21" s="148" t="str">
        <f>IFERROR(VLOOKUP(E21,BD!$B:$D,2,FALSE),"")</f>
        <v>ZARDO</v>
      </c>
      <c r="H21" s="149">
        <f>IF(COUNT(J21:R21)&gt;=5,SUM(LARGE(J21:R21,{1,2,3,4,5})),IF(COUNT(J21:R21)=4,SUM(LARGE(J21:R21,{1,2,3,4})),IF(COUNT(J21:R21)=3,SUM(LARGE(J21:R21,{1,2,3})),IF(COUNT(J21:R21)=2,SUM(LARGE(J21:R21,{1,2})),IF(COUNT(J21:R21)=1,SUM(LARGE(J21:R21,{1})),0)))))</f>
        <v>1360</v>
      </c>
      <c r="I21" s="150">
        <f t="shared" si="1"/>
        <v>1</v>
      </c>
      <c r="J21" s="33">
        <v>1360</v>
      </c>
      <c r="K21" s="33"/>
      <c r="L21" s="33"/>
      <c r="M21" s="33"/>
      <c r="N21" s="33"/>
      <c r="O21" s="33"/>
      <c r="P21" s="33"/>
      <c r="Q21" s="33"/>
      <c r="R21" s="144"/>
    </row>
    <row r="22" spans="2:18" ht="12" x14ac:dyDescent="0.2">
      <c r="B22" s="27"/>
      <c r="C22" s="204"/>
      <c r="D22" s="205" t="s">
        <v>237</v>
      </c>
      <c r="E22" s="205" t="s">
        <v>100</v>
      </c>
      <c r="F22" s="148" t="str">
        <f>IFERROR(VLOOKUP(D22,BD!$B:$D,2,FALSE),"")</f>
        <v>BME</v>
      </c>
      <c r="G22" s="148" t="str">
        <f>IFERROR(VLOOKUP(E22,BD!$B:$D,2,FALSE),"")</f>
        <v>BME</v>
      </c>
      <c r="H22" s="149">
        <f>IF(COUNT(J22:R22)&gt;=5,SUM(LARGE(J22:R22,{1,2,3,4,5})),IF(COUNT(J22:R22)=4,SUM(LARGE(J22:R22,{1,2,3,4})),IF(COUNT(J22:R22)=3,SUM(LARGE(J22:R22,{1,2,3})),IF(COUNT(J22:R22)=2,SUM(LARGE(J22:R22,{1,2})),IF(COUNT(J22:R22)=1,SUM(LARGE(J22:R22,{1})),0)))))</f>
        <v>1360</v>
      </c>
      <c r="I22" s="150">
        <f t="shared" si="1"/>
        <v>1</v>
      </c>
      <c r="J22" s="33"/>
      <c r="K22" s="33"/>
      <c r="L22" s="33"/>
      <c r="M22" s="33">
        <v>1360</v>
      </c>
      <c r="N22" s="33"/>
      <c r="O22" s="33"/>
      <c r="P22" s="33"/>
      <c r="Q22" s="33"/>
      <c r="R22" s="144"/>
    </row>
    <row r="23" spans="2:18" ht="12" x14ac:dyDescent="0.2">
      <c r="B23" s="27"/>
      <c r="C23" s="189">
        <v>14</v>
      </c>
      <c r="D23" s="70" t="s">
        <v>107</v>
      </c>
      <c r="E23" s="2" t="s">
        <v>214</v>
      </c>
      <c r="F23" s="148" t="str">
        <f>IFERROR(VLOOKUP(D23,BD!$B:$D,2,FALSE),"")</f>
        <v>SMCC</v>
      </c>
      <c r="G23" s="148" t="str">
        <f>IFERROR(VLOOKUP(E23,BD!$B:$D,2,FALSE),"")</f>
        <v>SMCC</v>
      </c>
      <c r="H23" s="149">
        <f>IF(COUNT(J23:R23)&gt;=5,SUM(LARGE(J23:R23,{1,2,3,4,5})),IF(COUNT(J23:R23)=4,SUM(LARGE(J23:R23,{1,2,3,4})),IF(COUNT(J23:R23)=3,SUM(LARGE(J23:R23,{1,2,3})),IF(COUNT(J23:R23)=2,SUM(LARGE(J23:R23,{1,2})),IF(COUNT(J23:R23)=1,SUM(LARGE(J23:R23,{1})),0)))))</f>
        <v>1240</v>
      </c>
      <c r="I23" s="150">
        <f t="shared" si="1"/>
        <v>2</v>
      </c>
      <c r="J23" s="33"/>
      <c r="K23" s="33"/>
      <c r="L23" s="33">
        <v>800</v>
      </c>
      <c r="M23" s="33"/>
      <c r="N23" s="33"/>
      <c r="O23" s="33">
        <v>440</v>
      </c>
      <c r="P23" s="33"/>
      <c r="Q23" s="33"/>
      <c r="R23" s="144"/>
    </row>
    <row r="24" spans="2:18" ht="12" x14ac:dyDescent="0.2">
      <c r="B24" s="27"/>
      <c r="C24" s="202">
        <v>15</v>
      </c>
      <c r="D24" s="203" t="s">
        <v>106</v>
      </c>
      <c r="E24" s="203" t="s">
        <v>788</v>
      </c>
      <c r="F24" s="148" t="str">
        <f>IFERROR(VLOOKUP(D24,BD!$B:$D,2,FALSE),"")</f>
        <v>SMCC</v>
      </c>
      <c r="G24" s="148" t="str">
        <f>IFERROR(VLOOKUP(E24,BD!$B:$D,2,FALSE),"")</f>
        <v>SMCC</v>
      </c>
      <c r="H24" s="149">
        <f>IF(COUNT(J24:R24)&gt;=5,SUM(LARGE(J24:R24,{1,2,3,4,5})),IF(COUNT(J24:R24)=4,SUM(LARGE(J24:R24,{1,2,3,4})),IF(COUNT(J24:R24)=3,SUM(LARGE(J24:R24,{1,2,3})),IF(COUNT(J24:R24)=2,SUM(LARGE(J24:R24,{1,2})),IF(COUNT(J24:R24)=1,SUM(LARGE(J24:R24,{1})),0)))))</f>
        <v>1120</v>
      </c>
      <c r="I24" s="150">
        <f t="shared" si="1"/>
        <v>1</v>
      </c>
      <c r="J24" s="33"/>
      <c r="K24" s="33"/>
      <c r="L24" s="33"/>
      <c r="M24" s="33"/>
      <c r="N24" s="33"/>
      <c r="O24" s="33"/>
      <c r="P24" s="33">
        <v>1120</v>
      </c>
      <c r="Q24" s="33"/>
      <c r="R24" s="144"/>
    </row>
    <row r="25" spans="2:18" ht="12" x14ac:dyDescent="0.2">
      <c r="B25" s="27"/>
      <c r="C25" s="202">
        <v>16</v>
      </c>
      <c r="D25" s="203" t="s">
        <v>741</v>
      </c>
      <c r="E25" s="203" t="s">
        <v>748</v>
      </c>
      <c r="F25" s="148" t="str">
        <f>IFERROR(VLOOKUP(D25,BD!$B:$D,2,FALSE),"")</f>
        <v>BME</v>
      </c>
      <c r="G25" s="148" t="str">
        <f>IFERROR(VLOOKUP(E25,BD!$B:$D,2,FALSE),"")</f>
        <v>BME</v>
      </c>
      <c r="H25" s="149">
        <f>IF(COUNT(J25:R25)&gt;=5,SUM(LARGE(J25:R25,{1,2,3,4,5})),IF(COUNT(J25:R25)=4,SUM(LARGE(J25:R25,{1,2,3,4})),IF(COUNT(J25:R25)=3,SUM(LARGE(J25:R25,{1,2,3})),IF(COUNT(J25:R25)=2,SUM(LARGE(J25:R25,{1,2})),IF(COUNT(J25:R25)=1,SUM(LARGE(J25:R25,{1})),0)))))</f>
        <v>880</v>
      </c>
      <c r="I25" s="150">
        <f t="shared" si="1"/>
        <v>1</v>
      </c>
      <c r="J25" s="33"/>
      <c r="K25" s="33">
        <v>880</v>
      </c>
      <c r="L25" s="33"/>
      <c r="M25" s="33"/>
      <c r="N25" s="33"/>
      <c r="O25" s="33"/>
      <c r="P25" s="33"/>
      <c r="Q25" s="33"/>
      <c r="R25" s="144"/>
    </row>
    <row r="26" spans="2:18" ht="12" x14ac:dyDescent="0.2">
      <c r="B26" s="27"/>
      <c r="C26" s="189"/>
      <c r="D26" s="2" t="s">
        <v>242</v>
      </c>
      <c r="E26" s="2" t="s">
        <v>353</v>
      </c>
      <c r="F26" s="148" t="str">
        <f>IFERROR(VLOOKUP(D26,BD!$B:$D,2,FALSE),"")</f>
        <v>ASERP</v>
      </c>
      <c r="G26" s="148" t="str">
        <f>IFERROR(VLOOKUP(E26,BD!$B:$D,2,FALSE),"")</f>
        <v>ASERP</v>
      </c>
      <c r="H26" s="149">
        <f>IF(COUNT(J26:R26)&gt;=5,SUM(LARGE(J26:R26,{1,2,3,4,5})),IF(COUNT(J26:R26)=4,SUM(LARGE(J26:R26,{1,2,3,4})),IF(COUNT(J26:R26)=3,SUM(LARGE(J26:R26,{1,2,3})),IF(COUNT(J26:R26)=2,SUM(LARGE(J26:R26,{1,2})),IF(COUNT(J26:R26)=1,SUM(LARGE(J26:R26,{1})),0)))))</f>
        <v>880</v>
      </c>
      <c r="I26" s="150">
        <f t="shared" si="1"/>
        <v>1</v>
      </c>
      <c r="J26" s="33"/>
      <c r="K26" s="33"/>
      <c r="L26" s="33"/>
      <c r="M26" s="33"/>
      <c r="N26" s="33"/>
      <c r="O26" s="33"/>
      <c r="P26" s="33">
        <v>880</v>
      </c>
      <c r="Q26" s="33"/>
      <c r="R26" s="144"/>
    </row>
    <row r="27" spans="2:18" ht="12" x14ac:dyDescent="0.2">
      <c r="B27" s="27"/>
      <c r="C27" s="189"/>
      <c r="D27" s="2" t="s">
        <v>84</v>
      </c>
      <c r="E27" s="2" t="s">
        <v>175</v>
      </c>
      <c r="F27" s="148" t="str">
        <f>IFERROR(VLOOKUP(D27,BD!$B:$D,2,FALSE),"")</f>
        <v>ASSVP</v>
      </c>
      <c r="G27" s="148" t="str">
        <f>IFERROR(VLOOKUP(E27,BD!$B:$D,2,FALSE),"")</f>
        <v>ILECE</v>
      </c>
      <c r="H27" s="149">
        <f>IF(COUNT(J27:R27)&gt;=5,SUM(LARGE(J27:R27,{1,2,3,4,5})),IF(COUNT(J27:R27)=4,SUM(LARGE(J27:R27,{1,2,3,4})),IF(COUNT(J27:R27)=3,SUM(LARGE(J27:R27,{1,2,3})),IF(COUNT(J27:R27)=2,SUM(LARGE(J27:R27,{1,2})),IF(COUNT(J27:R27)=1,SUM(LARGE(J27:R27,{1})),0)))))</f>
        <v>880</v>
      </c>
      <c r="I27" s="150">
        <f t="shared" si="1"/>
        <v>1</v>
      </c>
      <c r="J27" s="33"/>
      <c r="K27" s="33"/>
      <c r="L27" s="33"/>
      <c r="M27" s="33"/>
      <c r="N27" s="33"/>
      <c r="O27" s="33"/>
      <c r="P27" s="33">
        <v>880</v>
      </c>
      <c r="Q27" s="33"/>
      <c r="R27" s="144"/>
    </row>
    <row r="28" spans="2:18" ht="12" x14ac:dyDescent="0.2">
      <c r="B28" s="27"/>
      <c r="C28" s="189">
        <v>19</v>
      </c>
      <c r="D28" s="105" t="s">
        <v>93</v>
      </c>
      <c r="E28" s="2" t="s">
        <v>100</v>
      </c>
      <c r="F28" s="148" t="str">
        <f>IFERROR(VLOOKUP(D28,BD!$B:$D,2,FALSE),"")</f>
        <v>BME</v>
      </c>
      <c r="G28" s="148" t="str">
        <f>IFERROR(VLOOKUP(E28,BD!$B:$D,2,FALSE),"")</f>
        <v>BME</v>
      </c>
      <c r="H28" s="149">
        <f>IF(COUNT(J28:R28)&gt;=5,SUM(LARGE(J28:R28,{1,2,3,4,5})),IF(COUNT(J28:R28)=4,SUM(LARGE(J28:R28,{1,2,3,4})),IF(COUNT(J28:R28)=3,SUM(LARGE(J28:R28,{1,2,3})),IF(COUNT(J28:R28)=2,SUM(LARGE(J28:R28,{1,2})),IF(COUNT(J28:R28)=1,SUM(LARGE(J28:R28,{1})),0)))))</f>
        <v>800</v>
      </c>
      <c r="I28" s="150">
        <f t="shared" si="1"/>
        <v>1</v>
      </c>
      <c r="J28" s="33"/>
      <c r="K28" s="33"/>
      <c r="L28" s="33"/>
      <c r="M28" s="33"/>
      <c r="N28" s="33"/>
      <c r="O28" s="33">
        <v>800</v>
      </c>
      <c r="P28" s="33"/>
      <c r="Q28" s="33"/>
      <c r="R28" s="144"/>
    </row>
    <row r="29" spans="2:18" ht="12" x14ac:dyDescent="0.2">
      <c r="B29" s="27"/>
      <c r="C29" s="189"/>
      <c r="D29" s="2" t="s">
        <v>136</v>
      </c>
      <c r="E29" s="2" t="s">
        <v>184</v>
      </c>
      <c r="F29" s="243" t="s">
        <v>880</v>
      </c>
      <c r="G29" s="148" t="str">
        <f>IFERROR(VLOOKUP(E29,BD!$B:$D,2,FALSE),"")</f>
        <v>ASSVP</v>
      </c>
      <c r="H29" s="149">
        <f>IF(COUNT(J29:R29)&gt;=5,SUM(LARGE(J29:R29,{1,2,3,4,5})),IF(COUNT(J29:R29)=4,SUM(LARGE(J29:R29,{1,2,3,4})),IF(COUNT(J29:R29)=3,SUM(LARGE(J29:R29,{1,2,3})),IF(COUNT(J29:R29)=2,SUM(LARGE(J29:R29,{1,2})),IF(COUNT(J29:R29)=1,SUM(LARGE(J29:R29,{1})),0)))))</f>
        <v>800</v>
      </c>
      <c r="I29" s="150">
        <f t="shared" si="1"/>
        <v>1</v>
      </c>
      <c r="J29" s="33"/>
      <c r="K29" s="33"/>
      <c r="L29" s="33"/>
      <c r="M29" s="33"/>
      <c r="N29" s="33"/>
      <c r="O29" s="33"/>
      <c r="P29" s="33"/>
      <c r="Q29" s="33">
        <v>800</v>
      </c>
      <c r="R29" s="144"/>
    </row>
    <row r="30" spans="2:18" ht="12" x14ac:dyDescent="0.2">
      <c r="B30" s="27"/>
      <c r="C30" s="202">
        <v>21</v>
      </c>
      <c r="D30" s="203" t="s">
        <v>200</v>
      </c>
      <c r="E30" s="206" t="s">
        <v>816</v>
      </c>
      <c r="F30" s="148" t="str">
        <f>IFERROR(VLOOKUP(D30,BD!$B:$D,2,FALSE),"")</f>
        <v>ASSVP</v>
      </c>
      <c r="G30" s="148" t="str">
        <f>IFERROR(VLOOKUP(E30,BD!$B:$D,2,FALSE),"")</f>
        <v>ASSVP</v>
      </c>
      <c r="H30" s="149">
        <f>IF(COUNT(J30:R30)&gt;=5,SUM(LARGE(J30:R30,{1,2,3,4,5})),IF(COUNT(J30:R30)=4,SUM(LARGE(J30:R30,{1,2,3,4})),IF(COUNT(J30:R30)=3,SUM(LARGE(J30:R30,{1,2,3})),IF(COUNT(J30:R30)=2,SUM(LARGE(J30:R30,{1,2})),IF(COUNT(J30:R30)=1,SUM(LARGE(J30:R30,{1})),0)))))</f>
        <v>680</v>
      </c>
      <c r="I30" s="150">
        <f t="shared" si="1"/>
        <v>1</v>
      </c>
      <c r="J30" s="33"/>
      <c r="K30" s="33"/>
      <c r="L30" s="33"/>
      <c r="M30" s="33"/>
      <c r="N30" s="33"/>
      <c r="O30" s="33"/>
      <c r="P30" s="33"/>
      <c r="Q30" s="33">
        <v>680</v>
      </c>
      <c r="R30" s="144"/>
    </row>
    <row r="31" spans="2:18" ht="12" x14ac:dyDescent="0.2">
      <c r="B31" s="27"/>
      <c r="C31" s="189">
        <v>22</v>
      </c>
      <c r="D31" s="105" t="s">
        <v>103</v>
      </c>
      <c r="E31" s="2" t="s">
        <v>375</v>
      </c>
      <c r="F31" s="148" t="str">
        <f>IFERROR(VLOOKUP(D31,BD!$B:$D,2,FALSE),"")</f>
        <v>SMCC</v>
      </c>
      <c r="G31" s="148" t="str">
        <f>IFERROR(VLOOKUP(E31,BD!$B:$D,2,FALSE),"")</f>
        <v>SMCC</v>
      </c>
      <c r="H31" s="149">
        <f>IF(COUNT(J31:R31)&gt;=5,SUM(LARGE(J31:R31,{1,2,3,4,5})),IF(COUNT(J31:R31)=4,SUM(LARGE(J31:R31,{1,2,3,4})),IF(COUNT(J31:R31)=3,SUM(LARGE(J31:R31,{1,2,3})),IF(COUNT(J31:R31)=2,SUM(LARGE(J31:R31,{1,2})),IF(COUNT(J31:R31)=1,SUM(LARGE(J31:R31,{1})),0)))))</f>
        <v>560</v>
      </c>
      <c r="I31" s="150">
        <f t="shared" si="1"/>
        <v>1</v>
      </c>
      <c r="J31" s="33"/>
      <c r="K31" s="33"/>
      <c r="L31" s="33"/>
      <c r="M31" s="33"/>
      <c r="N31" s="33"/>
      <c r="O31" s="33">
        <v>560</v>
      </c>
      <c r="P31" s="33"/>
      <c r="Q31" s="33"/>
      <c r="R31" s="144"/>
    </row>
    <row r="32" spans="2:18" ht="12" x14ac:dyDescent="0.2">
      <c r="B32" s="27"/>
      <c r="C32" s="189"/>
      <c r="D32" s="2" t="s">
        <v>851</v>
      </c>
      <c r="E32" s="2" t="s">
        <v>246</v>
      </c>
      <c r="F32" s="148" t="str">
        <f>IFERROR(VLOOKUP(D32,BD!$B:$D,2,FALSE),"")</f>
        <v>ATACAR</v>
      </c>
      <c r="G32" s="148" t="str">
        <f>IFERROR(VLOOKUP(E32,BD!$B:$D,2,FALSE),"")</f>
        <v>ATACAR</v>
      </c>
      <c r="H32" s="149">
        <f>IF(COUNT(J32:R32)&gt;=5,SUM(LARGE(J32:R32,{1,2,3,4,5})),IF(COUNT(J32:R32)=4,SUM(LARGE(J32:R32,{1,2,3,4})),IF(COUNT(J32:R32)=3,SUM(LARGE(J32:R32,{1,2,3})),IF(COUNT(J32:R32)=2,SUM(LARGE(J32:R32,{1,2})),IF(COUNT(J32:R32)=1,SUM(LARGE(J32:R32,{1})),0)))))</f>
        <v>560</v>
      </c>
      <c r="I32" s="150">
        <f t="shared" si="1"/>
        <v>1</v>
      </c>
      <c r="J32" s="33"/>
      <c r="K32" s="33"/>
      <c r="L32" s="33"/>
      <c r="M32" s="33"/>
      <c r="N32" s="33"/>
      <c r="O32" s="33"/>
      <c r="P32" s="33"/>
      <c r="Q32" s="33">
        <v>560</v>
      </c>
      <c r="R32" s="144"/>
    </row>
    <row r="33" spans="2:18" ht="12" x14ac:dyDescent="0.2">
      <c r="B33" s="27"/>
      <c r="C33" s="204">
        <v>24</v>
      </c>
      <c r="D33" s="205" t="s">
        <v>237</v>
      </c>
      <c r="E33" s="205" t="s">
        <v>745</v>
      </c>
      <c r="F33" s="148" t="str">
        <f>IFERROR(VLOOKUP(D33,BD!$B:$D,2,FALSE),"")</f>
        <v>BME</v>
      </c>
      <c r="G33" s="148" t="str">
        <f>IFERROR(VLOOKUP(E33,BD!$B:$D,2,FALSE),"")</f>
        <v>BME</v>
      </c>
      <c r="H33" s="149">
        <f>IF(COUNT(J33:R33)&gt;=5,SUM(LARGE(J33:R33,{1,2,3,4,5})),IF(COUNT(J33:R33)=4,SUM(LARGE(J33:R33,{1,2,3,4})),IF(COUNT(J33:R33)=3,SUM(LARGE(J33:R33,{1,2,3})),IF(COUNT(J33:R33)=2,SUM(LARGE(J33:R33,{1,2})),IF(COUNT(J33:R33)=1,SUM(LARGE(J33:R33,{1})),0)))))</f>
        <v>440</v>
      </c>
      <c r="I33" s="150">
        <f t="shared" si="1"/>
        <v>1</v>
      </c>
      <c r="J33" s="33"/>
      <c r="K33" s="33"/>
      <c r="L33" s="33">
        <v>440</v>
      </c>
      <c r="M33" s="33"/>
      <c r="N33" s="33"/>
      <c r="O33" s="33"/>
      <c r="P33" s="33"/>
      <c r="Q33" s="33"/>
      <c r="R33" s="144"/>
    </row>
    <row r="34" spans="2:18" ht="12" x14ac:dyDescent="0.2">
      <c r="B34" s="27"/>
      <c r="C34" s="189"/>
      <c r="D34" s="105" t="s">
        <v>121</v>
      </c>
      <c r="E34" s="70" t="s">
        <v>243</v>
      </c>
      <c r="F34" s="148" t="str">
        <f>IFERROR(VLOOKUP(D34,BD!$B:$D,2,FALSE),"")</f>
        <v>ASSVP</v>
      </c>
      <c r="G34" s="243" t="s">
        <v>880</v>
      </c>
      <c r="H34" s="149">
        <f>IF(COUNT(J34:R34)&gt;=5,SUM(LARGE(J34:R34,{1,2,3,4,5})),IF(COUNT(J34:R34)=4,SUM(LARGE(J34:R34,{1,2,3,4})),IF(COUNT(J34:R34)=3,SUM(LARGE(J34:R34,{1,2,3})),IF(COUNT(J34:R34)=2,SUM(LARGE(J34:R34,{1,2})),IF(COUNT(J34:R34)=1,SUM(LARGE(J34:R34,{1})),0)))))</f>
        <v>440</v>
      </c>
      <c r="I34" s="150">
        <f t="shared" si="1"/>
        <v>1</v>
      </c>
      <c r="J34" s="33"/>
      <c r="K34" s="33"/>
      <c r="L34" s="33"/>
      <c r="M34" s="33"/>
      <c r="N34" s="33"/>
      <c r="O34" s="33"/>
      <c r="P34" s="33"/>
      <c r="Q34" s="33">
        <v>440</v>
      </c>
      <c r="R34" s="144"/>
    </row>
    <row r="35" spans="2:18" ht="12" x14ac:dyDescent="0.2">
      <c r="B35" s="27"/>
      <c r="C35" s="189"/>
      <c r="D35" s="105" t="s">
        <v>852</v>
      </c>
      <c r="E35" s="2" t="s">
        <v>108</v>
      </c>
      <c r="F35" s="148" t="str">
        <f>IFERROR(VLOOKUP(D35,BD!$B:$D,2,FALSE),"")</f>
        <v>AVULSO</v>
      </c>
      <c r="G35" s="148" t="str">
        <f>IFERROR(VLOOKUP(E35,BD!$B:$D,2,FALSE),"")</f>
        <v>AVULSO</v>
      </c>
      <c r="H35" s="149">
        <f>IF(COUNT(J35:R35)&gt;=5,SUM(LARGE(J35:R35,{1,2,3,4,5})),IF(COUNT(J35:R35)=4,SUM(LARGE(J35:R35,{1,2,3,4})),IF(COUNT(J35:R35)=3,SUM(LARGE(J35:R35,{1,2,3})),IF(COUNT(J35:R35)=2,SUM(LARGE(J35:R35,{1,2})),IF(COUNT(J35:R35)=1,SUM(LARGE(J35:R35,{1})),0)))))</f>
        <v>440</v>
      </c>
      <c r="I35" s="150">
        <f t="shared" si="1"/>
        <v>1</v>
      </c>
      <c r="J35" s="33"/>
      <c r="K35" s="33"/>
      <c r="L35" s="33"/>
      <c r="M35" s="33"/>
      <c r="N35" s="33"/>
      <c r="O35" s="33"/>
      <c r="P35" s="33"/>
      <c r="Q35" s="33">
        <v>440</v>
      </c>
      <c r="R35" s="144"/>
    </row>
    <row r="36" spans="2:18" ht="12" x14ac:dyDescent="0.2">
      <c r="B36" s="27"/>
      <c r="C36" s="140"/>
      <c r="D36" s="105"/>
      <c r="E36" s="70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IF(COUNT(J36:R36)&gt;=5,SUM(LARGE(J36:R36,{1,2,3,4,5})),IF(COUNT(J36:R36)=4,SUM(LARGE(J36:R36,{1,2,3,4})),IF(COUNT(J36:R36)=3,SUM(LARGE(J36:R36,{1,2,3})),IF(COUNT(J36:R36)=2,SUM(LARGE(J36:R36,{1,2})),IF(COUNT(J36:R36)=1,SUM(LARGE(J36:R36,{1})),0)))))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144"/>
    </row>
    <row r="37" spans="2:18" ht="12" x14ac:dyDescent="0.2">
      <c r="B37" s="27"/>
      <c r="C37" s="140"/>
      <c r="D37" s="105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IF(COUNT(J37:R37)&gt;=5,SUM(LARGE(J37:R37,{1,2,3,4,5})),IF(COUNT(J37:R37)=4,SUM(LARGE(J37:R37,{1,2,3,4})),IF(COUNT(J37:R37)=3,SUM(LARGE(J37:R37,{1,2,3})),IF(COUNT(J37:R37)=2,SUM(LARGE(J37:R37,{1,2})),IF(COUNT(J37:R37)=1,SUM(LARGE(J37:R37,{1})),0)))))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144"/>
    </row>
    <row r="38" spans="2:18" ht="12" x14ac:dyDescent="0.2">
      <c r="B38" s="27"/>
      <c r="C38" s="140"/>
      <c r="D38" s="105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IF(COUNT(J38:R38)&gt;=5,SUM(LARGE(J38:R38,{1,2,3,4,5})),IF(COUNT(J38:R38)=4,SUM(LARGE(J38:R38,{1,2,3,4})),IF(COUNT(J38:R38)=3,SUM(LARGE(J38:R38,{1,2,3})),IF(COUNT(J38:R38)=2,SUM(LARGE(J38:R38,{1,2})),IF(COUNT(J38:R38)=1,SUM(LARGE(J38:R38,{1})),0)))))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144"/>
    </row>
    <row r="39" spans="2:18" ht="12" x14ac:dyDescent="0.2">
      <c r="B39" s="27"/>
      <c r="C39" s="1"/>
      <c r="D39" s="105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IF(COUNT(J39:R39)&gt;=5,SUM(LARGE(J39:R39,{1,2,3,4,5})),IF(COUNT(J39:R39)=4,SUM(LARGE(J39:R39,{1,2,3,4})),IF(COUNT(J39:R39)=3,SUM(LARGE(J39:R39,{1,2,3})),IF(COUNT(J39:R39)=2,SUM(LARGE(J39:R39,{1,2})),IF(COUNT(J39:R39)=1,SUM(LARGE(J39:R39,{1})),0)))))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33"/>
      <c r="R39" s="144"/>
    </row>
    <row r="40" spans="2:18" ht="6" customHeight="1" x14ac:dyDescent="0.2">
      <c r="B40" s="32"/>
      <c r="C40" s="14"/>
      <c r="D40" s="14"/>
      <c r="E40" s="14"/>
      <c r="F40" s="96"/>
      <c r="G40" s="96"/>
      <c r="H40" s="24"/>
      <c r="I40" s="40"/>
      <c r="J40" s="16"/>
      <c r="K40" s="16"/>
      <c r="L40" s="16"/>
      <c r="M40" s="16"/>
      <c r="N40" s="16"/>
      <c r="O40" s="16"/>
      <c r="P40" s="16"/>
      <c r="Q40" s="16"/>
      <c r="R40" s="144"/>
    </row>
    <row r="41" spans="2:18" ht="12" x14ac:dyDescent="0.2">
      <c r="B41" s="27"/>
      <c r="C41" s="1" t="s">
        <v>150</v>
      </c>
      <c r="D41" s="70" t="s">
        <v>114</v>
      </c>
      <c r="E41" s="70" t="s">
        <v>98</v>
      </c>
      <c r="F41" s="148" t="str">
        <f>IFERROR(VLOOKUP(D41,BD!$B:$D,2,FALSE),"")</f>
        <v>CC</v>
      </c>
      <c r="G41" s="148" t="str">
        <f>IFERROR(VLOOKUP(E41,BD!$B:$D,2,FALSE),"")</f>
        <v>CC</v>
      </c>
      <c r="H41" s="149">
        <f>IF(COUNT(J41:R41)&gt;=5,SUM(LARGE(J41:R41,{1,2,3,4,5})),IF(COUNT(J41:R41)=4,SUM(LARGE(J41:R41,{1,2,3,4})),IF(COUNT(J41:R41)=3,SUM(LARGE(J41:R41,{1,2,3})),IF(COUNT(J41:R41)=2,SUM(LARGE(J41:R41,{1,2})),IF(COUNT(J41:R41)=1,SUM(LARGE(J41:R41,{1})),0)))))</f>
        <v>0</v>
      </c>
      <c r="I41" s="150">
        <f>COUNT(J41:R41)-COUNTIF(J41:R41,"=0")</f>
        <v>0</v>
      </c>
      <c r="J41" s="33"/>
      <c r="K41" s="33"/>
      <c r="L41" s="33"/>
      <c r="M41" s="33"/>
      <c r="N41" s="33"/>
      <c r="O41" s="33"/>
      <c r="P41" s="33"/>
      <c r="Q41" s="33"/>
      <c r="R41" s="144"/>
    </row>
    <row r="42" spans="2:18" ht="12" x14ac:dyDescent="0.2">
      <c r="B42" s="27"/>
      <c r="C42" s="1" t="s">
        <v>150</v>
      </c>
      <c r="D42" s="70" t="s">
        <v>130</v>
      </c>
      <c r="E42" s="70" t="s">
        <v>603</v>
      </c>
      <c r="F42" s="148" t="str">
        <f>IFERROR(VLOOKUP(D42,BD!$B:$D,2,FALSE),"")</f>
        <v>ASSVP</v>
      </c>
      <c r="G42" s="148" t="str">
        <f>IFERROR(VLOOKUP(E42,BD!$B:$D,2,FALSE),"")</f>
        <v>ASSVP</v>
      </c>
      <c r="H42" s="149">
        <f>IF(COUNT(J42:R42)&gt;=5,SUM(LARGE(J42:R42,{1,2,3,4,5})),IF(COUNT(J42:R42)=4,SUM(LARGE(J42:R42,{1,2,3,4})),IF(COUNT(J42:R42)=3,SUM(LARGE(J42:R42,{1,2,3})),IF(COUNT(J42:R42)=2,SUM(LARGE(J42:R42,{1,2})),IF(COUNT(J42:R42)=1,SUM(LARGE(J42:R42,{1})),0)))))</f>
        <v>1600</v>
      </c>
      <c r="I42" s="150">
        <f>COUNT(J42:R42)-COUNTIF(J42:R42,"=0")</f>
        <v>1</v>
      </c>
      <c r="J42" s="33">
        <v>1600</v>
      </c>
      <c r="K42" s="33"/>
      <c r="L42" s="33"/>
      <c r="M42" s="33"/>
      <c r="N42" s="33"/>
      <c r="O42" s="33"/>
      <c r="P42" s="33"/>
      <c r="Q42" s="33"/>
      <c r="R42" s="144"/>
    </row>
    <row r="43" spans="2:18" ht="12" x14ac:dyDescent="0.2">
      <c r="B43" s="27"/>
      <c r="C43" s="140" t="s">
        <v>150</v>
      </c>
      <c r="D43" s="70" t="s">
        <v>130</v>
      </c>
      <c r="E43" s="2" t="s">
        <v>362</v>
      </c>
      <c r="F43" s="148" t="str">
        <f>IFERROR(VLOOKUP(D43,BD!$B:$D,2,FALSE),"")</f>
        <v>ASSVP</v>
      </c>
      <c r="G43" s="148" t="str">
        <f>IFERROR(VLOOKUP(E43,BD!$B:$D,2,FALSE),"")</f>
        <v/>
      </c>
      <c r="H43" s="149">
        <f>IF(COUNT(J43:R43)&gt;=5,SUM(LARGE(J43:R43,{1,2,3,4,5})),IF(COUNT(J43:R43)=4,SUM(LARGE(J43:R43,{1,2,3,4})),IF(COUNT(J43:R43)=3,SUM(LARGE(J43:R43,{1,2,3})),IF(COUNT(J43:R43)=2,SUM(LARGE(J43:R43,{1,2})),IF(COUNT(J43:R43)=1,SUM(LARGE(J43:R43,{1})),0)))))</f>
        <v>1600</v>
      </c>
      <c r="I43" s="150">
        <f>COUNT(J43:R43)-COUNTIF(J43:R43,"=0")</f>
        <v>1</v>
      </c>
      <c r="J43" s="33"/>
      <c r="K43" s="33">
        <v>1600</v>
      </c>
      <c r="L43" s="33"/>
      <c r="M43" s="33"/>
      <c r="N43" s="33"/>
      <c r="O43" s="33"/>
      <c r="P43" s="33"/>
      <c r="Q43" s="33"/>
      <c r="R43" s="144"/>
    </row>
    <row r="44" spans="2:18" ht="12" x14ac:dyDescent="0.2">
      <c r="B44" s="27"/>
      <c r="C44" s="140" t="s">
        <v>150</v>
      </c>
      <c r="D44" s="105" t="s">
        <v>173</v>
      </c>
      <c r="E44" s="2" t="s">
        <v>240</v>
      </c>
      <c r="F44" s="148" t="str">
        <f>IFERROR(VLOOKUP(D44,BD!$B:$D,2,FALSE),"")</f>
        <v>ASSVP</v>
      </c>
      <c r="G44" s="148" t="str">
        <f>IFERROR(VLOOKUP(E44,BD!$B:$D,2,FALSE),"")</f>
        <v>ASSVP</v>
      </c>
      <c r="H44" s="149">
        <f>IF(COUNT(J44:R44)&gt;=5,SUM(LARGE(J44:R44,{1,2,3,4,5})),IF(COUNT(J44:R44)=4,SUM(LARGE(J44:R44,{1,2,3,4})),IF(COUNT(J44:R44)=3,SUM(LARGE(J44:R44,{1,2,3})),IF(COUNT(J44:R44)=2,SUM(LARGE(J44:R44,{1,2})),IF(COUNT(J44:R44)=1,SUM(LARGE(J44:R44,{1})),0)))))</f>
        <v>1600</v>
      </c>
      <c r="I44" s="150">
        <f>COUNT(J44:R44)-COUNTIF(J44:R44,"=0")</f>
        <v>1</v>
      </c>
      <c r="J44" s="33"/>
      <c r="K44" s="33"/>
      <c r="L44" s="33"/>
      <c r="M44" s="33"/>
      <c r="N44" s="33">
        <v>1600</v>
      </c>
      <c r="O44" s="33"/>
      <c r="P44" s="33"/>
      <c r="Q44" s="33"/>
      <c r="R44" s="144"/>
    </row>
    <row r="45" spans="2:18" x14ac:dyDescent="0.2">
      <c r="B45" s="31"/>
      <c r="C45" s="17"/>
      <c r="D45" s="17"/>
      <c r="E45" s="17"/>
      <c r="F45" s="95"/>
      <c r="G45" s="95"/>
      <c r="H45" s="18"/>
      <c r="I45" s="18"/>
      <c r="J45" s="17"/>
      <c r="K45" s="17"/>
      <c r="L45" s="17"/>
      <c r="M45" s="17"/>
      <c r="N45" s="17"/>
      <c r="O45" s="17"/>
      <c r="P45" s="17"/>
      <c r="Q45" s="17"/>
      <c r="R45" s="144"/>
    </row>
    <row r="46" spans="2:18" s="21" customFormat="1" x14ac:dyDescent="0.2">
      <c r="B46" s="28"/>
      <c r="C46" s="19"/>
      <c r="D46" s="20"/>
      <c r="E46" s="20" t="str">
        <f>SM!$D$41</f>
        <v>CONTAGEM DE SEMANAS</v>
      </c>
      <c r="F46" s="95"/>
      <c r="G46" s="95"/>
      <c r="H46" s="18"/>
      <c r="I46" s="18"/>
      <c r="J46" s="102">
        <f>SM!H$41</f>
        <v>52</v>
      </c>
      <c r="K46" s="102">
        <f>SM!I$41</f>
        <v>30</v>
      </c>
      <c r="L46" s="102">
        <f>SM!J$41</f>
        <v>25</v>
      </c>
      <c r="M46" s="102">
        <f>SM!K$41</f>
        <v>22</v>
      </c>
      <c r="N46" s="102">
        <f>SM!L$41</f>
        <v>10</v>
      </c>
      <c r="O46" s="102">
        <f>SM!M$41</f>
        <v>6</v>
      </c>
      <c r="P46" s="102">
        <f>SM!N$41</f>
        <v>2</v>
      </c>
      <c r="Q46" s="102">
        <f>SM!O$41</f>
        <v>1</v>
      </c>
      <c r="R46" s="145"/>
    </row>
  </sheetData>
  <sheetProtection selectLockedCells="1" selectUnlockedCells="1"/>
  <sortState ref="D11:Q35">
    <sortCondition descending="1" ref="H11:H35"/>
    <sortCondition descending="1" ref="I11:I35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8"/>
  <sheetViews>
    <sheetView showGridLines="0" zoomScaleNormal="100" zoomScaleSheetLayoutView="100" workbookViewId="0">
      <selection activeCell="E11" sqref="E11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5" width="8.28515625" style="4" customWidth="1"/>
    <col min="16" max="16" width="1.85546875" style="4" customWidth="1"/>
    <col min="17" max="16384" width="9.28515625" style="4"/>
  </cols>
  <sheetData>
    <row r="2" spans="2:16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</row>
    <row r="3" spans="2:16" ht="12" x14ac:dyDescent="0.2">
      <c r="B3" s="7" t="s">
        <v>83</v>
      </c>
      <c r="D3" s="8">
        <f>SM!D3</f>
        <v>43052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</row>
    <row r="4" spans="2:16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</row>
    <row r="5" spans="2:16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43"/>
    </row>
    <row r="6" spans="2:16" ht="12" customHeight="1" x14ac:dyDescent="0.2">
      <c r="B6" s="26"/>
      <c r="C6" s="216" t="s">
        <v>1</v>
      </c>
      <c r="D6" s="216" t="str">
        <f>SM!D6</f>
        <v>ATLETA</v>
      </c>
      <c r="E6" s="221" t="str">
        <f>SM!E6</f>
        <v>ENTIDADE</v>
      </c>
      <c r="F6" s="217" t="str">
        <f>SM!F6</f>
        <v>TOTAL RK52</v>
      </c>
      <c r="G6" s="215" t="str">
        <f>SM!G6</f>
        <v>Torneios</v>
      </c>
      <c r="H6" s="11" t="str">
        <f>SM!H6</f>
        <v>4o</v>
      </c>
      <c r="I6" s="11" t="str">
        <f>SM!I6</f>
        <v>1o</v>
      </c>
      <c r="J6" s="11" t="str">
        <f>SM!J6</f>
        <v>1o</v>
      </c>
      <c r="K6" s="11" t="str">
        <f>SM!K6</f>
        <v>2o</v>
      </c>
      <c r="L6" s="11" t="str">
        <f>SM!L6</f>
        <v>3o</v>
      </c>
      <c r="M6" s="11" t="str">
        <f>SM!M6</f>
        <v>2o</v>
      </c>
      <c r="N6" s="11" t="str">
        <f>SM!N6</f>
        <v>4o</v>
      </c>
      <c r="O6" s="11" t="str">
        <f>SM!O6</f>
        <v>1o</v>
      </c>
      <c r="P6" s="144"/>
    </row>
    <row r="7" spans="2:16" ht="12" x14ac:dyDescent="0.2">
      <c r="B7" s="26"/>
      <c r="C7" s="216"/>
      <c r="D7" s="216">
        <f>SM!D7</f>
        <v>0</v>
      </c>
      <c r="E7" s="221">
        <f>SM!E7</f>
        <v>0</v>
      </c>
      <c r="F7" s="217">
        <f>SM!F7</f>
        <v>0</v>
      </c>
      <c r="G7" s="215">
        <f>SM!G7</f>
        <v>0</v>
      </c>
      <c r="H7" s="12" t="str">
        <f>SM!H7</f>
        <v>EST</v>
      </c>
      <c r="I7" s="12" t="str">
        <f>SM!I7</f>
        <v>EST</v>
      </c>
      <c r="J7" s="12" t="str">
        <f>SM!J7</f>
        <v>M-CWB</v>
      </c>
      <c r="K7" s="12" t="str">
        <f>SM!K7</f>
        <v>EST</v>
      </c>
      <c r="L7" s="12" t="str">
        <f>SM!L7</f>
        <v>EST</v>
      </c>
      <c r="M7" s="12" t="str">
        <f>SM!M7</f>
        <v>M-CWB</v>
      </c>
      <c r="N7" s="12" t="str">
        <f>SM!N7</f>
        <v>EST</v>
      </c>
      <c r="O7" s="12" t="str">
        <f>SM!O7</f>
        <v>M-OES</v>
      </c>
      <c r="P7" s="144"/>
    </row>
    <row r="8" spans="2:16" ht="12" x14ac:dyDescent="0.2">
      <c r="B8" s="29"/>
      <c r="C8" s="216"/>
      <c r="D8" s="216">
        <f>SM!D8</f>
        <v>0</v>
      </c>
      <c r="E8" s="221">
        <f>SM!E8</f>
        <v>0</v>
      </c>
      <c r="F8" s="217">
        <f>SM!F8</f>
        <v>0</v>
      </c>
      <c r="G8" s="215">
        <f>SM!G8</f>
        <v>0</v>
      </c>
      <c r="H8" s="13">
        <f>SM!H8</f>
        <v>42689</v>
      </c>
      <c r="I8" s="13">
        <f>SM!I8</f>
        <v>42849</v>
      </c>
      <c r="J8" s="13">
        <f>SM!J8</f>
        <v>42884</v>
      </c>
      <c r="K8" s="13">
        <f>SM!K8</f>
        <v>42905</v>
      </c>
      <c r="L8" s="13">
        <f>SM!L8</f>
        <v>42988</v>
      </c>
      <c r="M8" s="13">
        <f>SM!M8</f>
        <v>43017</v>
      </c>
      <c r="N8" s="13">
        <f>SM!N8</f>
        <v>43045</v>
      </c>
      <c r="O8" s="13">
        <f>SM!O8</f>
        <v>43052</v>
      </c>
      <c r="P8" s="144"/>
    </row>
    <row r="9" spans="2:16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144"/>
    </row>
    <row r="10" spans="2:16" ht="12" x14ac:dyDescent="0.2">
      <c r="B10" s="27"/>
      <c r="C10" s="204">
        <v>1</v>
      </c>
      <c r="D10" s="207" t="s">
        <v>131</v>
      </c>
      <c r="E10" s="148" t="str">
        <f>IFERROR(VLOOKUP(D10,BD!$B:$D,2,FALSE),"")</f>
        <v>ZARDO</v>
      </c>
      <c r="F10" s="149">
        <f>IF(COUNT(H10:P10)&gt;=5,SUM(LARGE(H10:P10,{1,2,3,4,5})),IF(COUNT(H10:P10)=4,SUM(LARGE(H10:P10,{1,2,3,4})),IF(COUNT(H10:P10)=3,SUM(LARGE(H10:P10,{1,2,3})),IF(COUNT(H10:P10)=2,SUM(LARGE(H10:P10,{1,2})),IF(COUNT(H10:P10)=1,SUM(LARGE(H10:P10,{1})),0)))))</f>
        <v>6080</v>
      </c>
      <c r="G10" s="150">
        <f t="shared" ref="G10:G35" si="0">COUNT(H10:P10)-COUNTIF(H10:P10,"=0")</f>
        <v>7</v>
      </c>
      <c r="H10" s="33">
        <v>1120</v>
      </c>
      <c r="I10" s="33">
        <v>1120</v>
      </c>
      <c r="J10" s="33">
        <v>680</v>
      </c>
      <c r="K10" s="33">
        <v>1360</v>
      </c>
      <c r="L10" s="33">
        <v>1360</v>
      </c>
      <c r="M10" s="33">
        <v>800</v>
      </c>
      <c r="N10" s="33">
        <v>1120</v>
      </c>
      <c r="O10" s="33"/>
      <c r="P10" s="144"/>
    </row>
    <row r="11" spans="2:16" ht="12" x14ac:dyDescent="0.2">
      <c r="B11" s="27"/>
      <c r="C11" s="108">
        <v>2</v>
      </c>
      <c r="D11" s="2" t="s">
        <v>84</v>
      </c>
      <c r="E11" s="148" t="str">
        <f>IFERROR(VLOOKUP(D11,BD!$B:$D,2,FALSE),"")</f>
        <v>ASSVP</v>
      </c>
      <c r="F11" s="149">
        <f>IF(COUNT(H11:P11)&gt;=5,SUM(LARGE(H11:P11,{1,2,3,4,5})),IF(COUNT(H11:P11)=4,SUM(LARGE(H11:P11,{1,2,3,4})),IF(COUNT(H11:P11)=3,SUM(LARGE(H11:P11,{1,2,3})),IF(COUNT(H11:P11)=2,SUM(LARGE(H11:P11,{1,2})),IF(COUNT(H11:P11)=1,SUM(LARGE(H11:P11,{1})),0)))))</f>
        <v>3960</v>
      </c>
      <c r="G11" s="150">
        <f t="shared" si="0"/>
        <v>5</v>
      </c>
      <c r="H11" s="109"/>
      <c r="I11" s="109">
        <v>1120</v>
      </c>
      <c r="J11" s="109"/>
      <c r="K11" s="109">
        <v>640</v>
      </c>
      <c r="L11" s="109">
        <v>640</v>
      </c>
      <c r="M11" s="109"/>
      <c r="N11" s="109">
        <v>1120</v>
      </c>
      <c r="O11" s="109">
        <v>440</v>
      </c>
      <c r="P11" s="144"/>
    </row>
    <row r="12" spans="2:16" ht="12" x14ac:dyDescent="0.2">
      <c r="B12" s="27"/>
      <c r="C12" s="108">
        <v>3</v>
      </c>
      <c r="D12" s="70" t="s">
        <v>143</v>
      </c>
      <c r="E12" s="148" t="str">
        <f>IFERROR(VLOOKUP(D12,BD!$B:$D,2,FALSE),"")</f>
        <v>BME</v>
      </c>
      <c r="F12" s="149">
        <f>IF(COUNT(H12:P12)&gt;=5,SUM(LARGE(H12:P12,{1,2,3,4,5})),IF(COUNT(H12:P12)=4,SUM(LARGE(H12:P12,{1,2,3,4})),IF(COUNT(H12:P12)=3,SUM(LARGE(H12:P12,{1,2,3})),IF(COUNT(H12:P12)=2,SUM(LARGE(H12:P12,{1,2})),IF(COUNT(H12:P12)=1,SUM(LARGE(H12:P12,{1})),0)))))</f>
        <v>3240</v>
      </c>
      <c r="G12" s="150">
        <f t="shared" si="0"/>
        <v>6</v>
      </c>
      <c r="H12" s="109">
        <v>640</v>
      </c>
      <c r="I12" s="109">
        <v>640</v>
      </c>
      <c r="J12" s="33">
        <v>320</v>
      </c>
      <c r="K12" s="33">
        <v>640</v>
      </c>
      <c r="L12" s="33">
        <v>640</v>
      </c>
      <c r="M12" s="33">
        <v>680</v>
      </c>
      <c r="N12" s="33"/>
      <c r="O12" s="33"/>
      <c r="P12" s="144"/>
    </row>
    <row r="13" spans="2:16" ht="12" x14ac:dyDescent="0.2">
      <c r="B13" s="27"/>
      <c r="C13" s="108">
        <v>4</v>
      </c>
      <c r="D13" s="105" t="s">
        <v>126</v>
      </c>
      <c r="E13" s="148" t="str">
        <f>IFERROR(VLOOKUP(D13,BD!$B:$D,2,FALSE),"")</f>
        <v>BME</v>
      </c>
      <c r="F13" s="149">
        <f>IF(COUNT(H13:P13)&gt;=5,SUM(LARGE(H13:P13,{1,2,3,4,5})),IF(COUNT(H13:P13)=4,SUM(LARGE(H13:P13,{1,2,3,4})),IF(COUNT(H13:P13)=3,SUM(LARGE(H13:P13,{1,2,3})),IF(COUNT(H13:P13)=2,SUM(LARGE(H13:P13,{1,2})),IF(COUNT(H13:P13)=1,SUM(LARGE(H13:P13,{1})),0)))))</f>
        <v>3240</v>
      </c>
      <c r="G13" s="150">
        <f t="shared" si="0"/>
        <v>5</v>
      </c>
      <c r="H13" s="109"/>
      <c r="I13" s="109">
        <v>640</v>
      </c>
      <c r="J13" s="109"/>
      <c r="K13" s="109">
        <v>640</v>
      </c>
      <c r="L13" s="109">
        <v>880</v>
      </c>
      <c r="M13" s="109">
        <v>440</v>
      </c>
      <c r="N13" s="109">
        <v>640</v>
      </c>
      <c r="O13" s="109"/>
      <c r="P13" s="144"/>
    </row>
    <row r="14" spans="2:16" ht="12" x14ac:dyDescent="0.2">
      <c r="B14" s="27"/>
      <c r="C14" s="108">
        <v>5</v>
      </c>
      <c r="D14" s="70" t="s">
        <v>110</v>
      </c>
      <c r="E14" s="148" t="str">
        <f>IFERROR(VLOOKUP(D14,BD!$B:$D,2,FALSE),"")</f>
        <v>BME</v>
      </c>
      <c r="F14" s="149">
        <f>IF(COUNT(H14:P14)&gt;=5,SUM(LARGE(H14:P14,{1,2,3,4,5})),IF(COUNT(H14:P14)=4,SUM(LARGE(H14:P14,{1,2,3,4})),IF(COUNT(H14:P14)=3,SUM(LARGE(H14:P14,{1,2,3})),IF(COUNT(H14:P14)=2,SUM(LARGE(H14:P14,{1,2})),IF(COUNT(H14:P14)=1,SUM(LARGE(H14:P14,{1})),0)))))</f>
        <v>3120</v>
      </c>
      <c r="G14" s="150">
        <f t="shared" si="0"/>
        <v>6</v>
      </c>
      <c r="H14" s="109"/>
      <c r="I14" s="109">
        <v>640</v>
      </c>
      <c r="J14" s="33">
        <v>560</v>
      </c>
      <c r="K14" s="33">
        <v>640</v>
      </c>
      <c r="L14" s="33">
        <v>640</v>
      </c>
      <c r="M14" s="33">
        <v>440</v>
      </c>
      <c r="N14" s="33">
        <v>640</v>
      </c>
      <c r="O14" s="33"/>
      <c r="P14" s="144"/>
    </row>
    <row r="15" spans="2:16" ht="12" x14ac:dyDescent="0.2">
      <c r="B15" s="27"/>
      <c r="C15" s="108">
        <v>6</v>
      </c>
      <c r="D15" s="2" t="s">
        <v>249</v>
      </c>
      <c r="E15" s="148" t="str">
        <f>IFERROR(VLOOKUP(D15,BD!$B:$D,2,FALSE),"")</f>
        <v>ASERP</v>
      </c>
      <c r="F15" s="149">
        <f>IF(COUNT(H15:P15)&gt;=5,SUM(LARGE(H15:P15,{1,2,3,4,5})),IF(COUNT(H15:P15)=4,SUM(LARGE(H15:P15,{1,2,3,4})),IF(COUNT(H15:P15)=3,SUM(LARGE(H15:P15,{1,2,3})),IF(COUNT(H15:P15)=2,SUM(LARGE(H15:P15,{1,2})),IF(COUNT(H15:P15)=1,SUM(LARGE(H15:P15,{1})),0)))))</f>
        <v>2800</v>
      </c>
      <c r="G15" s="150">
        <f t="shared" si="0"/>
        <v>4</v>
      </c>
      <c r="H15" s="33">
        <v>640</v>
      </c>
      <c r="I15" s="33">
        <v>640</v>
      </c>
      <c r="J15" s="33"/>
      <c r="K15" s="33">
        <v>880</v>
      </c>
      <c r="L15" s="33"/>
      <c r="M15" s="33"/>
      <c r="N15" s="33">
        <v>640</v>
      </c>
      <c r="O15" s="33"/>
      <c r="P15" s="144"/>
    </row>
    <row r="16" spans="2:16" ht="12" x14ac:dyDescent="0.2">
      <c r="B16" s="27"/>
      <c r="C16" s="108">
        <v>7</v>
      </c>
      <c r="D16" s="70" t="s">
        <v>199</v>
      </c>
      <c r="E16" s="148" t="str">
        <f>IFERROR(VLOOKUP(D16,BD!$B:$D,2,FALSE),"")</f>
        <v>GRESFI</v>
      </c>
      <c r="F16" s="149">
        <f>IF(COUNT(H16:P16)&gt;=5,SUM(LARGE(H16:P16,{1,2,3,4,5})),IF(COUNT(H16:P16)=4,SUM(LARGE(H16:P16,{1,2,3,4})),IF(COUNT(H16:P16)=3,SUM(LARGE(H16:P16,{1,2,3})),IF(COUNT(H16:P16)=2,SUM(LARGE(H16:P16,{1,2})),IF(COUNT(H16:P16)=1,SUM(LARGE(H16:P16,{1})),0)))))</f>
        <v>2560</v>
      </c>
      <c r="G16" s="150">
        <f t="shared" si="0"/>
        <v>4</v>
      </c>
      <c r="H16" s="33">
        <v>640</v>
      </c>
      <c r="I16" s="33">
        <v>640</v>
      </c>
      <c r="J16" s="109"/>
      <c r="K16" s="109">
        <v>640</v>
      </c>
      <c r="L16" s="109">
        <v>640</v>
      </c>
      <c r="M16" s="109"/>
      <c r="N16" s="109"/>
      <c r="O16" s="109"/>
      <c r="P16" s="144"/>
    </row>
    <row r="17" spans="2:16" ht="12" x14ac:dyDescent="0.2">
      <c r="B17" s="27"/>
      <c r="C17" s="108">
        <v>8</v>
      </c>
      <c r="D17" s="70" t="s">
        <v>370</v>
      </c>
      <c r="E17" s="148" t="str">
        <f>IFERROR(VLOOKUP(D17,BD!$B:$D,2,FALSE),"")</f>
        <v>ACENB</v>
      </c>
      <c r="F17" s="149">
        <f>IF(COUNT(H17:P17)&gt;=5,SUM(LARGE(H17:P17,{1,2,3,4,5})),IF(COUNT(H17:P17)=4,SUM(LARGE(H17:P17,{1,2,3,4})),IF(COUNT(H17:P17)=3,SUM(LARGE(H17:P17,{1,2,3})),IF(COUNT(H17:P17)=2,SUM(LARGE(H17:P17,{1,2})),IF(COUNT(H17:P17)=1,SUM(LARGE(H17:P17,{1})),0)))))</f>
        <v>2240</v>
      </c>
      <c r="G17" s="150">
        <f t="shared" si="0"/>
        <v>2</v>
      </c>
      <c r="H17" s="109"/>
      <c r="I17" s="109"/>
      <c r="J17" s="109"/>
      <c r="K17" s="109">
        <v>1120</v>
      </c>
      <c r="L17" s="109">
        <v>1120</v>
      </c>
      <c r="M17" s="109"/>
      <c r="N17" s="109"/>
      <c r="O17" s="109"/>
      <c r="P17" s="144"/>
    </row>
    <row r="18" spans="2:16" ht="12" x14ac:dyDescent="0.2">
      <c r="B18" s="27"/>
      <c r="C18" s="108">
        <v>9</v>
      </c>
      <c r="D18" s="70" t="s">
        <v>104</v>
      </c>
      <c r="E18" s="148" t="str">
        <f>IFERROR(VLOOKUP(D18,BD!$B:$D,2,FALSE),"")</f>
        <v>CC</v>
      </c>
      <c r="F18" s="149">
        <f>IF(COUNT(H18:P18)&gt;=5,SUM(LARGE(H18:P18,{1,2,3,4,5})),IF(COUNT(H18:P18)=4,SUM(LARGE(H18:P18,{1,2,3,4})),IF(COUNT(H18:P18)=3,SUM(LARGE(H18:P18,{1,2,3})),IF(COUNT(H18:P18)=2,SUM(LARGE(H18:P18,{1,2})),IF(COUNT(H18:P18)=1,SUM(LARGE(H18:P18,{1})),0)))))</f>
        <v>2080</v>
      </c>
      <c r="G18" s="150">
        <f t="shared" si="0"/>
        <v>3</v>
      </c>
      <c r="H18" s="109"/>
      <c r="I18" s="109"/>
      <c r="J18" s="109">
        <v>320</v>
      </c>
      <c r="K18" s="109">
        <v>880</v>
      </c>
      <c r="L18" s="109">
        <v>880</v>
      </c>
      <c r="M18" s="109"/>
      <c r="N18" s="109"/>
      <c r="O18" s="109"/>
      <c r="P18" s="144"/>
    </row>
    <row r="19" spans="2:16" s="106" customFormat="1" ht="12" x14ac:dyDescent="0.2">
      <c r="B19" s="107"/>
      <c r="C19" s="108">
        <v>10</v>
      </c>
      <c r="D19" s="2" t="s">
        <v>106</v>
      </c>
      <c r="E19" s="148" t="str">
        <f>IFERROR(VLOOKUP(D19,BD!$B:$D,2,FALSE),"")</f>
        <v>SMCC</v>
      </c>
      <c r="F19" s="149">
        <f>IF(COUNT(H19:P19)&gt;=5,SUM(LARGE(H19:P19,{1,2,3,4,5})),IF(COUNT(H19:P19)=4,SUM(LARGE(H19:P19,{1,2,3,4})),IF(COUNT(H19:P19)=3,SUM(LARGE(H19:P19,{1,2,3})),IF(COUNT(H19:P19)=2,SUM(LARGE(H19:P19,{1,2})),IF(COUNT(H19:P19)=1,SUM(LARGE(H19:P19,{1})),0)))))</f>
        <v>1920</v>
      </c>
      <c r="G19" s="150">
        <f t="shared" si="0"/>
        <v>2</v>
      </c>
      <c r="H19" s="109"/>
      <c r="I19" s="109"/>
      <c r="J19" s="109"/>
      <c r="K19" s="109"/>
      <c r="L19" s="109"/>
      <c r="M19" s="109">
        <v>560</v>
      </c>
      <c r="N19" s="109">
        <v>1360</v>
      </c>
      <c r="O19" s="109"/>
      <c r="P19" s="152"/>
    </row>
    <row r="20" spans="2:16" s="106" customFormat="1" ht="12" x14ac:dyDescent="0.2">
      <c r="B20" s="107"/>
      <c r="C20" s="108">
        <v>11</v>
      </c>
      <c r="D20" s="2" t="s">
        <v>359</v>
      </c>
      <c r="E20" s="148" t="str">
        <f>IFERROR(VLOOKUP(D20,BD!$B:$D,2,FALSE),"")</f>
        <v>AVULSO</v>
      </c>
      <c r="F20" s="149">
        <f>IF(COUNT(H20:P20)&gt;=5,SUM(LARGE(H20:P20,{1,2,3,4,5})),IF(COUNT(H20:P20)=4,SUM(LARGE(H20:P20,{1,2,3,4})),IF(COUNT(H20:P20)=3,SUM(LARGE(H20:P20,{1,2,3})),IF(COUNT(H20:P20)=2,SUM(LARGE(H20:P20,{1,2})),IF(COUNT(H20:P20)=1,SUM(LARGE(H20:P20,{1})),0)))))</f>
        <v>1800</v>
      </c>
      <c r="G20" s="150">
        <f t="shared" si="0"/>
        <v>2</v>
      </c>
      <c r="H20" s="33"/>
      <c r="I20" s="33">
        <v>1360</v>
      </c>
      <c r="J20" s="109"/>
      <c r="K20" s="109"/>
      <c r="L20" s="109"/>
      <c r="M20" s="109"/>
      <c r="N20" s="109"/>
      <c r="O20" s="109">
        <v>440</v>
      </c>
      <c r="P20" s="152"/>
    </row>
    <row r="21" spans="2:16" s="106" customFormat="1" ht="12" x14ac:dyDescent="0.2">
      <c r="B21" s="107"/>
      <c r="C21" s="108">
        <v>12</v>
      </c>
      <c r="D21" s="2" t="s">
        <v>419</v>
      </c>
      <c r="E21" s="148" t="str">
        <f>IFERROR(VLOOKUP(D21,BD!$B:$D,2,FALSE),"")</f>
        <v>AVULSO</v>
      </c>
      <c r="F21" s="149">
        <f>IF(COUNT(H21:P21)&gt;=5,SUM(LARGE(H21:P21,{1,2,3,4,5})),IF(COUNT(H21:P21)=4,SUM(LARGE(H21:P21,{1,2,3,4})),IF(COUNT(H21:P21)=3,SUM(LARGE(H21:P21,{1,2,3})),IF(COUNT(H21:P21)=2,SUM(LARGE(H21:P21,{1,2})),IF(COUNT(H21:P21)=1,SUM(LARGE(H21:P21,{1})),0)))))</f>
        <v>1760</v>
      </c>
      <c r="G21" s="150">
        <f t="shared" si="0"/>
        <v>2</v>
      </c>
      <c r="H21" s="33"/>
      <c r="I21" s="33"/>
      <c r="J21" s="109"/>
      <c r="K21" s="109">
        <v>1120</v>
      </c>
      <c r="L21" s="109">
        <v>640</v>
      </c>
      <c r="M21" s="109"/>
      <c r="N21" s="109"/>
      <c r="O21" s="109"/>
      <c r="P21" s="152"/>
    </row>
    <row r="22" spans="2:16" ht="12" x14ac:dyDescent="0.2">
      <c r="B22" s="27"/>
      <c r="C22" s="108">
        <v>13</v>
      </c>
      <c r="D22" s="2" t="s">
        <v>741</v>
      </c>
      <c r="E22" s="148" t="str">
        <f>IFERROR(VLOOKUP(D22,BD!$B:$D,2,FALSE),"")</f>
        <v>BME</v>
      </c>
      <c r="F22" s="149">
        <f>IF(COUNT(H22:P22)&gt;=5,SUM(LARGE(H22:P22,{1,2,3,4,5})),IF(COUNT(H22:P22)=4,SUM(LARGE(H22:P22,{1,2,3,4})),IF(COUNT(H22:P22)=3,SUM(LARGE(H22:P22,{1,2,3})),IF(COUNT(H22:P22)=2,SUM(LARGE(H22:P22,{1,2})),IF(COUNT(H22:P22)=1,SUM(LARGE(H22:P22,{1})),0)))))</f>
        <v>1600</v>
      </c>
      <c r="G22" s="150">
        <f t="shared" si="0"/>
        <v>3</v>
      </c>
      <c r="H22" s="109"/>
      <c r="I22" s="109">
        <v>640</v>
      </c>
      <c r="J22" s="109">
        <v>320</v>
      </c>
      <c r="K22" s="109"/>
      <c r="L22" s="109"/>
      <c r="M22" s="109"/>
      <c r="N22" s="109">
        <v>640</v>
      </c>
      <c r="O22" s="109"/>
      <c r="P22" s="144"/>
    </row>
    <row r="23" spans="2:16" ht="12" x14ac:dyDescent="0.2">
      <c r="B23" s="27"/>
      <c r="C23" s="108">
        <v>14</v>
      </c>
      <c r="D23" s="70" t="s">
        <v>197</v>
      </c>
      <c r="E23" s="148" t="str">
        <f>IFERROR(VLOOKUP(D23,BD!$B:$D,2,FALSE),"")</f>
        <v>GRESFI</v>
      </c>
      <c r="F23" s="149">
        <f>IF(COUNT(H23:P23)&gt;=5,SUM(LARGE(H23:P23,{1,2,3,4,5})),IF(COUNT(H23:P23)=4,SUM(LARGE(H23:P23,{1,2,3,4})),IF(COUNT(H23:P23)=3,SUM(LARGE(H23:P23,{1,2,3})),IF(COUNT(H23:P23)=2,SUM(LARGE(H23:P23,{1,2})),IF(COUNT(H23:P23)=1,SUM(LARGE(H23:P23,{1})),0)))))</f>
        <v>1520</v>
      </c>
      <c r="G23" s="150">
        <f t="shared" si="0"/>
        <v>2</v>
      </c>
      <c r="H23" s="109"/>
      <c r="I23" s="109"/>
      <c r="J23" s="109"/>
      <c r="K23" s="109">
        <v>880</v>
      </c>
      <c r="L23" s="109">
        <v>640</v>
      </c>
      <c r="M23" s="109"/>
      <c r="N23" s="109"/>
      <c r="O23" s="109"/>
      <c r="P23" s="144"/>
    </row>
    <row r="24" spans="2:16" ht="12" x14ac:dyDescent="0.2">
      <c r="B24" s="27"/>
      <c r="C24" s="108">
        <v>15</v>
      </c>
      <c r="D24" s="2" t="s">
        <v>202</v>
      </c>
      <c r="E24" s="148" t="str">
        <f>IFERROR(VLOOKUP(D24,BD!$B:$D,2,FALSE),"")</f>
        <v>GRESFI</v>
      </c>
      <c r="F24" s="149">
        <f>IF(COUNT(H24:P24)&gt;=5,SUM(LARGE(H24:P24,{1,2,3,4,5})),IF(COUNT(H24:P24)=4,SUM(LARGE(H24:P24,{1,2,3,4})),IF(COUNT(H24:P24)=3,SUM(LARGE(H24:P24,{1,2,3})),IF(COUNT(H24:P24)=2,SUM(LARGE(H24:P24,{1,2})),IF(COUNT(H24:P24)=1,SUM(LARGE(H24:P24,{1})),0)))))</f>
        <v>1320</v>
      </c>
      <c r="G24" s="150">
        <f t="shared" si="0"/>
        <v>2</v>
      </c>
      <c r="H24" s="109"/>
      <c r="I24" s="109"/>
      <c r="J24" s="109"/>
      <c r="K24" s="109"/>
      <c r="L24" s="109">
        <v>640</v>
      </c>
      <c r="M24" s="109"/>
      <c r="N24" s="109"/>
      <c r="O24" s="109">
        <v>680</v>
      </c>
      <c r="P24" s="144"/>
    </row>
    <row r="25" spans="2:16" s="106" customFormat="1" ht="12" x14ac:dyDescent="0.2">
      <c r="B25" s="107"/>
      <c r="C25" s="108">
        <v>16</v>
      </c>
      <c r="D25" s="2" t="s">
        <v>158</v>
      </c>
      <c r="E25" s="148" t="str">
        <f>IFERROR(VLOOKUP(D25,BD!$B:$D,2,FALSE),"")</f>
        <v>AVULSO</v>
      </c>
      <c r="F25" s="149">
        <f>IF(COUNT(H25:P25)&gt;=5,SUM(LARGE(H25:P25,{1,2,3,4,5})),IF(COUNT(H25:P25)=4,SUM(LARGE(H25:P25,{1,2,3,4})),IF(COUNT(H25:P25)=3,SUM(LARGE(H25:P25,{1,2,3})),IF(COUNT(H25:P25)=2,SUM(LARGE(H25:P25,{1,2})),IF(COUNT(H25:P25)=1,SUM(LARGE(H25:P25,{1})),0)))))</f>
        <v>1120</v>
      </c>
      <c r="G25" s="150">
        <f t="shared" si="0"/>
        <v>1</v>
      </c>
      <c r="H25" s="33"/>
      <c r="I25" s="33"/>
      <c r="J25" s="109"/>
      <c r="K25" s="109"/>
      <c r="L25" s="109">
        <v>1120</v>
      </c>
      <c r="M25" s="109"/>
      <c r="N25" s="109"/>
      <c r="O25" s="109"/>
      <c r="P25" s="152"/>
    </row>
    <row r="26" spans="2:16" ht="12" x14ac:dyDescent="0.2">
      <c r="B26" s="27"/>
      <c r="C26" s="108">
        <v>17</v>
      </c>
      <c r="D26" s="2" t="s">
        <v>714</v>
      </c>
      <c r="E26" s="243" t="s">
        <v>880</v>
      </c>
      <c r="F26" s="149">
        <f>IF(COUNT(H26:P26)&gt;=5,SUM(LARGE(H26:P26,{1,2,3,4,5})),IF(COUNT(H26:P26)=4,SUM(LARGE(H26:P26,{1,2,3,4})),IF(COUNT(H26:P26)=3,SUM(LARGE(H26:P26,{1,2,3})),IF(COUNT(H26:P26)=2,SUM(LARGE(H26:P26,{1,2})),IF(COUNT(H26:P26)=1,SUM(LARGE(H26:P26,{1})),0)))))</f>
        <v>800</v>
      </c>
      <c r="G26" s="150">
        <f t="shared" si="0"/>
        <v>1</v>
      </c>
      <c r="H26" s="109"/>
      <c r="I26" s="109"/>
      <c r="J26" s="109"/>
      <c r="K26" s="109"/>
      <c r="L26" s="109"/>
      <c r="M26" s="109"/>
      <c r="N26" s="109"/>
      <c r="O26" s="109">
        <v>800</v>
      </c>
      <c r="P26" s="144"/>
    </row>
    <row r="27" spans="2:16" ht="12" x14ac:dyDescent="0.2">
      <c r="B27" s="27"/>
      <c r="C27" s="202">
        <v>18</v>
      </c>
      <c r="D27" s="203" t="s">
        <v>63</v>
      </c>
      <c r="E27" s="148" t="str">
        <f>IFERROR(VLOOKUP(D27,BD!$B:$D,2,FALSE),"")</f>
        <v>ACENB</v>
      </c>
      <c r="F27" s="149">
        <f>IF(COUNT(H27:P27)&gt;=5,SUM(LARGE(H27:P27,{1,2,3,4,5})),IF(COUNT(H27:P27)=4,SUM(LARGE(H27:P27,{1,2,3,4})),IF(COUNT(H27:P27)=3,SUM(LARGE(H27:P27,{1,2,3})),IF(COUNT(H27:P27)=2,SUM(LARGE(H27:P27,{1,2})),IF(COUNT(H27:P27)=1,SUM(LARGE(H27:P27,{1})),0)))))</f>
        <v>640</v>
      </c>
      <c r="G27" s="150">
        <f t="shared" si="0"/>
        <v>1</v>
      </c>
      <c r="H27" s="109"/>
      <c r="I27" s="109"/>
      <c r="J27" s="109"/>
      <c r="K27" s="109">
        <v>640</v>
      </c>
      <c r="L27" s="109"/>
      <c r="M27" s="109"/>
      <c r="N27" s="109"/>
      <c r="O27" s="109"/>
      <c r="P27" s="144"/>
    </row>
    <row r="28" spans="2:16" ht="12" x14ac:dyDescent="0.2">
      <c r="B28" s="27"/>
      <c r="C28" s="202"/>
      <c r="D28" s="203" t="s">
        <v>74</v>
      </c>
      <c r="E28" s="148" t="str">
        <f>IFERROR(VLOOKUP(D28,BD!$B:$D,2,FALSE),"")</f>
        <v>AVULSO</v>
      </c>
      <c r="F28" s="149">
        <f>IF(COUNT(H28:P28)&gt;=5,SUM(LARGE(H28:P28,{1,2,3,4,5})),IF(COUNT(H28:P28)=4,SUM(LARGE(H28:P28,{1,2,3,4})),IF(COUNT(H28:P28)=3,SUM(LARGE(H28:P28,{1,2,3})),IF(COUNT(H28:P28)=2,SUM(LARGE(H28:P28,{1,2})),IF(COUNT(H28:P28)=1,SUM(LARGE(H28:P28,{1})),0)))))</f>
        <v>640</v>
      </c>
      <c r="G28" s="150">
        <f t="shared" si="0"/>
        <v>1</v>
      </c>
      <c r="H28" s="33">
        <v>640</v>
      </c>
      <c r="I28" s="33"/>
      <c r="J28" s="109"/>
      <c r="K28" s="109"/>
      <c r="L28" s="109"/>
      <c r="M28" s="109"/>
      <c r="N28" s="109"/>
      <c r="O28" s="109"/>
      <c r="P28" s="144"/>
    </row>
    <row r="29" spans="2:16" ht="12" x14ac:dyDescent="0.2">
      <c r="B29" s="27"/>
      <c r="C29" s="202"/>
      <c r="D29" s="203" t="s">
        <v>191</v>
      </c>
      <c r="E29" s="148" t="str">
        <f>IFERROR(VLOOKUP(D29,BD!$B:$D,2,FALSE),"")</f>
        <v>ASERP</v>
      </c>
      <c r="F29" s="149">
        <f>IF(COUNT(H29:P29)&gt;=5,SUM(LARGE(H29:P29,{1,2,3,4,5})),IF(COUNT(H29:P29)=4,SUM(LARGE(H29:P29,{1,2,3,4})),IF(COUNT(H29:P29)=3,SUM(LARGE(H29:P29,{1,2,3})),IF(COUNT(H29:P29)=2,SUM(LARGE(H29:P29,{1,2})),IF(COUNT(H29:P29)=1,SUM(LARGE(H29:P29,{1})),0)))))</f>
        <v>640</v>
      </c>
      <c r="G29" s="150">
        <f t="shared" si="0"/>
        <v>1</v>
      </c>
      <c r="H29" s="33"/>
      <c r="I29" s="33"/>
      <c r="J29" s="109"/>
      <c r="K29" s="109"/>
      <c r="L29" s="109"/>
      <c r="M29" s="109"/>
      <c r="N29" s="109">
        <v>640</v>
      </c>
      <c r="O29" s="109"/>
      <c r="P29" s="144"/>
    </row>
    <row r="30" spans="2:16" ht="12" x14ac:dyDescent="0.2">
      <c r="B30" s="27"/>
      <c r="C30" s="202">
        <v>21</v>
      </c>
      <c r="D30" s="203" t="s">
        <v>371</v>
      </c>
      <c r="E30" s="148" t="str">
        <f>IFERROR(VLOOKUP(D30,BD!$B:$D,2,FALSE),"")</f>
        <v>BME</v>
      </c>
      <c r="F30" s="149">
        <f>IF(COUNT(H30:P30)&gt;=5,SUM(LARGE(H30:P30,{1,2,3,4,5})),IF(COUNT(H30:P30)=4,SUM(LARGE(H30:P30,{1,2,3,4})),IF(COUNT(H30:P30)=3,SUM(LARGE(H30:P30,{1,2,3})),IF(COUNT(H30:P30)=2,SUM(LARGE(H30:P30,{1,2})),IF(COUNT(H30:P30)=1,SUM(LARGE(H30:P30,{1})),0)))))</f>
        <v>560</v>
      </c>
      <c r="G30" s="150">
        <f t="shared" si="0"/>
        <v>1</v>
      </c>
      <c r="H30" s="109"/>
      <c r="I30" s="109"/>
      <c r="J30" s="33">
        <v>560</v>
      </c>
      <c r="K30" s="33"/>
      <c r="L30" s="33"/>
      <c r="M30" s="33"/>
      <c r="N30" s="33"/>
      <c r="O30" s="33"/>
      <c r="P30" s="144"/>
    </row>
    <row r="31" spans="2:16" ht="12" x14ac:dyDescent="0.2">
      <c r="B31" s="27"/>
      <c r="C31" s="189">
        <v>22</v>
      </c>
      <c r="D31" s="2" t="s">
        <v>169</v>
      </c>
      <c r="E31" s="148" t="str">
        <f>IFERROR(VLOOKUP(D31,BD!$B:$D,2,FALSE),"")</f>
        <v>ASSVP</v>
      </c>
      <c r="F31" s="149">
        <f>IF(COUNT(H31:P31)&gt;=5,SUM(LARGE(H31:P31,{1,2,3,4,5})),IF(COUNT(H31:P31)=4,SUM(LARGE(H31:P31,{1,2,3,4})),IF(COUNT(H31:P31)=3,SUM(LARGE(H31:P31,{1,2,3})),IF(COUNT(H31:P31)=2,SUM(LARGE(H31:P31,{1,2})),IF(COUNT(H31:P31)=1,SUM(LARGE(H31:P31,{1})),0)))))</f>
        <v>440</v>
      </c>
      <c r="G31" s="150">
        <f t="shared" si="0"/>
        <v>1</v>
      </c>
      <c r="H31" s="109"/>
      <c r="I31" s="109"/>
      <c r="J31" s="109"/>
      <c r="K31" s="109"/>
      <c r="L31" s="109"/>
      <c r="M31" s="109"/>
      <c r="N31" s="109"/>
      <c r="O31" s="109">
        <v>440</v>
      </c>
      <c r="P31" s="144"/>
    </row>
    <row r="32" spans="2:16" ht="12" x14ac:dyDescent="0.2">
      <c r="B32" s="27"/>
      <c r="C32" s="202">
        <v>23</v>
      </c>
      <c r="D32" s="203" t="s">
        <v>189</v>
      </c>
      <c r="E32" s="148" t="str">
        <f>IFERROR(VLOOKUP(D32,BD!$B:$D,2,FALSE),"")</f>
        <v>ASERP</v>
      </c>
      <c r="F32" s="149">
        <f>IF(COUNT(H32:P32)&gt;=5,SUM(LARGE(H32:P32,{1,2,3,4,5})),IF(COUNT(H32:P32)=4,SUM(LARGE(H32:P32,{1,2,3,4})),IF(COUNT(H32:P32)=3,SUM(LARGE(H32:P32,{1,2,3})),IF(COUNT(H32:P32)=2,SUM(LARGE(H32:P32,{1,2})),IF(COUNT(H32:P32)=1,SUM(LARGE(H32:P32,{1})),0)))))</f>
        <v>0</v>
      </c>
      <c r="G32" s="150">
        <f t="shared" si="0"/>
        <v>0</v>
      </c>
      <c r="H32" s="109"/>
      <c r="I32" s="109"/>
      <c r="J32" s="109"/>
      <c r="K32" s="109"/>
      <c r="L32" s="109"/>
      <c r="M32" s="109"/>
      <c r="N32" s="109"/>
      <c r="O32" s="109"/>
      <c r="P32" s="144"/>
    </row>
    <row r="33" spans="2:16" ht="12" x14ac:dyDescent="0.2">
      <c r="B33" s="27"/>
      <c r="C33" s="189"/>
      <c r="D33" s="2" t="s">
        <v>183</v>
      </c>
      <c r="E33" s="148" t="str">
        <f>IFERROR(VLOOKUP(D33,BD!$B:$D,2,FALSE),"")</f>
        <v>ASSVP</v>
      </c>
      <c r="F33" s="149">
        <f>IF(COUNT(H33:P33)&gt;=5,SUM(LARGE(H33:P33,{1,2,3,4,5})),IF(COUNT(H33:P33)=4,SUM(LARGE(H33:P33,{1,2,3,4})),IF(COUNT(H33:P33)=3,SUM(LARGE(H33:P33,{1,2,3})),IF(COUNT(H33:P33)=2,SUM(LARGE(H33:P33,{1,2})),IF(COUNT(H33:P33)=1,SUM(LARGE(H33:P33,{1})),0)))))</f>
        <v>0</v>
      </c>
      <c r="G33" s="150">
        <f t="shared" si="0"/>
        <v>0</v>
      </c>
      <c r="H33" s="109"/>
      <c r="I33" s="109"/>
      <c r="J33" s="109"/>
      <c r="K33" s="109"/>
      <c r="L33" s="109"/>
      <c r="M33" s="109"/>
      <c r="N33" s="109"/>
      <c r="O33" s="109"/>
      <c r="P33" s="144"/>
    </row>
    <row r="34" spans="2:16" ht="12" x14ac:dyDescent="0.2">
      <c r="B34" s="27"/>
      <c r="C34" s="202"/>
      <c r="D34" s="203" t="s">
        <v>75</v>
      </c>
      <c r="E34" s="148" t="str">
        <f>IFERROR(VLOOKUP(D34,BD!$B:$D,2,FALSE),"")</f>
        <v>SMCC</v>
      </c>
      <c r="F34" s="149">
        <f>IF(COUNT(H34:P34)&gt;=5,SUM(LARGE(H34:P34,{1,2,3,4,5})),IF(COUNT(H34:P34)=4,SUM(LARGE(H34:P34,{1,2,3,4})),IF(COUNT(H34:P34)=3,SUM(LARGE(H34:P34,{1,2,3})),IF(COUNT(H34:P34)=2,SUM(LARGE(H34:P34,{1,2})),IF(COUNT(H34:P34)=1,SUM(LARGE(H34:P34,{1})),0)))))</f>
        <v>0</v>
      </c>
      <c r="G34" s="150">
        <f t="shared" si="0"/>
        <v>0</v>
      </c>
      <c r="H34" s="109"/>
      <c r="I34" s="109"/>
      <c r="J34" s="109"/>
      <c r="K34" s="109"/>
      <c r="L34" s="109"/>
      <c r="M34" s="109"/>
      <c r="N34" s="109"/>
      <c r="O34" s="109"/>
      <c r="P34" s="144"/>
    </row>
    <row r="35" spans="2:16" ht="12" x14ac:dyDescent="0.2">
      <c r="B35" s="27"/>
      <c r="C35" s="202"/>
      <c r="D35" s="203" t="s">
        <v>187</v>
      </c>
      <c r="E35" s="148" t="str">
        <f>IFERROR(VLOOKUP(D35,BD!$B:$D,2,FALSE),"")</f>
        <v>LCC</v>
      </c>
      <c r="F35" s="149">
        <f>IF(COUNT(H35:P35)&gt;=5,SUM(LARGE(H35:P35,{1,2,3,4,5})),IF(COUNT(H35:P35)=4,SUM(LARGE(H35:P35,{1,2,3,4})),IF(COUNT(H35:P35)=3,SUM(LARGE(H35:P35,{1,2,3})),IF(COUNT(H35:P35)=2,SUM(LARGE(H35:P35,{1,2})),IF(COUNT(H35:P35)=1,SUM(LARGE(H35:P35,{1})),0)))))</f>
        <v>0</v>
      </c>
      <c r="G35" s="150">
        <f t="shared" si="0"/>
        <v>0</v>
      </c>
      <c r="H35" s="109"/>
      <c r="I35" s="109"/>
      <c r="J35" s="109"/>
      <c r="K35" s="109"/>
      <c r="L35" s="109"/>
      <c r="M35" s="109"/>
      <c r="N35" s="109"/>
      <c r="O35" s="109"/>
      <c r="P35" s="144"/>
    </row>
    <row r="36" spans="2:16" ht="12" x14ac:dyDescent="0.2">
      <c r="B36" s="27"/>
      <c r="C36" s="189"/>
      <c r="D36" s="2" t="s">
        <v>195</v>
      </c>
      <c r="E36" s="148" t="str">
        <f>IFERROR(VLOOKUP(D36,BD!$B:$D,2,FALSE),"")</f>
        <v>GRESFI</v>
      </c>
      <c r="F36" s="149">
        <f>IF(COUNT(H36:P36)&gt;=5,SUM(LARGE(H36:P36,{1,2,3,4,5})),IF(COUNT(H36:P36)=4,SUM(LARGE(H36:P36,{1,2,3,4})),IF(COUNT(H36:P36)=3,SUM(LARGE(H36:P36,{1,2,3})),IF(COUNT(H36:P36)=2,SUM(LARGE(H36:P36,{1,2})),IF(COUNT(H36:P36)=1,SUM(LARGE(H36:P36,{1})),0)))))</f>
        <v>0</v>
      </c>
      <c r="G36" s="150">
        <f t="shared" ref="G36:G39" si="1">COUNT(H36:P36)-COUNTIF(H36:P36,"=0")</f>
        <v>0</v>
      </c>
      <c r="H36" s="109"/>
      <c r="I36" s="109"/>
      <c r="J36" s="109"/>
      <c r="K36" s="109"/>
      <c r="L36" s="109"/>
      <c r="M36" s="109"/>
      <c r="N36" s="109"/>
      <c r="O36" s="109"/>
      <c r="P36" s="144"/>
    </row>
    <row r="37" spans="2:16" ht="12" x14ac:dyDescent="0.2">
      <c r="B37" s="27"/>
      <c r="C37" s="108"/>
      <c r="D37" s="2"/>
      <c r="E37" s="148" t="str">
        <f>IFERROR(VLOOKUP(D37,BD!$B:$D,2,FALSE),"")</f>
        <v/>
      </c>
      <c r="F37" s="149">
        <f>IF(COUNT(H37:P37)&gt;=5,SUM(LARGE(H37:P37,{1,2,3,4,5})),IF(COUNT(H37:P37)=4,SUM(LARGE(H37:P37,{1,2,3,4})),IF(COUNT(H37:P37)=3,SUM(LARGE(H37:P37,{1,2,3})),IF(COUNT(H37:P37)=2,SUM(LARGE(H37:P37,{1,2})),IF(COUNT(H37:P37)=1,SUM(LARGE(H37:P37,{1})),0)))))</f>
        <v>0</v>
      </c>
      <c r="G37" s="150">
        <f t="shared" si="1"/>
        <v>0</v>
      </c>
      <c r="H37" s="109"/>
      <c r="I37" s="109"/>
      <c r="J37" s="109"/>
      <c r="K37" s="109"/>
      <c r="L37" s="109"/>
      <c r="M37" s="109"/>
      <c r="N37" s="109"/>
      <c r="O37" s="109"/>
      <c r="P37" s="144"/>
    </row>
    <row r="38" spans="2:16" ht="12" x14ac:dyDescent="0.2">
      <c r="B38" s="27"/>
      <c r="C38" s="108"/>
      <c r="D38" s="2"/>
      <c r="E38" s="148" t="str">
        <f>IFERROR(VLOOKUP(D38,BD!$B:$D,2,FALSE),"")</f>
        <v/>
      </c>
      <c r="F38" s="149">
        <f>IF(COUNT(H38:P38)&gt;=5,SUM(LARGE(H38:P38,{1,2,3,4,5})),IF(COUNT(H38:P38)=4,SUM(LARGE(H38:P38,{1,2,3,4})),IF(COUNT(H38:P38)=3,SUM(LARGE(H38:P38,{1,2,3})),IF(COUNT(H38:P38)=2,SUM(LARGE(H38:P38,{1,2})),IF(COUNT(H38:P38)=1,SUM(LARGE(H38:P38,{1})),0)))))</f>
        <v>0</v>
      </c>
      <c r="G38" s="150">
        <f t="shared" si="1"/>
        <v>0</v>
      </c>
      <c r="H38" s="109"/>
      <c r="I38" s="109"/>
      <c r="J38" s="109"/>
      <c r="K38" s="109"/>
      <c r="L38" s="109"/>
      <c r="M38" s="109"/>
      <c r="N38" s="109"/>
      <c r="O38" s="109"/>
      <c r="P38" s="144"/>
    </row>
    <row r="39" spans="2:16" ht="12" x14ac:dyDescent="0.2">
      <c r="B39" s="27"/>
      <c r="C39" s="108"/>
      <c r="D39" s="2"/>
      <c r="E39" s="148" t="str">
        <f>IFERROR(VLOOKUP(D39,BD!$B:$D,2,FALSE),"")</f>
        <v/>
      </c>
      <c r="F39" s="149">
        <f>IF(COUNT(H39:P39)&gt;=5,SUM(LARGE(H39:P39,{1,2,3,4,5})),IF(COUNT(H39:P39)=4,SUM(LARGE(H39:P39,{1,2,3,4})),IF(COUNT(H39:P39)=3,SUM(LARGE(H39:P39,{1,2,3})),IF(COUNT(H39:P39)=2,SUM(LARGE(H39:P39,{1,2})),IF(COUNT(H39:P39)=1,SUM(LARGE(H39:P39,{1})),0)))))</f>
        <v>0</v>
      </c>
      <c r="G39" s="150">
        <f t="shared" si="1"/>
        <v>0</v>
      </c>
      <c r="H39" s="109"/>
      <c r="I39" s="109"/>
      <c r="J39" s="109"/>
      <c r="K39" s="109"/>
      <c r="L39" s="109"/>
      <c r="M39" s="109"/>
      <c r="N39" s="109"/>
      <c r="O39" s="109"/>
      <c r="P39" s="144"/>
    </row>
    <row r="40" spans="2:16" ht="6" customHeight="1" x14ac:dyDescent="0.2">
      <c r="B40" s="32"/>
      <c r="C40" s="14"/>
      <c r="D40" s="14"/>
      <c r="E40" s="97"/>
      <c r="F40" s="36"/>
      <c r="G40" s="41"/>
      <c r="H40" s="34"/>
      <c r="I40" s="34"/>
      <c r="J40" s="34"/>
      <c r="K40" s="34"/>
      <c r="L40" s="34"/>
      <c r="M40" s="34"/>
      <c r="N40" s="34"/>
      <c r="O40" s="34"/>
      <c r="P40" s="144"/>
    </row>
    <row r="41" spans="2:16" ht="12" x14ac:dyDescent="0.2">
      <c r="B41" s="27"/>
      <c r="C41" s="108" t="s">
        <v>150</v>
      </c>
      <c r="D41" s="70" t="s">
        <v>173</v>
      </c>
      <c r="E41" s="148" t="str">
        <f>IFERROR(VLOOKUP(D41,BD!$B:$D,2,FALSE),"")</f>
        <v>ASSVP</v>
      </c>
      <c r="F41" s="149">
        <f>IF(COUNT(H41:P41)&gt;=5,SUM(LARGE(H41:P41,{1,2,3,4,5})),IF(COUNT(H41:P41)=4,SUM(LARGE(H41:P41,{1,2,3,4})),IF(COUNT(H41:P41)=3,SUM(LARGE(H41:P41,{1,2,3})),IF(COUNT(H41:P41)=2,SUM(LARGE(H41:P41,{1,2})),IF(COUNT(H41:P41)=1,SUM(LARGE(H41:P41,{1})),0)))))</f>
        <v>1600</v>
      </c>
      <c r="G41" s="150">
        <f t="shared" ref="G41:G46" si="2">COUNT(H41:P41)-COUNTIF(H41:P41,"=0")</f>
        <v>1</v>
      </c>
      <c r="H41" s="109">
        <v>1600</v>
      </c>
      <c r="I41" s="109"/>
      <c r="J41" s="109"/>
      <c r="K41" s="109"/>
      <c r="L41" s="109"/>
      <c r="M41" s="109"/>
      <c r="N41" s="109"/>
      <c r="O41" s="109"/>
      <c r="P41" s="144"/>
    </row>
    <row r="42" spans="2:16" ht="12" x14ac:dyDescent="0.2">
      <c r="B42" s="27"/>
      <c r="C42" s="108" t="s">
        <v>150</v>
      </c>
      <c r="D42" s="116" t="s">
        <v>107</v>
      </c>
      <c r="E42" s="148" t="str">
        <f>IFERROR(VLOOKUP(D42,BD!$B:$D,2,FALSE),"")</f>
        <v>SMCC</v>
      </c>
      <c r="F42" s="149">
        <f>IF(COUNT(H42:P42)&gt;=5,SUM(LARGE(H42:P42,{1,2,3,4,5})),IF(COUNT(H42:P42)=4,SUM(LARGE(H42:P42,{1,2,3,4})),IF(COUNT(H42:P42)=3,SUM(LARGE(H42:P42,{1,2,3})),IF(COUNT(H42:P42)=2,SUM(LARGE(H42:P42,{1,2})),IF(COUNT(H42:P42)=1,SUM(LARGE(H42:P42,{1})),0)))))</f>
        <v>1360</v>
      </c>
      <c r="G42" s="150">
        <f t="shared" si="2"/>
        <v>1</v>
      </c>
      <c r="H42" s="109">
        <v>1360</v>
      </c>
      <c r="I42" s="109"/>
      <c r="J42" s="109"/>
      <c r="K42" s="109"/>
      <c r="L42" s="109"/>
      <c r="M42" s="109"/>
      <c r="N42" s="109"/>
      <c r="O42" s="109"/>
      <c r="P42" s="144"/>
    </row>
    <row r="43" spans="2:16" ht="12" x14ac:dyDescent="0.2">
      <c r="B43" s="27"/>
      <c r="C43" s="108" t="s">
        <v>150</v>
      </c>
      <c r="D43" s="105" t="s">
        <v>136</v>
      </c>
      <c r="E43" s="148" t="str">
        <f>IFERROR(VLOOKUP(D43,BD!$B:$D,2,FALSE),"")</f>
        <v>ASSVP</v>
      </c>
      <c r="F43" s="149">
        <f>IF(COUNT(H43:P43)&gt;=5,SUM(LARGE(H43:P43,{1,2,3,4,5})),IF(COUNT(H43:P43)=4,SUM(LARGE(H43:P43,{1,2,3,4})),IF(COUNT(H43:P43)=3,SUM(LARGE(H43:P43,{1,2,3})),IF(COUNT(H43:P43)=2,SUM(LARGE(H43:P43,{1,2})),IF(COUNT(H43:P43)=1,SUM(LARGE(H43:P43,{1})),0)))))</f>
        <v>2720</v>
      </c>
      <c r="G43" s="150">
        <f t="shared" si="2"/>
        <v>2</v>
      </c>
      <c r="H43" s="33">
        <v>1120</v>
      </c>
      <c r="I43" s="33">
        <v>1600</v>
      </c>
      <c r="J43" s="33"/>
      <c r="K43" s="33"/>
      <c r="L43" s="33"/>
      <c r="M43" s="33"/>
      <c r="N43" s="33"/>
      <c r="O43" s="33"/>
      <c r="P43" s="144"/>
    </row>
    <row r="44" spans="2:16" ht="12" x14ac:dyDescent="0.2">
      <c r="B44" s="27"/>
      <c r="C44" s="108" t="s">
        <v>150</v>
      </c>
      <c r="D44" s="70" t="s">
        <v>615</v>
      </c>
      <c r="E44" s="148" t="str">
        <f>IFERROR(VLOOKUP(D44,BD!$B:$D,2,FALSE),"")</f>
        <v>ZARDO</v>
      </c>
      <c r="F44" s="149">
        <f>IF(COUNT(H44:P44)&gt;=5,SUM(LARGE(H44:P44,{1,2,3,4,5})),IF(COUNT(H44:P44)=4,SUM(LARGE(H44:P44,{1,2,3,4})),IF(COUNT(H44:P44)=3,SUM(LARGE(H44:P44,{1,2,3})),IF(COUNT(H44:P44)=2,SUM(LARGE(H44:P44,{1,2})),IF(COUNT(H44:P44)=1,SUM(LARGE(H44:P44,{1})),0)))))</f>
        <v>2400</v>
      </c>
      <c r="G44" s="150">
        <f t="shared" si="2"/>
        <v>2</v>
      </c>
      <c r="H44" s="109"/>
      <c r="I44" s="109"/>
      <c r="J44" s="33">
        <v>800</v>
      </c>
      <c r="K44" s="33">
        <v>1600</v>
      </c>
      <c r="L44" s="33"/>
      <c r="M44" s="33"/>
      <c r="N44" s="33"/>
      <c r="O44" s="33"/>
      <c r="P44" s="144"/>
    </row>
    <row r="45" spans="2:16" ht="12" x14ac:dyDescent="0.2">
      <c r="B45" s="27"/>
      <c r="C45" s="108" t="s">
        <v>150</v>
      </c>
      <c r="D45" s="105" t="s">
        <v>93</v>
      </c>
      <c r="E45" s="148" t="str">
        <f>IFERROR(VLOOKUP(D45,BD!$B:$D,2,FALSE),"")</f>
        <v>BME</v>
      </c>
      <c r="F45" s="149">
        <f>IF(COUNT(H45:P45)&gt;=5,SUM(LARGE(H45:P45,{1,2,3,4,5})),IF(COUNT(H45:P45)=4,SUM(LARGE(H45:P45,{1,2,3,4})),IF(COUNT(H45:P45)=3,SUM(LARGE(H45:P45,{1,2,3})),IF(COUNT(H45:P45)=2,SUM(LARGE(H45:P45,{1,2})),IF(COUNT(H45:P45)=1,SUM(LARGE(H45:P45,{1})),0)))))</f>
        <v>2560</v>
      </c>
      <c r="G45" s="150">
        <f t="shared" si="2"/>
        <v>3</v>
      </c>
      <c r="H45" s="109"/>
      <c r="I45" s="109"/>
      <c r="J45" s="33">
        <v>320</v>
      </c>
      <c r="K45" s="33">
        <v>640</v>
      </c>
      <c r="L45" s="33">
        <v>1600</v>
      </c>
      <c r="M45" s="33"/>
      <c r="N45" s="33"/>
      <c r="O45" s="33"/>
      <c r="P45" s="144"/>
    </row>
    <row r="46" spans="2:16" ht="12" x14ac:dyDescent="0.2">
      <c r="B46" s="27"/>
      <c r="C46" s="108" t="s">
        <v>150</v>
      </c>
      <c r="D46" s="70" t="s">
        <v>828</v>
      </c>
      <c r="E46" s="148" t="str">
        <f>IFERROR(VLOOKUP(D46,BD!$B:$D,2,FALSE),"")</f>
        <v>CC</v>
      </c>
      <c r="F46" s="149">
        <f>IF(COUNT(H46:P46)&gt;=5,SUM(LARGE(H46:P46,{1,2,3,4,5})),IF(COUNT(H46:P46)=4,SUM(LARGE(H46:P46,{1,2,3,4})),IF(COUNT(H46:P46)=3,SUM(LARGE(H46:P46,{1,2,3})),IF(COUNT(H46:P46)=2,SUM(LARGE(H46:P46,{1,2})),IF(COUNT(H46:P46)=1,SUM(LARGE(H46:P46,{1})),0)))))</f>
        <v>3440</v>
      </c>
      <c r="G46" s="150">
        <f t="shared" si="2"/>
        <v>4</v>
      </c>
      <c r="H46" s="33">
        <v>640</v>
      </c>
      <c r="I46" s="33"/>
      <c r="J46" s="33">
        <v>320</v>
      </c>
      <c r="K46" s="33"/>
      <c r="L46" s="33">
        <v>880</v>
      </c>
      <c r="M46" s="33"/>
      <c r="N46" s="33">
        <v>1600</v>
      </c>
      <c r="O46" s="33"/>
      <c r="P46" s="144"/>
    </row>
    <row r="47" spans="2:16" x14ac:dyDescent="0.2">
      <c r="B47" s="31"/>
      <c r="C47" s="17"/>
      <c r="D47" s="17"/>
      <c r="E47" s="92"/>
      <c r="F47" s="38"/>
      <c r="G47" s="38"/>
      <c r="H47" s="35"/>
      <c r="I47" s="35"/>
      <c r="J47" s="35"/>
      <c r="K47" s="35"/>
      <c r="L47" s="35"/>
      <c r="M47" s="35"/>
      <c r="N47" s="35"/>
      <c r="O47" s="35"/>
      <c r="P47" s="144"/>
    </row>
    <row r="48" spans="2:16" s="21" customFormat="1" x14ac:dyDescent="0.2">
      <c r="B48" s="28"/>
      <c r="C48" s="19"/>
      <c r="D48" s="20" t="str">
        <f>SM!D41</f>
        <v>CONTAGEM DE SEMANAS</v>
      </c>
      <c r="E48" s="95"/>
      <c r="F48" s="18"/>
      <c r="G48" s="18"/>
      <c r="H48" s="102">
        <f>SM!H$41</f>
        <v>52</v>
      </c>
      <c r="I48" s="102">
        <f>SM!I$41</f>
        <v>30</v>
      </c>
      <c r="J48" s="102">
        <f>SM!J$41</f>
        <v>25</v>
      </c>
      <c r="K48" s="102">
        <f>SM!K$41</f>
        <v>22</v>
      </c>
      <c r="L48" s="102">
        <f>SM!L$41</f>
        <v>10</v>
      </c>
      <c r="M48" s="102">
        <f>SM!M$41</f>
        <v>6</v>
      </c>
      <c r="N48" s="102">
        <f>SM!N$41</f>
        <v>2</v>
      </c>
      <c r="O48" s="102">
        <f>SM!O$41</f>
        <v>1</v>
      </c>
      <c r="P48" s="145"/>
    </row>
  </sheetData>
  <sheetProtection selectLockedCells="1" selectUnlockedCells="1"/>
  <sortState ref="D10:O35">
    <sortCondition descending="1" ref="F10:F35"/>
    <sortCondition descending="1" ref="G10:G35"/>
  </sortState>
  <mergeCells count="5">
    <mergeCell ref="C6:C8"/>
    <mergeCell ref="D6:D8"/>
    <mergeCell ref="F6:F8"/>
    <mergeCell ref="G6:G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BD!$B:$B</xm:f>
          </x14:formula1>
          <xm:sqref>D10:D46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7"/>
  <sheetViews>
    <sheetView showGridLines="0" zoomScaleNormal="100" zoomScaleSheetLayoutView="100" workbookViewId="0">
      <selection activeCell="E24" sqref="E24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5" width="8.28515625" style="4" customWidth="1"/>
    <col min="16" max="16" width="1.85546875" style="4" customWidth="1"/>
    <col min="17" max="16384" width="9.28515625" style="4"/>
  </cols>
  <sheetData>
    <row r="2" spans="2:16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</row>
    <row r="3" spans="2:16" ht="12" x14ac:dyDescent="0.2">
      <c r="B3" s="7" t="s">
        <v>86</v>
      </c>
      <c r="D3" s="8">
        <f>SM!D3</f>
        <v>43052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</row>
    <row r="4" spans="2:16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</row>
    <row r="5" spans="2:16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43"/>
    </row>
    <row r="6" spans="2:16" ht="12" customHeight="1" x14ac:dyDescent="0.2">
      <c r="B6" s="26"/>
      <c r="C6" s="216" t="s">
        <v>1</v>
      </c>
      <c r="D6" s="216" t="str">
        <f>SM!D6</f>
        <v>ATLETA</v>
      </c>
      <c r="E6" s="221" t="str">
        <f>SM!E6</f>
        <v>ENTIDADE</v>
      </c>
      <c r="F6" s="217" t="str">
        <f>SM!F6</f>
        <v>TOTAL RK52</v>
      </c>
      <c r="G6" s="215" t="str">
        <f>SM!G6</f>
        <v>Torneios</v>
      </c>
      <c r="H6" s="11" t="str">
        <f>SM!H6</f>
        <v>4o</v>
      </c>
      <c r="I6" s="11" t="str">
        <f>SM!I6</f>
        <v>1o</v>
      </c>
      <c r="J6" s="11" t="str">
        <f>SM!J6</f>
        <v>1o</v>
      </c>
      <c r="K6" s="11" t="str">
        <f>SM!K6</f>
        <v>2o</v>
      </c>
      <c r="L6" s="11" t="str">
        <f>SM!L6</f>
        <v>3o</v>
      </c>
      <c r="M6" s="11" t="str">
        <f>SM!M6</f>
        <v>2o</v>
      </c>
      <c r="N6" s="11" t="str">
        <f>SM!N6</f>
        <v>4o</v>
      </c>
      <c r="O6" s="11" t="str">
        <f>SM!O6</f>
        <v>1o</v>
      </c>
      <c r="P6" s="144"/>
    </row>
    <row r="7" spans="2:16" ht="12" x14ac:dyDescent="0.2">
      <c r="B7" s="26"/>
      <c r="C7" s="216"/>
      <c r="D7" s="216">
        <f>SM!D7</f>
        <v>0</v>
      </c>
      <c r="E7" s="221">
        <f>SM!E7</f>
        <v>0</v>
      </c>
      <c r="F7" s="217">
        <f>SM!F7</f>
        <v>0</v>
      </c>
      <c r="G7" s="215">
        <f>SM!G7</f>
        <v>0</v>
      </c>
      <c r="H7" s="12" t="str">
        <f>SM!H7</f>
        <v>EST</v>
      </c>
      <c r="I7" s="12" t="str">
        <f>SM!I7</f>
        <v>EST</v>
      </c>
      <c r="J7" s="12" t="str">
        <f>SM!J7</f>
        <v>M-CWB</v>
      </c>
      <c r="K7" s="12" t="str">
        <f>SM!K7</f>
        <v>EST</v>
      </c>
      <c r="L7" s="12" t="str">
        <f>SM!L7</f>
        <v>EST</v>
      </c>
      <c r="M7" s="12" t="str">
        <f>SM!M7</f>
        <v>M-CWB</v>
      </c>
      <c r="N7" s="12" t="str">
        <f>SM!N7</f>
        <v>EST</v>
      </c>
      <c r="O7" s="12" t="str">
        <f>SM!O7</f>
        <v>M-OES</v>
      </c>
      <c r="P7" s="144"/>
    </row>
    <row r="8" spans="2:16" ht="12" x14ac:dyDescent="0.2">
      <c r="B8" s="29"/>
      <c r="C8" s="216"/>
      <c r="D8" s="216">
        <f>SM!D8</f>
        <v>0</v>
      </c>
      <c r="E8" s="221">
        <f>SM!E8</f>
        <v>0</v>
      </c>
      <c r="F8" s="217">
        <f>SM!F8</f>
        <v>0</v>
      </c>
      <c r="G8" s="215">
        <f>SM!G8</f>
        <v>0</v>
      </c>
      <c r="H8" s="13">
        <f>SM!H8</f>
        <v>42689</v>
      </c>
      <c r="I8" s="13">
        <f>SM!I8</f>
        <v>42849</v>
      </c>
      <c r="J8" s="13">
        <f>SM!J8</f>
        <v>42884</v>
      </c>
      <c r="K8" s="13">
        <f>SM!K8</f>
        <v>42905</v>
      </c>
      <c r="L8" s="13">
        <f>SM!L8</f>
        <v>42988</v>
      </c>
      <c r="M8" s="13">
        <f>SM!M8</f>
        <v>43017</v>
      </c>
      <c r="N8" s="13">
        <f>SM!N8</f>
        <v>43045</v>
      </c>
      <c r="O8" s="13">
        <f>SM!O8</f>
        <v>43052</v>
      </c>
      <c r="P8" s="144"/>
    </row>
    <row r="9" spans="2:16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144"/>
    </row>
    <row r="10" spans="2:16" ht="12" x14ac:dyDescent="0.2">
      <c r="B10" s="27"/>
      <c r="C10" s="204">
        <v>1</v>
      </c>
      <c r="D10" s="205" t="s">
        <v>745</v>
      </c>
      <c r="E10" s="148" t="str">
        <f>IFERROR(VLOOKUP(D10,BD!$B:$D,2,FALSE),"")</f>
        <v>BME</v>
      </c>
      <c r="F10" s="149">
        <f>IF(COUNT(H10:P10)&gt;=5,SUM(LARGE(H10:P10,{1,2,3,4,5})),IF(COUNT(H10:P10)=4,SUM(LARGE(H10:P10,{1,2,3,4})),IF(COUNT(H10:P10)=3,SUM(LARGE(H10:P10,{1,2,3})),IF(COUNT(H10:P10)=2,SUM(LARGE(H10:P10,{1,2})),IF(COUNT(H10:P10)=1,SUM(LARGE(H10:P10,{1})),0)))))</f>
        <v>2600</v>
      </c>
      <c r="G10" s="150">
        <f t="shared" ref="G10:G39" si="0">COUNT(H10:P10)-COUNTIF(H10:P10,"=0")</f>
        <v>3</v>
      </c>
      <c r="H10" s="109">
        <v>1120</v>
      </c>
      <c r="I10" s="33"/>
      <c r="J10" s="33">
        <v>800</v>
      </c>
      <c r="K10" s="33"/>
      <c r="L10" s="33"/>
      <c r="M10" s="33">
        <v>680</v>
      </c>
      <c r="N10" s="33"/>
      <c r="O10" s="33"/>
      <c r="P10" s="144"/>
    </row>
    <row r="11" spans="2:16" ht="12" x14ac:dyDescent="0.2">
      <c r="B11" s="27"/>
      <c r="C11" s="108">
        <v>2</v>
      </c>
      <c r="D11" s="125" t="s">
        <v>207</v>
      </c>
      <c r="E11" s="148" t="str">
        <f>IFERROR(VLOOKUP(D11,BD!$B:$D,2,FALSE),"")</f>
        <v>GRESFI</v>
      </c>
      <c r="F11" s="149">
        <f>IF(COUNT(H11:P11)&gt;=5,SUM(LARGE(H11:P11,{1,2,3,4,5})),IF(COUNT(H11:P11)=4,SUM(LARGE(H11:P11,{1,2,3,4})),IF(COUNT(H11:P11)=3,SUM(LARGE(H11:P11,{1,2,3})),IF(COUNT(H11:P11)=2,SUM(LARGE(H11:P11,{1,2})),IF(COUNT(H11:P11)=1,SUM(LARGE(H11:P11,{1})),0)))))</f>
        <v>2480</v>
      </c>
      <c r="G11" s="150">
        <f t="shared" si="0"/>
        <v>2</v>
      </c>
      <c r="H11" s="33"/>
      <c r="I11" s="33">
        <v>1360</v>
      </c>
      <c r="J11" s="33"/>
      <c r="K11" s="33">
        <v>1120</v>
      </c>
      <c r="L11" s="33"/>
      <c r="M11" s="33"/>
      <c r="N11" s="33"/>
      <c r="O11" s="33"/>
      <c r="P11" s="144"/>
    </row>
    <row r="12" spans="2:16" ht="12" x14ac:dyDescent="0.2">
      <c r="B12" s="27"/>
      <c r="C12" s="108">
        <v>3</v>
      </c>
      <c r="D12" s="70" t="s">
        <v>350</v>
      </c>
      <c r="E12" s="148" t="str">
        <f>IFERROR(VLOOKUP(D12,BD!$B:$D,2,FALSE),"")</f>
        <v>ZARDO</v>
      </c>
      <c r="F12" s="149">
        <f>IF(COUNT(H12:P12)&gt;=5,SUM(LARGE(H12:P12,{1,2,3,4,5})),IF(COUNT(H12:P12)=4,SUM(LARGE(H12:P12,{1,2,3,4})),IF(COUNT(H12:P12)=3,SUM(LARGE(H12:P12,{1,2,3})),IF(COUNT(H12:P12)=2,SUM(LARGE(H12:P12,{1,2})),IF(COUNT(H12:P12)=1,SUM(LARGE(H12:P12,{1})),0)))))</f>
        <v>2400</v>
      </c>
      <c r="G12" s="150">
        <f t="shared" si="0"/>
        <v>2</v>
      </c>
      <c r="H12" s="33"/>
      <c r="I12" s="33"/>
      <c r="J12" s="33"/>
      <c r="K12" s="33"/>
      <c r="L12" s="33"/>
      <c r="M12" s="33">
        <v>800</v>
      </c>
      <c r="N12" s="33">
        <v>1600</v>
      </c>
      <c r="O12" s="33"/>
      <c r="P12" s="144"/>
    </row>
    <row r="13" spans="2:16" ht="12" x14ac:dyDescent="0.2">
      <c r="B13" s="27"/>
      <c r="C13" s="108">
        <v>4</v>
      </c>
      <c r="D13" s="2" t="s">
        <v>420</v>
      </c>
      <c r="E13" s="148" t="str">
        <f>IFERROR(VLOOKUP(D13,BD!$B:$D,2,FALSE),"")</f>
        <v>ACENB</v>
      </c>
      <c r="F13" s="149">
        <f>IF(COUNT(H13:P13)&gt;=5,SUM(LARGE(H13:P13,{1,2,3,4,5})),IF(COUNT(H13:P13)=4,SUM(LARGE(H13:P13,{1,2,3,4})),IF(COUNT(H13:P13)=3,SUM(LARGE(H13:P13,{1,2,3})),IF(COUNT(H13:P13)=2,SUM(LARGE(H13:P13,{1,2})),IF(COUNT(H13:P13)=1,SUM(LARGE(H13:P13,{1})),0)))))</f>
        <v>1360</v>
      </c>
      <c r="G13" s="150">
        <f t="shared" si="0"/>
        <v>1</v>
      </c>
      <c r="H13" s="33"/>
      <c r="I13" s="33"/>
      <c r="J13" s="33"/>
      <c r="K13" s="33">
        <v>1360</v>
      </c>
      <c r="L13" s="33"/>
      <c r="M13" s="33"/>
      <c r="N13" s="33"/>
      <c r="O13" s="33"/>
      <c r="P13" s="144"/>
    </row>
    <row r="14" spans="2:16" ht="12" x14ac:dyDescent="0.2">
      <c r="B14" s="27"/>
      <c r="C14" s="108">
        <v>5</v>
      </c>
      <c r="D14" s="131" t="s">
        <v>599</v>
      </c>
      <c r="E14" s="148" t="str">
        <f>IFERROR(VLOOKUP(D14,BD!$B:$D,2,FALSE),"")</f>
        <v>ABB</v>
      </c>
      <c r="F14" s="149">
        <f>IF(COUNT(H14:P14)&gt;=5,SUM(LARGE(H14:P14,{1,2,3,4,5})),IF(COUNT(H14:P14)=4,SUM(LARGE(H14:P14,{1,2,3,4})),IF(COUNT(H14:P14)=3,SUM(LARGE(H14:P14,{1,2,3})),IF(COUNT(H14:P14)=2,SUM(LARGE(H14:P14,{1,2})),IF(COUNT(H14:P14)=1,SUM(LARGE(H14:P14,{1})),0)))))</f>
        <v>1120</v>
      </c>
      <c r="G14" s="150">
        <f t="shared" si="0"/>
        <v>1</v>
      </c>
      <c r="H14" s="109"/>
      <c r="I14" s="33"/>
      <c r="J14" s="109"/>
      <c r="K14" s="109">
        <v>1120</v>
      </c>
      <c r="L14" s="109"/>
      <c r="M14" s="109"/>
      <c r="N14" s="109"/>
      <c r="O14" s="109"/>
      <c r="P14" s="144"/>
    </row>
    <row r="15" spans="2:16" ht="12" x14ac:dyDescent="0.2">
      <c r="B15" s="27"/>
      <c r="C15" s="108"/>
      <c r="D15" s="2" t="s">
        <v>163</v>
      </c>
      <c r="E15" s="243" t="s">
        <v>354</v>
      </c>
      <c r="F15" s="149">
        <f>IF(COUNT(H15:P15)&gt;=5,SUM(LARGE(H15:P15,{1,2,3,4,5})),IF(COUNT(H15:P15)=4,SUM(LARGE(H15:P15,{1,2,3,4})),IF(COUNT(H15:P15)=3,SUM(LARGE(H15:P15,{1,2,3})),IF(COUNT(H15:P15)=2,SUM(LARGE(H15:P15,{1,2})),IF(COUNT(H15:P15)=1,SUM(LARGE(H15:P15,{1})),0)))))</f>
        <v>1120</v>
      </c>
      <c r="G15" s="150">
        <f t="shared" si="0"/>
        <v>1</v>
      </c>
      <c r="H15" s="33"/>
      <c r="I15" s="109">
        <v>1120</v>
      </c>
      <c r="J15" s="109"/>
      <c r="K15" s="109"/>
      <c r="L15" s="109"/>
      <c r="M15" s="109"/>
      <c r="N15" s="109"/>
      <c r="O15" s="109"/>
      <c r="P15" s="144"/>
    </row>
    <row r="16" spans="2:16" ht="12" x14ac:dyDescent="0.2">
      <c r="B16" s="27"/>
      <c r="C16" s="108">
        <v>7</v>
      </c>
      <c r="D16" s="2" t="s">
        <v>123</v>
      </c>
      <c r="E16" s="148" t="str">
        <f>IFERROR(VLOOKUP(D16,BD!$B:$D,2,FALSE),"")</f>
        <v>ZARDO</v>
      </c>
      <c r="F16" s="149">
        <f>IF(COUNT(H16:P16)&gt;=5,SUM(LARGE(H16:P16,{1,2,3,4,5})),IF(COUNT(H16:P16)=4,SUM(LARGE(H16:P16,{1,2,3,4})),IF(COUNT(H16:P16)=3,SUM(LARGE(H16:P16,{1,2,3})),IF(COUNT(H16:P16)=2,SUM(LARGE(H16:P16,{1,2})),IF(COUNT(H16:P16)=1,SUM(LARGE(H16:P16,{1})),0)))))</f>
        <v>880</v>
      </c>
      <c r="G16" s="150">
        <f t="shared" si="0"/>
        <v>1</v>
      </c>
      <c r="H16" s="33">
        <v>880</v>
      </c>
      <c r="I16" s="33"/>
      <c r="J16" s="33"/>
      <c r="K16" s="33"/>
      <c r="L16" s="33"/>
      <c r="M16" s="33"/>
      <c r="N16" s="33"/>
      <c r="O16" s="33"/>
      <c r="P16" s="144"/>
    </row>
    <row r="17" spans="2:16" ht="12" x14ac:dyDescent="0.2">
      <c r="B17" s="27"/>
      <c r="C17" s="108"/>
      <c r="D17" s="129" t="s">
        <v>818</v>
      </c>
      <c r="E17" s="148" t="str">
        <f>IFERROR(VLOOKUP(D17,BD!$B:$D,2,FALSE),"")</f>
        <v>ASSVP</v>
      </c>
      <c r="F17" s="149">
        <f>IF(COUNT(H17:P17)&gt;=5,SUM(LARGE(H17:P17,{1,2,3,4,5})),IF(COUNT(H17:P17)=4,SUM(LARGE(H17:P17,{1,2,3,4})),IF(COUNT(H17:P17)=3,SUM(LARGE(H17:P17,{1,2,3})),IF(COUNT(H17:P17)=2,SUM(LARGE(H17:P17,{1,2})),IF(COUNT(H17:P17)=1,SUM(LARGE(H17:P17,{1})),0)))))</f>
        <v>880</v>
      </c>
      <c r="G17" s="150">
        <f t="shared" si="0"/>
        <v>1</v>
      </c>
      <c r="H17" s="33">
        <v>880</v>
      </c>
      <c r="I17" s="33"/>
      <c r="J17" s="33"/>
      <c r="K17" s="33"/>
      <c r="L17" s="33"/>
      <c r="M17" s="33"/>
      <c r="N17" s="33"/>
      <c r="O17" s="33"/>
      <c r="P17" s="144"/>
    </row>
    <row r="18" spans="2:16" ht="12" x14ac:dyDescent="0.2">
      <c r="B18" s="27"/>
      <c r="C18" s="108"/>
      <c r="D18" s="125" t="s">
        <v>447</v>
      </c>
      <c r="E18" s="148" t="str">
        <f>IFERROR(VLOOKUP(D18,BD!$B:$D,2,FALSE),"")</f>
        <v>PALOTINA</v>
      </c>
      <c r="F18" s="149">
        <f>IF(COUNT(H18:P18)&gt;=5,SUM(LARGE(H18:P18,{1,2,3,4,5})),IF(COUNT(H18:P18)=4,SUM(LARGE(H18:P18,{1,2,3,4})),IF(COUNT(H18:P18)=3,SUM(LARGE(H18:P18,{1,2,3})),IF(COUNT(H18:P18)=2,SUM(LARGE(H18:P18,{1,2})),IF(COUNT(H18:P18)=1,SUM(LARGE(H18:P18,{1})),0)))))</f>
        <v>880</v>
      </c>
      <c r="G18" s="150">
        <f t="shared" si="0"/>
        <v>1</v>
      </c>
      <c r="H18" s="33">
        <v>880</v>
      </c>
      <c r="I18" s="33"/>
      <c r="J18" s="33"/>
      <c r="K18" s="33"/>
      <c r="L18" s="33"/>
      <c r="M18" s="33"/>
      <c r="N18" s="33"/>
      <c r="O18" s="33"/>
      <c r="P18" s="144"/>
    </row>
    <row r="19" spans="2:16" ht="12" x14ac:dyDescent="0.2">
      <c r="B19" s="27"/>
      <c r="C19" s="202">
        <v>10</v>
      </c>
      <c r="D19" s="210" t="s">
        <v>448</v>
      </c>
      <c r="E19" s="148" t="str">
        <f>IFERROR(VLOOKUP(D19,BD!$B:$D,2,FALSE),"")</f>
        <v>ASERP</v>
      </c>
      <c r="F19" s="149">
        <f>IF(COUNT(H19:P19)&gt;=5,SUM(LARGE(H19:P19,{1,2,3,4,5})),IF(COUNT(H19:P19)=4,SUM(LARGE(H19:P19,{1,2,3,4})),IF(COUNT(H19:P19)=3,SUM(LARGE(H19:P19,{1,2,3})),IF(COUNT(H19:P19)=2,SUM(LARGE(H19:P19,{1,2})),IF(COUNT(H19:P19)=1,SUM(LARGE(H19:P19,{1})),0)))))</f>
        <v>0</v>
      </c>
      <c r="G19" s="150">
        <f t="shared" si="0"/>
        <v>0</v>
      </c>
      <c r="H19" s="33"/>
      <c r="I19" s="33"/>
      <c r="J19" s="33"/>
      <c r="K19" s="33"/>
      <c r="L19" s="33"/>
      <c r="M19" s="33"/>
      <c r="N19" s="33"/>
      <c r="O19" s="33"/>
      <c r="P19" s="144"/>
    </row>
    <row r="20" spans="2:16" ht="12" x14ac:dyDescent="0.2">
      <c r="B20" s="27"/>
      <c r="C20" s="202"/>
      <c r="D20" s="203" t="s">
        <v>353</v>
      </c>
      <c r="E20" s="148" t="str">
        <f>IFERROR(VLOOKUP(D20,BD!$B:$D,2,FALSE),"")</f>
        <v>ASERP</v>
      </c>
      <c r="F20" s="149">
        <f>IF(COUNT(H20:P20)&gt;=5,SUM(LARGE(H20:P20,{1,2,3,4,5})),IF(COUNT(H20:P20)=4,SUM(LARGE(H20:P20,{1,2,3,4})),IF(COUNT(H20:P20)=3,SUM(LARGE(H20:P20,{1,2,3})),IF(COUNT(H20:P20)=2,SUM(LARGE(H20:P20,{1,2})),IF(COUNT(H20:P20)=1,SUM(LARGE(H20:P20,{1})),0)))))</f>
        <v>0</v>
      </c>
      <c r="G20" s="150">
        <f t="shared" si="0"/>
        <v>0</v>
      </c>
      <c r="H20" s="33"/>
      <c r="I20" s="33"/>
      <c r="J20" s="33"/>
      <c r="K20" s="33"/>
      <c r="L20" s="33"/>
      <c r="M20" s="33"/>
      <c r="N20" s="33"/>
      <c r="O20" s="33"/>
      <c r="P20" s="144"/>
    </row>
    <row r="21" spans="2:16" ht="12" x14ac:dyDescent="0.2">
      <c r="B21" s="27"/>
      <c r="C21" s="202"/>
      <c r="D21" s="203" t="s">
        <v>205</v>
      </c>
      <c r="E21" s="148" t="str">
        <f>IFERROR(VLOOKUP(D21,BD!$B:$D,2,FALSE),"")</f>
        <v>ILECE</v>
      </c>
      <c r="F21" s="149">
        <f>IF(COUNT(H21:P21)&gt;=5,SUM(LARGE(H21:P21,{1,2,3,4,5})),IF(COUNT(H21:P21)=4,SUM(LARGE(H21:P21,{1,2,3,4})),IF(COUNT(H21:P21)=3,SUM(LARGE(H21:P21,{1,2,3})),IF(COUNT(H21:P21)=2,SUM(LARGE(H21:P21,{1,2})),IF(COUNT(H21:P21)=1,SUM(LARGE(H21:P21,{1})),0)))))</f>
        <v>0</v>
      </c>
      <c r="G21" s="150">
        <f t="shared" si="0"/>
        <v>0</v>
      </c>
      <c r="H21" s="33"/>
      <c r="I21" s="109"/>
      <c r="J21" s="33"/>
      <c r="K21" s="33"/>
      <c r="L21" s="33"/>
      <c r="M21" s="33"/>
      <c r="N21" s="33"/>
      <c r="O21" s="33"/>
      <c r="P21" s="144"/>
    </row>
    <row r="22" spans="2:16" ht="12" x14ac:dyDescent="0.2">
      <c r="B22" s="27"/>
      <c r="C22" s="202"/>
      <c r="D22" s="203" t="s">
        <v>113</v>
      </c>
      <c r="E22" s="148" t="str">
        <f>IFERROR(VLOOKUP(D22,BD!$B:$D,2,FALSE),"")</f>
        <v>BME</v>
      </c>
      <c r="F22" s="149">
        <f>IF(COUNT(H22:P22)&gt;=5,SUM(LARGE(H22:P22,{1,2,3,4,5})),IF(COUNT(H22:P22)=4,SUM(LARGE(H22:P22,{1,2,3,4})),IF(COUNT(H22:P22)=3,SUM(LARGE(H22:P22,{1,2,3})),IF(COUNT(H22:P22)=2,SUM(LARGE(H22:P22,{1,2})),IF(COUNT(H22:P22)=1,SUM(LARGE(H22:P22,{1})),0)))))</f>
        <v>0</v>
      </c>
      <c r="G22" s="150">
        <f t="shared" si="0"/>
        <v>0</v>
      </c>
      <c r="H22" s="109"/>
      <c r="I22" s="33"/>
      <c r="J22" s="109"/>
      <c r="K22" s="109"/>
      <c r="L22" s="109"/>
      <c r="M22" s="109"/>
      <c r="N22" s="109"/>
      <c r="O22" s="109"/>
      <c r="P22" s="144"/>
    </row>
    <row r="23" spans="2:16" ht="12" x14ac:dyDescent="0.2">
      <c r="B23" s="27"/>
      <c r="C23" s="202"/>
      <c r="D23" s="203" t="s">
        <v>343</v>
      </c>
      <c r="E23" s="148" t="str">
        <f>IFERROR(VLOOKUP(D23,BD!$B:$D,2,FALSE),"")</f>
        <v>AVULSO</v>
      </c>
      <c r="F23" s="149">
        <f>IF(COUNT(H23:P23)&gt;=5,SUM(LARGE(H23:P23,{1,2,3,4,5})),IF(COUNT(H23:P23)=4,SUM(LARGE(H23:P23,{1,2,3,4})),IF(COUNT(H23:P23)=3,SUM(LARGE(H23:P23,{1,2,3})),IF(COUNT(H23:P23)=2,SUM(LARGE(H23:P23,{1,2})),IF(COUNT(H23:P23)=1,SUM(LARGE(H23:P23,{1})),0)))))</f>
        <v>0</v>
      </c>
      <c r="G23" s="150">
        <f t="shared" si="0"/>
        <v>0</v>
      </c>
      <c r="H23" s="109"/>
      <c r="I23" s="33"/>
      <c r="J23" s="33"/>
      <c r="K23" s="33"/>
      <c r="L23" s="33"/>
      <c r="M23" s="33"/>
      <c r="N23" s="33"/>
      <c r="O23" s="33"/>
      <c r="P23" s="144"/>
    </row>
    <row r="24" spans="2:16" ht="12" x14ac:dyDescent="0.2">
      <c r="B24" s="27"/>
      <c r="C24" s="202"/>
      <c r="D24" s="203" t="s">
        <v>376</v>
      </c>
      <c r="E24" s="148" t="str">
        <f>IFERROR(VLOOKUP(D24,BD!$B:$D,2,FALSE),"")</f>
        <v>ACENB</v>
      </c>
      <c r="F24" s="149">
        <f>IF(COUNT(H24:P24)&gt;=5,SUM(LARGE(H24:P24,{1,2,3,4,5})),IF(COUNT(H24:P24)=4,SUM(LARGE(H24:P24,{1,2,3,4})),IF(COUNT(H24:P24)=3,SUM(LARGE(H24:P24,{1,2,3})),IF(COUNT(H24:P24)=2,SUM(LARGE(H24:P24,{1,2})),IF(COUNT(H24:P24)=1,SUM(LARGE(H24:P24,{1})),0)))))</f>
        <v>0</v>
      </c>
      <c r="G24" s="150">
        <f t="shared" si="0"/>
        <v>0</v>
      </c>
      <c r="H24" s="33"/>
      <c r="I24" s="109"/>
      <c r="J24" s="33"/>
      <c r="K24" s="33"/>
      <c r="L24" s="33"/>
      <c r="M24" s="33"/>
      <c r="N24" s="33"/>
      <c r="O24" s="33"/>
      <c r="P24" s="144"/>
    </row>
    <row r="25" spans="2:16" ht="12" x14ac:dyDescent="0.2">
      <c r="B25" s="27"/>
      <c r="C25" s="202"/>
      <c r="D25" s="203" t="s">
        <v>248</v>
      </c>
      <c r="E25" s="148" t="str">
        <f>IFERROR(VLOOKUP(D25,BD!$B:$D,2,FALSE),"")</f>
        <v>ILECE</v>
      </c>
      <c r="F25" s="149">
        <f>IF(COUNT(H25:P25)&gt;=5,SUM(LARGE(H25:P25,{1,2,3,4,5})),IF(COUNT(H25:P25)=4,SUM(LARGE(H25:P25,{1,2,3,4})),IF(COUNT(H25:P25)=3,SUM(LARGE(H25:P25,{1,2,3})),IF(COUNT(H25:P25)=2,SUM(LARGE(H25:P25,{1,2})),IF(COUNT(H25:P25)=1,SUM(LARGE(H25:P25,{1})),0)))))</f>
        <v>0</v>
      </c>
      <c r="G25" s="150">
        <f t="shared" si="0"/>
        <v>0</v>
      </c>
      <c r="H25" s="33"/>
      <c r="I25" s="33"/>
      <c r="J25" s="33"/>
      <c r="K25" s="33"/>
      <c r="L25" s="33"/>
      <c r="M25" s="33"/>
      <c r="N25" s="33"/>
      <c r="O25" s="33"/>
      <c r="P25" s="144"/>
    </row>
    <row r="26" spans="2:16" ht="12" x14ac:dyDescent="0.2">
      <c r="B26" s="27"/>
      <c r="C26" s="108"/>
      <c r="D26" s="2"/>
      <c r="E26" s="148" t="str">
        <f>IFERROR(VLOOKUP(D26,BD!$B:$D,2,FALSE),"")</f>
        <v/>
      </c>
      <c r="F26" s="149">
        <f>IF(COUNT(H26:P26)&gt;=5,SUM(LARGE(H26:P26,{1,2,3,4,5})),IF(COUNT(H26:P26)=4,SUM(LARGE(H26:P26,{1,2,3,4})),IF(COUNT(H26:P26)=3,SUM(LARGE(H26:P26,{1,2,3})),IF(COUNT(H26:P26)=2,SUM(LARGE(H26:P26,{1,2})),IF(COUNT(H26:P26)=1,SUM(LARGE(H26:P26,{1})),0)))))</f>
        <v>0</v>
      </c>
      <c r="G26" s="150">
        <f t="shared" si="0"/>
        <v>0</v>
      </c>
      <c r="H26" s="33"/>
      <c r="I26" s="33"/>
      <c r="J26" s="33"/>
      <c r="K26" s="33"/>
      <c r="L26" s="33"/>
      <c r="M26" s="33"/>
      <c r="N26" s="33"/>
      <c r="O26" s="33"/>
      <c r="P26" s="144"/>
    </row>
    <row r="27" spans="2:16" ht="12" x14ac:dyDescent="0.2">
      <c r="B27" s="27"/>
      <c r="C27" s="108"/>
      <c r="D27" s="2"/>
      <c r="E27" s="148" t="str">
        <f>IFERROR(VLOOKUP(D27,BD!$B:$D,2,FALSE),"")</f>
        <v/>
      </c>
      <c r="F27" s="149">
        <f>IF(COUNT(H27:P27)&gt;=5,SUM(LARGE(H27:P27,{1,2,3,4,5})),IF(COUNT(H27:P27)=4,SUM(LARGE(H27:P27,{1,2,3,4})),IF(COUNT(H27:P27)=3,SUM(LARGE(H27:P27,{1,2,3})),IF(COUNT(H27:P27)=2,SUM(LARGE(H27:P27,{1,2})),IF(COUNT(H27:P27)=1,SUM(LARGE(H27:P27,{1})),0)))))</f>
        <v>0</v>
      </c>
      <c r="G27" s="150">
        <f t="shared" si="0"/>
        <v>0</v>
      </c>
      <c r="H27" s="33"/>
      <c r="I27" s="33"/>
      <c r="J27" s="33"/>
      <c r="K27" s="33"/>
      <c r="L27" s="33"/>
      <c r="M27" s="33"/>
      <c r="N27" s="33"/>
      <c r="O27" s="33"/>
      <c r="P27" s="144"/>
    </row>
    <row r="28" spans="2:16" ht="12" x14ac:dyDescent="0.2">
      <c r="B28" s="27"/>
      <c r="C28" s="108"/>
      <c r="D28" s="2"/>
      <c r="E28" s="148" t="str">
        <f>IFERROR(VLOOKUP(D28,BD!$B:$D,2,FALSE),"")</f>
        <v/>
      </c>
      <c r="F28" s="149">
        <f>IF(COUNT(H28:P28)&gt;=5,SUM(LARGE(H28:P28,{1,2,3,4,5})),IF(COUNT(H28:P28)=4,SUM(LARGE(H28:P28,{1,2,3,4})),IF(COUNT(H28:P28)=3,SUM(LARGE(H28:P28,{1,2,3})),IF(COUNT(H28:P28)=2,SUM(LARGE(H28:P28,{1,2})),IF(COUNT(H28:P28)=1,SUM(LARGE(H28:P28,{1})),0)))))</f>
        <v>0</v>
      </c>
      <c r="G28" s="150">
        <f t="shared" si="0"/>
        <v>0</v>
      </c>
      <c r="H28" s="33"/>
      <c r="I28" s="33"/>
      <c r="J28" s="33"/>
      <c r="K28" s="33"/>
      <c r="L28" s="33"/>
      <c r="M28" s="33"/>
      <c r="N28" s="33"/>
      <c r="O28" s="33"/>
      <c r="P28" s="144"/>
    </row>
    <row r="29" spans="2:16" ht="12" x14ac:dyDescent="0.2">
      <c r="B29" s="27"/>
      <c r="C29" s="108"/>
      <c r="D29" s="2"/>
      <c r="E29" s="148" t="str">
        <f>IFERROR(VLOOKUP(D29,BD!$B:$D,2,FALSE),"")</f>
        <v/>
      </c>
      <c r="F29" s="149">
        <f>IF(COUNT(H29:P29)&gt;=5,SUM(LARGE(H29:P29,{1,2,3,4,5})),IF(COUNT(H29:P29)=4,SUM(LARGE(H29:P29,{1,2,3,4})),IF(COUNT(H29:P29)=3,SUM(LARGE(H29:P29,{1,2,3})),IF(COUNT(H29:P29)=2,SUM(LARGE(H29:P29,{1,2})),IF(COUNT(H29:P29)=1,SUM(LARGE(H29:P29,{1})),0)))))</f>
        <v>0</v>
      </c>
      <c r="G29" s="150">
        <f t="shared" si="0"/>
        <v>0</v>
      </c>
      <c r="H29" s="33"/>
      <c r="I29" s="33"/>
      <c r="J29" s="33"/>
      <c r="K29" s="33"/>
      <c r="L29" s="33"/>
      <c r="M29" s="33"/>
      <c r="N29" s="33"/>
      <c r="O29" s="33"/>
      <c r="P29" s="144"/>
    </row>
    <row r="30" spans="2:16" ht="12" x14ac:dyDescent="0.2">
      <c r="B30" s="27"/>
      <c r="C30" s="108"/>
      <c r="D30" s="2"/>
      <c r="E30" s="148" t="str">
        <f>IFERROR(VLOOKUP(D30,BD!$B:$D,2,FALSE),"")</f>
        <v/>
      </c>
      <c r="F30" s="149">
        <f>IF(COUNT(H30:P30)&gt;=5,SUM(LARGE(H30:P30,{1,2,3,4,5})),IF(COUNT(H30:P30)=4,SUM(LARGE(H30:P30,{1,2,3,4})),IF(COUNT(H30:P30)=3,SUM(LARGE(H30:P30,{1,2,3})),IF(COUNT(H30:P30)=2,SUM(LARGE(H30:P30,{1,2})),IF(COUNT(H30:P30)=1,SUM(LARGE(H30:P30,{1})),0)))))</f>
        <v>0</v>
      </c>
      <c r="G30" s="150">
        <f t="shared" si="0"/>
        <v>0</v>
      </c>
      <c r="H30" s="33"/>
      <c r="I30" s="33"/>
      <c r="J30" s="33"/>
      <c r="K30" s="33"/>
      <c r="L30" s="33"/>
      <c r="M30" s="33"/>
      <c r="N30" s="33"/>
      <c r="O30" s="33"/>
      <c r="P30" s="144"/>
    </row>
    <row r="31" spans="2:16" ht="12" x14ac:dyDescent="0.2">
      <c r="B31" s="27"/>
      <c r="C31" s="108"/>
      <c r="D31" s="2"/>
      <c r="E31" s="148" t="str">
        <f>IFERROR(VLOOKUP(D31,BD!$B:$D,2,FALSE),"")</f>
        <v/>
      </c>
      <c r="F31" s="149">
        <f>IF(COUNT(H31:P31)&gt;=5,SUM(LARGE(H31:P31,{1,2,3,4,5})),IF(COUNT(H31:P31)=4,SUM(LARGE(H31:P31,{1,2,3,4})),IF(COUNT(H31:P31)=3,SUM(LARGE(H31:P31,{1,2,3})),IF(COUNT(H31:P31)=2,SUM(LARGE(H31:P31,{1,2})),IF(COUNT(H31:P31)=1,SUM(LARGE(H31:P31,{1})),0)))))</f>
        <v>0</v>
      </c>
      <c r="G31" s="150">
        <f t="shared" si="0"/>
        <v>0</v>
      </c>
      <c r="H31" s="33"/>
      <c r="I31" s="33"/>
      <c r="J31" s="33"/>
      <c r="K31" s="33"/>
      <c r="L31" s="33"/>
      <c r="M31" s="33"/>
      <c r="N31" s="33"/>
      <c r="O31" s="33"/>
      <c r="P31" s="144"/>
    </row>
    <row r="32" spans="2:16" ht="12" x14ac:dyDescent="0.2">
      <c r="B32" s="27"/>
      <c r="C32" s="108"/>
      <c r="D32" s="2"/>
      <c r="E32" s="148" t="str">
        <f>IFERROR(VLOOKUP(D32,BD!$B:$D,2,FALSE),"")</f>
        <v/>
      </c>
      <c r="F32" s="149">
        <f>IF(COUNT(H32:P32)&gt;=5,SUM(LARGE(H32:P32,{1,2,3,4,5})),IF(COUNT(H32:P32)=4,SUM(LARGE(H32:P32,{1,2,3,4})),IF(COUNT(H32:P32)=3,SUM(LARGE(H32:P32,{1,2,3})),IF(COUNT(H32:P32)=2,SUM(LARGE(H32:P32,{1,2})),IF(COUNT(H32:P32)=1,SUM(LARGE(H32:P32,{1})),0)))))</f>
        <v>0</v>
      </c>
      <c r="G32" s="150">
        <f t="shared" si="0"/>
        <v>0</v>
      </c>
      <c r="H32" s="33"/>
      <c r="I32" s="33"/>
      <c r="J32" s="33"/>
      <c r="K32" s="33"/>
      <c r="L32" s="33"/>
      <c r="M32" s="33"/>
      <c r="N32" s="33"/>
      <c r="O32" s="33"/>
      <c r="P32" s="144"/>
    </row>
    <row r="33" spans="2:16" ht="12" x14ac:dyDescent="0.2">
      <c r="B33" s="27"/>
      <c r="C33" s="108"/>
      <c r="D33" s="2"/>
      <c r="E33" s="148" t="str">
        <f>IFERROR(VLOOKUP(D33,BD!$B:$D,2,FALSE),"")</f>
        <v/>
      </c>
      <c r="F33" s="149">
        <f>IF(COUNT(H33:P33)&gt;=5,SUM(LARGE(H33:P33,{1,2,3,4,5})),IF(COUNT(H33:P33)=4,SUM(LARGE(H33:P33,{1,2,3,4})),IF(COUNT(H33:P33)=3,SUM(LARGE(H33:P33,{1,2,3})),IF(COUNT(H33:P33)=2,SUM(LARGE(H33:P33,{1,2})),IF(COUNT(H33:P33)=1,SUM(LARGE(H33:P33,{1})),0)))))</f>
        <v>0</v>
      </c>
      <c r="G33" s="150">
        <f t="shared" si="0"/>
        <v>0</v>
      </c>
      <c r="H33" s="33"/>
      <c r="I33" s="33"/>
      <c r="J33" s="33"/>
      <c r="K33" s="33"/>
      <c r="L33" s="33"/>
      <c r="M33" s="33"/>
      <c r="N33" s="33"/>
      <c r="O33" s="33"/>
      <c r="P33" s="144"/>
    </row>
    <row r="34" spans="2:16" ht="12" x14ac:dyDescent="0.2">
      <c r="B34" s="27"/>
      <c r="C34" s="108"/>
      <c r="D34" s="2"/>
      <c r="E34" s="148" t="str">
        <f>IFERROR(VLOOKUP(D34,BD!$B:$D,2,FALSE),"")</f>
        <v/>
      </c>
      <c r="F34" s="149">
        <f>IF(COUNT(H34:P34)&gt;=5,SUM(LARGE(H34:P34,{1,2,3,4,5})),IF(COUNT(H34:P34)=4,SUM(LARGE(H34:P34,{1,2,3,4})),IF(COUNT(H34:P34)=3,SUM(LARGE(H34:P34,{1,2,3})),IF(COUNT(H34:P34)=2,SUM(LARGE(H34:P34,{1,2})),IF(COUNT(H34:P34)=1,SUM(LARGE(H34:P34,{1})),0)))))</f>
        <v>0</v>
      </c>
      <c r="G34" s="150">
        <f t="shared" si="0"/>
        <v>0</v>
      </c>
      <c r="H34" s="33"/>
      <c r="I34" s="33"/>
      <c r="J34" s="33"/>
      <c r="K34" s="33"/>
      <c r="L34" s="33"/>
      <c r="M34" s="33"/>
      <c r="N34" s="33"/>
      <c r="O34" s="33"/>
      <c r="P34" s="144"/>
    </row>
    <row r="35" spans="2:16" ht="12" x14ac:dyDescent="0.2">
      <c r="B35" s="27"/>
      <c r="C35" s="108"/>
      <c r="D35" s="2"/>
      <c r="E35" s="148" t="str">
        <f>IFERROR(VLOOKUP(D35,BD!$B:$D,2,FALSE),"")</f>
        <v/>
      </c>
      <c r="F35" s="149">
        <f>IF(COUNT(H35:P35)&gt;=5,SUM(LARGE(H35:P35,{1,2,3,4,5})),IF(COUNT(H35:P35)=4,SUM(LARGE(H35:P35,{1,2,3,4})),IF(COUNT(H35:P35)=3,SUM(LARGE(H35:P35,{1,2,3})),IF(COUNT(H35:P35)=2,SUM(LARGE(H35:P35,{1,2})),IF(COUNT(H35:P35)=1,SUM(LARGE(H35:P35,{1})),0)))))</f>
        <v>0</v>
      </c>
      <c r="G35" s="150">
        <f t="shared" si="0"/>
        <v>0</v>
      </c>
      <c r="H35" s="33"/>
      <c r="I35" s="33"/>
      <c r="J35" s="33"/>
      <c r="K35" s="33"/>
      <c r="L35" s="33"/>
      <c r="M35" s="33"/>
      <c r="N35" s="33"/>
      <c r="O35" s="33"/>
      <c r="P35" s="144"/>
    </row>
    <row r="36" spans="2:16" ht="12" x14ac:dyDescent="0.2">
      <c r="B36" s="27"/>
      <c r="C36" s="108"/>
      <c r="D36" s="2"/>
      <c r="E36" s="148" t="str">
        <f>IFERROR(VLOOKUP(D36,BD!$B:$D,2,FALSE),"")</f>
        <v/>
      </c>
      <c r="F36" s="149">
        <f>IF(COUNT(H36:P36)&gt;=5,SUM(LARGE(H36:P36,{1,2,3,4,5})),IF(COUNT(H36:P36)=4,SUM(LARGE(H36:P36,{1,2,3,4})),IF(COUNT(H36:P36)=3,SUM(LARGE(H36:P36,{1,2,3})),IF(COUNT(H36:P36)=2,SUM(LARGE(H36:P36,{1,2})),IF(COUNT(H36:P36)=1,SUM(LARGE(H36:P36,{1})),0)))))</f>
        <v>0</v>
      </c>
      <c r="G36" s="150">
        <f t="shared" si="0"/>
        <v>0</v>
      </c>
      <c r="H36" s="33"/>
      <c r="I36" s="33"/>
      <c r="J36" s="33"/>
      <c r="K36" s="33"/>
      <c r="L36" s="33"/>
      <c r="M36" s="33"/>
      <c r="N36" s="33"/>
      <c r="O36" s="33"/>
      <c r="P36" s="144"/>
    </row>
    <row r="37" spans="2:16" ht="12" x14ac:dyDescent="0.2">
      <c r="B37" s="27"/>
      <c r="C37" s="108"/>
      <c r="D37" s="2"/>
      <c r="E37" s="148" t="str">
        <f>IFERROR(VLOOKUP(D37,BD!$B:$D,2,FALSE),"")</f>
        <v/>
      </c>
      <c r="F37" s="149">
        <f>IF(COUNT(H37:P37)&gt;=5,SUM(LARGE(H37:P37,{1,2,3,4,5})),IF(COUNT(H37:P37)=4,SUM(LARGE(H37:P37,{1,2,3,4})),IF(COUNT(H37:P37)=3,SUM(LARGE(H37:P37,{1,2,3})),IF(COUNT(H37:P37)=2,SUM(LARGE(H37:P37,{1,2})),IF(COUNT(H37:P37)=1,SUM(LARGE(H37:P37,{1})),0)))))</f>
        <v>0</v>
      </c>
      <c r="G37" s="150">
        <f t="shared" si="0"/>
        <v>0</v>
      </c>
      <c r="H37" s="33"/>
      <c r="I37" s="33"/>
      <c r="J37" s="33"/>
      <c r="K37" s="33"/>
      <c r="L37" s="33"/>
      <c r="M37" s="33"/>
      <c r="N37" s="33"/>
      <c r="O37" s="33"/>
      <c r="P37" s="144"/>
    </row>
    <row r="38" spans="2:16" ht="12" x14ac:dyDescent="0.2">
      <c r="B38" s="27"/>
      <c r="C38" s="108"/>
      <c r="D38" s="2"/>
      <c r="E38" s="148" t="str">
        <f>IFERROR(VLOOKUP(D38,BD!$B:$D,2,FALSE),"")</f>
        <v/>
      </c>
      <c r="F38" s="149">
        <f>IF(COUNT(H38:P38)&gt;=5,SUM(LARGE(H38:P38,{1,2,3,4,5})),IF(COUNT(H38:P38)=4,SUM(LARGE(H38:P38,{1,2,3,4})),IF(COUNT(H38:P38)=3,SUM(LARGE(H38:P38,{1,2,3})),IF(COUNT(H38:P38)=2,SUM(LARGE(H38:P38,{1,2})),IF(COUNT(H38:P38)=1,SUM(LARGE(H38:P38,{1})),0)))))</f>
        <v>0</v>
      </c>
      <c r="G38" s="150">
        <f t="shared" si="0"/>
        <v>0</v>
      </c>
      <c r="H38" s="33"/>
      <c r="I38" s="33"/>
      <c r="J38" s="33"/>
      <c r="K38" s="33"/>
      <c r="L38" s="33"/>
      <c r="M38" s="33"/>
      <c r="N38" s="33"/>
      <c r="O38" s="33"/>
      <c r="P38" s="144"/>
    </row>
    <row r="39" spans="2:16" ht="12" x14ac:dyDescent="0.2">
      <c r="B39" s="27"/>
      <c r="C39" s="108"/>
      <c r="D39" s="2"/>
      <c r="E39" s="148" t="str">
        <f>IFERROR(VLOOKUP(D39,BD!$B:$D,2,FALSE),"")</f>
        <v/>
      </c>
      <c r="F39" s="149">
        <f>IF(COUNT(H39:P39)&gt;=5,SUM(LARGE(H39:P39,{1,2,3,4,5})),IF(COUNT(H39:P39)=4,SUM(LARGE(H39:P39,{1,2,3,4})),IF(COUNT(H39:P39)=3,SUM(LARGE(H39:P39,{1,2,3})),IF(COUNT(H39:P39)=2,SUM(LARGE(H39:P39,{1,2})),IF(COUNT(H39:P39)=1,SUM(LARGE(H39:P39,{1})),0)))))</f>
        <v>0</v>
      </c>
      <c r="G39" s="150">
        <f t="shared" si="0"/>
        <v>0</v>
      </c>
      <c r="H39" s="33"/>
      <c r="I39" s="33"/>
      <c r="J39" s="33"/>
      <c r="K39" s="33"/>
      <c r="L39" s="33"/>
      <c r="M39" s="33"/>
      <c r="N39" s="33"/>
      <c r="O39" s="33"/>
      <c r="P39" s="144"/>
    </row>
    <row r="40" spans="2:16" ht="6" customHeight="1" x14ac:dyDescent="0.2">
      <c r="B40" s="32"/>
      <c r="C40" s="14"/>
      <c r="D40" s="14"/>
      <c r="E40" s="97"/>
      <c r="F40" s="36"/>
      <c r="G40" s="41"/>
      <c r="H40" s="34"/>
      <c r="I40" s="34"/>
      <c r="J40" s="34"/>
      <c r="K40" s="34"/>
      <c r="L40" s="34"/>
      <c r="M40" s="34"/>
      <c r="N40" s="34"/>
      <c r="O40" s="34"/>
      <c r="P40" s="144"/>
    </row>
    <row r="41" spans="2:16" ht="12" x14ac:dyDescent="0.2">
      <c r="B41" s="27"/>
      <c r="C41" s="108" t="s">
        <v>150</v>
      </c>
      <c r="D41" s="70" t="s">
        <v>164</v>
      </c>
      <c r="E41" s="148" t="str">
        <f>IFERROR(VLOOKUP(D41,BD!$B:$D,2,FALSE),"")</f>
        <v>ILECE</v>
      </c>
      <c r="F41" s="149">
        <f>IF(COUNT(H41:P41)&gt;=5,SUM(LARGE(H41:P41,{1,2,3,4,5})),IF(COUNT(H41:P41)=4,SUM(LARGE(H41:P41,{1,2,3,4})),IF(COUNT(H41:P41)=3,SUM(LARGE(H41:P41,{1,2,3})),IF(COUNT(H41:P41)=2,SUM(LARGE(H41:P41,{1,2})),IF(COUNT(H41:P41)=1,SUM(LARGE(H41:P41,{1})),0)))))</f>
        <v>1600</v>
      </c>
      <c r="G41" s="150">
        <f>COUNT(H41:P41)-COUNTIF(H41:P41,"=0")</f>
        <v>1</v>
      </c>
      <c r="H41" s="33">
        <v>1600</v>
      </c>
      <c r="I41" s="33"/>
      <c r="J41" s="33"/>
      <c r="K41" s="33"/>
      <c r="L41" s="33"/>
      <c r="M41" s="33"/>
      <c r="N41" s="33"/>
      <c r="O41" s="33"/>
      <c r="P41" s="144"/>
    </row>
    <row r="42" spans="2:16" ht="12" x14ac:dyDescent="0.2">
      <c r="B42" s="27"/>
      <c r="C42" s="108" t="s">
        <v>150</v>
      </c>
      <c r="D42" s="2" t="s">
        <v>174</v>
      </c>
      <c r="E42" s="148" t="str">
        <f>IFERROR(VLOOKUP(D42,BD!$B:$D,2,FALSE),"")</f>
        <v/>
      </c>
      <c r="F42" s="149">
        <f>IF(COUNT(H42:P42)&gt;=5,SUM(LARGE(H42:P42,{1,2,3,4,5})),IF(COUNT(H42:P42)=4,SUM(LARGE(H42:P42,{1,2,3,4})),IF(COUNT(H42:P42)=3,SUM(LARGE(H42:P42,{1,2,3})),IF(COUNT(H42:P42)=2,SUM(LARGE(H42:P42,{1,2})),IF(COUNT(H42:P42)=1,SUM(LARGE(H42:P42,{1})),0)))))</f>
        <v>1360</v>
      </c>
      <c r="G42" s="150">
        <f>COUNT(H42:P42)-COUNTIF(H42:P42,"=0")</f>
        <v>1</v>
      </c>
      <c r="H42" s="33">
        <v>1360</v>
      </c>
      <c r="I42" s="33"/>
      <c r="J42" s="33"/>
      <c r="K42" s="33"/>
      <c r="L42" s="33"/>
      <c r="M42" s="33"/>
      <c r="N42" s="33"/>
      <c r="O42" s="33"/>
      <c r="P42" s="144"/>
    </row>
    <row r="43" spans="2:16" ht="12" x14ac:dyDescent="0.2">
      <c r="B43" s="27"/>
      <c r="C43" s="108" t="s">
        <v>150</v>
      </c>
      <c r="D43" s="2" t="s">
        <v>446</v>
      </c>
      <c r="E43" s="148" t="str">
        <f>IFERROR(VLOOKUP(D43,BD!$B:$D,2,FALSE),"")</f>
        <v>ZARDO</v>
      </c>
      <c r="F43" s="149">
        <f>IF(COUNT(H43:P43)&gt;=5,SUM(LARGE(H43:P43,{1,2,3,4,5})),IF(COUNT(H43:P43)=4,SUM(LARGE(H43:P43,{1,2,3,4})),IF(COUNT(H43:P43)=3,SUM(LARGE(H43:P43,{1,2,3})),IF(COUNT(H43:P43)=2,SUM(LARGE(H43:P43,{1,2})),IF(COUNT(H43:P43)=1,SUM(LARGE(H43:P43,{1})),0)))))</f>
        <v>880</v>
      </c>
      <c r="G43" s="150">
        <f>COUNT(H43:P43)-COUNTIF(H43:P43,"=0")</f>
        <v>1</v>
      </c>
      <c r="H43" s="33">
        <v>880</v>
      </c>
      <c r="I43" s="33"/>
      <c r="J43" s="33"/>
      <c r="K43" s="33"/>
      <c r="L43" s="33"/>
      <c r="M43" s="33"/>
      <c r="N43" s="33"/>
      <c r="O43" s="33"/>
      <c r="P43" s="144"/>
    </row>
    <row r="44" spans="2:16" ht="12" x14ac:dyDescent="0.2">
      <c r="B44" s="27"/>
      <c r="C44" s="108" t="s">
        <v>150</v>
      </c>
      <c r="D44" s="70" t="s">
        <v>246</v>
      </c>
      <c r="E44" s="148" t="str">
        <f>IFERROR(VLOOKUP(D44,BD!$B:$D,2,FALSE),"")</f>
        <v>ATACAR</v>
      </c>
      <c r="F44" s="149">
        <f>IF(COUNT(H44:P44)&gt;=5,SUM(LARGE(H44:P44,{1,2,3,4,5})),IF(COUNT(H44:P44)=4,SUM(LARGE(H44:P44,{1,2,3,4})),IF(COUNT(H44:P44)=3,SUM(LARGE(H44:P44,{1,2,3})),IF(COUNT(H44:P44)=2,SUM(LARGE(H44:P44,{1,2})),IF(COUNT(H44:P44)=1,SUM(LARGE(H44:P44,{1})),0)))))</f>
        <v>1600</v>
      </c>
      <c r="G44" s="150">
        <f>COUNT(H44:P44)-COUNTIF(H44:P44,"=0")</f>
        <v>1</v>
      </c>
      <c r="H44" s="33"/>
      <c r="I44" s="33">
        <v>1600</v>
      </c>
      <c r="J44" s="33"/>
      <c r="K44" s="33"/>
      <c r="L44" s="33"/>
      <c r="M44" s="33"/>
      <c r="N44" s="33"/>
      <c r="O44" s="33"/>
      <c r="P44" s="144"/>
    </row>
    <row r="45" spans="2:16" ht="12" x14ac:dyDescent="0.2">
      <c r="B45" s="27"/>
      <c r="C45" s="108" t="s">
        <v>150</v>
      </c>
      <c r="D45" s="70" t="s">
        <v>184</v>
      </c>
      <c r="E45" s="148" t="str">
        <f>IFERROR(VLOOKUP(D45,BD!$B:$D,2,FALSE),"")</f>
        <v>ASSVP</v>
      </c>
      <c r="F45" s="149">
        <f>IF(COUNT(H45:P45)&gt;=5,SUM(LARGE(H45:P45,{1,2,3,4,5})),IF(COUNT(H45:P45)=4,SUM(LARGE(H45:P45,{1,2,3,4})),IF(COUNT(H45:P45)=3,SUM(LARGE(H45:P45,{1,2,3})),IF(COUNT(H45:P45)=2,SUM(LARGE(H45:P45,{1,2})),IF(COUNT(H45:P45)=1,SUM(LARGE(H45:P45,{1})),0)))))</f>
        <v>1600</v>
      </c>
      <c r="G45" s="150">
        <f>COUNT(H45:P45)-COUNTIF(H45:P45,"=0")</f>
        <v>1</v>
      </c>
      <c r="H45" s="33"/>
      <c r="I45" s="33"/>
      <c r="J45" s="33"/>
      <c r="K45" s="109">
        <v>1600</v>
      </c>
      <c r="L45" s="109"/>
      <c r="M45" s="109"/>
      <c r="N45" s="109"/>
      <c r="O45" s="109"/>
      <c r="P45" s="144"/>
    </row>
    <row r="46" spans="2:16" x14ac:dyDescent="0.2">
      <c r="B46" s="31"/>
      <c r="C46" s="17"/>
      <c r="D46" s="17"/>
      <c r="E46" s="92"/>
      <c r="F46" s="38"/>
      <c r="G46" s="38"/>
      <c r="H46" s="35"/>
      <c r="I46" s="35"/>
      <c r="J46" s="35"/>
      <c r="K46" s="35"/>
      <c r="L46" s="35"/>
      <c r="M46" s="35"/>
      <c r="N46" s="35"/>
      <c r="O46" s="35"/>
      <c r="P46" s="144"/>
    </row>
    <row r="47" spans="2:16" s="21" customFormat="1" x14ac:dyDescent="0.2">
      <c r="B47" s="28"/>
      <c r="C47" s="19"/>
      <c r="D47" s="20" t="str">
        <f>SM!D41</f>
        <v>CONTAGEM DE SEMANAS</v>
      </c>
      <c r="E47" s="95"/>
      <c r="F47" s="18"/>
      <c r="G47" s="18"/>
      <c r="H47" s="102">
        <f>SM!H$41</f>
        <v>52</v>
      </c>
      <c r="I47" s="102">
        <f>SM!I$41</f>
        <v>30</v>
      </c>
      <c r="J47" s="102">
        <f>SM!J$41</f>
        <v>25</v>
      </c>
      <c r="K47" s="102">
        <f>SM!K$41</f>
        <v>22</v>
      </c>
      <c r="L47" s="102">
        <f>SM!L$41</f>
        <v>10</v>
      </c>
      <c r="M47" s="102">
        <f>SM!M$41</f>
        <v>6</v>
      </c>
      <c r="N47" s="102">
        <f>SM!N$41</f>
        <v>2</v>
      </c>
      <c r="O47" s="102">
        <f>SM!O$41</f>
        <v>1</v>
      </c>
      <c r="P47" s="145"/>
    </row>
  </sheetData>
  <sheetProtection selectLockedCells="1" selectUnlockedCells="1"/>
  <sortState ref="D10:N25">
    <sortCondition descending="1" ref="F10:F25"/>
    <sortCondition descending="1" ref="G10:G25"/>
  </sortState>
  <mergeCells count="5">
    <mergeCell ref="C6:C8"/>
    <mergeCell ref="D6:D8"/>
    <mergeCell ref="F6:F8"/>
    <mergeCell ref="G6:G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D10:D45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7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17" width="8.28515625" style="4" customWidth="1"/>
    <col min="18" max="18" width="1.85546875" style="4" customWidth="1"/>
    <col min="19" max="16384" width="9.28515625" style="4"/>
  </cols>
  <sheetData>
    <row r="2" spans="2:18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</row>
    <row r="3" spans="2:18" ht="12" x14ac:dyDescent="0.2">
      <c r="B3" s="7" t="s">
        <v>87</v>
      </c>
      <c r="D3" s="8">
        <f>SM!D3</f>
        <v>43052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</row>
    <row r="4" spans="2:18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</row>
    <row r="5" spans="2:18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43"/>
    </row>
    <row r="6" spans="2:18" ht="12" customHeight="1" x14ac:dyDescent="0.2">
      <c r="B6" s="26"/>
      <c r="C6" s="216" t="s">
        <v>1</v>
      </c>
      <c r="D6" s="222" t="s">
        <v>38</v>
      </c>
      <c r="E6" s="222" t="s">
        <v>39</v>
      </c>
      <c r="F6" s="218" t="s">
        <v>40</v>
      </c>
      <c r="G6" s="218" t="s">
        <v>41</v>
      </c>
      <c r="H6" s="217" t="str">
        <f>SM!F6</f>
        <v>TOTAL RK52</v>
      </c>
      <c r="I6" s="215" t="str">
        <f>SM!G6</f>
        <v>Torneios</v>
      </c>
      <c r="J6" s="11" t="str">
        <f>DM!J6</f>
        <v>4o</v>
      </c>
      <c r="K6" s="11" t="str">
        <f>DM!K6</f>
        <v>1o</v>
      </c>
      <c r="L6" s="11" t="str">
        <f>DM!L6</f>
        <v>1o</v>
      </c>
      <c r="M6" s="11" t="str">
        <f>DM!M6</f>
        <v>2o</v>
      </c>
      <c r="N6" s="11" t="str">
        <f>DM!N6</f>
        <v>3o</v>
      </c>
      <c r="O6" s="11" t="str">
        <f>DM!O6</f>
        <v>2o</v>
      </c>
      <c r="P6" s="11" t="str">
        <f>DM!P6</f>
        <v>4o</v>
      </c>
      <c r="Q6" s="11" t="str">
        <f>DM!Q6</f>
        <v>1o</v>
      </c>
      <c r="R6" s="144"/>
    </row>
    <row r="7" spans="2:18" ht="12" x14ac:dyDescent="0.2">
      <c r="B7" s="26"/>
      <c r="C7" s="216"/>
      <c r="D7" s="222"/>
      <c r="E7" s="222"/>
      <c r="F7" s="218"/>
      <c r="G7" s="218"/>
      <c r="H7" s="217">
        <f>SM!F7</f>
        <v>0</v>
      </c>
      <c r="I7" s="215">
        <f>SM!G7</f>
        <v>0</v>
      </c>
      <c r="J7" s="12" t="str">
        <f>DM!J7</f>
        <v>EST</v>
      </c>
      <c r="K7" s="12" t="str">
        <f>DM!K7</f>
        <v>EST</v>
      </c>
      <c r="L7" s="12" t="str">
        <f>DM!L7</f>
        <v>M-CWB</v>
      </c>
      <c r="M7" s="12" t="str">
        <f>DM!M7</f>
        <v>EST</v>
      </c>
      <c r="N7" s="12" t="str">
        <f>DM!N7</f>
        <v>EST</v>
      </c>
      <c r="O7" s="12" t="str">
        <f>DM!O7</f>
        <v>M-CWB</v>
      </c>
      <c r="P7" s="12" t="str">
        <f>DM!P7</f>
        <v>EST</v>
      </c>
      <c r="Q7" s="12" t="str">
        <f>DM!Q7</f>
        <v>M-OES</v>
      </c>
      <c r="R7" s="144"/>
    </row>
    <row r="8" spans="2:18" ht="12" x14ac:dyDescent="0.2">
      <c r="B8" s="29"/>
      <c r="C8" s="216"/>
      <c r="D8" s="222"/>
      <c r="E8" s="222"/>
      <c r="F8" s="218"/>
      <c r="G8" s="218"/>
      <c r="H8" s="217">
        <f>SM!F8</f>
        <v>0</v>
      </c>
      <c r="I8" s="215">
        <f>SM!G8</f>
        <v>0</v>
      </c>
      <c r="J8" s="13">
        <f>DM!J8</f>
        <v>42689</v>
      </c>
      <c r="K8" s="13">
        <f>DM!K8</f>
        <v>42849</v>
      </c>
      <c r="L8" s="13">
        <f>DM!L8</f>
        <v>42884</v>
      </c>
      <c r="M8" s="13">
        <f>DM!M8</f>
        <v>42905</v>
      </c>
      <c r="N8" s="13">
        <f>DM!N8</f>
        <v>42988</v>
      </c>
      <c r="O8" s="13">
        <f>DM!O8</f>
        <v>43017</v>
      </c>
      <c r="P8" s="13">
        <f>DM!P8</f>
        <v>43045</v>
      </c>
      <c r="Q8" s="13">
        <f>DM!Q8</f>
        <v>43052</v>
      </c>
      <c r="R8" s="144"/>
    </row>
    <row r="9" spans="2:18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44"/>
    </row>
    <row r="10" spans="2:18" ht="12" x14ac:dyDescent="0.2">
      <c r="B10" s="27"/>
      <c r="C10" s="202">
        <v>1</v>
      </c>
      <c r="D10" s="206" t="s">
        <v>75</v>
      </c>
      <c r="E10" s="203" t="s">
        <v>72</v>
      </c>
      <c r="F10" s="148" t="str">
        <f>IFERROR(VLOOKUP(D10,BD!$B:$D,2,FALSE),"")</f>
        <v>SMCC</v>
      </c>
      <c r="G10" s="148" t="str">
        <f>IFERROR(VLOOKUP(E10,BD!$B:$D,2,FALSE),"")</f>
        <v>BME</v>
      </c>
      <c r="H10" s="149">
        <f>IF(COUNT(J10:R10)&gt;=5,SUM(LARGE(J10:R10,{1,2,3,4,5})),IF(COUNT(J10:R10)=4,SUM(LARGE(J10:R10,{1,2,3,4})),IF(COUNT(J10:R10)=3,SUM(LARGE(J10:R10,{1,2,3})),IF(COUNT(J10:R10)=2,SUM(LARGE(J10:R10,{1,2})),IF(COUNT(J10:R10)=1,SUM(LARGE(J10:R10,{1})),0)))))</f>
        <v>2480</v>
      </c>
      <c r="I10" s="150">
        <f t="shared" ref="I10:I33" si="0">COUNT(J10:R10)-COUNTIF(J10:R10,"=0")</f>
        <v>2</v>
      </c>
      <c r="J10" s="33"/>
      <c r="K10" s="33"/>
      <c r="L10" s="33"/>
      <c r="M10" s="33"/>
      <c r="N10" s="33">
        <v>1120</v>
      </c>
      <c r="O10" s="33"/>
      <c r="P10" s="33">
        <v>1360</v>
      </c>
      <c r="Q10" s="33"/>
      <c r="R10" s="144"/>
    </row>
    <row r="11" spans="2:18" ht="12" x14ac:dyDescent="0.2">
      <c r="B11" s="27"/>
      <c r="C11" s="140">
        <v>2</v>
      </c>
      <c r="D11" s="70" t="s">
        <v>197</v>
      </c>
      <c r="E11" s="2" t="s">
        <v>202</v>
      </c>
      <c r="F11" s="148" t="str">
        <f>IFERROR(VLOOKUP(D11,BD!$B:$D,2,FALSE),"")</f>
        <v>GRESFI</v>
      </c>
      <c r="G11" s="148" t="str">
        <f>IFERROR(VLOOKUP(E11,BD!$B:$D,2,FALSE),"")</f>
        <v>GRESFI</v>
      </c>
      <c r="H11" s="149">
        <f>IF(COUNT(J11:R11)&gt;=5,SUM(LARGE(J11:R11,{1,2,3,4,5})),IF(COUNT(J11:R11)=4,SUM(LARGE(J11:R11,{1,2,3,4})),IF(COUNT(J11:R11)=3,SUM(LARGE(J11:R11,{1,2,3})),IF(COUNT(J11:R11)=2,SUM(LARGE(J11:R11,{1,2})),IF(COUNT(J11:R11)=1,SUM(LARGE(J11:R11,{1})),0)))))</f>
        <v>2000</v>
      </c>
      <c r="I11" s="150">
        <f t="shared" si="0"/>
        <v>2</v>
      </c>
      <c r="J11" s="33"/>
      <c r="K11" s="33"/>
      <c r="L11" s="33"/>
      <c r="M11" s="33">
        <v>880</v>
      </c>
      <c r="N11" s="33">
        <v>1120</v>
      </c>
      <c r="O11" s="33"/>
      <c r="P11" s="33"/>
      <c r="Q11" s="33"/>
      <c r="R11" s="144"/>
    </row>
    <row r="12" spans="2:18" ht="12" x14ac:dyDescent="0.2">
      <c r="B12" s="27"/>
      <c r="C12" s="189"/>
      <c r="D12" s="105" t="s">
        <v>126</v>
      </c>
      <c r="E12" s="2" t="s">
        <v>741</v>
      </c>
      <c r="F12" s="148" t="str">
        <f>IFERROR(VLOOKUP(D12,BD!$B:$D,2,FALSE),"")</f>
        <v>BME</v>
      </c>
      <c r="G12" s="148" t="str">
        <f>IFERROR(VLOOKUP(E12,BD!$B:$D,2,FALSE),"")</f>
        <v>BME</v>
      </c>
      <c r="H12" s="149">
        <f>IF(COUNT(J12:R12)&gt;=5,SUM(LARGE(J12:R12,{1,2,3,4,5})),IF(COUNT(J12:R12)=4,SUM(LARGE(J12:R12,{1,2,3,4})),IF(COUNT(J12:R12)=3,SUM(LARGE(J12:R12,{1,2,3})),IF(COUNT(J12:R12)=2,SUM(LARGE(J12:R12,{1,2})),IF(COUNT(J12:R12)=1,SUM(LARGE(J12:R12,{1})),0)))))</f>
        <v>2000</v>
      </c>
      <c r="I12" s="150">
        <f t="shared" si="0"/>
        <v>2</v>
      </c>
      <c r="J12" s="33"/>
      <c r="K12" s="33">
        <v>1120</v>
      </c>
      <c r="L12" s="33"/>
      <c r="M12" s="33"/>
      <c r="N12" s="33"/>
      <c r="O12" s="33"/>
      <c r="P12" s="33">
        <v>880</v>
      </c>
      <c r="Q12" s="33"/>
      <c r="R12" s="144"/>
    </row>
    <row r="13" spans="2:18" ht="12" x14ac:dyDescent="0.2">
      <c r="B13" s="27"/>
      <c r="C13" s="189">
        <v>4</v>
      </c>
      <c r="D13" s="2" t="s">
        <v>63</v>
      </c>
      <c r="E13" s="70" t="s">
        <v>370</v>
      </c>
      <c r="F13" s="148" t="str">
        <f>IFERROR(VLOOKUP(D13,BD!$B:$D,2,FALSE),"")</f>
        <v>ACENB</v>
      </c>
      <c r="G13" s="148" t="str">
        <f>IFERROR(VLOOKUP(E13,BD!$B:$D,2,FALSE),"")</f>
        <v>ACENB</v>
      </c>
      <c r="H13" s="149">
        <f>IF(COUNT(J13:R13)&gt;=5,SUM(LARGE(J13:R13,{1,2,3,4,5})),IF(COUNT(J13:R13)=4,SUM(LARGE(J13:R13,{1,2,3,4})),IF(COUNT(J13:R13)=3,SUM(LARGE(J13:R13,{1,2,3})),IF(COUNT(J13:R13)=2,SUM(LARGE(J13:R13,{1,2})),IF(COUNT(J13:R13)=1,SUM(LARGE(J13:R13,{1})),0)))))</f>
        <v>1600</v>
      </c>
      <c r="I13" s="150">
        <f t="shared" si="0"/>
        <v>1</v>
      </c>
      <c r="J13" s="33"/>
      <c r="K13" s="33"/>
      <c r="L13" s="33"/>
      <c r="M13" s="33">
        <v>1600</v>
      </c>
      <c r="N13" s="33"/>
      <c r="O13" s="33"/>
      <c r="P13" s="33"/>
      <c r="Q13" s="33"/>
      <c r="R13" s="144"/>
    </row>
    <row r="14" spans="2:18" ht="12" x14ac:dyDescent="0.2">
      <c r="B14" s="27"/>
      <c r="C14" s="189"/>
      <c r="D14" s="2" t="s">
        <v>419</v>
      </c>
      <c r="E14" s="2" t="s">
        <v>199</v>
      </c>
      <c r="F14" s="148" t="str">
        <f>IFERROR(VLOOKUP(D14,BD!$B:$D,2,FALSE),"")</f>
        <v>AVULSO</v>
      </c>
      <c r="G14" s="148" t="str">
        <f>IFERROR(VLOOKUP(E14,BD!$B:$D,2,FALSE),"")</f>
        <v>GRESFI</v>
      </c>
      <c r="H14" s="149">
        <f>IF(COUNT(J14:R14)&gt;=5,SUM(LARGE(J14:R14,{1,2,3,4,5})),IF(COUNT(J14:R14)=4,SUM(LARGE(J14:R14,{1,2,3,4})),IF(COUNT(J14:R14)=3,SUM(LARGE(J14:R14,{1,2,3})),IF(COUNT(J14:R14)=2,SUM(LARGE(J14:R14,{1,2})),IF(COUNT(J14:R14)=1,SUM(LARGE(J14:R14,{1})),0)))))</f>
        <v>1600</v>
      </c>
      <c r="I14" s="150">
        <f t="shared" si="0"/>
        <v>1</v>
      </c>
      <c r="J14" s="33"/>
      <c r="K14" s="33"/>
      <c r="L14" s="33"/>
      <c r="M14" s="33"/>
      <c r="N14" s="33">
        <v>1600</v>
      </c>
      <c r="O14" s="33"/>
      <c r="P14" s="33"/>
      <c r="Q14" s="33"/>
      <c r="R14" s="144"/>
    </row>
    <row r="15" spans="2:18" ht="12" x14ac:dyDescent="0.2">
      <c r="B15" s="27"/>
      <c r="C15" s="189"/>
      <c r="D15" s="70" t="s">
        <v>106</v>
      </c>
      <c r="E15" s="70" t="s">
        <v>110</v>
      </c>
      <c r="F15" s="148" t="str">
        <f>IFERROR(VLOOKUP(D15,BD!$B:$D,2,FALSE),"")</f>
        <v>SMCC</v>
      </c>
      <c r="G15" s="148" t="str">
        <f>IFERROR(VLOOKUP(E15,BD!$B:$D,2,FALSE),"")</f>
        <v>BME</v>
      </c>
      <c r="H15" s="149">
        <f>IF(COUNT(J15:R15)&gt;=5,SUM(LARGE(J15:R15,{1,2,3,4,5})),IF(COUNT(J15:R15)=4,SUM(LARGE(J15:R15,{1,2,3,4})),IF(COUNT(J15:R15)=3,SUM(LARGE(J15:R15,{1,2,3})),IF(COUNT(J15:R15)=2,SUM(LARGE(J15:R15,{1,2})),IF(COUNT(J15:R15)=1,SUM(LARGE(J15:R15,{1})),0)))))</f>
        <v>1600</v>
      </c>
      <c r="I15" s="150">
        <f t="shared" si="0"/>
        <v>1</v>
      </c>
      <c r="J15" s="33"/>
      <c r="K15" s="33"/>
      <c r="L15" s="33"/>
      <c r="M15" s="33"/>
      <c r="N15" s="33"/>
      <c r="O15" s="33"/>
      <c r="P15" s="33">
        <v>1600</v>
      </c>
      <c r="Q15" s="33"/>
      <c r="R15" s="144"/>
    </row>
    <row r="16" spans="2:18" ht="12" x14ac:dyDescent="0.2">
      <c r="B16" s="27"/>
      <c r="C16" s="189">
        <v>7</v>
      </c>
      <c r="D16" s="70" t="s">
        <v>104</v>
      </c>
      <c r="E16" s="114" t="s">
        <v>374</v>
      </c>
      <c r="F16" s="148" t="str">
        <f>IFERROR(VLOOKUP(D16,BD!$B:$D,2,FALSE),"")</f>
        <v>CC</v>
      </c>
      <c r="G16" s="148" t="str">
        <f>IFERROR(VLOOKUP(E16,BD!$B:$D,2,FALSE),"")</f>
        <v>CC</v>
      </c>
      <c r="H16" s="149">
        <f>IF(COUNT(J16:R16)&gt;=5,SUM(LARGE(J16:R16,{1,2,3,4,5})),IF(COUNT(J16:R16)=4,SUM(LARGE(J16:R16,{1,2,3,4})),IF(COUNT(J16:R16)=3,SUM(LARGE(J16:R16,{1,2,3})),IF(COUNT(J16:R16)=2,SUM(LARGE(J16:R16,{1,2})),IF(COUNT(J16:R16)=1,SUM(LARGE(J16:R16,{1})),0)))))</f>
        <v>1360</v>
      </c>
      <c r="I16" s="150">
        <f t="shared" si="0"/>
        <v>1</v>
      </c>
      <c r="J16" s="33"/>
      <c r="K16" s="33"/>
      <c r="L16" s="33"/>
      <c r="M16" s="33">
        <v>1360</v>
      </c>
      <c r="N16" s="33"/>
      <c r="O16" s="33"/>
      <c r="P16" s="33"/>
      <c r="Q16" s="33"/>
      <c r="R16" s="144"/>
    </row>
    <row r="17" spans="2:18" ht="12" x14ac:dyDescent="0.2">
      <c r="B17" s="27"/>
      <c r="C17" s="189"/>
      <c r="D17" s="70" t="s">
        <v>170</v>
      </c>
      <c r="E17" s="70" t="s">
        <v>370</v>
      </c>
      <c r="F17" s="148" t="str">
        <f>IFERROR(VLOOKUP(D17,BD!$B:$D,2,FALSE),"")</f>
        <v>ACENB</v>
      </c>
      <c r="G17" s="148" t="str">
        <f>IFERROR(VLOOKUP(E17,BD!$B:$D,2,FALSE),"")</f>
        <v>ACENB</v>
      </c>
      <c r="H17" s="149">
        <f>IF(COUNT(J17:R17)&gt;=5,SUM(LARGE(J17:R17,{1,2,3,4,5})),IF(COUNT(J17:R17)=4,SUM(LARGE(J17:R17,{1,2,3,4})),IF(COUNT(J17:R17)=3,SUM(LARGE(J17:R17,{1,2,3})),IF(COUNT(J17:R17)=2,SUM(LARGE(J17:R17,{1,2})),IF(COUNT(J17:R17)=1,SUM(LARGE(J17:R17,{1})),0)))))</f>
        <v>1360</v>
      </c>
      <c r="I17" s="150">
        <f t="shared" si="0"/>
        <v>1</v>
      </c>
      <c r="J17" s="33"/>
      <c r="K17" s="33"/>
      <c r="L17" s="33"/>
      <c r="M17" s="33"/>
      <c r="N17" s="33">
        <v>1360</v>
      </c>
      <c r="O17" s="33"/>
      <c r="P17" s="33"/>
      <c r="Q17" s="33"/>
      <c r="R17" s="144"/>
    </row>
    <row r="18" spans="2:18" ht="12" x14ac:dyDescent="0.2">
      <c r="B18" s="27"/>
      <c r="C18" s="189"/>
      <c r="D18" s="70" t="s">
        <v>281</v>
      </c>
      <c r="E18" s="70" t="s">
        <v>199</v>
      </c>
      <c r="F18" s="148" t="str">
        <f>IFERROR(VLOOKUP(D18,BD!$B:$D,2,FALSE),"")</f>
        <v>GRESFI</v>
      </c>
      <c r="G18" s="148" t="str">
        <f>IFERROR(VLOOKUP(E18,BD!$B:$D,2,FALSE),"")</f>
        <v>GRESFI</v>
      </c>
      <c r="H18" s="149">
        <f>IF(COUNT(J18:R18)&gt;=5,SUM(LARGE(J18:R18,{1,2,3,4,5})),IF(COUNT(J18:R18)=4,SUM(LARGE(J18:R18,{1,2,3,4})),IF(COUNT(J18:R18)=3,SUM(LARGE(J18:R18,{1,2,3})),IF(COUNT(J18:R18)=2,SUM(LARGE(J18:R18,{1,2})),IF(COUNT(J18:R18)=1,SUM(LARGE(J18:R18,{1})),0)))))</f>
        <v>1360</v>
      </c>
      <c r="I18" s="150">
        <f t="shared" si="0"/>
        <v>1</v>
      </c>
      <c r="J18" s="33"/>
      <c r="K18" s="33">
        <v>1360</v>
      </c>
      <c r="L18" s="33"/>
      <c r="M18" s="33"/>
      <c r="N18" s="33"/>
      <c r="O18" s="33"/>
      <c r="P18" s="33"/>
      <c r="Q18" s="33"/>
      <c r="R18" s="144"/>
    </row>
    <row r="19" spans="2:18" ht="12" x14ac:dyDescent="0.2">
      <c r="B19" s="27"/>
      <c r="C19" s="189">
        <v>10</v>
      </c>
      <c r="D19" s="124" t="s">
        <v>249</v>
      </c>
      <c r="E19" s="105" t="s">
        <v>74</v>
      </c>
      <c r="F19" s="148" t="str">
        <f>IFERROR(VLOOKUP(D19,BD!$B:$D,2,FALSE),"")</f>
        <v>ASERP</v>
      </c>
      <c r="G19" s="148" t="str">
        <f>IFERROR(VLOOKUP(E19,BD!$B:$D,2,FALSE),"")</f>
        <v>AVULSO</v>
      </c>
      <c r="H19" s="149">
        <f>IF(COUNT(J19:R19)&gt;=5,SUM(LARGE(J19:R19,{1,2,3,4,5})),IF(COUNT(J19:R19)=4,SUM(LARGE(J19:R19,{1,2,3,4})),IF(COUNT(J19:R19)=3,SUM(LARGE(J19:R19,{1,2,3})),IF(COUNT(J19:R19)=2,SUM(LARGE(J19:R19,{1,2})),IF(COUNT(J19:R19)=1,SUM(LARGE(J19:R19,{1})),0)))))</f>
        <v>1120</v>
      </c>
      <c r="I19" s="150">
        <f t="shared" si="0"/>
        <v>1</v>
      </c>
      <c r="J19" s="33">
        <v>1120</v>
      </c>
      <c r="K19" s="33"/>
      <c r="L19" s="33"/>
      <c r="M19" s="33"/>
      <c r="N19" s="33"/>
      <c r="O19" s="33"/>
      <c r="P19" s="33"/>
      <c r="Q19" s="33"/>
      <c r="R19" s="144"/>
    </row>
    <row r="20" spans="2:18" ht="12" x14ac:dyDescent="0.2">
      <c r="B20" s="27"/>
      <c r="C20" s="189"/>
      <c r="D20" s="105" t="s">
        <v>126</v>
      </c>
      <c r="E20" s="2" t="s">
        <v>419</v>
      </c>
      <c r="F20" s="148" t="str">
        <f>IFERROR(VLOOKUP(D20,BD!$B:$D,2,FALSE),"")</f>
        <v>BME</v>
      </c>
      <c r="G20" s="148" t="str">
        <f>IFERROR(VLOOKUP(E20,BD!$B:$D,2,FALSE),"")</f>
        <v>AVULSO</v>
      </c>
      <c r="H20" s="149">
        <f>IF(COUNT(J20:R20)&gt;=5,SUM(LARGE(J20:R20,{1,2,3,4,5})),IF(COUNT(J20:R20)=4,SUM(LARGE(J20:R20,{1,2,3,4})),IF(COUNT(J20:R20)=3,SUM(LARGE(J20:R20,{1,2,3})),IF(COUNT(J20:R20)=2,SUM(LARGE(J20:R20,{1,2})),IF(COUNT(J20:R20)=1,SUM(LARGE(J20:R20,{1})),0)))))</f>
        <v>1120</v>
      </c>
      <c r="I20" s="150">
        <f t="shared" si="0"/>
        <v>1</v>
      </c>
      <c r="J20" s="33"/>
      <c r="K20" s="33"/>
      <c r="L20" s="33"/>
      <c r="M20" s="33">
        <v>1120</v>
      </c>
      <c r="N20" s="33"/>
      <c r="O20" s="33"/>
      <c r="P20" s="33"/>
      <c r="Q20" s="33"/>
      <c r="R20" s="144"/>
    </row>
    <row r="21" spans="2:18" ht="12" x14ac:dyDescent="0.2">
      <c r="B21" s="27"/>
      <c r="C21" s="189">
        <v>12</v>
      </c>
      <c r="D21" s="2" t="s">
        <v>158</v>
      </c>
      <c r="E21" s="2" t="s">
        <v>295</v>
      </c>
      <c r="F21" s="148" t="str">
        <f>IFERROR(VLOOKUP(D21,BD!$B:$D,2,FALSE),"")</f>
        <v>AVULSO</v>
      </c>
      <c r="G21" s="148" t="str">
        <f>IFERROR(VLOOKUP(E21,BD!$B:$D,2,FALSE),"")</f>
        <v>BADAPUC</v>
      </c>
      <c r="H21" s="149">
        <f>IF(COUNT(J21:R21)&gt;=5,SUM(LARGE(J21:R21,{1,2,3,4,5})),IF(COUNT(J21:R21)=4,SUM(LARGE(J21:R21,{1,2,3,4})),IF(COUNT(J21:R21)=3,SUM(LARGE(J21:R21,{1,2,3})),IF(COUNT(J21:R21)=2,SUM(LARGE(J21:R21,{1,2})),IF(COUNT(J21:R21)=1,SUM(LARGE(J21:R21,{1})),0)))))</f>
        <v>880</v>
      </c>
      <c r="I21" s="150">
        <f t="shared" si="0"/>
        <v>1</v>
      </c>
      <c r="J21" s="33"/>
      <c r="K21" s="33"/>
      <c r="L21" s="33"/>
      <c r="M21" s="33"/>
      <c r="N21" s="33">
        <v>880</v>
      </c>
      <c r="O21" s="33"/>
      <c r="P21" s="33"/>
      <c r="Q21" s="33"/>
      <c r="R21" s="144"/>
    </row>
    <row r="22" spans="2:18" ht="12" x14ac:dyDescent="0.2">
      <c r="B22" s="27"/>
      <c r="C22" s="189"/>
      <c r="D22" s="70" t="s">
        <v>106</v>
      </c>
      <c r="E22" s="70" t="s">
        <v>143</v>
      </c>
      <c r="F22" s="148" t="str">
        <f>IFERROR(VLOOKUP(D22,BD!$B:$D,2,FALSE),"")</f>
        <v>SMCC</v>
      </c>
      <c r="G22" s="148" t="str">
        <f>IFERROR(VLOOKUP(E22,BD!$B:$D,2,FALSE),"")</f>
        <v>BME</v>
      </c>
      <c r="H22" s="149">
        <f>IF(COUNT(J22:R22)&gt;=5,SUM(LARGE(J22:R22,{1,2,3,4,5})),IF(COUNT(J22:R22)=4,SUM(LARGE(J22:R22,{1,2,3,4})),IF(COUNT(J22:R22)=3,SUM(LARGE(J22:R22,{1,2,3})),IF(COUNT(J22:R22)=2,SUM(LARGE(J22:R22,{1,2})),IF(COUNT(J22:R22)=1,SUM(LARGE(J22:R22,{1})),0)))))</f>
        <v>880</v>
      </c>
      <c r="I22" s="150">
        <f t="shared" si="0"/>
        <v>1</v>
      </c>
      <c r="J22" s="33"/>
      <c r="K22" s="33"/>
      <c r="L22" s="33"/>
      <c r="M22" s="33">
        <v>880</v>
      </c>
      <c r="N22" s="33"/>
      <c r="O22" s="33"/>
      <c r="P22" s="33"/>
      <c r="Q22" s="33"/>
      <c r="R22" s="144"/>
    </row>
    <row r="23" spans="2:18" ht="12" x14ac:dyDescent="0.2">
      <c r="B23" s="27"/>
      <c r="C23" s="189"/>
      <c r="D23" s="70" t="s">
        <v>106</v>
      </c>
      <c r="E23" s="105" t="s">
        <v>126</v>
      </c>
      <c r="F23" s="148" t="str">
        <f>IFERROR(VLOOKUP(D23,BD!$B:$D,2,FALSE),"")</f>
        <v>SMCC</v>
      </c>
      <c r="G23" s="148" t="str">
        <f>IFERROR(VLOOKUP(E23,BD!$B:$D,2,FALSE),"")</f>
        <v>BME</v>
      </c>
      <c r="H23" s="149">
        <f>IF(COUNT(J23:R23)&gt;=5,SUM(LARGE(J23:R23,{1,2,3,4,5})),IF(COUNT(J23:R23)=4,SUM(LARGE(J23:R23,{1,2,3,4})),IF(COUNT(J23:R23)=3,SUM(LARGE(J23:R23,{1,2,3})),IF(COUNT(J23:R23)=2,SUM(LARGE(J23:R23,{1,2})),IF(COUNT(J23:R23)=1,SUM(LARGE(J23:R23,{1})),0)))))</f>
        <v>880</v>
      </c>
      <c r="I23" s="150">
        <f t="shared" si="0"/>
        <v>1</v>
      </c>
      <c r="J23" s="33"/>
      <c r="K23" s="33"/>
      <c r="L23" s="33"/>
      <c r="M23" s="33"/>
      <c r="N23" s="33">
        <v>880</v>
      </c>
      <c r="O23" s="33"/>
      <c r="P23" s="33"/>
      <c r="Q23" s="33"/>
      <c r="R23" s="144"/>
    </row>
    <row r="24" spans="2:18" ht="12" x14ac:dyDescent="0.2">
      <c r="B24" s="27"/>
      <c r="C24" s="189"/>
      <c r="D24" s="70" t="s">
        <v>616</v>
      </c>
      <c r="E24" s="2" t="s">
        <v>104</v>
      </c>
      <c r="F24" s="148" t="str">
        <f>IFERROR(VLOOKUP(D24,BD!$B:$D,2,FALSE),"")</f>
        <v>CC</v>
      </c>
      <c r="G24" s="148" t="str">
        <f>IFERROR(VLOOKUP(E24,BD!$B:$D,2,FALSE),"")</f>
        <v>CC</v>
      </c>
      <c r="H24" s="149">
        <f>IF(COUNT(J24:R24)&gt;=5,SUM(LARGE(J24:R24,{1,2,3,4,5})),IF(COUNT(J24:R24)=4,SUM(LARGE(J24:R24,{1,2,3,4})),IF(COUNT(J24:R24)=3,SUM(LARGE(J24:R24,{1,2,3})),IF(COUNT(J24:R24)=2,SUM(LARGE(J24:R24,{1,2})),IF(COUNT(J24:R24)=1,SUM(LARGE(J24:R24,{1})),0)))))</f>
        <v>880</v>
      </c>
      <c r="I24" s="150">
        <f t="shared" si="0"/>
        <v>1</v>
      </c>
      <c r="J24" s="33"/>
      <c r="K24" s="33"/>
      <c r="L24" s="33"/>
      <c r="M24" s="33"/>
      <c r="N24" s="33">
        <v>880</v>
      </c>
      <c r="O24" s="33"/>
      <c r="P24" s="33"/>
      <c r="Q24" s="33"/>
      <c r="R24" s="144"/>
    </row>
    <row r="25" spans="2:18" ht="12" x14ac:dyDescent="0.2">
      <c r="B25" s="27"/>
      <c r="C25" s="189"/>
      <c r="D25" s="70" t="s">
        <v>171</v>
      </c>
      <c r="E25" s="2" t="s">
        <v>199</v>
      </c>
      <c r="F25" s="148" t="str">
        <f>IFERROR(VLOOKUP(D25,BD!$B:$D,2,FALSE),"")</f>
        <v>GRESFI</v>
      </c>
      <c r="G25" s="148" t="str">
        <f>IFERROR(VLOOKUP(E25,BD!$B:$D,2,FALSE),"")</f>
        <v>GRESFI</v>
      </c>
      <c r="H25" s="149">
        <f>IF(COUNT(J25:R25)&gt;=5,SUM(LARGE(J25:R25,{1,2,3,4,5})),IF(COUNT(J25:R25)=4,SUM(LARGE(J25:R25,{1,2,3,4})),IF(COUNT(J25:R25)=3,SUM(LARGE(J25:R25,{1,2,3})),IF(COUNT(J25:R25)=2,SUM(LARGE(J25:R25,{1,2})),IF(COUNT(J25:R25)=1,SUM(LARGE(J25:R25,{1})),0)))))</f>
        <v>880</v>
      </c>
      <c r="I25" s="150">
        <f t="shared" si="0"/>
        <v>1</v>
      </c>
      <c r="J25" s="33"/>
      <c r="K25" s="33"/>
      <c r="L25" s="33"/>
      <c r="M25" s="33">
        <v>880</v>
      </c>
      <c r="N25" s="33"/>
      <c r="O25" s="33"/>
      <c r="P25" s="33"/>
      <c r="Q25" s="33"/>
      <c r="R25" s="144"/>
    </row>
    <row r="26" spans="2:18" ht="12" x14ac:dyDescent="0.2">
      <c r="B26" s="27"/>
      <c r="C26" s="189"/>
      <c r="D26" s="2" t="s">
        <v>249</v>
      </c>
      <c r="E26" s="70" t="s">
        <v>261</v>
      </c>
      <c r="F26" s="148" t="str">
        <f>IFERROR(VLOOKUP(D26,BD!$B:$D,2,FALSE),"")</f>
        <v>ASERP</v>
      </c>
      <c r="G26" s="148" t="str">
        <f>IFERROR(VLOOKUP(E26,BD!$B:$D,2,FALSE),"")</f>
        <v>ASERP</v>
      </c>
      <c r="H26" s="149">
        <f>IF(COUNT(J26:R26)&gt;=5,SUM(LARGE(J26:R26,{1,2,3,4,5})),IF(COUNT(J26:R26)=4,SUM(LARGE(J26:R26,{1,2,3,4})),IF(COUNT(J26:R26)=3,SUM(LARGE(J26:R26,{1,2,3})),IF(COUNT(J26:R26)=2,SUM(LARGE(J26:R26,{1,2})),IF(COUNT(J26:R26)=1,SUM(LARGE(J26:R26,{1})),0)))))</f>
        <v>880</v>
      </c>
      <c r="I26" s="150">
        <f t="shared" si="0"/>
        <v>1</v>
      </c>
      <c r="J26" s="33"/>
      <c r="K26" s="33"/>
      <c r="L26" s="33"/>
      <c r="M26" s="33"/>
      <c r="N26" s="33"/>
      <c r="O26" s="33"/>
      <c r="P26" s="33">
        <v>880</v>
      </c>
      <c r="Q26" s="33"/>
      <c r="R26" s="144"/>
    </row>
    <row r="27" spans="2:18" ht="12" x14ac:dyDescent="0.2">
      <c r="B27" s="27"/>
      <c r="C27" s="202"/>
      <c r="D27" s="203" t="s">
        <v>191</v>
      </c>
      <c r="E27" s="203" t="s">
        <v>469</v>
      </c>
      <c r="F27" s="148" t="str">
        <f>IFERROR(VLOOKUP(D27,BD!$B:$D,2,FALSE),"")</f>
        <v>ASERP</v>
      </c>
      <c r="G27" s="148" t="str">
        <f>IFERROR(VLOOKUP(E27,BD!$B:$D,2,FALSE),"")</f>
        <v>ASERP</v>
      </c>
      <c r="H27" s="149">
        <f>IF(COUNT(J27:R27)&gt;=5,SUM(LARGE(J27:R27,{1,2,3,4,5})),IF(COUNT(J27:R27)=4,SUM(LARGE(J27:R27,{1,2,3,4})),IF(COUNT(J27:R27)=3,SUM(LARGE(J27:R27,{1,2,3})),IF(COUNT(J27:R27)=2,SUM(LARGE(J27:R27,{1,2})),IF(COUNT(J27:R27)=1,SUM(LARGE(J27:R27,{1})),0)))))</f>
        <v>880</v>
      </c>
      <c r="I27" s="150">
        <f t="shared" si="0"/>
        <v>1</v>
      </c>
      <c r="J27" s="33"/>
      <c r="K27" s="33"/>
      <c r="L27" s="33"/>
      <c r="M27" s="33"/>
      <c r="N27" s="33"/>
      <c r="O27" s="33"/>
      <c r="P27" s="33">
        <v>880</v>
      </c>
      <c r="Q27" s="33"/>
      <c r="R27" s="144"/>
    </row>
    <row r="28" spans="2:18" ht="12" x14ac:dyDescent="0.2">
      <c r="B28" s="27"/>
      <c r="C28" s="189">
        <v>19</v>
      </c>
      <c r="D28" s="70" t="s">
        <v>106</v>
      </c>
      <c r="E28" s="2" t="s">
        <v>75</v>
      </c>
      <c r="F28" s="148" t="str">
        <f>IFERROR(VLOOKUP(D28,BD!$B:$D,2,FALSE),"")</f>
        <v>SMCC</v>
      </c>
      <c r="G28" s="148" t="str">
        <f>IFERROR(VLOOKUP(E28,BD!$B:$D,2,FALSE),"")</f>
        <v>SMCC</v>
      </c>
      <c r="H28" s="149">
        <f>IF(COUNT(J28:R28)&gt;=5,SUM(LARGE(J28:R28,{1,2,3,4,5})),IF(COUNT(J28:R28)=4,SUM(LARGE(J28:R28,{1,2,3,4})),IF(COUNT(J28:R28)=3,SUM(LARGE(J28:R28,{1,2,3})),IF(COUNT(J28:R28)=2,SUM(LARGE(J28:R28,{1,2})),IF(COUNT(J28:R28)=1,SUM(LARGE(J28:R28,{1})),0)))))</f>
        <v>800</v>
      </c>
      <c r="I28" s="150">
        <f t="shared" si="0"/>
        <v>1</v>
      </c>
      <c r="J28" s="33"/>
      <c r="K28" s="33"/>
      <c r="L28" s="33"/>
      <c r="M28" s="33"/>
      <c r="N28" s="33"/>
      <c r="O28" s="33">
        <v>800</v>
      </c>
      <c r="P28" s="33"/>
      <c r="Q28" s="33"/>
      <c r="R28" s="144"/>
    </row>
    <row r="29" spans="2:18" ht="12" x14ac:dyDescent="0.2">
      <c r="B29" s="27"/>
      <c r="C29" s="202"/>
      <c r="D29" s="206" t="s">
        <v>371</v>
      </c>
      <c r="E29" s="211" t="s">
        <v>374</v>
      </c>
      <c r="F29" s="148" t="str">
        <f>IFERROR(VLOOKUP(D29,BD!$B:$D,2,FALSE),"")</f>
        <v>BME</v>
      </c>
      <c r="G29" s="148" t="str">
        <f>IFERROR(VLOOKUP(E29,BD!$B:$D,2,FALSE),"")</f>
        <v>CC</v>
      </c>
      <c r="H29" s="149">
        <f>IF(COUNT(J29:R29)&gt;=5,SUM(LARGE(J29:R29,{1,2,3,4,5})),IF(COUNT(J29:R29)=4,SUM(LARGE(J29:R29,{1,2,3,4})),IF(COUNT(J29:R29)=3,SUM(LARGE(J29:R29,{1,2,3})),IF(COUNT(J29:R29)=2,SUM(LARGE(J29:R29,{1,2})),IF(COUNT(J29:R29)=1,SUM(LARGE(J29:R29,{1})),0)))))</f>
        <v>800</v>
      </c>
      <c r="I29" s="150">
        <f t="shared" si="0"/>
        <v>1</v>
      </c>
      <c r="J29" s="33"/>
      <c r="K29" s="33"/>
      <c r="L29" s="33">
        <v>800</v>
      </c>
      <c r="M29" s="33"/>
      <c r="N29" s="33"/>
      <c r="O29" s="33"/>
      <c r="P29" s="33"/>
      <c r="Q29" s="33"/>
      <c r="R29" s="144"/>
    </row>
    <row r="30" spans="2:18" ht="12" x14ac:dyDescent="0.2">
      <c r="B30" s="27"/>
      <c r="C30" s="189"/>
      <c r="D30" s="2" t="s">
        <v>714</v>
      </c>
      <c r="E30" s="2" t="s">
        <v>729</v>
      </c>
      <c r="F30" s="148" t="str">
        <f>IFERROR(VLOOKUP(D30,BD!$B:$D,2,FALSE),"")</f>
        <v>ASSVP</v>
      </c>
      <c r="G30" s="148" t="str">
        <f>IFERROR(VLOOKUP(E30,BD!$B:$D,2,FALSE),"")</f>
        <v>ASSVP</v>
      </c>
      <c r="H30" s="149">
        <f>IF(COUNT(J30:R30)&gt;=5,SUM(LARGE(J30:R30,{1,2,3,4,5})),IF(COUNT(J30:R30)=4,SUM(LARGE(J30:R30,{1,2,3,4})),IF(COUNT(J30:R30)=3,SUM(LARGE(J30:R30,{1,2,3})),IF(COUNT(J30:R30)=2,SUM(LARGE(J30:R30,{1,2})),IF(COUNT(J30:R30)=1,SUM(LARGE(J30:R30,{1})),0)))))</f>
        <v>800</v>
      </c>
      <c r="I30" s="150">
        <f t="shared" si="0"/>
        <v>1</v>
      </c>
      <c r="J30" s="33"/>
      <c r="K30" s="33"/>
      <c r="L30" s="33"/>
      <c r="M30" s="33"/>
      <c r="N30" s="33"/>
      <c r="O30" s="33"/>
      <c r="P30" s="33"/>
      <c r="Q30" s="33">
        <v>800</v>
      </c>
      <c r="R30" s="144"/>
    </row>
    <row r="31" spans="2:18" ht="12" x14ac:dyDescent="0.2">
      <c r="B31" s="27"/>
      <c r="C31" s="189">
        <v>22</v>
      </c>
      <c r="D31" s="2" t="s">
        <v>144</v>
      </c>
      <c r="E31" s="2" t="s">
        <v>169</v>
      </c>
      <c r="F31" s="148" t="str">
        <f>IFERROR(VLOOKUP(D31,BD!$B:$D,2,FALSE),"")</f>
        <v>ASSVP</v>
      </c>
      <c r="G31" s="148" t="str">
        <f>IFERROR(VLOOKUP(E31,BD!$B:$D,2,FALSE),"")</f>
        <v>ASSVP</v>
      </c>
      <c r="H31" s="149">
        <f>IF(COUNT(J31:R31)&gt;=5,SUM(LARGE(J31:R31,{1,2,3,4,5})),IF(COUNT(J31:R31)=4,SUM(LARGE(J31:R31,{1,2,3,4})),IF(COUNT(J31:R31)=3,SUM(LARGE(J31:R31,{1,2,3})),IF(COUNT(J31:R31)=2,SUM(LARGE(J31:R31,{1,2})),IF(COUNT(J31:R31)=1,SUM(LARGE(J31:R31,{1})),0)))))</f>
        <v>680</v>
      </c>
      <c r="I31" s="150">
        <f t="shared" si="0"/>
        <v>1</v>
      </c>
      <c r="J31" s="33"/>
      <c r="K31" s="33"/>
      <c r="L31" s="33"/>
      <c r="M31" s="33"/>
      <c r="N31" s="33"/>
      <c r="O31" s="33"/>
      <c r="P31" s="33"/>
      <c r="Q31" s="33">
        <v>680</v>
      </c>
      <c r="R31" s="144"/>
    </row>
    <row r="32" spans="2:18" ht="12" x14ac:dyDescent="0.2">
      <c r="B32" s="27"/>
      <c r="C32" s="189">
        <v>23</v>
      </c>
      <c r="D32" s="70" t="s">
        <v>106</v>
      </c>
      <c r="E32" s="2" t="s">
        <v>741</v>
      </c>
      <c r="F32" s="148" t="str">
        <f>IFERROR(VLOOKUP(D32,BD!$B:$D,2,FALSE),"")</f>
        <v>SMCC</v>
      </c>
      <c r="G32" s="148" t="str">
        <f>IFERROR(VLOOKUP(E32,BD!$B:$D,2,FALSE),"")</f>
        <v>BME</v>
      </c>
      <c r="H32" s="149">
        <f>IF(COUNT(J32:R32)&gt;=5,SUM(LARGE(J32:R32,{1,2,3,4,5})),IF(COUNT(J32:R32)=4,SUM(LARGE(J32:R32,{1,2,3,4})),IF(COUNT(J32:R32)=3,SUM(LARGE(J32:R32,{1,2,3})),IF(COUNT(J32:R32)=2,SUM(LARGE(J32:R32,{1,2})),IF(COUNT(J32:R32)=1,SUM(LARGE(J32:R32,{1})),0)))))</f>
        <v>560</v>
      </c>
      <c r="I32" s="150">
        <f t="shared" si="0"/>
        <v>1</v>
      </c>
      <c r="J32" s="33"/>
      <c r="K32" s="33"/>
      <c r="L32" s="33">
        <v>560</v>
      </c>
      <c r="M32" s="33"/>
      <c r="N32" s="33"/>
      <c r="O32" s="33"/>
      <c r="P32" s="33"/>
      <c r="Q32" s="33"/>
      <c r="R32" s="144"/>
    </row>
    <row r="33" spans="2:18" ht="12" x14ac:dyDescent="0.2">
      <c r="B33" s="27"/>
      <c r="C33" s="189"/>
      <c r="D33" s="2" t="s">
        <v>198</v>
      </c>
      <c r="E33" s="2" t="s">
        <v>202</v>
      </c>
      <c r="F33" s="148" t="str">
        <f>IFERROR(VLOOKUP(D33,BD!$B:$D,2,FALSE),"")</f>
        <v>GRESFI</v>
      </c>
      <c r="G33" s="148" t="str">
        <f>IFERROR(VLOOKUP(E33,BD!$B:$D,2,FALSE),"")</f>
        <v>GRESFI</v>
      </c>
      <c r="H33" s="149">
        <f>IF(COUNT(J33:R33)&gt;=5,SUM(LARGE(J33:R33,{1,2,3,4,5})),IF(COUNT(J33:R33)=4,SUM(LARGE(J33:R33,{1,2,3,4})),IF(COUNT(J33:R33)=3,SUM(LARGE(J33:R33,{1,2,3})),IF(COUNT(J33:R33)=2,SUM(LARGE(J33:R33,{1,2})),IF(COUNT(J33:R33)=1,SUM(LARGE(J33:R33,{1})),0)))))</f>
        <v>560</v>
      </c>
      <c r="I33" s="150">
        <f t="shared" si="0"/>
        <v>1</v>
      </c>
      <c r="J33" s="33"/>
      <c r="K33" s="33"/>
      <c r="L33" s="33"/>
      <c r="M33" s="33"/>
      <c r="N33" s="33"/>
      <c r="O33" s="33"/>
      <c r="P33" s="33"/>
      <c r="Q33" s="33">
        <v>560</v>
      </c>
      <c r="R33" s="144"/>
    </row>
    <row r="34" spans="2:18" ht="12" x14ac:dyDescent="0.2">
      <c r="B34" s="27"/>
      <c r="C34" s="140"/>
      <c r="D34" s="70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IF(COUNT(J34:R34)&gt;=5,SUM(LARGE(J34:R34,{1,2,3,4,5})),IF(COUNT(J34:R34)=4,SUM(LARGE(J34:R34,{1,2,3,4})),IF(COUNT(J34:R34)=3,SUM(LARGE(J34:R34,{1,2,3})),IF(COUNT(J34:R34)=2,SUM(LARGE(J34:R34,{1,2})),IF(COUNT(J34:R34)=1,SUM(LARGE(J34:R34,{1})),0)))))</f>
        <v>0</v>
      </c>
      <c r="I34" s="150">
        <f t="shared" ref="I34:I39" si="1">COUNT(J34:R34)-COUNTIF(J34:R34,"=0")</f>
        <v>0</v>
      </c>
      <c r="J34" s="33"/>
      <c r="K34" s="33"/>
      <c r="L34" s="33"/>
      <c r="M34" s="33"/>
      <c r="N34" s="33"/>
      <c r="O34" s="33"/>
      <c r="P34" s="33"/>
      <c r="Q34" s="33"/>
      <c r="R34" s="144"/>
    </row>
    <row r="35" spans="2:18" ht="12" x14ac:dyDescent="0.2">
      <c r="B35" s="27"/>
      <c r="C35" s="140"/>
      <c r="D35" s="2"/>
      <c r="E35" s="70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IF(COUNT(J35:R35)&gt;=5,SUM(LARGE(J35:R35,{1,2,3,4,5})),IF(COUNT(J35:R35)=4,SUM(LARGE(J35:R35,{1,2,3,4})),IF(COUNT(J35:R35)=3,SUM(LARGE(J35:R35,{1,2,3})),IF(COUNT(J35:R35)=2,SUM(LARGE(J35:R35,{1,2})),IF(COUNT(J35:R35)=1,SUM(LARGE(J35:R35,{1})),0)))))</f>
        <v>0</v>
      </c>
      <c r="I35" s="150">
        <f t="shared" si="1"/>
        <v>0</v>
      </c>
      <c r="J35" s="33"/>
      <c r="K35" s="33"/>
      <c r="L35" s="33"/>
      <c r="M35" s="33"/>
      <c r="N35" s="33"/>
      <c r="O35" s="33"/>
      <c r="P35" s="33"/>
      <c r="Q35" s="33"/>
      <c r="R35" s="144"/>
    </row>
    <row r="36" spans="2:18" ht="12" x14ac:dyDescent="0.2">
      <c r="B36" s="27"/>
      <c r="C36" s="140"/>
      <c r="D36" s="70"/>
      <c r="E36" s="70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IF(COUNT(J36:R36)&gt;=5,SUM(LARGE(J36:R36,{1,2,3,4,5})),IF(COUNT(J36:R36)=4,SUM(LARGE(J36:R36,{1,2,3,4})),IF(COUNT(J36:R36)=3,SUM(LARGE(J36:R36,{1,2,3})),IF(COUNT(J36:R36)=2,SUM(LARGE(J36:R36,{1,2})),IF(COUNT(J36:R36)=1,SUM(LARGE(J36:R36,{1})),0)))))</f>
        <v>0</v>
      </c>
      <c r="I36" s="150">
        <f t="shared" si="1"/>
        <v>0</v>
      </c>
      <c r="J36" s="33"/>
      <c r="K36" s="33"/>
      <c r="L36" s="33"/>
      <c r="M36" s="33"/>
      <c r="N36" s="33"/>
      <c r="O36" s="33"/>
      <c r="P36" s="33"/>
      <c r="Q36" s="33"/>
      <c r="R36" s="144"/>
    </row>
    <row r="37" spans="2:18" ht="12" x14ac:dyDescent="0.2">
      <c r="B37" s="27"/>
      <c r="C37" s="140"/>
      <c r="D37" s="70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IF(COUNT(J37:R37)&gt;=5,SUM(LARGE(J37:R37,{1,2,3,4,5})),IF(COUNT(J37:R37)=4,SUM(LARGE(J37:R37,{1,2,3,4})),IF(COUNT(J37:R37)=3,SUM(LARGE(J37:R37,{1,2,3})),IF(COUNT(J37:R37)=2,SUM(LARGE(J37:R37,{1,2})),IF(COUNT(J37:R37)=1,SUM(LARGE(J37:R37,{1})),0)))))</f>
        <v>0</v>
      </c>
      <c r="I37" s="150">
        <f t="shared" si="1"/>
        <v>0</v>
      </c>
      <c r="J37" s="33"/>
      <c r="K37" s="33"/>
      <c r="L37" s="33"/>
      <c r="M37" s="33"/>
      <c r="N37" s="33"/>
      <c r="O37" s="33"/>
      <c r="P37" s="33"/>
      <c r="Q37" s="33"/>
      <c r="R37" s="144"/>
    </row>
    <row r="38" spans="2:18" ht="12" x14ac:dyDescent="0.2">
      <c r="B38" s="27"/>
      <c r="C38" s="140"/>
      <c r="D38" s="70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IF(COUNT(J38:R38)&gt;=5,SUM(LARGE(J38:R38,{1,2,3,4,5})),IF(COUNT(J38:R38)=4,SUM(LARGE(J38:R38,{1,2,3,4})),IF(COUNT(J38:R38)=3,SUM(LARGE(J38:R38,{1,2,3})),IF(COUNT(J38:R38)=2,SUM(LARGE(J38:R38,{1,2})),IF(COUNT(J38:R38)=1,SUM(LARGE(J38:R38,{1})),0)))))</f>
        <v>0</v>
      </c>
      <c r="I38" s="150">
        <f t="shared" si="1"/>
        <v>0</v>
      </c>
      <c r="J38" s="33"/>
      <c r="K38" s="33"/>
      <c r="L38" s="33"/>
      <c r="M38" s="33"/>
      <c r="N38" s="33"/>
      <c r="O38" s="33"/>
      <c r="P38" s="33"/>
      <c r="Q38" s="33"/>
      <c r="R38" s="144"/>
    </row>
    <row r="39" spans="2:18" ht="12" x14ac:dyDescent="0.2">
      <c r="B39" s="27"/>
      <c r="C39" s="140"/>
      <c r="D39" s="70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IF(COUNT(J39:R39)&gt;=5,SUM(LARGE(J39:R39,{1,2,3,4,5})),IF(COUNT(J39:R39)=4,SUM(LARGE(J39:R39,{1,2,3,4})),IF(COUNT(J39:R39)=3,SUM(LARGE(J39:R39,{1,2,3})),IF(COUNT(J39:R39)=2,SUM(LARGE(J39:R39,{1,2})),IF(COUNT(J39:R39)=1,SUM(LARGE(J39:R39,{1})),0)))))</f>
        <v>0</v>
      </c>
      <c r="I39" s="150">
        <f t="shared" si="1"/>
        <v>0</v>
      </c>
      <c r="J39" s="33"/>
      <c r="K39" s="33"/>
      <c r="L39" s="33"/>
      <c r="M39" s="33"/>
      <c r="N39" s="33"/>
      <c r="O39" s="33"/>
      <c r="P39" s="33"/>
      <c r="Q39" s="33"/>
      <c r="R39" s="144"/>
    </row>
    <row r="40" spans="2:18" ht="6" customHeight="1" x14ac:dyDescent="0.2">
      <c r="B40" s="32"/>
      <c r="C40" s="14"/>
      <c r="D40" s="14"/>
      <c r="E40" s="14"/>
      <c r="F40" s="96"/>
      <c r="G40" s="96"/>
      <c r="H40" s="24"/>
      <c r="I40" s="40"/>
      <c r="J40" s="16"/>
      <c r="K40" s="16"/>
      <c r="L40" s="16"/>
      <c r="M40" s="16"/>
      <c r="N40" s="16"/>
      <c r="O40" s="16"/>
      <c r="P40" s="16"/>
      <c r="Q40" s="16"/>
      <c r="R40" s="144"/>
    </row>
    <row r="41" spans="2:18" ht="12" x14ac:dyDescent="0.2">
      <c r="B41" s="27"/>
      <c r="C41" s="1" t="s">
        <v>150</v>
      </c>
      <c r="D41" s="70" t="s">
        <v>200</v>
      </c>
      <c r="E41" s="70" t="s">
        <v>173</v>
      </c>
      <c r="F41" s="148" t="str">
        <f>IFERROR(VLOOKUP(D41,BD!$B:$D,2,FALSE),"")</f>
        <v>ASSVP</v>
      </c>
      <c r="G41" s="148" t="str">
        <f>IFERROR(VLOOKUP(E41,BD!$B:$D,2,FALSE),"")</f>
        <v>ASSVP</v>
      </c>
      <c r="H41" s="149">
        <f>IF(COUNT(J41:R41)&gt;=5,SUM(LARGE(J41:R41,{1,2,3,4,5})),IF(COUNT(J41:R41)=4,SUM(LARGE(J41:R41,{1,2,3,4})),IF(COUNT(J41:R41)=3,SUM(LARGE(J41:R41,{1,2,3})),IF(COUNT(J41:R41)=2,SUM(LARGE(J41:R41,{1,2})),IF(COUNT(J41:R41)=1,SUM(LARGE(J41:R41,{1})),0)))))</f>
        <v>0</v>
      </c>
      <c r="I41" s="150">
        <f>COUNT(J41:R41)-COUNTIF(J41:R41,"=0")</f>
        <v>0</v>
      </c>
      <c r="J41" s="33"/>
      <c r="K41" s="33"/>
      <c r="L41" s="33"/>
      <c r="M41" s="33"/>
      <c r="N41" s="33"/>
      <c r="O41" s="33"/>
      <c r="P41" s="33"/>
      <c r="Q41" s="33"/>
      <c r="R41" s="144"/>
    </row>
    <row r="42" spans="2:18" ht="12" x14ac:dyDescent="0.2">
      <c r="B42" s="27"/>
      <c r="C42" s="1" t="s">
        <v>150</v>
      </c>
      <c r="D42" s="70" t="s">
        <v>110</v>
      </c>
      <c r="E42" s="70" t="s">
        <v>107</v>
      </c>
      <c r="F42" s="148" t="str">
        <f>IFERROR(VLOOKUP(D42,BD!$B:$D,2,FALSE),"")</f>
        <v>BME</v>
      </c>
      <c r="G42" s="148" t="str">
        <f>IFERROR(VLOOKUP(E42,BD!$B:$D,2,FALSE),"")</f>
        <v>SMCC</v>
      </c>
      <c r="H42" s="149">
        <f>IF(COUNT(J42:R42)&gt;=5,SUM(LARGE(J42:R42,{1,2,3,4,5})),IF(COUNT(J42:R42)=4,SUM(LARGE(J42:R42,{1,2,3,4})),IF(COUNT(J42:R42)=3,SUM(LARGE(J42:R42,{1,2,3})),IF(COUNT(J42:R42)=2,SUM(LARGE(J42:R42,{1,2})),IF(COUNT(J42:R42)=1,SUM(LARGE(J42:R42,{1})),0)))))</f>
        <v>1360</v>
      </c>
      <c r="I42" s="150">
        <f>COUNT(J42:R42)-COUNTIF(J42:R42,"=0")</f>
        <v>1</v>
      </c>
      <c r="J42" s="33">
        <v>1360</v>
      </c>
      <c r="K42" s="33"/>
      <c r="L42" s="33"/>
      <c r="M42" s="33"/>
      <c r="N42" s="33"/>
      <c r="O42" s="33"/>
      <c r="P42" s="33"/>
      <c r="Q42" s="33"/>
      <c r="R42" s="144"/>
    </row>
    <row r="43" spans="2:18" ht="12" x14ac:dyDescent="0.2">
      <c r="B43" s="27"/>
      <c r="C43" s="140" t="s">
        <v>150</v>
      </c>
      <c r="D43" s="70" t="s">
        <v>615</v>
      </c>
      <c r="E43" s="70" t="s">
        <v>131</v>
      </c>
      <c r="F43" s="148" t="str">
        <f>IFERROR(VLOOKUP(D43,BD!$B:$D,2,FALSE),"")</f>
        <v>ZARDO</v>
      </c>
      <c r="G43" s="148" t="str">
        <f>IFERROR(VLOOKUP(E43,BD!$B:$D,2,FALSE),"")</f>
        <v>ZARDO</v>
      </c>
      <c r="H43" s="149">
        <f>IF(COUNT(J43:R43)&gt;=5,SUM(LARGE(J43:R43,{1,2,3,4,5})),IF(COUNT(J43:R43)=4,SUM(LARGE(J43:R43,{1,2,3,4})),IF(COUNT(J43:R43)=3,SUM(LARGE(J43:R43,{1,2,3})),IF(COUNT(J43:R43)=2,SUM(LARGE(J43:R43,{1,2})),IF(COUNT(J43:R43)=1,SUM(LARGE(J43:R43,{1})),0)))))</f>
        <v>4760</v>
      </c>
      <c r="I43" s="150">
        <f>COUNT(J43:R43)-COUNTIF(J43:R43,"=0")</f>
        <v>4</v>
      </c>
      <c r="J43" s="33">
        <v>1600</v>
      </c>
      <c r="K43" s="33">
        <v>1600</v>
      </c>
      <c r="L43" s="33">
        <v>680</v>
      </c>
      <c r="M43" s="33">
        <v>880</v>
      </c>
      <c r="N43" s="33"/>
      <c r="O43" s="33"/>
      <c r="P43" s="33"/>
      <c r="Q43" s="33"/>
      <c r="R43" s="144"/>
    </row>
    <row r="44" spans="2:18" ht="12" x14ac:dyDescent="0.2">
      <c r="B44" s="27"/>
      <c r="C44" s="176" t="s">
        <v>150</v>
      </c>
      <c r="D44" s="70" t="s">
        <v>828</v>
      </c>
      <c r="E44" s="2" t="s">
        <v>289</v>
      </c>
      <c r="F44" s="148" t="s">
        <v>61</v>
      </c>
      <c r="G44" s="148" t="s">
        <v>61</v>
      </c>
      <c r="H44" s="149">
        <v>2320</v>
      </c>
      <c r="I44" s="150">
        <v>3</v>
      </c>
      <c r="J44" s="33"/>
      <c r="K44" s="33"/>
      <c r="L44" s="33">
        <v>560</v>
      </c>
      <c r="M44" s="33"/>
      <c r="N44" s="33">
        <v>880</v>
      </c>
      <c r="O44" s="33"/>
      <c r="P44" s="33">
        <v>880</v>
      </c>
      <c r="Q44" s="33"/>
      <c r="R44" s="144"/>
    </row>
    <row r="45" spans="2:18" ht="12" x14ac:dyDescent="0.2">
      <c r="B45" s="27"/>
      <c r="C45" s="176" t="s">
        <v>150</v>
      </c>
      <c r="D45" s="70" t="s">
        <v>828</v>
      </c>
      <c r="E45" s="114" t="s">
        <v>374</v>
      </c>
      <c r="F45" s="148" t="s">
        <v>61</v>
      </c>
      <c r="G45" s="148" t="s">
        <v>61</v>
      </c>
      <c r="H45" s="149">
        <v>1120</v>
      </c>
      <c r="I45" s="150">
        <v>1</v>
      </c>
      <c r="J45" s="33">
        <v>1120</v>
      </c>
      <c r="K45" s="33"/>
      <c r="L45" s="33"/>
      <c r="M45" s="33"/>
      <c r="N45" s="33"/>
      <c r="O45" s="33"/>
      <c r="P45" s="33"/>
      <c r="Q45" s="33"/>
      <c r="R45" s="144"/>
    </row>
    <row r="46" spans="2:18" x14ac:dyDescent="0.2">
      <c r="B46" s="31"/>
      <c r="C46" s="17"/>
      <c r="D46" s="17"/>
      <c r="E46" s="17"/>
      <c r="F46" s="95"/>
      <c r="G46" s="95"/>
      <c r="H46" s="18"/>
      <c r="I46" s="18"/>
      <c r="J46" s="17"/>
      <c r="K46" s="17"/>
      <c r="L46" s="17"/>
      <c r="M46" s="17"/>
      <c r="N46" s="17"/>
      <c r="O46" s="17"/>
      <c r="P46" s="17"/>
      <c r="Q46" s="17"/>
      <c r="R46" s="144"/>
    </row>
    <row r="47" spans="2:18" s="21" customFormat="1" x14ac:dyDescent="0.2">
      <c r="B47" s="28"/>
      <c r="C47" s="19"/>
      <c r="D47" s="20"/>
      <c r="E47" s="20" t="str">
        <f>SM!$D$41</f>
        <v>CONTAGEM DE SEMANAS</v>
      </c>
      <c r="F47" s="95"/>
      <c r="G47" s="95"/>
      <c r="H47" s="18"/>
      <c r="I47" s="18"/>
      <c r="J47" s="102">
        <f>SM!H$41</f>
        <v>52</v>
      </c>
      <c r="K47" s="102">
        <f>SM!I$41</f>
        <v>30</v>
      </c>
      <c r="L47" s="102">
        <f>SM!J$41</f>
        <v>25</v>
      </c>
      <c r="M47" s="102">
        <f>SM!K$41</f>
        <v>22</v>
      </c>
      <c r="N47" s="102">
        <f>SM!L$41</f>
        <v>10</v>
      </c>
      <c r="O47" s="102">
        <f>SM!M$41</f>
        <v>6</v>
      </c>
      <c r="P47" s="102">
        <f>SM!N$41</f>
        <v>2</v>
      </c>
      <c r="Q47" s="102">
        <f>SM!O$41</f>
        <v>1</v>
      </c>
      <c r="R47" s="145"/>
    </row>
  </sheetData>
  <sheetProtection selectLockedCells="1" selectUnlockedCells="1"/>
  <sortState ref="D10:Q33">
    <sortCondition descending="1" ref="H10:H33"/>
    <sortCondition descending="1" ref="I10:I33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4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17" width="8.28515625" style="4" customWidth="1"/>
    <col min="18" max="18" width="1.85546875" style="4" customWidth="1"/>
    <col min="19" max="16384" width="9.28515625" style="4"/>
  </cols>
  <sheetData>
    <row r="2" spans="2:18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</row>
    <row r="3" spans="2:18" ht="12" x14ac:dyDescent="0.2">
      <c r="B3" s="7" t="s">
        <v>88</v>
      </c>
      <c r="D3" s="8">
        <f>SM!D3</f>
        <v>43052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</row>
    <row r="4" spans="2:18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</row>
    <row r="5" spans="2:18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43"/>
    </row>
    <row r="6" spans="2:18" ht="12" customHeight="1" x14ac:dyDescent="0.2">
      <c r="B6" s="26"/>
      <c r="C6" s="216" t="s">
        <v>1</v>
      </c>
      <c r="D6" s="222" t="s">
        <v>38</v>
      </c>
      <c r="E6" s="222" t="s">
        <v>39</v>
      </c>
      <c r="F6" s="218" t="s">
        <v>40</v>
      </c>
      <c r="G6" s="218" t="s">
        <v>41</v>
      </c>
      <c r="H6" s="217" t="str">
        <f>SM!F6</f>
        <v>TOTAL RK52</v>
      </c>
      <c r="I6" s="215" t="str">
        <f>SM!G6</f>
        <v>Torneios</v>
      </c>
      <c r="J6" s="11" t="str">
        <f>DM!J6</f>
        <v>4o</v>
      </c>
      <c r="K6" s="11" t="str">
        <f>DM!K6</f>
        <v>1o</v>
      </c>
      <c r="L6" s="11" t="str">
        <f>DM!L6</f>
        <v>1o</v>
      </c>
      <c r="M6" s="11" t="str">
        <f>DM!M6</f>
        <v>2o</v>
      </c>
      <c r="N6" s="11" t="str">
        <f>DM!N6</f>
        <v>3o</v>
      </c>
      <c r="O6" s="11" t="str">
        <f>DM!O6</f>
        <v>2o</v>
      </c>
      <c r="P6" s="11" t="str">
        <f>DM!P6</f>
        <v>4o</v>
      </c>
      <c r="Q6" s="11" t="str">
        <f>DM!Q6</f>
        <v>1o</v>
      </c>
      <c r="R6" s="144"/>
    </row>
    <row r="7" spans="2:18" ht="12" x14ac:dyDescent="0.2">
      <c r="B7" s="26"/>
      <c r="C7" s="216"/>
      <c r="D7" s="222"/>
      <c r="E7" s="222"/>
      <c r="F7" s="218"/>
      <c r="G7" s="218"/>
      <c r="H7" s="217">
        <f>SM!F7</f>
        <v>0</v>
      </c>
      <c r="I7" s="215">
        <f>SM!G7</f>
        <v>0</v>
      </c>
      <c r="J7" s="12" t="str">
        <f>DM!J7</f>
        <v>EST</v>
      </c>
      <c r="K7" s="12" t="str">
        <f>DM!K7</f>
        <v>EST</v>
      </c>
      <c r="L7" s="12" t="str">
        <f>DM!L7</f>
        <v>M-CWB</v>
      </c>
      <c r="M7" s="12" t="str">
        <f>DM!M7</f>
        <v>EST</v>
      </c>
      <c r="N7" s="12" t="str">
        <f>DM!N7</f>
        <v>EST</v>
      </c>
      <c r="O7" s="12" t="str">
        <f>DM!O7</f>
        <v>M-CWB</v>
      </c>
      <c r="P7" s="12" t="str">
        <f>DM!P7</f>
        <v>EST</v>
      </c>
      <c r="Q7" s="12" t="str">
        <f>DM!Q7</f>
        <v>M-OES</v>
      </c>
      <c r="R7" s="144"/>
    </row>
    <row r="8" spans="2:18" ht="12" x14ac:dyDescent="0.2">
      <c r="B8" s="29"/>
      <c r="C8" s="216"/>
      <c r="D8" s="222"/>
      <c r="E8" s="222"/>
      <c r="F8" s="218"/>
      <c r="G8" s="218"/>
      <c r="H8" s="217">
        <f>SM!F8</f>
        <v>0</v>
      </c>
      <c r="I8" s="215">
        <f>SM!G8</f>
        <v>0</v>
      </c>
      <c r="J8" s="13">
        <f>DM!J8</f>
        <v>42689</v>
      </c>
      <c r="K8" s="13">
        <f>DM!K8</f>
        <v>42849</v>
      </c>
      <c r="L8" s="13">
        <f>DM!L8</f>
        <v>42884</v>
      </c>
      <c r="M8" s="13">
        <f>DM!M8</f>
        <v>42905</v>
      </c>
      <c r="N8" s="13">
        <f>DM!N8</f>
        <v>42988</v>
      </c>
      <c r="O8" s="13">
        <f>DM!O8</f>
        <v>43017</v>
      </c>
      <c r="P8" s="13">
        <f>DM!P8</f>
        <v>43045</v>
      </c>
      <c r="Q8" s="13">
        <f>DM!Q8</f>
        <v>43052</v>
      </c>
      <c r="R8" s="144"/>
    </row>
    <row r="9" spans="2:18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44"/>
    </row>
    <row r="10" spans="2:18" ht="12" x14ac:dyDescent="0.2">
      <c r="B10" s="27"/>
      <c r="C10" s="204">
        <v>1</v>
      </c>
      <c r="D10" s="205" t="s">
        <v>467</v>
      </c>
      <c r="E10" s="207" t="s">
        <v>745</v>
      </c>
      <c r="F10" s="148" t="str">
        <f>IFERROR(VLOOKUP(D10,BD!$B:$D,2,FALSE),"")</f>
        <v>BME</v>
      </c>
      <c r="G10" s="148" t="str">
        <f>IFERROR(VLOOKUP(E10,BD!$B:$D,2,FALSE),"")</f>
        <v>BME</v>
      </c>
      <c r="H10" s="149">
        <f>IF(COUNT(J10:R10)&gt;=5,SUM(LARGE(J10:R10,{1,2,3,4,5})),IF(COUNT(J10:R10)=4,SUM(LARGE(J10:R10,{1,2,3,4})),IF(COUNT(J10:R10)=3,SUM(LARGE(J10:R10,{1,2,3})),IF(COUNT(J10:R10)=2,SUM(LARGE(J10:R10,{1,2})),IF(COUNT(J10:R10)=1,SUM(LARGE(J10:R10,{1})),0)))))</f>
        <v>1600</v>
      </c>
      <c r="I10" s="150">
        <f t="shared" ref="I10:I39" si="0">COUNT(J10:R10)-COUNTIF(J10:R10,"=0")</f>
        <v>1</v>
      </c>
      <c r="J10" s="33"/>
      <c r="K10" s="33"/>
      <c r="L10" s="33"/>
      <c r="M10" s="33"/>
      <c r="N10" s="33">
        <v>1600</v>
      </c>
      <c r="O10" s="33"/>
      <c r="P10" s="33"/>
      <c r="Q10" s="33"/>
      <c r="R10" s="144"/>
    </row>
    <row r="11" spans="2:18" ht="12" x14ac:dyDescent="0.2">
      <c r="B11" s="27"/>
      <c r="C11" s="1">
        <v>2</v>
      </c>
      <c r="D11" s="2" t="s">
        <v>420</v>
      </c>
      <c r="E11" s="70" t="s">
        <v>153</v>
      </c>
      <c r="F11" s="148" t="str">
        <f>IFERROR(VLOOKUP(D11,BD!$B:$D,2,FALSE),"")</f>
        <v>ACENB</v>
      </c>
      <c r="G11" s="148" t="str">
        <f>IFERROR(VLOOKUP(E11,BD!$B:$D,2,FALSE),"")</f>
        <v>ACENB</v>
      </c>
      <c r="H11" s="149">
        <f>IF(COUNT(J11:R11)&gt;=5,SUM(LARGE(J11:R11,{1,2,3,4,5})),IF(COUNT(J11:R11)=4,SUM(LARGE(J11:R11,{1,2,3,4})),IF(COUNT(J11:R11)=3,SUM(LARGE(J11:R11,{1,2,3})),IF(COUNT(J11:R11)=2,SUM(LARGE(J11:R11,{1,2})),IF(COUNT(J11:R11)=1,SUM(LARGE(J11:R11,{1})),0)))))</f>
        <v>1600</v>
      </c>
      <c r="I11" s="150">
        <f t="shared" si="0"/>
        <v>1</v>
      </c>
      <c r="J11" s="33"/>
      <c r="K11" s="33"/>
      <c r="L11" s="33"/>
      <c r="M11" s="33">
        <v>1600</v>
      </c>
      <c r="N11" s="33"/>
      <c r="O11" s="33"/>
      <c r="P11" s="33"/>
      <c r="Q11" s="33"/>
      <c r="R11" s="144"/>
    </row>
    <row r="12" spans="2:18" ht="12" x14ac:dyDescent="0.2">
      <c r="B12" s="27"/>
      <c r="C12" s="176">
        <v>3</v>
      </c>
      <c r="D12" s="2" t="s">
        <v>599</v>
      </c>
      <c r="E12" s="70" t="s">
        <v>471</v>
      </c>
      <c r="F12" s="148" t="str">
        <f>IFERROR(VLOOKUP(D12,BD!$B:$D,2,FALSE),"")</f>
        <v>ABB</v>
      </c>
      <c r="G12" s="148" t="str">
        <f>IFERROR(VLOOKUP(E12,BD!$B:$D,2,FALSE),"")</f>
        <v>ABB</v>
      </c>
      <c r="H12" s="149">
        <f>IF(COUNT(J12:R12)&gt;=5,SUM(LARGE(J12:R12,{1,2,3,4,5})),IF(COUNT(J12:R12)=4,SUM(LARGE(J12:R12,{1,2,3,4})),IF(COUNT(J12:R12)=3,SUM(LARGE(J12:R12,{1,2,3})),IF(COUNT(J12:R12)=2,SUM(LARGE(J12:R12,{1,2})),IF(COUNT(J12:R12)=1,SUM(LARGE(J12:R12,{1})),0)))))</f>
        <v>1360</v>
      </c>
      <c r="I12" s="150">
        <f t="shared" si="0"/>
        <v>1</v>
      </c>
      <c r="J12" s="33"/>
      <c r="K12" s="33"/>
      <c r="L12" s="33"/>
      <c r="M12" s="33">
        <v>1360</v>
      </c>
      <c r="N12" s="33"/>
      <c r="O12" s="33"/>
      <c r="P12" s="33"/>
      <c r="Q12" s="33"/>
      <c r="R12" s="144"/>
    </row>
    <row r="13" spans="2:18" ht="12" x14ac:dyDescent="0.2">
      <c r="B13" s="27"/>
      <c r="C13" s="176">
        <v>4</v>
      </c>
      <c r="D13" s="125" t="s">
        <v>447</v>
      </c>
      <c r="E13" s="2" t="s">
        <v>250</v>
      </c>
      <c r="F13" s="148" t="str">
        <f>IFERROR(VLOOKUP(D13,BD!$B:$D,2,FALSE),"")</f>
        <v>PALOTINA</v>
      </c>
      <c r="G13" s="148" t="str">
        <f>IFERROR(VLOOKUP(E13,BD!$B:$D,2,FALSE),"")</f>
        <v>PALOTINA</v>
      </c>
      <c r="H13" s="149">
        <f>IF(COUNT(J13:R13)&gt;=5,SUM(LARGE(J13:R13,{1,2,3,4,5})),IF(COUNT(J13:R13)=4,SUM(LARGE(J13:R13,{1,2,3,4})),IF(COUNT(J13:R13)=3,SUM(LARGE(J13:R13,{1,2,3})),IF(COUNT(J13:R13)=2,SUM(LARGE(J13:R13,{1,2})),IF(COUNT(J13:R13)=1,SUM(LARGE(J13:R13,{1})),0)))))</f>
        <v>1120</v>
      </c>
      <c r="I13" s="150">
        <f t="shared" si="0"/>
        <v>1</v>
      </c>
      <c r="J13" s="33">
        <v>1120</v>
      </c>
      <c r="K13" s="33"/>
      <c r="L13" s="33"/>
      <c r="M13" s="33"/>
      <c r="N13" s="33"/>
      <c r="O13" s="33"/>
      <c r="P13" s="33"/>
      <c r="Q13" s="33"/>
      <c r="R13" s="144"/>
    </row>
    <row r="14" spans="2:18" ht="12" x14ac:dyDescent="0.2">
      <c r="B14" s="27"/>
      <c r="C14" s="176"/>
      <c r="D14" s="2" t="s">
        <v>207</v>
      </c>
      <c r="E14" s="70" t="s">
        <v>379</v>
      </c>
      <c r="F14" s="148" t="str">
        <f>IFERROR(VLOOKUP(D14,BD!$B:$D,2,FALSE),"")</f>
        <v>GRESFI</v>
      </c>
      <c r="G14" s="148" t="str">
        <f>IFERROR(VLOOKUP(E14,BD!$B:$D,2,FALSE),"")</f>
        <v>GRESFI</v>
      </c>
      <c r="H14" s="149">
        <f>IF(COUNT(J14:R14)&gt;=5,SUM(LARGE(J14:R14,{1,2,3,4,5})),IF(COUNT(J14:R14)=4,SUM(LARGE(J14:R14,{1,2,3,4})),IF(COUNT(J14:R14)=3,SUM(LARGE(J14:R14,{1,2,3})),IF(COUNT(J14:R14)=2,SUM(LARGE(J14:R14,{1,2})),IF(COUNT(J14:R14)=1,SUM(LARGE(J14:R14,{1})),0)))))</f>
        <v>1120</v>
      </c>
      <c r="I14" s="150">
        <f t="shared" si="0"/>
        <v>1</v>
      </c>
      <c r="J14" s="33"/>
      <c r="K14" s="33"/>
      <c r="L14" s="33"/>
      <c r="M14" s="33">
        <v>1120</v>
      </c>
      <c r="N14" s="33"/>
      <c r="O14" s="33"/>
      <c r="P14" s="33"/>
      <c r="Q14" s="33"/>
      <c r="R14" s="144"/>
    </row>
    <row r="15" spans="2:18" ht="12" x14ac:dyDescent="0.2">
      <c r="B15" s="27"/>
      <c r="C15" s="176">
        <v>6</v>
      </c>
      <c r="D15" s="70" t="s">
        <v>350</v>
      </c>
      <c r="E15" s="70" t="s">
        <v>129</v>
      </c>
      <c r="F15" s="148" t="str">
        <f>IFERROR(VLOOKUP(D15,BD!$B:$D,2,FALSE),"")</f>
        <v>ZARDO</v>
      </c>
      <c r="G15" s="148" t="str">
        <f>IFERROR(VLOOKUP(E15,BD!$B:$D,2,FALSE),"")</f>
        <v>ZARDO</v>
      </c>
      <c r="H15" s="149">
        <f>IF(COUNT(J15:R15)&gt;=5,SUM(LARGE(J15:R15,{1,2,3,4,5})),IF(COUNT(J15:R15)=4,SUM(LARGE(J15:R15,{1,2,3,4})),IF(COUNT(J15:R15)=3,SUM(LARGE(J15:R15,{1,2,3})),IF(COUNT(J15:R15)=2,SUM(LARGE(J15:R15,{1,2})),IF(COUNT(J15:R15)=1,SUM(LARGE(J15:R15,{1})),0)))))</f>
        <v>800</v>
      </c>
      <c r="I15" s="150">
        <f t="shared" si="0"/>
        <v>1</v>
      </c>
      <c r="J15" s="33"/>
      <c r="K15" s="33"/>
      <c r="L15" s="33"/>
      <c r="M15" s="33"/>
      <c r="N15" s="33"/>
      <c r="O15" s="33">
        <v>800</v>
      </c>
      <c r="P15" s="33"/>
      <c r="Q15" s="33"/>
      <c r="R15" s="144"/>
    </row>
    <row r="16" spans="2:18" ht="12" x14ac:dyDescent="0.2">
      <c r="B16" s="27"/>
      <c r="C16" s="140"/>
      <c r="D16" s="132"/>
      <c r="E16" s="2"/>
      <c r="F16" s="148" t="str">
        <f>IFERROR(VLOOKUP(D16,BD!$B:$D,2,FALSE),"")</f>
        <v/>
      </c>
      <c r="G16" s="148" t="str">
        <f>IFERROR(VLOOKUP(E16,BD!$B:$D,2,FALSE),"")</f>
        <v/>
      </c>
      <c r="H16" s="149">
        <f>IF(COUNT(J16:R16)&gt;=5,SUM(LARGE(J16:R16,{1,2,3,4,5})),IF(COUNT(J16:R16)=4,SUM(LARGE(J16:R16,{1,2,3,4})),IF(COUNT(J16:R16)=3,SUM(LARGE(J16:R16,{1,2,3})),IF(COUNT(J16:R16)=2,SUM(LARGE(J16:R16,{1,2})),IF(COUNT(J16:R16)=1,SUM(LARGE(J16:R16,{1})),0)))))</f>
        <v>0</v>
      </c>
      <c r="I16" s="150">
        <f t="shared" si="0"/>
        <v>0</v>
      </c>
      <c r="J16" s="33"/>
      <c r="K16" s="33"/>
      <c r="L16" s="33"/>
      <c r="M16" s="33"/>
      <c r="N16" s="33"/>
      <c r="O16" s="33"/>
      <c r="P16" s="33"/>
      <c r="Q16" s="33"/>
      <c r="R16" s="144"/>
    </row>
    <row r="17" spans="2:18" ht="12" x14ac:dyDescent="0.2">
      <c r="B17" s="27"/>
      <c r="C17" s="140"/>
      <c r="D17" s="2"/>
      <c r="E17" s="2"/>
      <c r="F17" s="148" t="str">
        <f>IFERROR(VLOOKUP(D17,BD!$B:$D,2,FALSE),"")</f>
        <v/>
      </c>
      <c r="G17" s="148" t="str">
        <f>IFERROR(VLOOKUP(E17,BD!$B:$D,2,FALSE),"")</f>
        <v/>
      </c>
      <c r="H17" s="149">
        <f>IF(COUNT(J17:R17)&gt;=5,SUM(LARGE(J17:R17,{1,2,3,4,5})),IF(COUNT(J17:R17)=4,SUM(LARGE(J17:R17,{1,2,3,4})),IF(COUNT(J17:R17)=3,SUM(LARGE(J17:R17,{1,2,3})),IF(COUNT(J17:R17)=2,SUM(LARGE(J17:R17,{1,2})),IF(COUNT(J17:R17)=1,SUM(LARGE(J17:R17,{1})),0)))))</f>
        <v>0</v>
      </c>
      <c r="I17" s="150">
        <f t="shared" si="0"/>
        <v>0</v>
      </c>
      <c r="J17" s="33"/>
      <c r="K17" s="33"/>
      <c r="L17" s="33"/>
      <c r="M17" s="33"/>
      <c r="N17" s="33"/>
      <c r="O17" s="33"/>
      <c r="P17" s="33"/>
      <c r="Q17" s="33"/>
      <c r="R17" s="144"/>
    </row>
    <row r="18" spans="2:18" ht="12" x14ac:dyDescent="0.2">
      <c r="B18" s="27"/>
      <c r="C18" s="140"/>
      <c r="D18" s="2"/>
      <c r="E18" s="2"/>
      <c r="F18" s="148" t="str">
        <f>IFERROR(VLOOKUP(D18,BD!$B:$D,2,FALSE),"")</f>
        <v/>
      </c>
      <c r="G18" s="148" t="str">
        <f>IFERROR(VLOOKUP(E18,BD!$B:$D,2,FALSE),"")</f>
        <v/>
      </c>
      <c r="H18" s="149">
        <f>IF(COUNT(J18:R18)&gt;=5,SUM(LARGE(J18:R18,{1,2,3,4,5})),IF(COUNT(J18:R18)=4,SUM(LARGE(J18:R18,{1,2,3,4})),IF(COUNT(J18:R18)=3,SUM(LARGE(J18:R18,{1,2,3})),IF(COUNT(J18:R18)=2,SUM(LARGE(J18:R18,{1,2})),IF(COUNT(J18:R18)=1,SUM(LARGE(J18:R18,{1})),0)))))</f>
        <v>0</v>
      </c>
      <c r="I18" s="150">
        <f t="shared" si="0"/>
        <v>0</v>
      </c>
      <c r="J18" s="33"/>
      <c r="K18" s="33"/>
      <c r="L18" s="33"/>
      <c r="M18" s="33"/>
      <c r="N18" s="33"/>
      <c r="O18" s="33"/>
      <c r="P18" s="33"/>
      <c r="Q18" s="33"/>
      <c r="R18" s="144"/>
    </row>
    <row r="19" spans="2:18" ht="12" x14ac:dyDescent="0.2">
      <c r="B19" s="27"/>
      <c r="C19" s="1"/>
      <c r="D19" s="70"/>
      <c r="E19" s="2"/>
      <c r="F19" s="148" t="str">
        <f>IFERROR(VLOOKUP(D19,BD!$B:$D,2,FALSE),"")</f>
        <v/>
      </c>
      <c r="G19" s="148" t="str">
        <f>IFERROR(VLOOKUP(E19,BD!$B:$D,2,FALSE),"")</f>
        <v/>
      </c>
      <c r="H19" s="149">
        <f>IF(COUNT(J19:R19)&gt;=5,SUM(LARGE(J19:R19,{1,2,3,4,5})),IF(COUNT(J19:R19)=4,SUM(LARGE(J19:R19,{1,2,3,4})),IF(COUNT(J19:R19)=3,SUM(LARGE(J19:R19,{1,2,3})),IF(COUNT(J19:R19)=2,SUM(LARGE(J19:R19,{1,2})),IF(COUNT(J19:R19)=1,SUM(LARGE(J19:R19,{1})),0)))))</f>
        <v>0</v>
      </c>
      <c r="I19" s="150">
        <f t="shared" si="0"/>
        <v>0</v>
      </c>
      <c r="J19" s="33"/>
      <c r="K19" s="33"/>
      <c r="L19" s="33"/>
      <c r="M19" s="33"/>
      <c r="N19" s="33"/>
      <c r="O19" s="33"/>
      <c r="P19" s="33"/>
      <c r="Q19" s="33"/>
      <c r="R19" s="144"/>
    </row>
    <row r="20" spans="2:18" ht="12" x14ac:dyDescent="0.2">
      <c r="B20" s="27"/>
      <c r="C20" s="140"/>
      <c r="D20" s="2"/>
      <c r="E20" s="2"/>
      <c r="F20" s="148" t="str">
        <f>IFERROR(VLOOKUP(D20,BD!$B:$D,2,FALSE),"")</f>
        <v/>
      </c>
      <c r="G20" s="148" t="str">
        <f>IFERROR(VLOOKUP(E20,BD!$B:$D,2,FALSE),"")</f>
        <v/>
      </c>
      <c r="H20" s="149">
        <f>IF(COUNT(J20:R20)&gt;=5,SUM(LARGE(J20:R20,{1,2,3,4,5})),IF(COUNT(J20:R20)=4,SUM(LARGE(J20:R20,{1,2,3,4})),IF(COUNT(J20:R20)=3,SUM(LARGE(J20:R20,{1,2,3})),IF(COUNT(J20:R20)=2,SUM(LARGE(J20:R20,{1,2})),IF(COUNT(J20:R20)=1,SUM(LARGE(J20:R20,{1})),0)))))</f>
        <v>0</v>
      </c>
      <c r="I20" s="150">
        <f t="shared" si="0"/>
        <v>0</v>
      </c>
      <c r="J20" s="33"/>
      <c r="K20" s="33"/>
      <c r="L20" s="33"/>
      <c r="M20" s="33"/>
      <c r="N20" s="33"/>
      <c r="O20" s="33"/>
      <c r="P20" s="33"/>
      <c r="Q20" s="33"/>
      <c r="R20" s="144"/>
    </row>
    <row r="21" spans="2:18" ht="12" x14ac:dyDescent="0.2">
      <c r="B21" s="27"/>
      <c r="C21" s="140"/>
      <c r="D21" s="70"/>
      <c r="E21" s="2"/>
      <c r="F21" s="148" t="str">
        <f>IFERROR(VLOOKUP(D21,BD!$B:$D,2,FALSE),"")</f>
        <v/>
      </c>
      <c r="G21" s="148" t="str">
        <f>IFERROR(VLOOKUP(E21,BD!$B:$D,2,FALSE),"")</f>
        <v/>
      </c>
      <c r="H21" s="149">
        <f>IF(COUNT(J21:R21)&gt;=5,SUM(LARGE(J21:R21,{1,2,3,4,5})),IF(COUNT(J21:R21)=4,SUM(LARGE(J21:R21,{1,2,3,4})),IF(COUNT(J21:R21)=3,SUM(LARGE(J21:R21,{1,2,3})),IF(COUNT(J21:R21)=2,SUM(LARGE(J21:R21,{1,2})),IF(COUNT(J21:R21)=1,SUM(LARGE(J21:R21,{1})),0)))))</f>
        <v>0</v>
      </c>
      <c r="I21" s="150">
        <f t="shared" si="0"/>
        <v>0</v>
      </c>
      <c r="J21" s="33"/>
      <c r="K21" s="33"/>
      <c r="L21" s="33"/>
      <c r="M21" s="33"/>
      <c r="N21" s="33"/>
      <c r="O21" s="33"/>
      <c r="P21" s="33"/>
      <c r="Q21" s="33"/>
      <c r="R21" s="144"/>
    </row>
    <row r="22" spans="2:18" ht="12" x14ac:dyDescent="0.2">
      <c r="B22" s="27"/>
      <c r="C22" s="140"/>
      <c r="D22" s="2"/>
      <c r="E22" s="70"/>
      <c r="F22" s="148" t="str">
        <f>IFERROR(VLOOKUP(D22,BD!$B:$D,2,FALSE),"")</f>
        <v/>
      </c>
      <c r="G22" s="148" t="str">
        <f>IFERROR(VLOOKUP(E22,BD!$B:$D,2,FALSE),"")</f>
        <v/>
      </c>
      <c r="H22" s="149">
        <f>IF(COUNT(J22:R22)&gt;=5,SUM(LARGE(J22:R22,{1,2,3,4,5})),IF(COUNT(J22:R22)=4,SUM(LARGE(J22:R22,{1,2,3,4})),IF(COUNT(J22:R22)=3,SUM(LARGE(J22:R22,{1,2,3})),IF(COUNT(J22:R22)=2,SUM(LARGE(J22:R22,{1,2})),IF(COUNT(J22:R22)=1,SUM(LARGE(J22:R22,{1})),0)))))</f>
        <v>0</v>
      </c>
      <c r="I22" s="150">
        <f t="shared" si="0"/>
        <v>0</v>
      </c>
      <c r="J22" s="33"/>
      <c r="K22" s="33"/>
      <c r="L22" s="33"/>
      <c r="M22" s="33"/>
      <c r="N22" s="33"/>
      <c r="O22" s="33"/>
      <c r="P22" s="33"/>
      <c r="Q22" s="33"/>
      <c r="R22" s="144"/>
    </row>
    <row r="23" spans="2:18" ht="12" x14ac:dyDescent="0.2">
      <c r="B23" s="27"/>
      <c r="C23" s="140"/>
      <c r="D23" s="70"/>
      <c r="E23" s="2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IF(COUNT(J23:R23)&gt;=5,SUM(LARGE(J23:R23,{1,2,3,4,5})),IF(COUNT(J23:R23)=4,SUM(LARGE(J23:R23,{1,2,3,4})),IF(COUNT(J23:R23)=3,SUM(LARGE(J23:R23,{1,2,3})),IF(COUNT(J23:R23)=2,SUM(LARGE(J23:R23,{1,2})),IF(COUNT(J23:R23)=1,SUM(LARGE(J23:R23,{1})),0)))))</f>
        <v>0</v>
      </c>
      <c r="I23" s="150">
        <f t="shared" si="0"/>
        <v>0</v>
      </c>
      <c r="J23" s="33"/>
      <c r="K23" s="33"/>
      <c r="L23" s="33"/>
      <c r="M23" s="33"/>
      <c r="N23" s="33"/>
      <c r="O23" s="33"/>
      <c r="P23" s="33"/>
      <c r="Q23" s="33"/>
      <c r="R23" s="144"/>
    </row>
    <row r="24" spans="2:18" ht="12" x14ac:dyDescent="0.2">
      <c r="B24" s="27"/>
      <c r="C24" s="140"/>
      <c r="D24" s="2"/>
      <c r="E24" s="70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IF(COUNT(J24:R24)&gt;=5,SUM(LARGE(J24:R24,{1,2,3,4,5})),IF(COUNT(J24:R24)=4,SUM(LARGE(J24:R24,{1,2,3,4})),IF(COUNT(J24:R24)=3,SUM(LARGE(J24:R24,{1,2,3})),IF(COUNT(J24:R24)=2,SUM(LARGE(J24:R24,{1,2})),IF(COUNT(J24:R24)=1,SUM(LARGE(J24:R24,{1})),0)))))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33"/>
      <c r="R24" s="144"/>
    </row>
    <row r="25" spans="2:18" ht="12" x14ac:dyDescent="0.2">
      <c r="B25" s="27"/>
      <c r="C25" s="140"/>
      <c r="D25" s="2"/>
      <c r="E25" s="2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IF(COUNT(J25:R25)&gt;=5,SUM(LARGE(J25:R25,{1,2,3,4,5})),IF(COUNT(J25:R25)=4,SUM(LARGE(J25:R25,{1,2,3,4})),IF(COUNT(J25:R25)=3,SUM(LARGE(J25:R25,{1,2,3})),IF(COUNT(J25:R25)=2,SUM(LARGE(J25:R25,{1,2})),IF(COUNT(J25:R25)=1,SUM(LARGE(J25:R25,{1})),0)))))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33"/>
      <c r="R25" s="144"/>
    </row>
    <row r="26" spans="2:18" ht="12" x14ac:dyDescent="0.2">
      <c r="B26" s="27"/>
      <c r="C26" s="140"/>
      <c r="D26" s="2"/>
      <c r="E26" s="70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IF(COUNT(J26:R26)&gt;=5,SUM(LARGE(J26:R26,{1,2,3,4,5})),IF(COUNT(J26:R26)=4,SUM(LARGE(J26:R26,{1,2,3,4})),IF(COUNT(J26:R26)=3,SUM(LARGE(J26:R26,{1,2,3})),IF(COUNT(J26:R26)=2,SUM(LARGE(J26:R26,{1,2})),IF(COUNT(J26:R26)=1,SUM(LARGE(J26:R26,{1})),0)))))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33"/>
      <c r="R26" s="144"/>
    </row>
    <row r="27" spans="2:18" ht="12" x14ac:dyDescent="0.2">
      <c r="B27" s="27"/>
      <c r="C27" s="140"/>
      <c r="D27" s="2"/>
      <c r="E27" s="70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IF(COUNT(J27:R27)&gt;=5,SUM(LARGE(J27:R27,{1,2,3,4,5})),IF(COUNT(J27:R27)=4,SUM(LARGE(J27:R27,{1,2,3,4})),IF(COUNT(J27:R27)=3,SUM(LARGE(J27:R27,{1,2,3})),IF(COUNT(J27:R27)=2,SUM(LARGE(J27:R27,{1,2})),IF(COUNT(J27:R27)=1,SUM(LARGE(J27:R27,{1})),0)))))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33"/>
      <c r="R27" s="144"/>
    </row>
    <row r="28" spans="2:18" ht="12" x14ac:dyDescent="0.2">
      <c r="B28" s="27"/>
      <c r="C28" s="140"/>
      <c r="D28" s="2"/>
      <c r="E28" s="70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IF(COUNT(J28:R28)&gt;=5,SUM(LARGE(J28:R28,{1,2,3,4,5})),IF(COUNT(J28:R28)=4,SUM(LARGE(J28:R28,{1,2,3,4})),IF(COUNT(J28:R28)=3,SUM(LARGE(J28:R28,{1,2,3})),IF(COUNT(J28:R28)=2,SUM(LARGE(J28:R28,{1,2})),IF(COUNT(J28:R28)=1,SUM(LARGE(J28:R28,{1})),0)))))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33"/>
      <c r="R28" s="144"/>
    </row>
    <row r="29" spans="2:18" ht="12" x14ac:dyDescent="0.2">
      <c r="B29" s="27"/>
      <c r="C29" s="140"/>
      <c r="D29" s="2"/>
      <c r="E29" s="70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IF(COUNT(J29:R29)&gt;=5,SUM(LARGE(J29:R29,{1,2,3,4,5})),IF(COUNT(J29:R29)=4,SUM(LARGE(J29:R29,{1,2,3,4})),IF(COUNT(J29:R29)=3,SUM(LARGE(J29:R29,{1,2,3})),IF(COUNT(J29:R29)=2,SUM(LARGE(J29:R29,{1,2})),IF(COUNT(J29:R29)=1,SUM(LARGE(J29:R29,{1})),0)))))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33"/>
      <c r="R29" s="144"/>
    </row>
    <row r="30" spans="2:18" ht="12" x14ac:dyDescent="0.2">
      <c r="B30" s="27"/>
      <c r="C30" s="140"/>
      <c r="D30" s="2"/>
      <c r="E30" s="70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IF(COUNT(J30:R30)&gt;=5,SUM(LARGE(J30:R30,{1,2,3,4,5})),IF(COUNT(J30:R30)=4,SUM(LARGE(J30:R30,{1,2,3,4})),IF(COUNT(J30:R30)=3,SUM(LARGE(J30:R30,{1,2,3})),IF(COUNT(J30:R30)=2,SUM(LARGE(J30:R30,{1,2})),IF(COUNT(J30:R30)=1,SUM(LARGE(J30:R30,{1})),0)))))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33"/>
      <c r="R30" s="144"/>
    </row>
    <row r="31" spans="2:18" ht="12" x14ac:dyDescent="0.2">
      <c r="B31" s="27"/>
      <c r="C31" s="140"/>
      <c r="D31" s="2"/>
      <c r="E31" s="70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IF(COUNT(J31:R31)&gt;=5,SUM(LARGE(J31:R31,{1,2,3,4,5})),IF(COUNT(J31:R31)=4,SUM(LARGE(J31:R31,{1,2,3,4})),IF(COUNT(J31:R31)=3,SUM(LARGE(J31:R31,{1,2,3})),IF(COUNT(J31:R31)=2,SUM(LARGE(J31:R31,{1,2})),IF(COUNT(J31:R31)=1,SUM(LARGE(J31:R31,{1})),0)))))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33"/>
      <c r="R31" s="144"/>
    </row>
    <row r="32" spans="2:18" ht="12" x14ac:dyDescent="0.2">
      <c r="B32" s="27"/>
      <c r="C32" s="140"/>
      <c r="D32" s="2"/>
      <c r="E32" s="70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IF(COUNT(J32:R32)&gt;=5,SUM(LARGE(J32:R32,{1,2,3,4,5})),IF(COUNT(J32:R32)=4,SUM(LARGE(J32:R32,{1,2,3,4})),IF(COUNT(J32:R32)=3,SUM(LARGE(J32:R32,{1,2,3})),IF(COUNT(J32:R32)=2,SUM(LARGE(J32:R32,{1,2})),IF(COUNT(J32:R32)=1,SUM(LARGE(J32:R32,{1})),0)))))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144"/>
    </row>
    <row r="33" spans="2:18" ht="12" x14ac:dyDescent="0.2">
      <c r="B33" s="27"/>
      <c r="C33" s="140"/>
      <c r="D33" s="2"/>
      <c r="E33" s="70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IF(COUNT(J33:R33)&gt;=5,SUM(LARGE(J33:R33,{1,2,3,4,5})),IF(COUNT(J33:R33)=4,SUM(LARGE(J33:R33,{1,2,3,4})),IF(COUNT(J33:R33)=3,SUM(LARGE(J33:R33,{1,2,3})),IF(COUNT(J33:R33)=2,SUM(LARGE(J33:R33,{1,2})),IF(COUNT(J33:R33)=1,SUM(LARGE(J33:R33,{1})),0)))))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144"/>
    </row>
    <row r="34" spans="2:18" ht="12" x14ac:dyDescent="0.2">
      <c r="B34" s="27"/>
      <c r="C34" s="140"/>
      <c r="D34" s="2"/>
      <c r="E34" s="70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IF(COUNT(J34:R34)&gt;=5,SUM(LARGE(J34:R34,{1,2,3,4,5})),IF(COUNT(J34:R34)=4,SUM(LARGE(J34:R34,{1,2,3,4})),IF(COUNT(J34:R34)=3,SUM(LARGE(J34:R34,{1,2,3})),IF(COUNT(J34:R34)=2,SUM(LARGE(J34:R34,{1,2})),IF(COUNT(J34:R34)=1,SUM(LARGE(J34:R34,{1})),0)))))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144"/>
    </row>
    <row r="35" spans="2:18" ht="12" x14ac:dyDescent="0.2">
      <c r="B35" s="27"/>
      <c r="C35" s="140"/>
      <c r="D35" s="2"/>
      <c r="E35" s="70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IF(COUNT(J35:R35)&gt;=5,SUM(LARGE(J35:R35,{1,2,3,4,5})),IF(COUNT(J35:R35)=4,SUM(LARGE(J35:R35,{1,2,3,4})),IF(COUNT(J35:R35)=3,SUM(LARGE(J35:R35,{1,2,3})),IF(COUNT(J35:R35)=2,SUM(LARGE(J35:R35,{1,2})),IF(COUNT(J35:R35)=1,SUM(LARGE(J35:R35,{1})),0)))))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144"/>
    </row>
    <row r="36" spans="2:18" ht="12" x14ac:dyDescent="0.2">
      <c r="B36" s="27"/>
      <c r="C36" s="140"/>
      <c r="D36" s="2"/>
      <c r="E36" s="70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IF(COUNT(J36:R36)&gt;=5,SUM(LARGE(J36:R36,{1,2,3,4,5})),IF(COUNT(J36:R36)=4,SUM(LARGE(J36:R36,{1,2,3,4})),IF(COUNT(J36:R36)=3,SUM(LARGE(J36:R36,{1,2,3})),IF(COUNT(J36:R36)=2,SUM(LARGE(J36:R36,{1,2})),IF(COUNT(J36:R36)=1,SUM(LARGE(J36:R36,{1})),0)))))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144"/>
    </row>
    <row r="37" spans="2:18" ht="12" x14ac:dyDescent="0.2">
      <c r="B37" s="27"/>
      <c r="C37" s="140"/>
      <c r="D37" s="2"/>
      <c r="E37" s="70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IF(COUNT(J37:R37)&gt;=5,SUM(LARGE(J37:R37,{1,2,3,4,5})),IF(COUNT(J37:R37)=4,SUM(LARGE(J37:R37,{1,2,3,4})),IF(COUNT(J37:R37)=3,SUM(LARGE(J37:R37,{1,2,3})),IF(COUNT(J37:R37)=2,SUM(LARGE(J37:R37,{1,2})),IF(COUNT(J37:R37)=1,SUM(LARGE(J37:R37,{1})),0)))))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144"/>
    </row>
    <row r="38" spans="2:18" ht="12" x14ac:dyDescent="0.2">
      <c r="B38" s="27"/>
      <c r="C38" s="140"/>
      <c r="D38" s="2"/>
      <c r="E38" s="70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IF(COUNT(J38:R38)&gt;=5,SUM(LARGE(J38:R38,{1,2,3,4,5})),IF(COUNT(J38:R38)=4,SUM(LARGE(J38:R38,{1,2,3,4})),IF(COUNT(J38:R38)=3,SUM(LARGE(J38:R38,{1,2,3})),IF(COUNT(J38:R38)=2,SUM(LARGE(J38:R38,{1,2})),IF(COUNT(J38:R38)=1,SUM(LARGE(J38:R38,{1})),0)))))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144"/>
    </row>
    <row r="39" spans="2:18" ht="12" x14ac:dyDescent="0.2">
      <c r="B39" s="27"/>
      <c r="C39" s="1"/>
      <c r="D39" s="2"/>
      <c r="E39" s="70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IF(COUNT(J39:R39)&gt;=5,SUM(LARGE(J39:R39,{1,2,3,4,5})),IF(COUNT(J39:R39)=4,SUM(LARGE(J39:R39,{1,2,3,4})),IF(COUNT(J39:R39)=3,SUM(LARGE(J39:R39,{1,2,3})),IF(COUNT(J39:R39)=2,SUM(LARGE(J39:R39,{1,2})),IF(COUNT(J39:R39)=1,SUM(LARGE(J39:R39,{1})),0)))))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33"/>
      <c r="R39" s="144"/>
    </row>
    <row r="40" spans="2:18" ht="6" customHeight="1" x14ac:dyDescent="0.2">
      <c r="B40" s="32"/>
      <c r="C40" s="14"/>
      <c r="D40" s="14"/>
      <c r="E40" s="14"/>
      <c r="F40" s="96"/>
      <c r="G40" s="96"/>
      <c r="H40" s="24"/>
      <c r="I40" s="40"/>
      <c r="J40" s="16"/>
      <c r="K40" s="16"/>
      <c r="L40" s="16"/>
      <c r="M40" s="16"/>
      <c r="N40" s="16"/>
      <c r="O40" s="16"/>
      <c r="P40" s="16"/>
      <c r="Q40" s="16"/>
      <c r="R40" s="144"/>
    </row>
    <row r="41" spans="2:18" ht="12" x14ac:dyDescent="0.2">
      <c r="B41" s="27"/>
      <c r="C41" s="1" t="s">
        <v>150</v>
      </c>
      <c r="D41" s="2" t="s">
        <v>174</v>
      </c>
      <c r="E41" s="2" t="s">
        <v>139</v>
      </c>
      <c r="F41" s="148" t="str">
        <f>IFERROR(VLOOKUP(D41,BD!$B:$D,2,FALSE),"")</f>
        <v/>
      </c>
      <c r="G41" s="148" t="str">
        <f>IFERROR(VLOOKUP(E41,BD!$B:$D,2,FALSE),"")</f>
        <v/>
      </c>
      <c r="H41" s="149">
        <f>IF(COUNT(J41:R41)&gt;=5,SUM(LARGE(J41:R41,{1,2,3,4,5})),IF(COUNT(J41:R41)=4,SUM(LARGE(J41:R41,{1,2,3,4})),IF(COUNT(J41:R41)=3,SUM(LARGE(J41:R41,{1,2,3})),IF(COUNT(J41:R41)=2,SUM(LARGE(J41:R41,{1,2})),IF(COUNT(J41:R41)=1,SUM(LARGE(J41:R41,{1})),0)))))</f>
        <v>1600</v>
      </c>
      <c r="I41" s="150">
        <f>COUNT(J41:R41)-COUNTIF(J41:R41,"=0")</f>
        <v>1</v>
      </c>
      <c r="J41" s="33">
        <v>1600</v>
      </c>
      <c r="K41" s="33"/>
      <c r="L41" s="33"/>
      <c r="M41" s="33"/>
      <c r="N41" s="33"/>
      <c r="O41" s="33"/>
      <c r="P41" s="33"/>
      <c r="Q41" s="33"/>
      <c r="R41" s="144"/>
    </row>
    <row r="42" spans="2:18" ht="12" x14ac:dyDescent="0.2">
      <c r="B42" s="27"/>
      <c r="C42" s="1" t="s">
        <v>150</v>
      </c>
      <c r="D42" s="70" t="s">
        <v>245</v>
      </c>
      <c r="E42" s="2" t="s">
        <v>446</v>
      </c>
      <c r="F42" s="148" t="str">
        <f>IFERROR(VLOOKUP(D42,BD!$B:$D,2,FALSE),"")</f>
        <v>ZARDO</v>
      </c>
      <c r="G42" s="148" t="str">
        <f>IFERROR(VLOOKUP(E42,BD!$B:$D,2,FALSE),"")</f>
        <v>ZARDO</v>
      </c>
      <c r="H42" s="149">
        <f>IF(COUNT(J42:R42)&gt;=5,SUM(LARGE(J42:R42,{1,2,3,4,5})),IF(COUNT(J42:R42)=4,SUM(LARGE(J42:R42,{1,2,3,4})),IF(COUNT(J42:R42)=3,SUM(LARGE(J42:R42,{1,2,3})),IF(COUNT(J42:R42)=2,SUM(LARGE(J42:R42,{1,2})),IF(COUNT(J42:R42)=1,SUM(LARGE(J42:R42,{1})),0)))))</f>
        <v>1360</v>
      </c>
      <c r="I42" s="150">
        <f>COUNT(J42:R42)-COUNTIF(J42:R42,"=0")</f>
        <v>1</v>
      </c>
      <c r="J42" s="33">
        <v>1360</v>
      </c>
      <c r="K42" s="33"/>
      <c r="L42" s="33"/>
      <c r="M42" s="33"/>
      <c r="N42" s="33"/>
      <c r="O42" s="33"/>
      <c r="P42" s="33"/>
      <c r="Q42" s="33"/>
      <c r="R42" s="144"/>
    </row>
    <row r="43" spans="2:18" x14ac:dyDescent="0.2">
      <c r="B43" s="31"/>
      <c r="C43" s="17"/>
      <c r="D43" s="17"/>
      <c r="E43" s="17"/>
      <c r="F43" s="95"/>
      <c r="G43" s="95"/>
      <c r="H43" s="18"/>
      <c r="I43" s="18"/>
      <c r="J43" s="17"/>
      <c r="K43" s="17"/>
      <c r="L43" s="17"/>
      <c r="M43" s="17"/>
      <c r="N43" s="17"/>
      <c r="O43" s="17"/>
      <c r="P43" s="17"/>
      <c r="Q43" s="17"/>
      <c r="R43" s="144"/>
    </row>
    <row r="44" spans="2:18" s="21" customFormat="1" x14ac:dyDescent="0.2">
      <c r="B44" s="28"/>
      <c r="C44" s="19"/>
      <c r="D44" s="20"/>
      <c r="E44" s="20" t="str">
        <f>SM!$D$41</f>
        <v>CONTAGEM DE SEMANAS</v>
      </c>
      <c r="F44" s="95"/>
      <c r="G44" s="95"/>
      <c r="H44" s="18"/>
      <c r="I44" s="18"/>
      <c r="J44" s="102">
        <f>SM!H$41</f>
        <v>52</v>
      </c>
      <c r="K44" s="102">
        <f>SM!I$41</f>
        <v>30</v>
      </c>
      <c r="L44" s="102">
        <f>SM!J$41</f>
        <v>25</v>
      </c>
      <c r="M44" s="102">
        <f>SM!K$41</f>
        <v>22</v>
      </c>
      <c r="N44" s="102">
        <f>SM!L$41</f>
        <v>10</v>
      </c>
      <c r="O44" s="102">
        <f>SM!M$41</f>
        <v>6</v>
      </c>
      <c r="P44" s="102">
        <f>SM!N$41</f>
        <v>2</v>
      </c>
      <c r="Q44" s="102">
        <f>SM!O$41</f>
        <v>1</v>
      </c>
      <c r="R44" s="145"/>
    </row>
  </sheetData>
  <sheetProtection selectLockedCells="1" selectUnlockedCells="1"/>
  <sortState ref="D10:P18">
    <sortCondition descending="1" ref="H10:H18"/>
    <sortCondition descending="1" ref="I10:I18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8"/>
  <sheetViews>
    <sheetView showGridLines="0" zoomScaleNormal="100" zoomScaleSheetLayoutView="100" workbookViewId="0">
      <selection activeCell="G19" sqref="G19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17" width="8.28515625" style="4" customWidth="1"/>
    <col min="18" max="18" width="1.85546875" style="4" customWidth="1"/>
    <col min="19" max="16384" width="9.28515625" style="4"/>
  </cols>
  <sheetData>
    <row r="2" spans="2:18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</row>
    <row r="3" spans="2:18" ht="12" x14ac:dyDescent="0.2">
      <c r="B3" s="7" t="s">
        <v>89</v>
      </c>
      <c r="D3" s="8">
        <f>SM!D3</f>
        <v>43052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</row>
    <row r="4" spans="2:18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</row>
    <row r="5" spans="2:18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43"/>
    </row>
    <row r="6" spans="2:18" ht="12" customHeight="1" x14ac:dyDescent="0.2">
      <c r="B6" s="26"/>
      <c r="C6" s="216" t="s">
        <v>1</v>
      </c>
      <c r="D6" s="222" t="s">
        <v>38</v>
      </c>
      <c r="E6" s="222" t="s">
        <v>39</v>
      </c>
      <c r="F6" s="218" t="s">
        <v>40</v>
      </c>
      <c r="G6" s="218" t="s">
        <v>41</v>
      </c>
      <c r="H6" s="217" t="str">
        <f>SM!F6</f>
        <v>TOTAL RK52</v>
      </c>
      <c r="I6" s="215" t="str">
        <f>SM!G6</f>
        <v>Torneios</v>
      </c>
      <c r="J6" s="11" t="str">
        <f>DM!J6</f>
        <v>4o</v>
      </c>
      <c r="K6" s="11" t="str">
        <f>DM!K6</f>
        <v>1o</v>
      </c>
      <c r="L6" s="11" t="str">
        <f>DM!L6</f>
        <v>1o</v>
      </c>
      <c r="M6" s="11" t="str">
        <f>DM!M6</f>
        <v>2o</v>
      </c>
      <c r="N6" s="11" t="str">
        <f>DM!N6</f>
        <v>3o</v>
      </c>
      <c r="O6" s="11" t="str">
        <f>DM!O6</f>
        <v>2o</v>
      </c>
      <c r="P6" s="11" t="str">
        <f>DM!P6</f>
        <v>4o</v>
      </c>
      <c r="Q6" s="11" t="str">
        <f>DM!Q6</f>
        <v>1o</v>
      </c>
      <c r="R6" s="144"/>
    </row>
    <row r="7" spans="2:18" ht="12" x14ac:dyDescent="0.2">
      <c r="B7" s="26"/>
      <c r="C7" s="216"/>
      <c r="D7" s="222"/>
      <c r="E7" s="222"/>
      <c r="F7" s="218"/>
      <c r="G7" s="218"/>
      <c r="H7" s="217">
        <f>SM!F7</f>
        <v>0</v>
      </c>
      <c r="I7" s="215">
        <f>SM!G7</f>
        <v>0</v>
      </c>
      <c r="J7" s="12" t="str">
        <f>DM!J7</f>
        <v>EST</v>
      </c>
      <c r="K7" s="12" t="str">
        <f>DM!K7</f>
        <v>EST</v>
      </c>
      <c r="L7" s="12" t="str">
        <f>DM!L7</f>
        <v>M-CWB</v>
      </c>
      <c r="M7" s="12" t="str">
        <f>DM!M7</f>
        <v>EST</v>
      </c>
      <c r="N7" s="12" t="str">
        <f>DM!N7</f>
        <v>EST</v>
      </c>
      <c r="O7" s="12" t="str">
        <f>DM!O7</f>
        <v>M-CWB</v>
      </c>
      <c r="P7" s="12" t="str">
        <f>DM!P7</f>
        <v>EST</v>
      </c>
      <c r="Q7" s="12" t="str">
        <f>DM!Q7</f>
        <v>M-OES</v>
      </c>
      <c r="R7" s="144"/>
    </row>
    <row r="8" spans="2:18" ht="12" x14ac:dyDescent="0.2">
      <c r="B8" s="29"/>
      <c r="C8" s="216"/>
      <c r="D8" s="222"/>
      <c r="E8" s="222"/>
      <c r="F8" s="218"/>
      <c r="G8" s="218"/>
      <c r="H8" s="217">
        <f>SM!F8</f>
        <v>0</v>
      </c>
      <c r="I8" s="215">
        <f>SM!G8</f>
        <v>0</v>
      </c>
      <c r="J8" s="13">
        <f>DM!J8</f>
        <v>42689</v>
      </c>
      <c r="K8" s="13">
        <f>DM!K8</f>
        <v>42849</v>
      </c>
      <c r="L8" s="13">
        <f>DM!L8</f>
        <v>42884</v>
      </c>
      <c r="M8" s="13">
        <f>DM!M8</f>
        <v>42905</v>
      </c>
      <c r="N8" s="13">
        <f>DM!N8</f>
        <v>42988</v>
      </c>
      <c r="O8" s="13">
        <f>DM!O8</f>
        <v>43017</v>
      </c>
      <c r="P8" s="13">
        <f>DM!P8</f>
        <v>43045</v>
      </c>
      <c r="Q8" s="13">
        <f>DM!Q8</f>
        <v>43052</v>
      </c>
      <c r="R8" s="144"/>
    </row>
    <row r="9" spans="2:18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44"/>
    </row>
    <row r="10" spans="2:18" ht="12" x14ac:dyDescent="0.2">
      <c r="B10" s="27"/>
      <c r="C10" s="204">
        <v>1</v>
      </c>
      <c r="D10" s="207" t="s">
        <v>131</v>
      </c>
      <c r="E10" s="207" t="s">
        <v>350</v>
      </c>
      <c r="F10" s="148" t="str">
        <f>IFERROR(VLOOKUP(D10,BD!$B:$D,2,FALSE),"")</f>
        <v>ZARDO</v>
      </c>
      <c r="G10" s="148" t="str">
        <f>IFERROR(VLOOKUP(E10,BD!$B:$D,2,FALSE),"")</f>
        <v>ZARDO</v>
      </c>
      <c r="H10" s="149">
        <f>IF(COUNT(J10:R10)&gt;=5,SUM(LARGE(J10:R10,{1,2,3,4,5})),IF(COUNT(J10:R10)=4,SUM(LARGE(J10:R10,{1,2,3,4})),IF(COUNT(J10:R10)=3,SUM(LARGE(J10:R10,{1,2,3})),IF(COUNT(J10:R10)=2,SUM(LARGE(J10:R10,{1,2})),IF(COUNT(J10:R10)=1,SUM(LARGE(J10:R10,{1})),0)))))</f>
        <v>7760</v>
      </c>
      <c r="I10" s="150">
        <f t="shared" ref="I10:I39" si="0">COUNT(J10:R10)-COUNTIF(J10:R10,"=0")</f>
        <v>7</v>
      </c>
      <c r="J10" s="33">
        <v>1360</v>
      </c>
      <c r="K10" s="33">
        <v>1600</v>
      </c>
      <c r="L10" s="33">
        <v>800</v>
      </c>
      <c r="M10" s="33">
        <v>1600</v>
      </c>
      <c r="N10" s="33">
        <v>1600</v>
      </c>
      <c r="O10" s="33">
        <v>560</v>
      </c>
      <c r="P10" s="33">
        <v>1600</v>
      </c>
      <c r="Q10" s="33"/>
      <c r="R10" s="144"/>
    </row>
    <row r="11" spans="2:18" ht="12" x14ac:dyDescent="0.2">
      <c r="B11" s="27"/>
      <c r="C11" s="204">
        <v>2</v>
      </c>
      <c r="D11" s="205" t="s">
        <v>126</v>
      </c>
      <c r="E11" s="205" t="s">
        <v>745</v>
      </c>
      <c r="F11" s="148" t="str">
        <f>IFERROR(VLOOKUP(D11,BD!$B:$D,2,FALSE),"")</f>
        <v>BME</v>
      </c>
      <c r="G11" s="148" t="str">
        <f>IFERROR(VLOOKUP(E11,BD!$B:$D,2,FALSE),"")</f>
        <v>BME</v>
      </c>
      <c r="H11" s="149">
        <f>IF(COUNT(J11:R11)&gt;=5,SUM(LARGE(J11:R11,{1,2,3,4,5})),IF(COUNT(J11:R11)=4,SUM(LARGE(J11:R11,{1,2,3,4})),IF(COUNT(J11:R11)=3,SUM(LARGE(J11:R11,{1,2,3})),IF(COUNT(J11:R11)=2,SUM(LARGE(J11:R11,{1,2})),IF(COUNT(J11:R11)=1,SUM(LARGE(J11:R11,{1})),0)))))</f>
        <v>4160</v>
      </c>
      <c r="I11" s="150">
        <f t="shared" si="0"/>
        <v>4</v>
      </c>
      <c r="J11" s="33">
        <v>880</v>
      </c>
      <c r="K11" s="33">
        <v>1360</v>
      </c>
      <c r="L11" s="33"/>
      <c r="M11" s="33"/>
      <c r="N11" s="33"/>
      <c r="O11" s="33">
        <v>800</v>
      </c>
      <c r="P11" s="33">
        <v>1120</v>
      </c>
      <c r="Q11" s="33"/>
      <c r="R11" s="144"/>
    </row>
    <row r="12" spans="2:18" ht="12" x14ac:dyDescent="0.2">
      <c r="B12" s="27"/>
      <c r="C12" s="176">
        <v>3</v>
      </c>
      <c r="D12" s="70" t="s">
        <v>143</v>
      </c>
      <c r="E12" s="70" t="s">
        <v>190</v>
      </c>
      <c r="F12" s="148" t="str">
        <f>IFERROR(VLOOKUP(D12,BD!$B:$D,2,FALSE),"")</f>
        <v>BME</v>
      </c>
      <c r="G12" s="148" t="str">
        <f>IFERROR(VLOOKUP(E12,BD!$B:$D,2,FALSE),"")</f>
        <v>BME</v>
      </c>
      <c r="H12" s="149">
        <f>IF(COUNT(J12:R12)&gt;=5,SUM(LARGE(J12:R12,{1,2,3,4,5})),IF(COUNT(J12:R12)=4,SUM(LARGE(J12:R12,{1,2,3,4})),IF(COUNT(J12:R12)=3,SUM(LARGE(J12:R12,{1,2,3})),IF(COUNT(J12:R12)=2,SUM(LARGE(J12:R12,{1,2})),IF(COUNT(J12:R12)=1,SUM(LARGE(J12:R12,{1})),0)))))</f>
        <v>2360</v>
      </c>
      <c r="I12" s="150">
        <f t="shared" si="0"/>
        <v>3</v>
      </c>
      <c r="J12" s="33"/>
      <c r="K12" s="33">
        <v>1120</v>
      </c>
      <c r="L12" s="33">
        <v>560</v>
      </c>
      <c r="M12" s="33"/>
      <c r="N12" s="33"/>
      <c r="O12" s="33">
        <v>680</v>
      </c>
      <c r="P12" s="33"/>
      <c r="Q12" s="33"/>
      <c r="R12" s="144"/>
    </row>
    <row r="13" spans="2:18" ht="12" x14ac:dyDescent="0.2">
      <c r="B13" s="27"/>
      <c r="C13" s="176">
        <v>4</v>
      </c>
      <c r="D13" s="2" t="s">
        <v>158</v>
      </c>
      <c r="E13" s="105" t="s">
        <v>298</v>
      </c>
      <c r="F13" s="148" t="str">
        <f>IFERROR(VLOOKUP(D13,BD!$B:$D,2,FALSE),"")</f>
        <v>AVULSO</v>
      </c>
      <c r="G13" s="148" t="str">
        <f>IFERROR(VLOOKUP(E13,BD!$B:$D,2,FALSE),"")</f>
        <v>BADAPUC</v>
      </c>
      <c r="H13" s="149">
        <f>IF(COUNT(J13:R13)&gt;=5,SUM(LARGE(J13:R13,{1,2,3,4,5})),IF(COUNT(J13:R13)=4,SUM(LARGE(J13:R13,{1,2,3,4})),IF(COUNT(J13:R13)=3,SUM(LARGE(J13:R13,{1,2,3})),IF(COUNT(J13:R13)=2,SUM(LARGE(J13:R13,{1,2})),IF(COUNT(J13:R13)=1,SUM(LARGE(J13:R13,{1})),0)))))</f>
        <v>1120</v>
      </c>
      <c r="I13" s="150">
        <f t="shared" si="0"/>
        <v>1</v>
      </c>
      <c r="J13" s="33"/>
      <c r="K13" s="33"/>
      <c r="L13" s="33"/>
      <c r="M13" s="33"/>
      <c r="N13" s="33">
        <v>1120</v>
      </c>
      <c r="O13" s="33"/>
      <c r="P13" s="33"/>
      <c r="Q13" s="33"/>
      <c r="R13" s="144"/>
    </row>
    <row r="14" spans="2:18" ht="12" x14ac:dyDescent="0.2">
      <c r="B14" s="27"/>
      <c r="C14" s="176"/>
      <c r="D14" s="2" t="s">
        <v>63</v>
      </c>
      <c r="E14" s="70" t="s">
        <v>420</v>
      </c>
      <c r="F14" s="148" t="str">
        <f>IFERROR(VLOOKUP(D14,BD!$B:$D,2,FALSE),"")</f>
        <v>ACENB</v>
      </c>
      <c r="G14" s="148" t="str">
        <f>IFERROR(VLOOKUP(E14,BD!$B:$D,2,FALSE),"")</f>
        <v>ACENB</v>
      </c>
      <c r="H14" s="149">
        <f>IF(COUNT(J14:R14)&gt;=5,SUM(LARGE(J14:R14,{1,2,3,4,5})),IF(COUNT(J14:R14)=4,SUM(LARGE(J14:R14,{1,2,3,4})),IF(COUNT(J14:R14)=3,SUM(LARGE(J14:R14,{1,2,3})),IF(COUNT(J14:R14)=2,SUM(LARGE(J14:R14,{1,2})),IF(COUNT(J14:R14)=1,SUM(LARGE(J14:R14,{1})),0)))))</f>
        <v>1120</v>
      </c>
      <c r="I14" s="150">
        <f t="shared" si="0"/>
        <v>1</v>
      </c>
      <c r="J14" s="33"/>
      <c r="K14" s="33"/>
      <c r="L14" s="33"/>
      <c r="M14" s="33">
        <v>1120</v>
      </c>
      <c r="N14" s="33"/>
      <c r="O14" s="33"/>
      <c r="P14" s="33"/>
      <c r="Q14" s="33"/>
      <c r="R14" s="144"/>
    </row>
    <row r="15" spans="2:18" ht="12" x14ac:dyDescent="0.2">
      <c r="B15" s="27"/>
      <c r="C15" s="176"/>
      <c r="D15" s="70" t="s">
        <v>162</v>
      </c>
      <c r="E15" s="2" t="s">
        <v>163</v>
      </c>
      <c r="F15" s="243" t="s">
        <v>354</v>
      </c>
      <c r="G15" s="243" t="s">
        <v>354</v>
      </c>
      <c r="H15" s="149">
        <f>IF(COUNT(J15:R15)&gt;=5,SUM(LARGE(J15:R15,{1,2,3,4,5})),IF(COUNT(J15:R15)=4,SUM(LARGE(J15:R15,{1,2,3,4})),IF(COUNT(J15:R15)=3,SUM(LARGE(J15:R15,{1,2,3})),IF(COUNT(J15:R15)=2,SUM(LARGE(J15:R15,{1,2})),IF(COUNT(J15:R15)=1,SUM(LARGE(J15:R15,{1})),0)))))</f>
        <v>1120</v>
      </c>
      <c r="I15" s="150">
        <f t="shared" si="0"/>
        <v>1</v>
      </c>
      <c r="J15" s="33"/>
      <c r="K15" s="33">
        <v>1120</v>
      </c>
      <c r="L15" s="33"/>
      <c r="M15" s="33"/>
      <c r="N15" s="33"/>
      <c r="O15" s="33"/>
      <c r="P15" s="33"/>
      <c r="Q15" s="33"/>
      <c r="R15" s="144"/>
    </row>
    <row r="16" spans="2:18" ht="12" x14ac:dyDescent="0.2">
      <c r="B16" s="27"/>
      <c r="C16" s="204"/>
      <c r="D16" s="205" t="s">
        <v>72</v>
      </c>
      <c r="E16" s="207" t="s">
        <v>745</v>
      </c>
      <c r="F16" s="148" t="str">
        <f>IFERROR(VLOOKUP(D16,BD!$B:$D,2,FALSE),"")</f>
        <v>BME</v>
      </c>
      <c r="G16" s="148" t="str">
        <f>IFERROR(VLOOKUP(E16,BD!$B:$D,2,FALSE),"")</f>
        <v>BME</v>
      </c>
      <c r="H16" s="149">
        <f>IF(COUNT(J16:R16)&gt;=5,SUM(LARGE(J16:R16,{1,2,3,4,5})),IF(COUNT(J16:R16)=4,SUM(LARGE(J16:R16,{1,2,3,4})),IF(COUNT(J16:R16)=3,SUM(LARGE(J16:R16,{1,2,3})),IF(COUNT(J16:R16)=2,SUM(LARGE(J16:R16,{1,2})),IF(COUNT(J16:R16)=1,SUM(LARGE(J16:R16,{1})),0)))))</f>
        <v>1120</v>
      </c>
      <c r="I16" s="150">
        <f t="shared" si="0"/>
        <v>1</v>
      </c>
      <c r="J16" s="33"/>
      <c r="K16" s="33"/>
      <c r="L16" s="33"/>
      <c r="M16" s="33">
        <v>1120</v>
      </c>
      <c r="N16" s="33"/>
      <c r="O16" s="33"/>
      <c r="P16" s="33"/>
      <c r="Q16" s="33"/>
      <c r="R16" s="144"/>
    </row>
    <row r="17" spans="2:18" ht="12" x14ac:dyDescent="0.2">
      <c r="B17" s="27"/>
      <c r="C17" s="176"/>
      <c r="D17" s="2" t="s">
        <v>249</v>
      </c>
      <c r="E17" s="2" t="s">
        <v>830</v>
      </c>
      <c r="F17" s="148" t="str">
        <f>IFERROR(VLOOKUP(D17,BD!$B:$D,2,FALSE),"")</f>
        <v>ASERP</v>
      </c>
      <c r="G17" s="148" t="str">
        <f>IFERROR(VLOOKUP(E17,BD!$B:$D,2,FALSE),"")</f>
        <v>ASERP</v>
      </c>
      <c r="H17" s="149">
        <f>IF(COUNT(J17:R17)&gt;=5,SUM(LARGE(J17:R17,{1,2,3,4,5})),IF(COUNT(J17:R17)=4,SUM(LARGE(J17:R17,{1,2,3,4})),IF(COUNT(J17:R17)=3,SUM(LARGE(J17:R17,{1,2,3})),IF(COUNT(J17:R17)=2,SUM(LARGE(J17:R17,{1,2})),IF(COUNT(J17:R17)=1,SUM(LARGE(J17:R17,{1})),0)))))</f>
        <v>1120</v>
      </c>
      <c r="I17" s="150">
        <f t="shared" si="0"/>
        <v>1</v>
      </c>
      <c r="J17" s="33"/>
      <c r="K17" s="33"/>
      <c r="L17" s="33"/>
      <c r="M17" s="33"/>
      <c r="N17" s="33"/>
      <c r="O17" s="33"/>
      <c r="P17" s="33">
        <v>1120</v>
      </c>
      <c r="Q17" s="33"/>
      <c r="R17" s="144"/>
    </row>
    <row r="18" spans="2:18" ht="12" x14ac:dyDescent="0.2">
      <c r="B18" s="27"/>
      <c r="C18" s="176">
        <v>9</v>
      </c>
      <c r="D18" s="125" t="s">
        <v>449</v>
      </c>
      <c r="E18" s="125" t="s">
        <v>447</v>
      </c>
      <c r="F18" s="148" t="str">
        <f>IFERROR(VLOOKUP(D18,BD!$B:$D,2,FALSE),"")</f>
        <v>PALOTINA</v>
      </c>
      <c r="G18" s="148" t="str">
        <f>IFERROR(VLOOKUP(E18,BD!$B:$D,2,FALSE),"")</f>
        <v>PALOTINA</v>
      </c>
      <c r="H18" s="149">
        <f>IF(COUNT(J18:R18)&gt;=5,SUM(LARGE(J18:R18,{1,2,3,4,5})),IF(COUNT(J18:R18)=4,SUM(LARGE(J18:R18,{1,2,3,4})),IF(COUNT(J18:R18)=3,SUM(LARGE(J18:R18,{1,2,3})),IF(COUNT(J18:R18)=2,SUM(LARGE(J18:R18,{1,2})),IF(COUNT(J18:R18)=1,SUM(LARGE(J18:R18,{1})),0)))))</f>
        <v>880</v>
      </c>
      <c r="I18" s="150">
        <f t="shared" si="0"/>
        <v>1</v>
      </c>
      <c r="J18" s="33">
        <v>880</v>
      </c>
      <c r="K18" s="33"/>
      <c r="L18" s="33"/>
      <c r="M18" s="33"/>
      <c r="N18" s="33"/>
      <c r="O18" s="33"/>
      <c r="P18" s="33"/>
      <c r="Q18" s="33"/>
      <c r="R18" s="144"/>
    </row>
    <row r="19" spans="2:18" ht="12" x14ac:dyDescent="0.2">
      <c r="B19" s="27"/>
      <c r="C19" s="176"/>
      <c r="D19" s="2" t="s">
        <v>110</v>
      </c>
      <c r="E19" s="2" t="s">
        <v>207</v>
      </c>
      <c r="F19" s="148" t="str">
        <f>IFERROR(VLOOKUP(D19,BD!$B:$D,2,FALSE),"")</f>
        <v>BME</v>
      </c>
      <c r="G19" s="148" t="str">
        <f>IFERROR(VLOOKUP(E19,BD!$B:$D,2,FALSE),"")</f>
        <v>GRESFI</v>
      </c>
      <c r="H19" s="149">
        <f>IF(COUNT(J19:R19)&gt;=5,SUM(LARGE(J19:R19,{1,2,3,4,5})),IF(COUNT(J19:R19)=4,SUM(LARGE(J19:R19,{1,2,3,4})),IF(COUNT(J19:R19)=3,SUM(LARGE(J19:R19,{1,2,3})),IF(COUNT(J19:R19)=2,SUM(LARGE(J19:R19,{1,2})),IF(COUNT(J19:R19)=1,SUM(LARGE(J19:R19,{1})),0)))))</f>
        <v>880</v>
      </c>
      <c r="I19" s="150">
        <f t="shared" si="0"/>
        <v>1</v>
      </c>
      <c r="J19" s="33"/>
      <c r="K19" s="33"/>
      <c r="L19" s="33"/>
      <c r="M19" s="33">
        <v>880</v>
      </c>
      <c r="N19" s="33"/>
      <c r="O19" s="33"/>
      <c r="P19" s="33"/>
      <c r="Q19" s="33"/>
      <c r="R19" s="144"/>
    </row>
    <row r="20" spans="2:18" ht="12" x14ac:dyDescent="0.2">
      <c r="B20" s="27"/>
      <c r="C20" s="176"/>
      <c r="D20" s="2" t="s">
        <v>439</v>
      </c>
      <c r="E20" s="70" t="s">
        <v>599</v>
      </c>
      <c r="F20" s="148" t="str">
        <f>IFERROR(VLOOKUP(D20,BD!$B:$D,2,FALSE),"")</f>
        <v>ABB</v>
      </c>
      <c r="G20" s="148" t="str">
        <f>IFERROR(VLOOKUP(E20,BD!$B:$D,2,FALSE),"")</f>
        <v>ABB</v>
      </c>
      <c r="H20" s="149">
        <f>IF(COUNT(J20:R20)&gt;=5,SUM(LARGE(J20:R20,{1,2,3,4,5})),IF(COUNT(J20:R20)=4,SUM(LARGE(J20:R20,{1,2,3,4})),IF(COUNT(J20:R20)=3,SUM(LARGE(J20:R20,{1,2,3})),IF(COUNT(J20:R20)=2,SUM(LARGE(J20:R20,{1,2})),IF(COUNT(J20:R20)=1,SUM(LARGE(J20:R20,{1})),0)))))</f>
        <v>880</v>
      </c>
      <c r="I20" s="150">
        <f t="shared" si="0"/>
        <v>1</v>
      </c>
      <c r="J20" s="33"/>
      <c r="K20" s="33"/>
      <c r="L20" s="33"/>
      <c r="M20" s="33">
        <v>880</v>
      </c>
      <c r="N20" s="33"/>
      <c r="O20" s="33"/>
      <c r="P20" s="33"/>
      <c r="Q20" s="33"/>
      <c r="R20" s="144"/>
    </row>
    <row r="21" spans="2:18" ht="12" x14ac:dyDescent="0.2">
      <c r="B21" s="27"/>
      <c r="C21" s="176"/>
      <c r="D21" s="2" t="s">
        <v>126</v>
      </c>
      <c r="E21" s="2" t="s">
        <v>153</v>
      </c>
      <c r="F21" s="148" t="str">
        <f>IFERROR(VLOOKUP(D21,BD!$B:$D,2,FALSE),"")</f>
        <v>BME</v>
      </c>
      <c r="G21" s="148" t="str">
        <f>IFERROR(VLOOKUP(E21,BD!$B:$D,2,FALSE),"")</f>
        <v>ACENB</v>
      </c>
      <c r="H21" s="149">
        <f>IF(COUNT(J21:R21)&gt;=5,SUM(LARGE(J21:R21,{1,2,3,4,5})),IF(COUNT(J21:R21)=4,SUM(LARGE(J21:R21,{1,2,3,4})),IF(COUNT(J21:R21)=3,SUM(LARGE(J21:R21,{1,2,3})),IF(COUNT(J21:R21)=2,SUM(LARGE(J21:R21,{1,2})),IF(COUNT(J21:R21)=1,SUM(LARGE(J21:R21,{1})),0)))))</f>
        <v>880</v>
      </c>
      <c r="I21" s="150">
        <f t="shared" si="0"/>
        <v>1</v>
      </c>
      <c r="J21" s="33"/>
      <c r="K21" s="33"/>
      <c r="L21" s="33"/>
      <c r="M21" s="33">
        <v>880</v>
      </c>
      <c r="N21" s="33"/>
      <c r="O21" s="33"/>
      <c r="P21" s="33"/>
      <c r="Q21" s="33"/>
      <c r="R21" s="144"/>
    </row>
    <row r="22" spans="2:18" ht="12" x14ac:dyDescent="0.2">
      <c r="B22" s="27"/>
      <c r="C22" s="176"/>
      <c r="D22" s="2"/>
      <c r="E22" s="2"/>
      <c r="F22" s="148" t="str">
        <f>IFERROR(VLOOKUP(D22,BD!$B:$D,2,FALSE),"")</f>
        <v/>
      </c>
      <c r="G22" s="148" t="str">
        <f>IFERROR(VLOOKUP(E22,BD!$B:$D,2,FALSE),"")</f>
        <v/>
      </c>
      <c r="H22" s="149">
        <f>IF(COUNT(J22:R22)&gt;=5,SUM(LARGE(J22:R22,{1,2,3,4,5})),IF(COUNT(J22:R22)=4,SUM(LARGE(J22:R22,{1,2,3,4})),IF(COUNT(J22:R22)=3,SUM(LARGE(J22:R22,{1,2,3})),IF(COUNT(J22:R22)=2,SUM(LARGE(J22:R22,{1,2})),IF(COUNT(J22:R22)=1,SUM(LARGE(J22:R22,{1})),0)))))</f>
        <v>0</v>
      </c>
      <c r="I22" s="150">
        <f t="shared" si="0"/>
        <v>0</v>
      </c>
      <c r="J22" s="33"/>
      <c r="K22" s="33"/>
      <c r="L22" s="33"/>
      <c r="M22" s="33"/>
      <c r="N22" s="33"/>
      <c r="O22" s="33"/>
      <c r="P22" s="33"/>
      <c r="Q22" s="33"/>
      <c r="R22" s="144"/>
    </row>
    <row r="23" spans="2:18" ht="12" x14ac:dyDescent="0.2">
      <c r="B23" s="27"/>
      <c r="C23" s="176"/>
      <c r="D23" s="2"/>
      <c r="E23" s="2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IF(COUNT(J23:R23)&gt;=5,SUM(LARGE(J23:R23,{1,2,3,4,5})),IF(COUNT(J23:R23)=4,SUM(LARGE(J23:R23,{1,2,3,4})),IF(COUNT(J23:R23)=3,SUM(LARGE(J23:R23,{1,2,3})),IF(COUNT(J23:R23)=2,SUM(LARGE(J23:R23,{1,2})),IF(COUNT(J23:R23)=1,SUM(LARGE(J23:R23,{1})),0)))))</f>
        <v>0</v>
      </c>
      <c r="I23" s="150">
        <f t="shared" si="0"/>
        <v>0</v>
      </c>
      <c r="J23" s="33"/>
      <c r="K23" s="33"/>
      <c r="L23" s="33"/>
      <c r="M23" s="33"/>
      <c r="N23" s="33"/>
      <c r="O23" s="33"/>
      <c r="P23" s="33"/>
      <c r="Q23" s="33"/>
      <c r="R23" s="144"/>
    </row>
    <row r="24" spans="2:18" ht="12" x14ac:dyDescent="0.2">
      <c r="B24" s="27"/>
      <c r="C24" s="176"/>
      <c r="D24" s="2"/>
      <c r="E24" s="132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IF(COUNT(J24:R24)&gt;=5,SUM(LARGE(J24:R24,{1,2,3,4,5})),IF(COUNT(J24:R24)=4,SUM(LARGE(J24:R24,{1,2,3,4})),IF(COUNT(J24:R24)=3,SUM(LARGE(J24:R24,{1,2,3})),IF(COUNT(J24:R24)=2,SUM(LARGE(J24:R24,{1,2})),IF(COUNT(J24:R24)=1,SUM(LARGE(J24:R24,{1})),0)))))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33"/>
      <c r="R24" s="144"/>
    </row>
    <row r="25" spans="2:18" ht="12" x14ac:dyDescent="0.2">
      <c r="B25" s="27"/>
      <c r="C25" s="1"/>
      <c r="D25" s="2"/>
      <c r="E25" s="2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IF(COUNT(J25:R25)&gt;=5,SUM(LARGE(J25:R25,{1,2,3,4,5})),IF(COUNT(J25:R25)=4,SUM(LARGE(J25:R25,{1,2,3,4})),IF(COUNT(J25:R25)=3,SUM(LARGE(J25:R25,{1,2,3})),IF(COUNT(J25:R25)=2,SUM(LARGE(J25:R25,{1,2})),IF(COUNT(J25:R25)=1,SUM(LARGE(J25:R25,{1})),0)))))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33"/>
      <c r="R25" s="144"/>
    </row>
    <row r="26" spans="2:18" ht="12" x14ac:dyDescent="0.2">
      <c r="B26" s="27"/>
      <c r="C26" s="1"/>
      <c r="D26" s="2"/>
      <c r="E26" s="70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IF(COUNT(J26:R26)&gt;=5,SUM(LARGE(J26:R26,{1,2,3,4,5})),IF(COUNT(J26:R26)=4,SUM(LARGE(J26:R26,{1,2,3,4})),IF(COUNT(J26:R26)=3,SUM(LARGE(J26:R26,{1,2,3})),IF(COUNT(J26:R26)=2,SUM(LARGE(J26:R26,{1,2})),IF(COUNT(J26:R26)=1,SUM(LARGE(J26:R26,{1})),0)))))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33"/>
      <c r="R26" s="144"/>
    </row>
    <row r="27" spans="2:18" ht="12" x14ac:dyDescent="0.2">
      <c r="B27" s="27"/>
      <c r="C27" s="1"/>
      <c r="D27" s="70"/>
      <c r="E27" s="2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IF(COUNT(J27:R27)&gt;=5,SUM(LARGE(J27:R27,{1,2,3,4,5})),IF(COUNT(J27:R27)=4,SUM(LARGE(J27:R27,{1,2,3,4})),IF(COUNT(J27:R27)=3,SUM(LARGE(J27:R27,{1,2,3})),IF(COUNT(J27:R27)=2,SUM(LARGE(J27:R27,{1,2})),IF(COUNT(J27:R27)=1,SUM(LARGE(J27:R27,{1})),0)))))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33"/>
      <c r="R27" s="144"/>
    </row>
    <row r="28" spans="2:18" ht="12" x14ac:dyDescent="0.2">
      <c r="B28" s="27"/>
      <c r="C28" s="1"/>
      <c r="D28" s="70"/>
      <c r="E28" s="2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IF(COUNT(J28:R28)&gt;=5,SUM(LARGE(J28:R28,{1,2,3,4,5})),IF(COUNT(J28:R28)=4,SUM(LARGE(J28:R28,{1,2,3,4})),IF(COUNT(J28:R28)=3,SUM(LARGE(J28:R28,{1,2,3})),IF(COUNT(J28:R28)=2,SUM(LARGE(J28:R28,{1,2})),IF(COUNT(J28:R28)=1,SUM(LARGE(J28:R28,{1})),0)))))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33"/>
      <c r="R28" s="144"/>
    </row>
    <row r="29" spans="2:18" ht="12" x14ac:dyDescent="0.2">
      <c r="B29" s="27"/>
      <c r="C29" s="1"/>
      <c r="D29" s="2"/>
      <c r="E29" s="2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IF(COUNT(J29:R29)&gt;=5,SUM(LARGE(J29:R29,{1,2,3,4,5})),IF(COUNT(J29:R29)=4,SUM(LARGE(J29:R29,{1,2,3,4})),IF(COUNT(J29:R29)=3,SUM(LARGE(J29:R29,{1,2,3})),IF(COUNT(J29:R29)=2,SUM(LARGE(J29:R29,{1,2})),IF(COUNT(J29:R29)=1,SUM(LARGE(J29:R29,{1})),0)))))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33"/>
      <c r="R29" s="144"/>
    </row>
    <row r="30" spans="2:18" ht="12" x14ac:dyDescent="0.2">
      <c r="B30" s="27"/>
      <c r="C30" s="1"/>
      <c r="D30" s="2"/>
      <c r="E30" s="2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IF(COUNT(J30:R30)&gt;=5,SUM(LARGE(J30:R30,{1,2,3,4,5})),IF(COUNT(J30:R30)=4,SUM(LARGE(J30:R30,{1,2,3,4})),IF(COUNT(J30:R30)=3,SUM(LARGE(J30:R30,{1,2,3})),IF(COUNT(J30:R30)=2,SUM(LARGE(J30:R30,{1,2})),IF(COUNT(J30:R30)=1,SUM(LARGE(J30:R30,{1})),0)))))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33"/>
      <c r="R30" s="144"/>
    </row>
    <row r="31" spans="2:18" ht="12" x14ac:dyDescent="0.2">
      <c r="B31" s="27"/>
      <c r="C31" s="1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IF(COUNT(J31:R31)&gt;=5,SUM(LARGE(J31:R31,{1,2,3,4,5})),IF(COUNT(J31:R31)=4,SUM(LARGE(J31:R31,{1,2,3,4})),IF(COUNT(J31:R31)=3,SUM(LARGE(J31:R31,{1,2,3})),IF(COUNT(J31:R31)=2,SUM(LARGE(J31:R31,{1,2})),IF(COUNT(J31:R31)=1,SUM(LARGE(J31:R31,{1})),0)))))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33"/>
      <c r="R31" s="144"/>
    </row>
    <row r="32" spans="2:18" ht="12" x14ac:dyDescent="0.2">
      <c r="B32" s="27"/>
      <c r="C32" s="1"/>
      <c r="D32" s="2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IF(COUNT(J32:R32)&gt;=5,SUM(LARGE(J32:R32,{1,2,3,4,5})),IF(COUNT(J32:R32)=4,SUM(LARGE(J32:R32,{1,2,3,4})),IF(COUNT(J32:R32)=3,SUM(LARGE(J32:R32,{1,2,3})),IF(COUNT(J32:R32)=2,SUM(LARGE(J32:R32,{1,2})),IF(COUNT(J32:R32)=1,SUM(LARGE(J32:R32,{1})),0)))))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144"/>
    </row>
    <row r="33" spans="2:18" ht="12" x14ac:dyDescent="0.2">
      <c r="B33" s="27"/>
      <c r="C33" s="1"/>
      <c r="D33" s="70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IF(COUNT(J33:R33)&gt;=5,SUM(LARGE(J33:R33,{1,2,3,4,5})),IF(COUNT(J33:R33)=4,SUM(LARGE(J33:R33,{1,2,3,4})),IF(COUNT(J33:R33)=3,SUM(LARGE(J33:R33,{1,2,3})),IF(COUNT(J33:R33)=2,SUM(LARGE(J33:R33,{1,2})),IF(COUNT(J33:R33)=1,SUM(LARGE(J33:R33,{1})),0)))))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144"/>
    </row>
    <row r="34" spans="2:18" ht="12" x14ac:dyDescent="0.2">
      <c r="B34" s="27"/>
      <c r="C34" s="1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IF(COUNT(J34:R34)&gt;=5,SUM(LARGE(J34:R34,{1,2,3,4,5})),IF(COUNT(J34:R34)=4,SUM(LARGE(J34:R34,{1,2,3,4})),IF(COUNT(J34:R34)=3,SUM(LARGE(J34:R34,{1,2,3})),IF(COUNT(J34:R34)=2,SUM(LARGE(J34:R34,{1,2})),IF(COUNT(J34:R34)=1,SUM(LARGE(J34:R34,{1})),0)))))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144"/>
    </row>
    <row r="35" spans="2:18" ht="12" x14ac:dyDescent="0.2">
      <c r="B35" s="27"/>
      <c r="C35" s="140"/>
      <c r="D35" s="114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IF(COUNT(J35:R35)&gt;=5,SUM(LARGE(J35:R35,{1,2,3,4,5})),IF(COUNT(J35:R35)=4,SUM(LARGE(J35:R35,{1,2,3,4})),IF(COUNT(J35:R35)=3,SUM(LARGE(J35:R35,{1,2,3})),IF(COUNT(J35:R35)=2,SUM(LARGE(J35:R35,{1,2})),IF(COUNT(J35:R35)=1,SUM(LARGE(J35:R35,{1})),0)))))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144"/>
    </row>
    <row r="36" spans="2:18" ht="12" x14ac:dyDescent="0.2">
      <c r="B36" s="27"/>
      <c r="C36" s="140"/>
      <c r="D36" s="105"/>
      <c r="E36" s="2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IF(COUNT(J36:R36)&gt;=5,SUM(LARGE(J36:R36,{1,2,3,4,5})),IF(COUNT(J36:R36)=4,SUM(LARGE(J36:R36,{1,2,3,4})),IF(COUNT(J36:R36)=3,SUM(LARGE(J36:R36,{1,2,3})),IF(COUNT(J36:R36)=2,SUM(LARGE(J36:R36,{1,2})),IF(COUNT(J36:R36)=1,SUM(LARGE(J36:R36,{1})),0)))))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144"/>
    </row>
    <row r="37" spans="2:18" ht="12" x14ac:dyDescent="0.2">
      <c r="B37" s="27"/>
      <c r="C37" s="140"/>
      <c r="D37" s="2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IF(COUNT(J37:R37)&gt;=5,SUM(LARGE(J37:R37,{1,2,3,4,5})),IF(COUNT(J37:R37)=4,SUM(LARGE(J37:R37,{1,2,3,4})),IF(COUNT(J37:R37)=3,SUM(LARGE(J37:R37,{1,2,3})),IF(COUNT(J37:R37)=2,SUM(LARGE(J37:R37,{1,2})),IF(COUNT(J37:R37)=1,SUM(LARGE(J37:R37,{1})),0)))))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144"/>
    </row>
    <row r="38" spans="2:18" ht="12" x14ac:dyDescent="0.2">
      <c r="B38" s="27"/>
      <c r="C38" s="140"/>
      <c r="D38" s="2"/>
      <c r="E38" s="70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IF(COUNT(J38:R38)&gt;=5,SUM(LARGE(J38:R38,{1,2,3,4,5})),IF(COUNT(J38:R38)=4,SUM(LARGE(J38:R38,{1,2,3,4})),IF(COUNT(J38:R38)=3,SUM(LARGE(J38:R38,{1,2,3})),IF(COUNT(J38:R38)=2,SUM(LARGE(J38:R38,{1,2})),IF(COUNT(J38:R38)=1,SUM(LARGE(J38:R38,{1})),0)))))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144"/>
    </row>
    <row r="39" spans="2:18" ht="12" x14ac:dyDescent="0.2">
      <c r="B39" s="27"/>
      <c r="C39" s="1"/>
      <c r="D39" s="2"/>
      <c r="E39" s="70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IF(COUNT(J39:R39)&gt;=5,SUM(LARGE(J39:R39,{1,2,3,4,5})),IF(COUNT(J39:R39)=4,SUM(LARGE(J39:R39,{1,2,3,4})),IF(COUNT(J39:R39)=3,SUM(LARGE(J39:R39,{1,2,3})),IF(COUNT(J39:R39)=2,SUM(LARGE(J39:R39,{1,2})),IF(COUNT(J39:R39)=1,SUM(LARGE(J39:R39,{1})),0)))))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33"/>
      <c r="R39" s="144"/>
    </row>
    <row r="40" spans="2:18" ht="6" customHeight="1" x14ac:dyDescent="0.2">
      <c r="B40" s="32"/>
      <c r="C40" s="14"/>
      <c r="D40" s="14"/>
      <c r="E40" s="14"/>
      <c r="F40" s="96"/>
      <c r="G40" s="96"/>
      <c r="H40" s="24"/>
      <c r="I40" s="40"/>
      <c r="J40" s="16"/>
      <c r="K40" s="16"/>
      <c r="L40" s="16"/>
      <c r="M40" s="16"/>
      <c r="N40" s="16"/>
      <c r="O40" s="16"/>
      <c r="P40" s="16"/>
      <c r="Q40" s="16"/>
      <c r="R40" s="144"/>
    </row>
    <row r="41" spans="2:18" ht="12" x14ac:dyDescent="0.2">
      <c r="B41" s="27"/>
      <c r="C41" s="1" t="s">
        <v>150</v>
      </c>
      <c r="D41" s="2" t="s">
        <v>178</v>
      </c>
      <c r="E41" s="2" t="s">
        <v>174</v>
      </c>
      <c r="F41" s="148" t="str">
        <f>IFERROR(VLOOKUP(D41,BD!$B:$D,2,FALSE),"")</f>
        <v/>
      </c>
      <c r="G41" s="148" t="str">
        <f>IFERROR(VLOOKUP(E41,BD!$B:$D,2,FALSE),"")</f>
        <v/>
      </c>
      <c r="H41" s="149">
        <f>IF(COUNT(J41:R41)&gt;=5,SUM(LARGE(J41:R41,{1,2,3,4,5})),IF(COUNT(J41:R41)=4,SUM(LARGE(J41:R41,{1,2,3,4})),IF(COUNT(J41:R41)=3,SUM(LARGE(J41:R41,{1,2,3})),IF(COUNT(J41:R41)=2,SUM(LARGE(J41:R41,{1,2})),IF(COUNT(J41:R41)=1,SUM(LARGE(J41:R41,{1})),0)))))</f>
        <v>1120</v>
      </c>
      <c r="I41" s="150">
        <f t="shared" ref="I41:I46" si="1">COUNT(J41:R41)-COUNTIF(J41:R41,"=0")</f>
        <v>1</v>
      </c>
      <c r="J41" s="33">
        <v>1120</v>
      </c>
      <c r="K41" s="33"/>
      <c r="L41" s="33"/>
      <c r="M41" s="33"/>
      <c r="N41" s="33"/>
      <c r="O41" s="33"/>
      <c r="P41" s="33"/>
      <c r="Q41" s="33"/>
      <c r="R41" s="144"/>
    </row>
    <row r="42" spans="2:18" ht="12" x14ac:dyDescent="0.2">
      <c r="B42" s="27"/>
      <c r="C42" s="1" t="s">
        <v>150</v>
      </c>
      <c r="D42" s="2" t="s">
        <v>165</v>
      </c>
      <c r="E42" s="2" t="s">
        <v>164</v>
      </c>
      <c r="F42" s="148" t="str">
        <f>IFERROR(VLOOKUP(D42,BD!$B:$D,2,FALSE),"")</f>
        <v>BME</v>
      </c>
      <c r="G42" s="148" t="str">
        <f>IFERROR(VLOOKUP(E42,BD!$B:$D,2,FALSE),"")</f>
        <v>ILECE</v>
      </c>
      <c r="H42" s="149">
        <f>IF(COUNT(J42:R42)&gt;=5,SUM(LARGE(J42:R42,{1,2,3,4,5})),IF(COUNT(J42:R42)=4,SUM(LARGE(J42:R42,{1,2,3,4})),IF(COUNT(J42:R42)=3,SUM(LARGE(J42:R42,{1,2,3})),IF(COUNT(J42:R42)=2,SUM(LARGE(J42:R42,{1,2})),IF(COUNT(J42:R42)=1,SUM(LARGE(J42:R42,{1})),0)))))</f>
        <v>0</v>
      </c>
      <c r="I42" s="150">
        <f t="shared" si="1"/>
        <v>0</v>
      </c>
      <c r="J42" s="33"/>
      <c r="K42" s="33"/>
      <c r="L42" s="33"/>
      <c r="M42" s="33"/>
      <c r="N42" s="33"/>
      <c r="O42" s="33"/>
      <c r="P42" s="33"/>
      <c r="Q42" s="33"/>
      <c r="R42" s="144"/>
    </row>
    <row r="43" spans="2:18" ht="12" x14ac:dyDescent="0.2">
      <c r="B43" s="27"/>
      <c r="C43" s="140" t="s">
        <v>150</v>
      </c>
      <c r="D43" s="2" t="s">
        <v>615</v>
      </c>
      <c r="E43" s="70" t="s">
        <v>446</v>
      </c>
      <c r="F43" s="148" t="str">
        <f>IFERROR(VLOOKUP(D43,BD!$B:$D,2,FALSE),"")</f>
        <v>ZARDO</v>
      </c>
      <c r="G43" s="148" t="str">
        <f>IFERROR(VLOOKUP(E43,BD!$B:$D,2,FALSE),"")</f>
        <v>ZARDO</v>
      </c>
      <c r="H43" s="149">
        <f>IF(COUNT(J43:R43)&gt;=5,SUM(LARGE(J43:R43,{1,2,3,4,5})),IF(COUNT(J43:R43)=4,SUM(LARGE(J43:R43,{1,2,3,4})),IF(COUNT(J43:R43)=3,SUM(LARGE(J43:R43,{1,2,3})),IF(COUNT(J43:R43)=2,SUM(LARGE(J43:R43,{1,2})),IF(COUNT(J43:R43)=1,SUM(LARGE(J43:R43,{1})),0)))))</f>
        <v>1600</v>
      </c>
      <c r="I43" s="150">
        <f t="shared" si="1"/>
        <v>1</v>
      </c>
      <c r="J43" s="33">
        <v>1600</v>
      </c>
      <c r="K43" s="33"/>
      <c r="L43" s="33"/>
      <c r="M43" s="33"/>
      <c r="N43" s="33"/>
      <c r="O43" s="33"/>
      <c r="P43" s="33"/>
      <c r="Q43" s="33"/>
      <c r="R43" s="144"/>
    </row>
    <row r="44" spans="2:18" ht="12" x14ac:dyDescent="0.2">
      <c r="B44" s="27"/>
      <c r="C44" s="140" t="s">
        <v>150</v>
      </c>
      <c r="D44" s="2" t="s">
        <v>615</v>
      </c>
      <c r="E44" s="70" t="s">
        <v>245</v>
      </c>
      <c r="F44" s="148" t="str">
        <f>IFERROR(VLOOKUP(D44,BD!$B:$D,2,FALSE),"")</f>
        <v>ZARDO</v>
      </c>
      <c r="G44" s="148" t="str">
        <f>IFERROR(VLOOKUP(E44,BD!$B:$D,2,FALSE),"")</f>
        <v>ZARDO</v>
      </c>
      <c r="H44" s="149">
        <f>IF(COUNT(J44:R44)&gt;=5,SUM(LARGE(J44:R44,{1,2,3,4,5})),IF(COUNT(J44:R44)=4,SUM(LARGE(J44:R44,{1,2,3,4})),IF(COUNT(J44:R44)=3,SUM(LARGE(J44:R44,{1,2,3})),IF(COUNT(J44:R44)=2,SUM(LARGE(J44:R44,{1,2})),IF(COUNT(J44:R44)=1,SUM(LARGE(J44:R44,{1})),0)))))</f>
        <v>3640</v>
      </c>
      <c r="I44" s="150">
        <f t="shared" si="1"/>
        <v>3</v>
      </c>
      <c r="J44" s="33">
        <v>1600</v>
      </c>
      <c r="K44" s="33"/>
      <c r="L44" s="33">
        <v>680</v>
      </c>
      <c r="M44" s="33">
        <v>1360</v>
      </c>
      <c r="N44" s="33"/>
      <c r="O44" s="33"/>
      <c r="P44" s="33"/>
      <c r="Q44" s="33"/>
      <c r="R44" s="144"/>
    </row>
    <row r="45" spans="2:18" ht="12" x14ac:dyDescent="0.2">
      <c r="B45" s="27"/>
      <c r="C45" s="140" t="s">
        <v>150</v>
      </c>
      <c r="D45" s="2" t="s">
        <v>93</v>
      </c>
      <c r="E45" s="2" t="s">
        <v>139</v>
      </c>
      <c r="F45" s="148" t="str">
        <f>IFERROR(VLOOKUP(D45,BD!$B:$D,2,FALSE),"")</f>
        <v>BME</v>
      </c>
      <c r="G45" s="148" t="str">
        <f>IFERROR(VLOOKUP(E45,BD!$B:$D,2,FALSE),"")</f>
        <v/>
      </c>
      <c r="H45" s="149">
        <f>IF(COUNT(J45:R45)&gt;=5,SUM(LARGE(J45:R45,{1,2,3,4,5})),IF(COUNT(J45:R45)=4,SUM(LARGE(J45:R45,{1,2,3,4})),IF(COUNT(J45:R45)=3,SUM(LARGE(J45:R45,{1,2,3})),IF(COUNT(J45:R45)=2,SUM(LARGE(J45:R45,{1,2})),IF(COUNT(J45:R45)=1,SUM(LARGE(J45:R45,{1})),0)))))</f>
        <v>1360</v>
      </c>
      <c r="I45" s="150">
        <f t="shared" si="1"/>
        <v>1</v>
      </c>
      <c r="J45" s="33"/>
      <c r="K45" s="33"/>
      <c r="L45" s="33"/>
      <c r="M45" s="33"/>
      <c r="N45" s="33">
        <v>1360</v>
      </c>
      <c r="O45" s="33"/>
      <c r="P45" s="33"/>
      <c r="Q45" s="33"/>
      <c r="R45" s="144"/>
    </row>
    <row r="46" spans="2:18" ht="12" x14ac:dyDescent="0.2">
      <c r="B46" s="27"/>
      <c r="C46" s="176" t="s">
        <v>150</v>
      </c>
      <c r="D46" s="70" t="s">
        <v>828</v>
      </c>
      <c r="E46" s="2" t="s">
        <v>826</v>
      </c>
      <c r="F46" s="148" t="str">
        <f>IFERROR(VLOOKUP(D46,BD!$B:$D,2,FALSE),"")</f>
        <v>CC</v>
      </c>
      <c r="G46" s="148" t="str">
        <f>IFERROR(VLOOKUP(E46,BD!$B:$D,2,FALSE),"")</f>
        <v>CC</v>
      </c>
      <c r="H46" s="149">
        <f>IF(COUNT(J46:R46)&gt;=5,SUM(LARGE(J46:R46,{1,2,3,4,5})),IF(COUNT(J46:R46)=4,SUM(LARGE(J46:R46,{1,2,3,4})),IF(COUNT(J46:R46)=3,SUM(LARGE(J46:R46,{1,2,3})),IF(COUNT(J46:R46)=2,SUM(LARGE(J46:R46,{1,2})),IF(COUNT(J46:R46)=1,SUM(LARGE(J46:R46,{1})),0)))))</f>
        <v>3360</v>
      </c>
      <c r="I46" s="150">
        <f t="shared" si="1"/>
        <v>3</v>
      </c>
      <c r="J46" s="33">
        <v>880</v>
      </c>
      <c r="K46" s="33"/>
      <c r="L46" s="33"/>
      <c r="M46" s="33"/>
      <c r="N46" s="33">
        <v>1120</v>
      </c>
      <c r="O46" s="33"/>
      <c r="P46" s="33">
        <v>1360</v>
      </c>
      <c r="Q46" s="33"/>
      <c r="R46" s="144"/>
    </row>
    <row r="47" spans="2:18" x14ac:dyDescent="0.2">
      <c r="B47" s="31"/>
      <c r="C47" s="17"/>
      <c r="D47" s="17"/>
      <c r="E47" s="17"/>
      <c r="F47" s="95"/>
      <c r="G47" s="95"/>
      <c r="H47" s="18"/>
      <c r="I47" s="18"/>
      <c r="J47" s="17"/>
      <c r="K47" s="17"/>
      <c r="L47" s="17"/>
      <c r="M47" s="17"/>
      <c r="N47" s="17"/>
      <c r="O47" s="17"/>
      <c r="P47" s="17"/>
      <c r="Q47" s="17"/>
      <c r="R47" s="144"/>
    </row>
    <row r="48" spans="2:18" s="21" customFormat="1" x14ac:dyDescent="0.2">
      <c r="B48" s="28"/>
      <c r="C48" s="19"/>
      <c r="D48" s="20"/>
      <c r="E48" s="20" t="str">
        <f>SM!$D$41</f>
        <v>CONTAGEM DE SEMANAS</v>
      </c>
      <c r="F48" s="95"/>
      <c r="G48" s="95"/>
      <c r="H48" s="18"/>
      <c r="I48" s="18"/>
      <c r="J48" s="102">
        <f>SM!H$41</f>
        <v>52</v>
      </c>
      <c r="K48" s="102">
        <f>SM!I$41</f>
        <v>30</v>
      </c>
      <c r="L48" s="102">
        <f>SM!J$41</f>
        <v>25</v>
      </c>
      <c r="M48" s="102">
        <f>SM!K$41</f>
        <v>22</v>
      </c>
      <c r="N48" s="102">
        <f>SM!L$41</f>
        <v>10</v>
      </c>
      <c r="O48" s="102">
        <f>SM!M$41</f>
        <v>6</v>
      </c>
      <c r="P48" s="102">
        <f>SM!N$41</f>
        <v>2</v>
      </c>
      <c r="Q48" s="102">
        <f>SM!O$41</f>
        <v>1</v>
      </c>
      <c r="R48" s="145"/>
    </row>
  </sheetData>
  <sheetProtection selectLockedCells="1" selectUnlockedCells="1"/>
  <sortState ref="D10:P24">
    <sortCondition descending="1" ref="H10:H24"/>
    <sortCondition descending="1" ref="I10:I24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3"/>
  <sheetViews>
    <sheetView showGridLines="0" topLeftCell="A44" zoomScaleNormal="100" zoomScaleSheetLayoutView="100" workbookViewId="0">
      <selection activeCell="E52" sqref="E52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5" width="8.28515625" style="4" customWidth="1"/>
    <col min="16" max="16" width="1.85546875" style="4" customWidth="1"/>
    <col min="17" max="16384" width="9.28515625" style="4"/>
  </cols>
  <sheetData>
    <row r="1" spans="2:16" x14ac:dyDescent="0.2">
      <c r="D1" s="103" t="s">
        <v>96</v>
      </c>
    </row>
    <row r="2" spans="2:16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</row>
    <row r="3" spans="2:16" ht="12" x14ac:dyDescent="0.2">
      <c r="B3" s="7" t="s">
        <v>90</v>
      </c>
      <c r="D3" s="8">
        <f>SM!D3</f>
        <v>43052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</row>
    <row r="4" spans="2:16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</row>
    <row r="5" spans="2:16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43"/>
    </row>
    <row r="6" spans="2:16" ht="12" customHeight="1" x14ac:dyDescent="0.2">
      <c r="B6" s="26"/>
      <c r="C6" s="216" t="s">
        <v>1</v>
      </c>
      <c r="D6" s="216" t="str">
        <f>SM!D6</f>
        <v>ATLETA</v>
      </c>
      <c r="E6" s="221" t="str">
        <f>SM!E6</f>
        <v>ENTIDADE</v>
      </c>
      <c r="F6" s="217" t="str">
        <f>SM!F6</f>
        <v>TOTAL RK52</v>
      </c>
      <c r="G6" s="215" t="str">
        <f>SM!G6</f>
        <v>Torneios</v>
      </c>
      <c r="H6" s="11" t="str">
        <f>SM!H6</f>
        <v>4o</v>
      </c>
      <c r="I6" s="11" t="str">
        <f>SM!I6</f>
        <v>1o</v>
      </c>
      <c r="J6" s="11" t="str">
        <f>SM!J6</f>
        <v>1o</v>
      </c>
      <c r="K6" s="11" t="str">
        <f>SM!K6</f>
        <v>2o</v>
      </c>
      <c r="L6" s="11" t="str">
        <f>SM!L6</f>
        <v>3o</v>
      </c>
      <c r="M6" s="11" t="str">
        <f>SM!M6</f>
        <v>2o</v>
      </c>
      <c r="N6" s="11" t="str">
        <f>SM!N6</f>
        <v>4o</v>
      </c>
      <c r="O6" s="11" t="str">
        <f>SM!O6</f>
        <v>1o</v>
      </c>
      <c r="P6" s="144"/>
    </row>
    <row r="7" spans="2:16" ht="12" x14ac:dyDescent="0.2">
      <c r="B7" s="26"/>
      <c r="C7" s="216"/>
      <c r="D7" s="216">
        <f>SM!D7</f>
        <v>0</v>
      </c>
      <c r="E7" s="221">
        <f>SM!E7</f>
        <v>0</v>
      </c>
      <c r="F7" s="217">
        <f>SM!F7</f>
        <v>0</v>
      </c>
      <c r="G7" s="215">
        <f>SM!G7</f>
        <v>0</v>
      </c>
      <c r="H7" s="12" t="str">
        <f>SM!H7</f>
        <v>EST</v>
      </c>
      <c r="I7" s="12" t="str">
        <f>SM!I7</f>
        <v>EST</v>
      </c>
      <c r="J7" s="12" t="str">
        <f>SM!J7</f>
        <v>M-CWB</v>
      </c>
      <c r="K7" s="12" t="str">
        <f>SM!K7</f>
        <v>EST</v>
      </c>
      <c r="L7" s="12" t="str">
        <f>SM!L7</f>
        <v>EST</v>
      </c>
      <c r="M7" s="12" t="str">
        <f>SM!M7</f>
        <v>M-CWB</v>
      </c>
      <c r="N7" s="12" t="str">
        <f>SM!N7</f>
        <v>EST</v>
      </c>
      <c r="O7" s="12" t="str">
        <f>SM!O7</f>
        <v>M-OES</v>
      </c>
      <c r="P7" s="144"/>
    </row>
    <row r="8" spans="2:16" ht="12" x14ac:dyDescent="0.2">
      <c r="B8" s="29"/>
      <c r="C8" s="216"/>
      <c r="D8" s="216">
        <f>SM!D8</f>
        <v>0</v>
      </c>
      <c r="E8" s="221">
        <f>SM!E8</f>
        <v>0</v>
      </c>
      <c r="F8" s="217">
        <f>SM!F8</f>
        <v>0</v>
      </c>
      <c r="G8" s="215">
        <f>SM!G8</f>
        <v>0</v>
      </c>
      <c r="H8" s="13">
        <f>SM!H8</f>
        <v>42689</v>
      </c>
      <c r="I8" s="13">
        <f>SM!I8</f>
        <v>42849</v>
      </c>
      <c r="J8" s="13">
        <f>SM!J8</f>
        <v>42884</v>
      </c>
      <c r="K8" s="13">
        <f>SM!K8</f>
        <v>42905</v>
      </c>
      <c r="L8" s="13">
        <f>SM!L8</f>
        <v>42988</v>
      </c>
      <c r="M8" s="13">
        <f>SM!M8</f>
        <v>43017</v>
      </c>
      <c r="N8" s="13">
        <f>SM!N8</f>
        <v>43045</v>
      </c>
      <c r="O8" s="13">
        <f>SM!O8</f>
        <v>43052</v>
      </c>
      <c r="P8" s="144"/>
    </row>
    <row r="9" spans="2:16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144"/>
    </row>
    <row r="10" spans="2:16" ht="12" x14ac:dyDescent="0.2">
      <c r="B10" s="27"/>
      <c r="C10" s="204">
        <v>1</v>
      </c>
      <c r="D10" s="213" t="s">
        <v>780</v>
      </c>
      <c r="E10" s="148" t="str">
        <f>IFERROR(VLOOKUP(D10,BD!$B:$D,2,FALSE),"")</f>
        <v>SMCC</v>
      </c>
      <c r="F10" s="149">
        <f>IF(COUNT(H10:P10)&gt;=5,SUM(LARGE(H10:P10,{1,2,3,4,5})),IF(COUNT(H10:P10)=4,SUM(LARGE(H10:P10,{1,2,3,4})),IF(COUNT(H10:P10)=3,SUM(LARGE(H10:P10,{1,2,3})),IF(COUNT(H10:P10)=2,SUM(LARGE(H10:P10,{1,2})),IF(COUNT(H10:P10)=1,SUM(LARGE(H10:P10,{1})),0)))))</f>
        <v>4320</v>
      </c>
      <c r="G10" s="150">
        <f t="shared" ref="G10:G41" si="0">COUNT(H10:P10)-COUNTIF(H10:P10,"=0")</f>
        <v>7</v>
      </c>
      <c r="H10" s="33">
        <v>880</v>
      </c>
      <c r="I10" s="33">
        <v>640</v>
      </c>
      <c r="J10" s="33">
        <v>560</v>
      </c>
      <c r="K10" s="33">
        <v>1120</v>
      </c>
      <c r="L10" s="33">
        <v>1120</v>
      </c>
      <c r="M10" s="33">
        <v>560</v>
      </c>
      <c r="N10" s="33">
        <v>400</v>
      </c>
      <c r="O10" s="33"/>
      <c r="P10" s="144"/>
    </row>
    <row r="11" spans="2:16" ht="12" x14ac:dyDescent="0.2">
      <c r="B11" s="27"/>
      <c r="C11" s="108">
        <v>2</v>
      </c>
      <c r="D11" s="2" t="s">
        <v>112</v>
      </c>
      <c r="E11" s="148" t="str">
        <f>IFERROR(VLOOKUP(D11,BD!$B:$D,2,FALSE),"")</f>
        <v>BME</v>
      </c>
      <c r="F11" s="149">
        <f>IF(COUNT(H11:P11)&gt;=5,SUM(LARGE(H11:P11,{1,2,3,4,5})),IF(COUNT(H11:P11)=4,SUM(LARGE(H11:P11,{1,2,3,4})),IF(COUNT(H11:P11)=3,SUM(LARGE(H11:P11,{1,2,3})),IF(COUNT(H11:P11)=2,SUM(LARGE(H11:P11,{1,2})),IF(COUNT(H11:P11)=1,SUM(LARGE(H11:P11,{1})),0)))))</f>
        <v>2960</v>
      </c>
      <c r="G11" s="150">
        <f t="shared" si="0"/>
        <v>7</v>
      </c>
      <c r="H11" s="109">
        <v>640</v>
      </c>
      <c r="I11" s="109">
        <v>640</v>
      </c>
      <c r="J11" s="33">
        <v>320</v>
      </c>
      <c r="K11" s="33">
        <v>400</v>
      </c>
      <c r="L11" s="33">
        <v>880</v>
      </c>
      <c r="M11" s="33">
        <v>320</v>
      </c>
      <c r="N11" s="33">
        <v>400</v>
      </c>
      <c r="O11" s="33"/>
      <c r="P11" s="144"/>
    </row>
    <row r="12" spans="2:16" ht="12" x14ac:dyDescent="0.2">
      <c r="B12" s="27"/>
      <c r="C12" s="108">
        <v>3</v>
      </c>
      <c r="D12" s="70" t="s">
        <v>284</v>
      </c>
      <c r="E12" s="148" t="str">
        <f>IFERROR(VLOOKUP(D12,BD!$B:$D,2,FALSE),"")</f>
        <v>ZARDO</v>
      </c>
      <c r="F12" s="149">
        <f>IF(COUNT(H12:P12)&gt;=5,SUM(LARGE(H12:P12,{1,2,3,4,5})),IF(COUNT(H12:P12)=4,SUM(LARGE(H12:P12,{1,2,3,4})),IF(COUNT(H12:P12)=3,SUM(LARGE(H12:P12,{1,2,3})),IF(COUNT(H12:P12)=2,SUM(LARGE(H12:P12,{1,2})),IF(COUNT(H12:P12)=1,SUM(LARGE(H12:P12,{1})),0)))))</f>
        <v>2920</v>
      </c>
      <c r="G12" s="150">
        <f t="shared" si="0"/>
        <v>5</v>
      </c>
      <c r="H12" s="109"/>
      <c r="I12" s="33"/>
      <c r="J12" s="33">
        <v>680</v>
      </c>
      <c r="K12" s="33">
        <v>400</v>
      </c>
      <c r="L12" s="33">
        <v>400</v>
      </c>
      <c r="M12" s="33">
        <v>320</v>
      </c>
      <c r="N12" s="33">
        <v>1120</v>
      </c>
      <c r="O12" s="33"/>
      <c r="P12" s="144"/>
    </row>
    <row r="13" spans="2:16" ht="12" x14ac:dyDescent="0.2">
      <c r="B13" s="27"/>
      <c r="C13" s="108">
        <v>4</v>
      </c>
      <c r="D13" s="126" t="s">
        <v>289</v>
      </c>
      <c r="E13" s="148" t="str">
        <f>IFERROR(VLOOKUP(D13,BD!$B:$D,2,FALSE),"")</f>
        <v>CC</v>
      </c>
      <c r="F13" s="149">
        <f>IF(COUNT(H13:P13)&gt;=5,SUM(LARGE(H13:P13,{1,2,3,4,5})),IF(COUNT(H13:P13)=4,SUM(LARGE(H13:P13,{1,2,3,4})),IF(COUNT(H13:P13)=3,SUM(LARGE(H13:P13,{1,2,3})),IF(COUNT(H13:P13)=2,SUM(LARGE(H13:P13,{1,2})),IF(COUNT(H13:P13)=1,SUM(LARGE(H13:P13,{1})),0)))))</f>
        <v>2480</v>
      </c>
      <c r="G13" s="150">
        <f t="shared" si="0"/>
        <v>3</v>
      </c>
      <c r="H13" s="33"/>
      <c r="I13" s="33"/>
      <c r="J13" s="33">
        <v>560</v>
      </c>
      <c r="K13" s="33"/>
      <c r="L13" s="33"/>
      <c r="M13" s="33">
        <v>800</v>
      </c>
      <c r="N13" s="33">
        <v>1120</v>
      </c>
      <c r="O13" s="33"/>
      <c r="P13" s="144"/>
    </row>
    <row r="14" spans="2:16" ht="12" x14ac:dyDescent="0.2">
      <c r="B14" s="27"/>
      <c r="C14" s="108">
        <v>5</v>
      </c>
      <c r="D14" s="125" t="s">
        <v>124</v>
      </c>
      <c r="E14" s="148" t="str">
        <f>IFERROR(VLOOKUP(D14,BD!$B:$D,2,FALSE),"")</f>
        <v>ASSVP</v>
      </c>
      <c r="F14" s="149">
        <f>IF(COUNT(H14:P14)&gt;=5,SUM(LARGE(H14:P14,{1,2,3,4,5})),IF(COUNT(H14:P14)=4,SUM(LARGE(H14:P14,{1,2,3,4})),IF(COUNT(H14:P14)=3,SUM(LARGE(H14:P14,{1,2,3})),IF(COUNT(H14:P14)=2,SUM(LARGE(H14:P14,{1,2})),IF(COUNT(H14:P14)=1,SUM(LARGE(H14:P14,{1})),0)))))</f>
        <v>2320</v>
      </c>
      <c r="G14" s="150">
        <f t="shared" si="0"/>
        <v>3</v>
      </c>
      <c r="H14" s="33"/>
      <c r="I14" s="33"/>
      <c r="J14" s="33"/>
      <c r="K14" s="33"/>
      <c r="L14" s="33">
        <v>880</v>
      </c>
      <c r="M14" s="33"/>
      <c r="N14" s="33">
        <v>880</v>
      </c>
      <c r="O14" s="33">
        <v>560</v>
      </c>
      <c r="P14" s="144"/>
    </row>
    <row r="15" spans="2:16" ht="12" x14ac:dyDescent="0.2">
      <c r="B15" s="27"/>
      <c r="C15" s="108">
        <v>6</v>
      </c>
      <c r="D15" s="127" t="s">
        <v>154</v>
      </c>
      <c r="E15" s="148" t="str">
        <f>IFERROR(VLOOKUP(D15,BD!$B:$D,2,FALSE),"")</f>
        <v>ASSVP</v>
      </c>
      <c r="F15" s="149">
        <f>IF(COUNT(H15:P15)&gt;=5,SUM(LARGE(H15:P15,{1,2,3,4,5})),IF(COUNT(H15:P15)=4,SUM(LARGE(H15:P15,{1,2,3,4})),IF(COUNT(H15:P15)=3,SUM(LARGE(H15:P15,{1,2,3})),IF(COUNT(H15:P15)=2,SUM(LARGE(H15:P15,{1,2})),IF(COUNT(H15:P15)=1,SUM(LARGE(H15:P15,{1})),0)))))</f>
        <v>2200</v>
      </c>
      <c r="G15" s="150">
        <f t="shared" si="0"/>
        <v>3</v>
      </c>
      <c r="H15" s="109">
        <v>640</v>
      </c>
      <c r="I15" s="33"/>
      <c r="J15" s="33"/>
      <c r="K15" s="33"/>
      <c r="L15" s="33">
        <v>880</v>
      </c>
      <c r="M15" s="33"/>
      <c r="N15" s="33"/>
      <c r="O15" s="33">
        <v>680</v>
      </c>
      <c r="P15" s="144"/>
    </row>
    <row r="16" spans="2:16" ht="12" x14ac:dyDescent="0.2">
      <c r="B16" s="27"/>
      <c r="C16" s="108">
        <v>7</v>
      </c>
      <c r="D16" s="70" t="s">
        <v>198</v>
      </c>
      <c r="E16" s="148" t="str">
        <f>IFERROR(VLOOKUP(D16,BD!$B:$D,2,FALSE),"")</f>
        <v>GRESFI</v>
      </c>
      <c r="F16" s="149">
        <f>IF(COUNT(H16:P16)&gt;=5,SUM(LARGE(H16:P16,{1,2,3,4,5})),IF(COUNT(H16:P16)=4,SUM(LARGE(H16:P16,{1,2,3,4})),IF(COUNT(H16:P16)=3,SUM(LARGE(H16:P16,{1,2,3})),IF(COUNT(H16:P16)=2,SUM(LARGE(H16:P16,{1,2})),IF(COUNT(H16:P16)=1,SUM(LARGE(H16:P16,{1})),0)))))</f>
        <v>2080</v>
      </c>
      <c r="G16" s="150">
        <f t="shared" si="0"/>
        <v>3</v>
      </c>
      <c r="H16" s="33"/>
      <c r="I16" s="33">
        <v>1120</v>
      </c>
      <c r="J16" s="109"/>
      <c r="K16" s="109"/>
      <c r="L16" s="109">
        <v>400</v>
      </c>
      <c r="M16" s="109"/>
      <c r="N16" s="109"/>
      <c r="O16" s="33">
        <v>560</v>
      </c>
      <c r="P16" s="144"/>
    </row>
    <row r="17" spans="2:16" ht="12" x14ac:dyDescent="0.2">
      <c r="B17" s="27"/>
      <c r="C17" s="108">
        <v>8</v>
      </c>
      <c r="D17" s="125" t="s">
        <v>386</v>
      </c>
      <c r="E17" s="148" t="str">
        <f>IFERROR(VLOOKUP(D17,BD!$B:$D,2,FALSE),"")</f>
        <v>ZARDO</v>
      </c>
      <c r="F17" s="149">
        <f>IF(COUNT(H17:P17)&gt;=5,SUM(LARGE(H17:P17,{1,2,3,4,5})),IF(COUNT(H17:P17)=4,SUM(LARGE(H17:P17,{1,2,3,4})),IF(COUNT(H17:P17)=3,SUM(LARGE(H17:P17,{1,2,3})),IF(COUNT(H17:P17)=2,SUM(LARGE(H17:P17,{1,2})),IF(COUNT(H17:P17)=1,SUM(LARGE(H17:P17,{1})),0)))))</f>
        <v>2040</v>
      </c>
      <c r="G17" s="150">
        <f t="shared" si="0"/>
        <v>4</v>
      </c>
      <c r="H17" s="33"/>
      <c r="I17" s="33">
        <v>880</v>
      </c>
      <c r="J17" s="33">
        <v>440</v>
      </c>
      <c r="K17" s="33">
        <v>400</v>
      </c>
      <c r="L17" s="33"/>
      <c r="M17" s="33">
        <v>320</v>
      </c>
      <c r="N17" s="33"/>
      <c r="O17" s="33"/>
      <c r="P17" s="144"/>
    </row>
    <row r="18" spans="2:16" ht="12" x14ac:dyDescent="0.2">
      <c r="B18" s="27"/>
      <c r="C18" s="108">
        <v>9</v>
      </c>
      <c r="D18" s="70" t="s">
        <v>257</v>
      </c>
      <c r="E18" s="148" t="str">
        <f>IFERROR(VLOOKUP(D18,BD!$B:$D,2,FALSE),"")</f>
        <v>BME</v>
      </c>
      <c r="F18" s="149">
        <f>IF(COUNT(H18:P18)&gt;=5,SUM(LARGE(H18:P18,{1,2,3,4,5})),IF(COUNT(H18:P18)=4,SUM(LARGE(H18:P18,{1,2,3,4})),IF(COUNT(H18:P18)=3,SUM(LARGE(H18:P18,{1,2,3})),IF(COUNT(H18:P18)=2,SUM(LARGE(H18:P18,{1,2})),IF(COUNT(H18:P18)=1,SUM(LARGE(H18:P18,{1})),0)))))</f>
        <v>1960</v>
      </c>
      <c r="G18" s="150">
        <f t="shared" si="0"/>
        <v>5</v>
      </c>
      <c r="H18" s="33"/>
      <c r="I18" s="33"/>
      <c r="J18" s="33">
        <v>320</v>
      </c>
      <c r="K18" s="33">
        <v>400</v>
      </c>
      <c r="L18" s="33">
        <v>400</v>
      </c>
      <c r="M18" s="33">
        <v>440</v>
      </c>
      <c r="N18" s="33">
        <v>400</v>
      </c>
      <c r="O18" s="33"/>
      <c r="P18" s="144"/>
    </row>
    <row r="19" spans="2:16" ht="12" x14ac:dyDescent="0.2">
      <c r="B19" s="27"/>
      <c r="C19" s="108">
        <v>10</v>
      </c>
      <c r="D19" s="105" t="s">
        <v>616</v>
      </c>
      <c r="E19" s="148" t="str">
        <f>IFERROR(VLOOKUP(D19,BD!$B:$D,2,FALSE),"")</f>
        <v>CC</v>
      </c>
      <c r="F19" s="149">
        <f>IF(COUNT(H19:P19)&gt;=5,SUM(LARGE(H19:P19,{1,2,3,4,5})),IF(COUNT(H19:P19)=4,SUM(LARGE(H19:P19,{1,2,3,4})),IF(COUNT(H19:P19)=3,SUM(LARGE(H19:P19,{1,2,3})),IF(COUNT(H19:P19)=2,SUM(LARGE(H19:P19,{1,2})),IF(COUNT(H19:P19)=1,SUM(LARGE(H19:P19,{1})),0)))))</f>
        <v>1440</v>
      </c>
      <c r="G19" s="150">
        <f t="shared" si="0"/>
        <v>2</v>
      </c>
      <c r="H19" s="33"/>
      <c r="I19" s="33"/>
      <c r="J19" s="33"/>
      <c r="K19" s="33"/>
      <c r="L19" s="33">
        <v>1120</v>
      </c>
      <c r="M19" s="33">
        <v>320</v>
      </c>
      <c r="N19" s="33"/>
      <c r="O19" s="33"/>
      <c r="P19" s="144"/>
    </row>
    <row r="20" spans="2:16" ht="12" x14ac:dyDescent="0.2">
      <c r="B20" s="27"/>
      <c r="C20" s="108">
        <v>11</v>
      </c>
      <c r="D20" s="70" t="s">
        <v>95</v>
      </c>
      <c r="E20" s="148" t="str">
        <f>IFERROR(VLOOKUP(D20,BD!$B:$D,2,FALSE),"")</f>
        <v>BME</v>
      </c>
      <c r="F20" s="149">
        <f>IF(COUNT(H20:P20)&gt;=5,SUM(LARGE(H20:P20,{1,2,3,4,5})),IF(COUNT(H20:P20)=4,SUM(LARGE(H20:P20,{1,2,3,4})),IF(COUNT(H20:P20)=3,SUM(LARGE(H20:P20,{1,2,3})),IF(COUNT(H20:P20)=2,SUM(LARGE(H20:P20,{1,2})),IF(COUNT(H20:P20)=1,SUM(LARGE(H20:P20,{1})),0)))))</f>
        <v>1280</v>
      </c>
      <c r="G20" s="150">
        <f t="shared" si="0"/>
        <v>2</v>
      </c>
      <c r="H20" s="33">
        <v>640</v>
      </c>
      <c r="I20" s="109"/>
      <c r="J20" s="33"/>
      <c r="K20" s="33"/>
      <c r="L20" s="33">
        <v>640</v>
      </c>
      <c r="M20" s="33"/>
      <c r="N20" s="33"/>
      <c r="O20" s="33"/>
      <c r="P20" s="144"/>
    </row>
    <row r="21" spans="2:16" ht="12" x14ac:dyDescent="0.2">
      <c r="B21" s="27"/>
      <c r="C21" s="108"/>
      <c r="D21" s="2" t="s">
        <v>622</v>
      </c>
      <c r="E21" s="148" t="str">
        <f>IFERROR(VLOOKUP(D21,BD!$B:$D,2,FALSE),"")</f>
        <v>GRESFI</v>
      </c>
      <c r="F21" s="149">
        <f>IF(COUNT(H21:P21)&gt;=5,SUM(LARGE(H21:P21,{1,2,3,4,5})),IF(COUNT(H21:P21)=4,SUM(LARGE(H21:P21,{1,2,3,4})),IF(COUNT(H21:P21)=3,SUM(LARGE(H21:P21,{1,2,3})),IF(COUNT(H21:P21)=2,SUM(LARGE(H21:P21,{1,2})),IF(COUNT(H21:P21)=1,SUM(LARGE(H21:P21,{1})),0)))))</f>
        <v>1280</v>
      </c>
      <c r="G21" s="150">
        <f t="shared" si="0"/>
        <v>2</v>
      </c>
      <c r="H21" s="33"/>
      <c r="I21" s="33"/>
      <c r="J21" s="33"/>
      <c r="K21" s="33">
        <v>880</v>
      </c>
      <c r="L21" s="33">
        <v>400</v>
      </c>
      <c r="M21" s="33"/>
      <c r="N21" s="33"/>
      <c r="O21" s="33"/>
      <c r="P21" s="144"/>
    </row>
    <row r="22" spans="2:16" ht="12" x14ac:dyDescent="0.2">
      <c r="B22" s="27"/>
      <c r="C22" s="108"/>
      <c r="D22" s="125" t="s">
        <v>619</v>
      </c>
      <c r="E22" s="243" t="s">
        <v>354</v>
      </c>
      <c r="F22" s="149">
        <f>IF(COUNT(H22:P22)&gt;=5,SUM(LARGE(H22:P22,{1,2,3,4,5})),IF(COUNT(H22:P22)=4,SUM(LARGE(H22:P22,{1,2,3,4})),IF(COUNT(H22:P22)=3,SUM(LARGE(H22:P22,{1,2,3})),IF(COUNT(H22:P22)=2,SUM(LARGE(H22:P22,{1,2})),IF(COUNT(H22:P22)=1,SUM(LARGE(H22:P22,{1})),0)))))</f>
        <v>1280</v>
      </c>
      <c r="G22" s="150">
        <f t="shared" si="0"/>
        <v>2</v>
      </c>
      <c r="H22" s="33"/>
      <c r="I22" s="33"/>
      <c r="J22" s="33"/>
      <c r="K22" s="33"/>
      <c r="L22" s="33">
        <v>400</v>
      </c>
      <c r="M22" s="33"/>
      <c r="N22" s="33">
        <v>880</v>
      </c>
      <c r="O22" s="33"/>
      <c r="P22" s="144"/>
    </row>
    <row r="23" spans="2:16" ht="12" x14ac:dyDescent="0.2">
      <c r="B23" s="27"/>
      <c r="C23" s="108">
        <v>14</v>
      </c>
      <c r="D23" s="127" t="s">
        <v>355</v>
      </c>
      <c r="E23" s="148" t="str">
        <f>IFERROR(VLOOKUP(D23,BD!$B:$D,2,FALSE),"")</f>
        <v>ILECE</v>
      </c>
      <c r="F23" s="149">
        <f>IF(COUNT(H23:P23)&gt;=5,SUM(LARGE(H23:P23,{1,2,3,4,5})),IF(COUNT(H23:P23)=4,SUM(LARGE(H23:P23,{1,2,3,4})),IF(COUNT(H23:P23)=3,SUM(LARGE(H23:P23,{1,2,3})),IF(COUNT(H23:P23)=2,SUM(LARGE(H23:P23,{1,2})),IF(COUNT(H23:P23)=1,SUM(LARGE(H23:P23,{1})),0)))))</f>
        <v>1120</v>
      </c>
      <c r="G23" s="150">
        <f t="shared" si="0"/>
        <v>1</v>
      </c>
      <c r="H23" s="33">
        <v>1120</v>
      </c>
      <c r="I23" s="33"/>
      <c r="J23" s="33"/>
      <c r="K23" s="109"/>
      <c r="L23" s="109"/>
      <c r="M23" s="109"/>
      <c r="N23" s="109"/>
      <c r="O23" s="33"/>
      <c r="P23" s="144"/>
    </row>
    <row r="24" spans="2:16" ht="12" x14ac:dyDescent="0.2">
      <c r="B24" s="27"/>
      <c r="C24" s="108"/>
      <c r="D24" s="127" t="s">
        <v>450</v>
      </c>
      <c r="E24" s="148" t="str">
        <f>IFERROR(VLOOKUP(D24,BD!$B:$D,2,FALSE),"")</f>
        <v>GRESFI</v>
      </c>
      <c r="F24" s="149">
        <f>IF(COUNT(H24:P24)&gt;=5,SUM(LARGE(H24:P24,{1,2,3,4,5})),IF(COUNT(H24:P24)=4,SUM(LARGE(H24:P24,{1,2,3,4})),IF(COUNT(H24:P24)=3,SUM(LARGE(H24:P24,{1,2,3})),IF(COUNT(H24:P24)=2,SUM(LARGE(H24:P24,{1,2})),IF(COUNT(H24:P24)=1,SUM(LARGE(H24:P24,{1})),0)))))</f>
        <v>1120</v>
      </c>
      <c r="G24" s="150">
        <f t="shared" si="0"/>
        <v>1</v>
      </c>
      <c r="H24" s="109"/>
      <c r="I24" s="33"/>
      <c r="J24" s="33"/>
      <c r="K24" s="33">
        <v>1120</v>
      </c>
      <c r="L24" s="33"/>
      <c r="M24" s="33"/>
      <c r="N24" s="33"/>
      <c r="O24" s="33"/>
      <c r="P24" s="144"/>
    </row>
    <row r="25" spans="2:16" ht="12" x14ac:dyDescent="0.2">
      <c r="B25" s="27"/>
      <c r="C25" s="108"/>
      <c r="D25" s="123" t="s">
        <v>366</v>
      </c>
      <c r="E25" s="148" t="str">
        <f>IFERROR(VLOOKUP(D25,BD!$B:$D,2,FALSE),"")</f>
        <v>LCC</v>
      </c>
      <c r="F25" s="149">
        <f>IF(COUNT(H25:P25)&gt;=5,SUM(LARGE(H25:P25,{1,2,3,4,5})),IF(COUNT(H25:P25)=4,SUM(LARGE(H25:P25,{1,2,3,4})),IF(COUNT(H25:P25)=3,SUM(LARGE(H25:P25,{1,2,3})),IF(COUNT(H25:P25)=2,SUM(LARGE(H25:P25,{1,2})),IF(COUNT(H25:P25)=1,SUM(LARGE(H25:P25,{1})),0)))))</f>
        <v>1120</v>
      </c>
      <c r="G25" s="150">
        <f t="shared" si="0"/>
        <v>1</v>
      </c>
      <c r="H25" s="33"/>
      <c r="I25" s="33">
        <v>1120</v>
      </c>
      <c r="J25" s="33"/>
      <c r="K25" s="33"/>
      <c r="L25" s="33"/>
      <c r="M25" s="33"/>
      <c r="N25" s="33"/>
      <c r="O25" s="33"/>
      <c r="P25" s="144"/>
    </row>
    <row r="26" spans="2:16" ht="12" x14ac:dyDescent="0.2">
      <c r="B26" s="27"/>
      <c r="C26" s="108">
        <v>17</v>
      </c>
      <c r="D26" s="123" t="s">
        <v>385</v>
      </c>
      <c r="E26" s="148" t="str">
        <f>IFERROR(VLOOKUP(D26,BD!$B:$D,2,FALSE),"")</f>
        <v>ASERP</v>
      </c>
      <c r="F26" s="149">
        <f>IF(COUNT(H26:P26)&gt;=5,SUM(LARGE(H26:P26,{1,2,3,4,5})),IF(COUNT(H26:P26)=4,SUM(LARGE(H26:P26,{1,2,3,4})),IF(COUNT(H26:P26)=3,SUM(LARGE(H26:P26,{1,2,3})),IF(COUNT(H26:P26)=2,SUM(LARGE(H26:P26,{1,2})),IF(COUNT(H26:P26)=1,SUM(LARGE(H26:P26,{1})),0)))))</f>
        <v>1040</v>
      </c>
      <c r="G26" s="150">
        <f t="shared" si="0"/>
        <v>2</v>
      </c>
      <c r="H26" s="33"/>
      <c r="I26" s="33">
        <v>640</v>
      </c>
      <c r="J26" s="33"/>
      <c r="K26" s="33"/>
      <c r="L26" s="33"/>
      <c r="M26" s="33"/>
      <c r="N26" s="33">
        <v>400</v>
      </c>
      <c r="O26" s="33"/>
      <c r="P26" s="144"/>
    </row>
    <row r="27" spans="2:16" ht="12" x14ac:dyDescent="0.2">
      <c r="B27" s="27"/>
      <c r="C27" s="108">
        <v>18</v>
      </c>
      <c r="D27" s="105" t="s">
        <v>127</v>
      </c>
      <c r="E27" s="148" t="str">
        <f>IFERROR(VLOOKUP(D27,BD!$B:$D,2,FALSE),"")</f>
        <v>SMCC</v>
      </c>
      <c r="F27" s="149">
        <f>IF(COUNT(H27:P27)&gt;=5,SUM(LARGE(H27:P27,{1,2,3,4,5})),IF(COUNT(H27:P27)=4,SUM(LARGE(H27:P27,{1,2,3,4})),IF(COUNT(H27:P27)=3,SUM(LARGE(H27:P27,{1,2,3})),IF(COUNT(H27:P27)=2,SUM(LARGE(H27:P27,{1,2})),IF(COUNT(H27:P27)=1,SUM(LARGE(H27:P27,{1})),0)))))</f>
        <v>1000</v>
      </c>
      <c r="G27" s="150">
        <f t="shared" si="0"/>
        <v>2</v>
      </c>
      <c r="H27" s="33"/>
      <c r="I27" s="33"/>
      <c r="J27" s="33">
        <v>440</v>
      </c>
      <c r="K27" s="33"/>
      <c r="L27" s="33"/>
      <c r="M27" s="33">
        <v>560</v>
      </c>
      <c r="N27" s="33"/>
      <c r="O27" s="33"/>
      <c r="P27" s="144"/>
    </row>
    <row r="28" spans="2:16" ht="12" x14ac:dyDescent="0.2">
      <c r="B28" s="27"/>
      <c r="C28" s="108">
        <v>19</v>
      </c>
      <c r="D28" s="70" t="s">
        <v>451</v>
      </c>
      <c r="E28" s="148" t="str">
        <f>IFERROR(VLOOKUP(D28,BD!$B:$D,2,FALSE),"")</f>
        <v>GRESFI</v>
      </c>
      <c r="F28" s="149">
        <f>IF(COUNT(H28:P28)&gt;=5,SUM(LARGE(H28:P28,{1,2,3,4,5})),IF(COUNT(H28:P28)=4,SUM(LARGE(H28:P28,{1,2,3,4})),IF(COUNT(H28:P28)=3,SUM(LARGE(H28:P28,{1,2,3})),IF(COUNT(H28:P28)=2,SUM(LARGE(H28:P28,{1,2})),IF(COUNT(H28:P28)=1,SUM(LARGE(H28:P28,{1})),0)))))</f>
        <v>880</v>
      </c>
      <c r="G28" s="150">
        <f t="shared" si="0"/>
        <v>1</v>
      </c>
      <c r="H28" s="33"/>
      <c r="I28" s="33"/>
      <c r="J28" s="33"/>
      <c r="K28" s="33">
        <v>880</v>
      </c>
      <c r="L28" s="33"/>
      <c r="M28" s="33"/>
      <c r="N28" s="33"/>
      <c r="O28" s="33"/>
      <c r="P28" s="144"/>
    </row>
    <row r="29" spans="2:16" ht="12" x14ac:dyDescent="0.2">
      <c r="B29" s="27"/>
      <c r="C29" s="108"/>
      <c r="D29" s="124" t="s">
        <v>452</v>
      </c>
      <c r="E29" s="148" t="str">
        <f>IFERROR(VLOOKUP(D29,BD!$B:$D,2,FALSE),"")</f>
        <v>AVULSO</v>
      </c>
      <c r="F29" s="149">
        <f>IF(COUNT(H29:P29)&gt;=5,SUM(LARGE(H29:P29,{1,2,3,4,5})),IF(COUNT(H29:P29)=4,SUM(LARGE(H29:P29,{1,2,3,4})),IF(COUNT(H29:P29)=3,SUM(LARGE(H29:P29,{1,2,3})),IF(COUNT(H29:P29)=2,SUM(LARGE(H29:P29,{1,2})),IF(COUNT(H29:P29)=1,SUM(LARGE(H29:P29,{1})),0)))))</f>
        <v>880</v>
      </c>
      <c r="G29" s="150">
        <f t="shared" si="0"/>
        <v>1</v>
      </c>
      <c r="H29" s="33"/>
      <c r="I29" s="109"/>
      <c r="J29" s="33"/>
      <c r="K29" s="33">
        <v>880</v>
      </c>
      <c r="L29" s="33"/>
      <c r="M29" s="33"/>
      <c r="N29" s="33"/>
      <c r="O29" s="33"/>
      <c r="P29" s="144"/>
    </row>
    <row r="30" spans="2:16" ht="12" x14ac:dyDescent="0.2">
      <c r="B30" s="27"/>
      <c r="C30" s="108"/>
      <c r="D30" s="126" t="s">
        <v>193</v>
      </c>
      <c r="E30" s="148" t="str">
        <f>IFERROR(VLOOKUP(D30,BD!$B:$D,2,FALSE),"")</f>
        <v>GRESFI</v>
      </c>
      <c r="F30" s="149">
        <f>IF(COUNT(H30:P30)&gt;=5,SUM(LARGE(H30:P30,{1,2,3,4,5})),IF(COUNT(H30:P30)=4,SUM(LARGE(H30:P30,{1,2,3,4})),IF(COUNT(H30:P30)=3,SUM(LARGE(H30:P30,{1,2,3})),IF(COUNT(H30:P30)=2,SUM(LARGE(H30:P30,{1,2})),IF(COUNT(H30:P30)=1,SUM(LARGE(H30:P30,{1})),0)))))</f>
        <v>880</v>
      </c>
      <c r="G30" s="150">
        <f t="shared" si="0"/>
        <v>1</v>
      </c>
      <c r="H30" s="33"/>
      <c r="I30" s="109"/>
      <c r="J30" s="33"/>
      <c r="K30" s="33"/>
      <c r="L30" s="33">
        <v>880</v>
      </c>
      <c r="M30" s="33"/>
      <c r="N30" s="33"/>
      <c r="O30" s="33"/>
      <c r="P30" s="144"/>
    </row>
    <row r="31" spans="2:16" ht="12" x14ac:dyDescent="0.2">
      <c r="B31" s="27"/>
      <c r="C31" s="108"/>
      <c r="D31" s="70" t="s">
        <v>162</v>
      </c>
      <c r="E31" s="243" t="s">
        <v>354</v>
      </c>
      <c r="F31" s="149">
        <f>IF(COUNT(H31:P31)&gt;=5,SUM(LARGE(H31:P31,{1,2,3,4,5})),IF(COUNT(H31:P31)=4,SUM(LARGE(H31:P31,{1,2,3,4})),IF(COUNT(H31:P31)=3,SUM(LARGE(H31:P31,{1,2,3})),IF(COUNT(H31:P31)=2,SUM(LARGE(H31:P31,{1,2})),IF(COUNT(H31:P31)=1,SUM(LARGE(H31:P31,{1})),0)))))</f>
        <v>880</v>
      </c>
      <c r="G31" s="150">
        <f t="shared" si="0"/>
        <v>1</v>
      </c>
      <c r="H31" s="109"/>
      <c r="I31" s="33">
        <v>880</v>
      </c>
      <c r="J31" s="33"/>
      <c r="K31" s="33"/>
      <c r="L31" s="33"/>
      <c r="M31" s="33"/>
      <c r="N31" s="33"/>
      <c r="O31" s="33"/>
      <c r="P31" s="144"/>
    </row>
    <row r="32" spans="2:16" ht="12" x14ac:dyDescent="0.2">
      <c r="B32" s="27"/>
      <c r="C32" s="108"/>
      <c r="D32" s="70" t="s">
        <v>831</v>
      </c>
      <c r="E32" s="148" t="str">
        <f>IFERROR(VLOOKUP(D32,BD!$B:$D,2,FALSE),"")</f>
        <v>ASERP</v>
      </c>
      <c r="F32" s="149">
        <f>IF(COUNT(H32:P32)&gt;=5,SUM(LARGE(H32:P32,{1,2,3,4,5})),IF(COUNT(H32:P32)=4,SUM(LARGE(H32:P32,{1,2,3,4})),IF(COUNT(H32:P32)=3,SUM(LARGE(H32:P32,{1,2,3})),IF(COUNT(H32:P32)=2,SUM(LARGE(H32:P32,{1,2})),IF(COUNT(H32:P32)=1,SUM(LARGE(H32:P32,{1})),0)))))</f>
        <v>880</v>
      </c>
      <c r="G32" s="150">
        <f t="shared" si="0"/>
        <v>1</v>
      </c>
      <c r="H32" s="33"/>
      <c r="I32" s="33"/>
      <c r="J32" s="33"/>
      <c r="K32" s="33"/>
      <c r="L32" s="33"/>
      <c r="M32" s="33"/>
      <c r="N32" s="33">
        <v>880</v>
      </c>
      <c r="O32" s="33"/>
      <c r="P32" s="144"/>
    </row>
    <row r="33" spans="2:16" ht="12" x14ac:dyDescent="0.2">
      <c r="B33" s="27"/>
      <c r="C33" s="108"/>
      <c r="D33" s="70" t="s">
        <v>261</v>
      </c>
      <c r="E33" s="148" t="str">
        <f>IFERROR(VLOOKUP(D33,BD!$B:$D,2,FALSE),"")</f>
        <v>ASERP</v>
      </c>
      <c r="F33" s="149">
        <f>IF(COUNT(H33:P33)&gt;=5,SUM(LARGE(H33:P33,{1,2,3,4,5})),IF(COUNT(H33:P33)=4,SUM(LARGE(H33:P33,{1,2,3,4})),IF(COUNT(H33:P33)=3,SUM(LARGE(H33:P33,{1,2,3})),IF(COUNT(H33:P33)=2,SUM(LARGE(H33:P33,{1,2})),IF(COUNT(H33:P33)=1,SUM(LARGE(H33:P33,{1})),0)))))</f>
        <v>880</v>
      </c>
      <c r="G33" s="150">
        <f t="shared" si="0"/>
        <v>1</v>
      </c>
      <c r="H33" s="33"/>
      <c r="I33" s="33"/>
      <c r="J33" s="33"/>
      <c r="K33" s="33"/>
      <c r="L33" s="33"/>
      <c r="M33" s="33"/>
      <c r="N33" s="33">
        <v>880</v>
      </c>
      <c r="O33" s="33"/>
      <c r="P33" s="144"/>
    </row>
    <row r="34" spans="2:16" ht="12" x14ac:dyDescent="0.2">
      <c r="B34" s="27"/>
      <c r="C34" s="108">
        <v>25</v>
      </c>
      <c r="D34" s="126" t="s">
        <v>618</v>
      </c>
      <c r="E34" s="243" t="s">
        <v>354</v>
      </c>
      <c r="F34" s="149">
        <f>IF(COUNT(H34:P34)&gt;=5,SUM(LARGE(H34:P34,{1,2,3,4,5})),IF(COUNT(H34:P34)=4,SUM(LARGE(H34:P34,{1,2,3,4})),IF(COUNT(H34:P34)=3,SUM(LARGE(H34:P34,{1,2,3})),IF(COUNT(H34:P34)=2,SUM(LARGE(H34:P34,{1,2})),IF(COUNT(H34:P34)=1,SUM(LARGE(H34:P34,{1})),0)))))</f>
        <v>800</v>
      </c>
      <c r="G34" s="150">
        <f t="shared" si="0"/>
        <v>2</v>
      </c>
      <c r="H34" s="33"/>
      <c r="I34" s="33"/>
      <c r="J34" s="33"/>
      <c r="K34" s="33"/>
      <c r="L34" s="33">
        <v>400</v>
      </c>
      <c r="M34" s="33"/>
      <c r="N34" s="33">
        <v>400</v>
      </c>
      <c r="O34" s="33"/>
      <c r="P34" s="144"/>
    </row>
    <row r="35" spans="2:16" ht="12" x14ac:dyDescent="0.2">
      <c r="B35" s="27"/>
      <c r="C35" s="108">
        <v>26</v>
      </c>
      <c r="D35" s="70" t="s">
        <v>200</v>
      </c>
      <c r="E35" s="148" t="str">
        <f>IFERROR(VLOOKUP(D35,BD!$B:$D,2,FALSE),"")</f>
        <v>ASSVP</v>
      </c>
      <c r="F35" s="149">
        <f>IF(COUNT(H35:P35)&gt;=5,SUM(LARGE(H35:P35,{1,2,3,4,5})),IF(COUNT(H35:P35)=4,SUM(LARGE(H35:P35,{1,2,3,4})),IF(COUNT(H35:P35)=3,SUM(LARGE(H35:P35,{1,2,3})),IF(COUNT(H35:P35)=2,SUM(LARGE(H35:P35,{1,2})),IF(COUNT(H35:P35)=1,SUM(LARGE(H35:P35,{1})),0)))))</f>
        <v>800</v>
      </c>
      <c r="G35" s="150">
        <f t="shared" si="0"/>
        <v>1</v>
      </c>
      <c r="H35" s="33"/>
      <c r="I35" s="33"/>
      <c r="J35" s="33"/>
      <c r="K35" s="33"/>
      <c r="L35" s="33"/>
      <c r="M35" s="33"/>
      <c r="N35" s="33"/>
      <c r="O35" s="33">
        <v>800</v>
      </c>
      <c r="P35" s="144"/>
    </row>
    <row r="36" spans="2:16" ht="12" x14ac:dyDescent="0.2">
      <c r="B36" s="27"/>
      <c r="C36" s="108">
        <v>27</v>
      </c>
      <c r="D36" s="70" t="s">
        <v>793</v>
      </c>
      <c r="E36" s="148" t="str">
        <f>IFERROR(VLOOKUP(D36,BD!$B:$D,2,FALSE),"")</f>
        <v>ZARDO</v>
      </c>
      <c r="F36" s="149">
        <f>IF(COUNT(H36:P36)&gt;=5,SUM(LARGE(H36:P36,{1,2,3,4,5})),IF(COUNT(H36:P36)=4,SUM(LARGE(H36:P36,{1,2,3,4})),IF(COUNT(H36:P36)=3,SUM(LARGE(H36:P36,{1,2,3})),IF(COUNT(H36:P36)=2,SUM(LARGE(H36:P36,{1,2})),IF(COUNT(H36:P36)=1,SUM(LARGE(H36:P36,{1})),0)))))</f>
        <v>720</v>
      </c>
      <c r="G36" s="150">
        <f t="shared" si="0"/>
        <v>2</v>
      </c>
      <c r="H36" s="33"/>
      <c r="I36" s="33"/>
      <c r="J36" s="33"/>
      <c r="K36" s="33"/>
      <c r="L36" s="33"/>
      <c r="M36" s="33">
        <v>320</v>
      </c>
      <c r="N36" s="33">
        <v>400</v>
      </c>
      <c r="O36" s="33"/>
      <c r="P36" s="144"/>
    </row>
    <row r="37" spans="2:16" ht="12" x14ac:dyDescent="0.2">
      <c r="B37" s="27"/>
      <c r="C37" s="108">
        <v>28</v>
      </c>
      <c r="D37" s="125" t="s">
        <v>623</v>
      </c>
      <c r="E37" s="148" t="str">
        <f>IFERROR(VLOOKUP(D37,BD!$B:$D,2,FALSE),"")</f>
        <v>AVULSO</v>
      </c>
      <c r="F37" s="149">
        <f>IF(COUNT(H37:P37)&gt;=5,SUM(LARGE(H37:P37,{1,2,3,4,5})),IF(COUNT(H37:P37)=4,SUM(LARGE(H37:P37,{1,2,3,4})),IF(COUNT(H37:P37)=3,SUM(LARGE(H37:P37,{1,2,3})),IF(COUNT(H37:P37)=2,SUM(LARGE(H37:P37,{1,2})),IF(COUNT(H37:P37)=1,SUM(LARGE(H37:P37,{1})),0)))))</f>
        <v>680</v>
      </c>
      <c r="G37" s="150">
        <f t="shared" si="0"/>
        <v>1</v>
      </c>
      <c r="H37" s="33"/>
      <c r="I37" s="33"/>
      <c r="J37" s="109"/>
      <c r="K37" s="109"/>
      <c r="L37" s="109"/>
      <c r="M37" s="109">
        <v>680</v>
      </c>
      <c r="N37" s="109"/>
      <c r="O37" s="33"/>
      <c r="P37" s="144"/>
    </row>
    <row r="38" spans="2:16" ht="12" x14ac:dyDescent="0.2">
      <c r="B38" s="27"/>
      <c r="C38" s="108">
        <v>29</v>
      </c>
      <c r="D38" s="124" t="s">
        <v>260</v>
      </c>
      <c r="E38" s="148" t="str">
        <f>IFERROR(VLOOKUP(D38,BD!$B:$D,2,FALSE),"")</f>
        <v>BME</v>
      </c>
      <c r="F38" s="149">
        <f>IF(COUNT(H38:P38)&gt;=5,SUM(LARGE(H38:P38,{1,2,3,4,5})),IF(COUNT(H38:P38)=4,SUM(LARGE(H38:P38,{1,2,3,4})),IF(COUNT(H38:P38)=3,SUM(LARGE(H38:P38,{1,2,3})),IF(COUNT(H38:P38)=2,SUM(LARGE(H38:P38,{1,2})),IF(COUNT(H38:P38)=1,SUM(LARGE(H38:P38,{1})),0)))))</f>
        <v>640</v>
      </c>
      <c r="G38" s="150">
        <f t="shared" si="0"/>
        <v>1</v>
      </c>
      <c r="H38" s="33">
        <v>640</v>
      </c>
      <c r="I38" s="109"/>
      <c r="J38" s="33"/>
      <c r="K38" s="33"/>
      <c r="L38" s="33"/>
      <c r="M38" s="33"/>
      <c r="N38" s="33"/>
      <c r="O38" s="33"/>
      <c r="P38" s="144"/>
    </row>
    <row r="39" spans="2:16" ht="12" x14ac:dyDescent="0.2">
      <c r="B39" s="27"/>
      <c r="C39" s="108"/>
      <c r="D39" s="125" t="s">
        <v>449</v>
      </c>
      <c r="E39" s="148" t="str">
        <f>IFERROR(VLOOKUP(D39,BD!$B:$D,2,FALSE),"")</f>
        <v>PALOTINA</v>
      </c>
      <c r="F39" s="149">
        <f>IF(COUNT(H39:P39)&gt;=5,SUM(LARGE(H39:P39,{1,2,3,4,5})),IF(COUNT(H39:P39)=4,SUM(LARGE(H39:P39,{1,2,3,4})),IF(COUNT(H39:P39)=3,SUM(LARGE(H39:P39,{1,2,3})),IF(COUNT(H39:P39)=2,SUM(LARGE(H39:P39,{1,2})),IF(COUNT(H39:P39)=1,SUM(LARGE(H39:P39,{1})),0)))))</f>
        <v>640</v>
      </c>
      <c r="G39" s="150">
        <f t="shared" si="0"/>
        <v>1</v>
      </c>
      <c r="H39" s="33">
        <v>640</v>
      </c>
      <c r="I39" s="33"/>
      <c r="J39" s="109"/>
      <c r="K39" s="109"/>
      <c r="L39" s="109"/>
      <c r="M39" s="109"/>
      <c r="N39" s="109"/>
      <c r="O39" s="33"/>
      <c r="P39" s="144"/>
    </row>
    <row r="40" spans="2:16" ht="12" x14ac:dyDescent="0.2">
      <c r="B40" s="27"/>
      <c r="C40" s="108"/>
      <c r="D40" s="125" t="s">
        <v>454</v>
      </c>
      <c r="E40" s="148" t="str">
        <f>IFERROR(VLOOKUP(D40,BD!$B:$D,2,FALSE),"")</f>
        <v>GRESFI</v>
      </c>
      <c r="F40" s="149">
        <f>IF(COUNT(H40:P40)&gt;=5,SUM(LARGE(H40:P40,{1,2,3,4,5})),IF(COUNT(H40:P40)=4,SUM(LARGE(H40:P40,{1,2,3,4})),IF(COUNT(H40:P40)=3,SUM(LARGE(H40:P40,{1,2,3})),IF(COUNT(H40:P40)=2,SUM(LARGE(H40:P40,{1,2})),IF(COUNT(H40:P40)=1,SUM(LARGE(H40:P40,{1})),0)))))</f>
        <v>640</v>
      </c>
      <c r="G40" s="150">
        <f t="shared" si="0"/>
        <v>1</v>
      </c>
      <c r="H40" s="33"/>
      <c r="I40" s="33">
        <v>640</v>
      </c>
      <c r="J40" s="33"/>
      <c r="K40" s="33"/>
      <c r="L40" s="33"/>
      <c r="M40" s="33"/>
      <c r="N40" s="33"/>
      <c r="O40" s="33"/>
      <c r="P40" s="144"/>
    </row>
    <row r="41" spans="2:16" ht="12" x14ac:dyDescent="0.2">
      <c r="B41" s="27"/>
      <c r="C41" s="108"/>
      <c r="D41" s="125" t="s">
        <v>384</v>
      </c>
      <c r="E41" s="148" t="str">
        <f>IFERROR(VLOOKUP(D41,BD!$B:$D,2,FALSE),"")</f>
        <v>GRESFI</v>
      </c>
      <c r="F41" s="149">
        <f>IF(COUNT(H41:P41)&gt;=5,SUM(LARGE(H41:P41,{1,2,3,4,5})),IF(COUNT(H41:P41)=4,SUM(LARGE(H41:P41,{1,2,3,4})),IF(COUNT(H41:P41)=3,SUM(LARGE(H41:P41,{1,2,3})),IF(COUNT(H41:P41)=2,SUM(LARGE(H41:P41,{1,2})),IF(COUNT(H41:P41)=1,SUM(LARGE(H41:P41,{1})),0)))))</f>
        <v>640</v>
      </c>
      <c r="G41" s="150">
        <f t="shared" si="0"/>
        <v>1</v>
      </c>
      <c r="H41" s="33"/>
      <c r="I41" s="33">
        <v>640</v>
      </c>
      <c r="J41" s="33"/>
      <c r="K41" s="33"/>
      <c r="L41" s="33"/>
      <c r="M41" s="33"/>
      <c r="N41" s="33"/>
      <c r="O41" s="33"/>
      <c r="P41" s="144"/>
    </row>
    <row r="42" spans="2:16" ht="12" x14ac:dyDescent="0.2">
      <c r="B42" s="27"/>
      <c r="C42" s="108">
        <v>33</v>
      </c>
      <c r="D42" s="125" t="s">
        <v>388</v>
      </c>
      <c r="E42" s="148" t="str">
        <f>IFERROR(VLOOKUP(D42,BD!$B:$D,2,FALSE),"")</f>
        <v>ZARDO</v>
      </c>
      <c r="F42" s="149">
        <f>IF(COUNT(H42:P42)&gt;=5,SUM(LARGE(H42:P42,{1,2,3,4,5})),IF(COUNT(H42:P42)=4,SUM(LARGE(H42:P42,{1,2,3,4})),IF(COUNT(H42:P42)=3,SUM(LARGE(H42:P42,{1,2,3})),IF(COUNT(H42:P42)=2,SUM(LARGE(H42:P42,{1,2})),IF(COUNT(H42:P42)=1,SUM(LARGE(H42:P42,{1})),0)))))</f>
        <v>440</v>
      </c>
      <c r="G42" s="150">
        <f t="shared" ref="G42:G73" si="1">COUNT(H42:P42)-COUNTIF(H42:P42,"=0")</f>
        <v>1</v>
      </c>
      <c r="H42" s="33"/>
      <c r="I42" s="33"/>
      <c r="J42" s="33">
        <v>440</v>
      </c>
      <c r="K42" s="33"/>
      <c r="L42" s="33"/>
      <c r="M42" s="33"/>
      <c r="N42" s="33"/>
      <c r="O42" s="33"/>
      <c r="P42" s="144"/>
    </row>
    <row r="43" spans="2:16" ht="12" x14ac:dyDescent="0.2">
      <c r="B43" s="27"/>
      <c r="C43" s="108"/>
      <c r="D43" s="2" t="s">
        <v>258</v>
      </c>
      <c r="E43" s="148" t="str">
        <f>IFERROR(VLOOKUP(D43,BD!$B:$D,2,FALSE),"")</f>
        <v>ASERP</v>
      </c>
      <c r="F43" s="149">
        <f>IF(COUNT(H43:P43)&gt;=5,SUM(LARGE(H43:P43,{1,2,3,4,5})),IF(COUNT(H43:P43)=4,SUM(LARGE(H43:P43,{1,2,3,4})),IF(COUNT(H43:P43)=3,SUM(LARGE(H43:P43,{1,2,3})),IF(COUNT(H43:P43)=2,SUM(LARGE(H43:P43,{1,2})),IF(COUNT(H43:P43)=1,SUM(LARGE(H43:P43,{1})),0)))))</f>
        <v>400</v>
      </c>
      <c r="G43" s="150">
        <f t="shared" si="1"/>
        <v>1</v>
      </c>
      <c r="H43" s="33"/>
      <c r="I43" s="33"/>
      <c r="J43" s="33"/>
      <c r="K43" s="33"/>
      <c r="L43" s="33"/>
      <c r="M43" s="33"/>
      <c r="N43" s="33">
        <v>400</v>
      </c>
      <c r="O43" s="33"/>
      <c r="P43" s="144"/>
    </row>
    <row r="44" spans="2:16" ht="12" x14ac:dyDescent="0.2">
      <c r="B44" s="27"/>
      <c r="C44" s="108"/>
      <c r="D44" s="2" t="s">
        <v>455</v>
      </c>
      <c r="E44" s="148" t="str">
        <f>IFERROR(VLOOKUP(D44,BD!$B:$D,2,FALSE),"")</f>
        <v>GRESFI</v>
      </c>
      <c r="F44" s="149">
        <f>IF(COUNT(H44:P44)&gt;=5,SUM(LARGE(H44:P44,{1,2,3,4,5})),IF(COUNT(H44:P44)=4,SUM(LARGE(H44:P44,{1,2,3,4})),IF(COUNT(H44:P44)=3,SUM(LARGE(H44:P44,{1,2,3})),IF(COUNT(H44:P44)=2,SUM(LARGE(H44:P44,{1,2})),IF(COUNT(H44:P44)=1,SUM(LARGE(H44:P44,{1})),0)))))</f>
        <v>400</v>
      </c>
      <c r="G44" s="150">
        <f t="shared" si="1"/>
        <v>1</v>
      </c>
      <c r="H44" s="33"/>
      <c r="I44" s="33"/>
      <c r="J44" s="33"/>
      <c r="K44" s="33">
        <v>400</v>
      </c>
      <c r="L44" s="33"/>
      <c r="M44" s="33"/>
      <c r="N44" s="33"/>
      <c r="O44" s="33"/>
      <c r="P44" s="144"/>
    </row>
    <row r="45" spans="2:16" ht="12" x14ac:dyDescent="0.2">
      <c r="B45" s="27"/>
      <c r="C45" s="108"/>
      <c r="D45" s="123" t="s">
        <v>620</v>
      </c>
      <c r="E45" s="148" t="str">
        <f>IFERROR(VLOOKUP(D45,BD!$B:$D,2,FALSE),"")</f>
        <v>ASSVP</v>
      </c>
      <c r="F45" s="149">
        <f>IF(COUNT(H45:P45)&gt;=5,SUM(LARGE(H45:P45,{1,2,3,4,5})),IF(COUNT(H45:P45)=4,SUM(LARGE(H45:P45,{1,2,3,4})),IF(COUNT(H45:P45)=3,SUM(LARGE(H45:P45,{1,2,3})),IF(COUNT(H45:P45)=2,SUM(LARGE(H45:P45,{1,2})),IF(COUNT(H45:P45)=1,SUM(LARGE(H45:P45,{1})),0)))))</f>
        <v>400</v>
      </c>
      <c r="G45" s="150">
        <f t="shared" si="1"/>
        <v>1</v>
      </c>
      <c r="H45" s="109"/>
      <c r="I45" s="33"/>
      <c r="J45" s="33"/>
      <c r="K45" s="33"/>
      <c r="L45" s="33">
        <v>400</v>
      </c>
      <c r="M45" s="33"/>
      <c r="N45" s="33"/>
      <c r="O45" s="33"/>
      <c r="P45" s="144"/>
    </row>
    <row r="46" spans="2:16" ht="12" x14ac:dyDescent="0.2">
      <c r="B46" s="27"/>
      <c r="C46" s="108"/>
      <c r="D46" s="131" t="s">
        <v>456</v>
      </c>
      <c r="E46" s="148" t="str">
        <f>IFERROR(VLOOKUP(D46,BD!$B:$D,2,FALSE),"")</f>
        <v>ZARDO</v>
      </c>
      <c r="F46" s="149">
        <f>IF(COUNT(H46:P46)&gt;=5,SUM(LARGE(H46:P46,{1,2,3,4,5})),IF(COUNT(H46:P46)=4,SUM(LARGE(H46:P46,{1,2,3,4})),IF(COUNT(H46:P46)=3,SUM(LARGE(H46:P46,{1,2,3})),IF(COUNT(H46:P46)=2,SUM(LARGE(H46:P46,{1,2})),IF(COUNT(H46:P46)=1,SUM(LARGE(H46:P46,{1})),0)))))</f>
        <v>400</v>
      </c>
      <c r="G46" s="150">
        <f t="shared" si="1"/>
        <v>1</v>
      </c>
      <c r="H46" s="33"/>
      <c r="I46" s="33"/>
      <c r="J46" s="33"/>
      <c r="K46" s="33">
        <v>400</v>
      </c>
      <c r="L46" s="33"/>
      <c r="M46" s="33"/>
      <c r="N46" s="33"/>
      <c r="O46" s="33"/>
      <c r="P46" s="144"/>
    </row>
    <row r="47" spans="2:16" ht="12" x14ac:dyDescent="0.2">
      <c r="B47" s="27"/>
      <c r="C47" s="108"/>
      <c r="D47" s="125" t="s">
        <v>457</v>
      </c>
      <c r="E47" s="148" t="str">
        <f>IFERROR(VLOOKUP(D47,BD!$B:$D,2,FALSE),"")</f>
        <v>ABB</v>
      </c>
      <c r="F47" s="149">
        <f>IF(COUNT(H47:P47)&gt;=5,SUM(LARGE(H47:P47,{1,2,3,4,5})),IF(COUNT(H47:P47)=4,SUM(LARGE(H47:P47,{1,2,3,4})),IF(COUNT(H47:P47)=3,SUM(LARGE(H47:P47,{1,2,3})),IF(COUNT(H47:P47)=2,SUM(LARGE(H47:P47,{1,2})),IF(COUNT(H47:P47)=1,SUM(LARGE(H47:P47,{1})),0)))))</f>
        <v>400</v>
      </c>
      <c r="G47" s="150">
        <f t="shared" si="1"/>
        <v>1</v>
      </c>
      <c r="H47" s="33"/>
      <c r="I47" s="33"/>
      <c r="J47" s="33"/>
      <c r="K47" s="33">
        <v>400</v>
      </c>
      <c r="L47" s="33"/>
      <c r="M47" s="33"/>
      <c r="N47" s="33"/>
      <c r="O47" s="33"/>
      <c r="P47" s="144"/>
    </row>
    <row r="48" spans="2:16" ht="12" x14ac:dyDescent="0.2">
      <c r="B48" s="27"/>
      <c r="C48" s="108"/>
      <c r="D48" s="125" t="s">
        <v>458</v>
      </c>
      <c r="E48" s="148" t="str">
        <f>IFERROR(VLOOKUP(D48,BD!$B:$D,2,FALSE),"")</f>
        <v>AVULSO</v>
      </c>
      <c r="F48" s="149">
        <f>IF(COUNT(H48:P48)&gt;=5,SUM(LARGE(H48:P48,{1,2,3,4,5})),IF(COUNT(H48:P48)=4,SUM(LARGE(H48:P48,{1,2,3,4})),IF(COUNT(H48:P48)=3,SUM(LARGE(H48:P48,{1,2,3})),IF(COUNT(H48:P48)=2,SUM(LARGE(H48:P48,{1,2})),IF(COUNT(H48:P48)=1,SUM(LARGE(H48:P48,{1})),0)))))</f>
        <v>400</v>
      </c>
      <c r="G48" s="150">
        <f t="shared" si="1"/>
        <v>1</v>
      </c>
      <c r="H48" s="33"/>
      <c r="I48" s="33"/>
      <c r="J48" s="33"/>
      <c r="K48" s="33">
        <v>400</v>
      </c>
      <c r="L48" s="33"/>
      <c r="M48" s="33"/>
      <c r="N48" s="33"/>
      <c r="O48" s="33"/>
      <c r="P48" s="144"/>
    </row>
    <row r="49" spans="2:16" ht="12" x14ac:dyDescent="0.2">
      <c r="B49" s="27"/>
      <c r="C49" s="108"/>
      <c r="D49" s="126" t="s">
        <v>459</v>
      </c>
      <c r="E49" s="148" t="str">
        <f>IFERROR(VLOOKUP(D49,BD!$B:$D,2,FALSE),"")</f>
        <v>GRESFI</v>
      </c>
      <c r="F49" s="149">
        <f>IF(COUNT(H49:P49)&gt;=5,SUM(LARGE(H49:P49,{1,2,3,4,5})),IF(COUNT(H49:P49)=4,SUM(LARGE(H49:P49,{1,2,3,4})),IF(COUNT(H49:P49)=3,SUM(LARGE(H49:P49,{1,2,3})),IF(COUNT(H49:P49)=2,SUM(LARGE(H49:P49,{1,2})),IF(COUNT(H49:P49)=1,SUM(LARGE(H49:P49,{1})),0)))))</f>
        <v>400</v>
      </c>
      <c r="G49" s="150">
        <f t="shared" si="1"/>
        <v>1</v>
      </c>
      <c r="H49" s="33"/>
      <c r="I49" s="109"/>
      <c r="J49" s="33"/>
      <c r="K49" s="33">
        <v>400</v>
      </c>
      <c r="L49" s="33"/>
      <c r="M49" s="33"/>
      <c r="N49" s="33"/>
      <c r="O49" s="33"/>
      <c r="P49" s="144"/>
    </row>
    <row r="50" spans="2:16" ht="12" x14ac:dyDescent="0.2">
      <c r="B50" s="27"/>
      <c r="C50" s="108"/>
      <c r="D50" s="2" t="s">
        <v>621</v>
      </c>
      <c r="E50" s="148" t="str">
        <f>IFERROR(VLOOKUP(D50,BD!$B:$D,2,FALSE),"")</f>
        <v>ABB</v>
      </c>
      <c r="F50" s="149">
        <f>IF(COUNT(H50:P50)&gt;=5,SUM(LARGE(H50:P50,{1,2,3,4,5})),IF(COUNT(H50:P50)=4,SUM(LARGE(H50:P50,{1,2,3,4})),IF(COUNT(H50:P50)=3,SUM(LARGE(H50:P50,{1,2,3})),IF(COUNT(H50:P50)=2,SUM(LARGE(H50:P50,{1,2})),IF(COUNT(H50:P50)=1,SUM(LARGE(H50:P50,{1})),0)))))</f>
        <v>400</v>
      </c>
      <c r="G50" s="150">
        <f t="shared" si="1"/>
        <v>1</v>
      </c>
      <c r="H50" s="109"/>
      <c r="I50" s="109"/>
      <c r="J50" s="33"/>
      <c r="K50" s="33"/>
      <c r="L50" s="33">
        <v>400</v>
      </c>
      <c r="M50" s="33"/>
      <c r="N50" s="33"/>
      <c r="O50" s="33"/>
      <c r="P50" s="144"/>
    </row>
    <row r="51" spans="2:16" ht="12" x14ac:dyDescent="0.2">
      <c r="B51" s="27"/>
      <c r="C51" s="108"/>
      <c r="D51" s="70" t="s">
        <v>460</v>
      </c>
      <c r="E51" s="148" t="str">
        <f>IFERROR(VLOOKUP(D51,BD!$B:$D,2,FALSE),"")</f>
        <v>ABB</v>
      </c>
      <c r="F51" s="149">
        <f>IF(COUNT(H51:P51)&gt;=5,SUM(LARGE(H51:P51,{1,2,3,4,5})),IF(COUNT(H51:P51)=4,SUM(LARGE(H51:P51,{1,2,3,4})),IF(COUNT(H51:P51)=3,SUM(LARGE(H51:P51,{1,2,3})),IF(COUNT(H51:P51)=2,SUM(LARGE(H51:P51,{1,2})),IF(COUNT(H51:P51)=1,SUM(LARGE(H51:P51,{1})),0)))))</f>
        <v>400</v>
      </c>
      <c r="G51" s="150">
        <f t="shared" si="1"/>
        <v>1</v>
      </c>
      <c r="H51" s="33"/>
      <c r="I51" s="33"/>
      <c r="J51" s="33"/>
      <c r="K51" s="33">
        <v>400</v>
      </c>
      <c r="L51" s="33"/>
      <c r="M51" s="33"/>
      <c r="N51" s="33"/>
      <c r="O51" s="33"/>
      <c r="P51" s="144"/>
    </row>
    <row r="52" spans="2:16" ht="12" x14ac:dyDescent="0.2">
      <c r="B52" s="27"/>
      <c r="C52" s="108"/>
      <c r="D52" s="125" t="s">
        <v>499</v>
      </c>
      <c r="E52" s="148" t="str">
        <f>IFERROR(VLOOKUP(D52,BD!$B:$D,2,FALSE),"")</f>
        <v>ASSVP</v>
      </c>
      <c r="F52" s="149">
        <f>IF(COUNT(H52:P52)&gt;=5,SUM(LARGE(H52:P52,{1,2,3,4,5})),IF(COUNT(H52:P52)=4,SUM(LARGE(H52:P52,{1,2,3,4})),IF(COUNT(H52:P52)=3,SUM(LARGE(H52:P52,{1,2,3})),IF(COUNT(H52:P52)=2,SUM(LARGE(H52:P52,{1,2})),IF(COUNT(H52:P52)=1,SUM(LARGE(H52:P52,{1})),0)))))</f>
        <v>400</v>
      </c>
      <c r="G52" s="150">
        <f t="shared" si="1"/>
        <v>1</v>
      </c>
      <c r="H52" s="109"/>
      <c r="I52" s="33"/>
      <c r="J52" s="33"/>
      <c r="K52" s="33"/>
      <c r="L52" s="33">
        <v>400</v>
      </c>
      <c r="M52" s="33"/>
      <c r="N52" s="33"/>
      <c r="O52" s="33"/>
      <c r="P52" s="144"/>
    </row>
    <row r="53" spans="2:16" ht="12" x14ac:dyDescent="0.2">
      <c r="B53" s="27"/>
      <c r="C53" s="108"/>
      <c r="D53" s="125" t="s">
        <v>832</v>
      </c>
      <c r="E53" s="148" t="str">
        <f>IFERROR(VLOOKUP(D53,BD!$B:$D,2,FALSE),"")</f>
        <v>ASERP</v>
      </c>
      <c r="F53" s="149">
        <f>IF(COUNT(H53:P53)&gt;=5,SUM(LARGE(H53:P53,{1,2,3,4,5})),IF(COUNT(H53:P53)=4,SUM(LARGE(H53:P53,{1,2,3,4})),IF(COUNT(H53:P53)=3,SUM(LARGE(H53:P53,{1,2,3})),IF(COUNT(H53:P53)=2,SUM(LARGE(H53:P53,{1,2})),IF(COUNT(H53:P53)=1,SUM(LARGE(H53:P53,{1})),0)))))</f>
        <v>400</v>
      </c>
      <c r="G53" s="150">
        <f t="shared" si="1"/>
        <v>1</v>
      </c>
      <c r="H53" s="33"/>
      <c r="I53" s="33"/>
      <c r="J53" s="33"/>
      <c r="K53" s="33"/>
      <c r="L53" s="33"/>
      <c r="M53" s="33"/>
      <c r="N53" s="33">
        <v>400</v>
      </c>
      <c r="O53" s="33"/>
      <c r="P53" s="144"/>
    </row>
    <row r="54" spans="2:16" ht="12" x14ac:dyDescent="0.2">
      <c r="B54" s="27"/>
      <c r="C54" s="108"/>
      <c r="D54" s="125" t="s">
        <v>833</v>
      </c>
      <c r="E54" s="148" t="str">
        <f>IFERROR(VLOOKUP(D54,BD!$B:$D,2,FALSE),"")</f>
        <v>CIANORTE</v>
      </c>
      <c r="F54" s="149">
        <f>IF(COUNT(H54:P54)&gt;=5,SUM(LARGE(H54:P54,{1,2,3,4,5})),IF(COUNT(H54:P54)=4,SUM(LARGE(H54:P54,{1,2,3,4})),IF(COUNT(H54:P54)=3,SUM(LARGE(H54:P54,{1,2,3})),IF(COUNT(H54:P54)=2,SUM(LARGE(H54:P54,{1,2})),IF(COUNT(H54:P54)=1,SUM(LARGE(H54:P54,{1})),0)))))</f>
        <v>400</v>
      </c>
      <c r="G54" s="150">
        <f t="shared" si="1"/>
        <v>1</v>
      </c>
      <c r="H54" s="109"/>
      <c r="I54" s="33"/>
      <c r="J54" s="33"/>
      <c r="K54" s="33"/>
      <c r="L54" s="33"/>
      <c r="M54" s="33"/>
      <c r="N54" s="33">
        <v>400</v>
      </c>
      <c r="O54" s="33"/>
      <c r="P54" s="144"/>
    </row>
    <row r="55" spans="2:16" ht="12" x14ac:dyDescent="0.2">
      <c r="B55" s="27"/>
      <c r="C55" s="108"/>
      <c r="D55" s="123" t="s">
        <v>790</v>
      </c>
      <c r="E55" s="148" t="str">
        <f>IFERROR(VLOOKUP(D55,BD!$B:$D,2,FALSE),"")</f>
        <v>SMCC</v>
      </c>
      <c r="F55" s="149">
        <f>IF(COUNT(H55:P55)&gt;=5,SUM(LARGE(H55:P55,{1,2,3,4,5})),IF(COUNT(H55:P55)=4,SUM(LARGE(H55:P55,{1,2,3,4})),IF(COUNT(H55:P55)=3,SUM(LARGE(H55:P55,{1,2,3})),IF(COUNT(H55:P55)=2,SUM(LARGE(H55:P55,{1,2})),IF(COUNT(H55:P55)=1,SUM(LARGE(H55:P55,{1})),0)))))</f>
        <v>400</v>
      </c>
      <c r="G55" s="150">
        <f t="shared" si="1"/>
        <v>1</v>
      </c>
      <c r="H55" s="33"/>
      <c r="I55" s="33"/>
      <c r="J55" s="109"/>
      <c r="K55" s="33"/>
      <c r="L55" s="33"/>
      <c r="M55" s="33"/>
      <c r="N55" s="33">
        <v>400</v>
      </c>
      <c r="O55" s="33"/>
      <c r="P55" s="144"/>
    </row>
    <row r="56" spans="2:16" ht="12" x14ac:dyDescent="0.2">
      <c r="B56" s="27"/>
      <c r="C56" s="108">
        <v>47</v>
      </c>
      <c r="D56" s="125" t="s">
        <v>624</v>
      </c>
      <c r="E56" s="148" t="str">
        <f>IFERROR(VLOOKUP(D56,BD!$B:$D,2,FALSE),"")</f>
        <v>ZARDO</v>
      </c>
      <c r="F56" s="149">
        <f>IF(COUNT(H56:P56)&gt;=5,SUM(LARGE(H56:P56,{1,2,3,4,5})),IF(COUNT(H56:P56)=4,SUM(LARGE(H56:P56,{1,2,3,4})),IF(COUNT(H56:P56)=3,SUM(LARGE(H56:P56,{1,2,3})),IF(COUNT(H56:P56)=2,SUM(LARGE(H56:P56,{1,2})),IF(COUNT(H56:P56)=1,SUM(LARGE(H56:P56,{1})),0)))))</f>
        <v>320</v>
      </c>
      <c r="G56" s="150">
        <f t="shared" si="1"/>
        <v>1</v>
      </c>
      <c r="H56" s="33"/>
      <c r="I56" s="33"/>
      <c r="J56" s="33"/>
      <c r="K56" s="33"/>
      <c r="L56" s="33"/>
      <c r="M56" s="33">
        <v>320</v>
      </c>
      <c r="N56" s="33"/>
      <c r="O56" s="33"/>
      <c r="P56" s="144"/>
    </row>
    <row r="57" spans="2:16" ht="12" x14ac:dyDescent="0.2">
      <c r="B57" s="27"/>
      <c r="C57" s="108"/>
      <c r="D57" s="2" t="s">
        <v>461</v>
      </c>
      <c r="E57" s="148" t="str">
        <f>IFERROR(VLOOKUP(D57,BD!$B:$D,2,FALSE),"")</f>
        <v>ZARDO</v>
      </c>
      <c r="F57" s="149">
        <f>IF(COUNT(H57:P57)&gt;=5,SUM(LARGE(H57:P57,{1,2,3,4,5})),IF(COUNT(H57:P57)=4,SUM(LARGE(H57:P57,{1,2,3,4})),IF(COUNT(H57:P57)=3,SUM(LARGE(H57:P57,{1,2,3})),IF(COUNT(H57:P57)=2,SUM(LARGE(H57:P57,{1,2})),IF(COUNT(H57:P57)=1,SUM(LARGE(H57:P57,{1})),0)))))</f>
        <v>320</v>
      </c>
      <c r="G57" s="150">
        <f t="shared" si="1"/>
        <v>1</v>
      </c>
      <c r="H57" s="33"/>
      <c r="I57" s="33"/>
      <c r="J57" s="33">
        <v>320</v>
      </c>
      <c r="K57" s="33"/>
      <c r="L57" s="33"/>
      <c r="M57" s="33"/>
      <c r="N57" s="33"/>
      <c r="O57" s="33"/>
      <c r="P57" s="144"/>
    </row>
    <row r="58" spans="2:16" ht="12" x14ac:dyDescent="0.2">
      <c r="B58" s="27"/>
      <c r="C58" s="108"/>
      <c r="D58" s="126" t="s">
        <v>151</v>
      </c>
      <c r="E58" s="148" t="str">
        <f>IFERROR(VLOOKUP(D58,BD!$B:$D,2,FALSE),"")</f>
        <v>BME</v>
      </c>
      <c r="F58" s="149">
        <f>IF(COUNT(H58:P58)&gt;=5,SUM(LARGE(H58:P58,{1,2,3,4,5})),IF(COUNT(H58:P58)=4,SUM(LARGE(H58:P58,{1,2,3,4})),IF(COUNT(H58:P58)=3,SUM(LARGE(H58:P58,{1,2,3})),IF(COUNT(H58:P58)=2,SUM(LARGE(H58:P58,{1,2})),IF(COUNT(H58:P58)=1,SUM(LARGE(H58:P58,{1})),0)))))</f>
        <v>320</v>
      </c>
      <c r="G58" s="150">
        <f t="shared" si="1"/>
        <v>1</v>
      </c>
      <c r="H58" s="33"/>
      <c r="I58" s="33"/>
      <c r="J58" s="109">
        <v>320</v>
      </c>
      <c r="K58" s="109"/>
      <c r="L58" s="109"/>
      <c r="M58" s="109"/>
      <c r="N58" s="109"/>
      <c r="O58" s="33"/>
      <c r="P58" s="144"/>
    </row>
    <row r="59" spans="2:16" ht="12" x14ac:dyDescent="0.2">
      <c r="B59" s="27"/>
      <c r="C59" s="108"/>
      <c r="D59" s="2" t="s">
        <v>804</v>
      </c>
      <c r="E59" s="148" t="str">
        <f>IFERROR(VLOOKUP(D59,BD!$B:$D,2,FALSE),"")</f>
        <v>ZARDO</v>
      </c>
      <c r="F59" s="149">
        <f>IF(COUNT(H59:P59)&gt;=5,SUM(LARGE(H59:P59,{1,2,3,4,5})),IF(COUNT(H59:P59)=4,SUM(LARGE(H59:P59,{1,2,3,4})),IF(COUNT(H59:P59)=3,SUM(LARGE(H59:P59,{1,2,3})),IF(COUNT(H59:P59)=2,SUM(LARGE(H59:P59,{1,2})),IF(COUNT(H59:P59)=1,SUM(LARGE(H59:P59,{1})),0)))))</f>
        <v>320</v>
      </c>
      <c r="G59" s="150">
        <f t="shared" si="1"/>
        <v>1</v>
      </c>
      <c r="H59" s="33"/>
      <c r="I59" s="33"/>
      <c r="J59" s="33">
        <v>320</v>
      </c>
      <c r="K59" s="33"/>
      <c r="L59" s="33"/>
      <c r="M59" s="33"/>
      <c r="N59" s="33"/>
      <c r="O59" s="33"/>
      <c r="P59" s="144"/>
    </row>
    <row r="60" spans="2:16" ht="12" x14ac:dyDescent="0.2">
      <c r="B60" s="27"/>
      <c r="C60" s="108"/>
      <c r="D60" s="2" t="s">
        <v>853</v>
      </c>
      <c r="E60" s="148" t="str">
        <f>IFERROR(VLOOKUP(D60,BD!$B:$D,2,FALSE),"")</f>
        <v>AVULSO</v>
      </c>
      <c r="F60" s="149">
        <f>IF(COUNT(H60:P60)&gt;=5,SUM(LARGE(H60:P60,{1,2,3,4,5})),IF(COUNT(H60:P60)=4,SUM(LARGE(H60:P60,{1,2,3,4})),IF(COUNT(H60:P60)=3,SUM(LARGE(H60:P60,{1,2,3})),IF(COUNT(H60:P60)=2,SUM(LARGE(H60:P60,{1,2})),IF(COUNT(H60:P60)=1,SUM(LARGE(H60:P60,{1})),0)))))</f>
        <v>320</v>
      </c>
      <c r="G60" s="150">
        <f t="shared" si="1"/>
        <v>1</v>
      </c>
      <c r="H60" s="33"/>
      <c r="I60" s="33"/>
      <c r="J60" s="33"/>
      <c r="K60" s="33"/>
      <c r="L60" s="33"/>
      <c r="M60" s="33"/>
      <c r="N60" s="33"/>
      <c r="O60" s="33">
        <v>320</v>
      </c>
      <c r="P60" s="144"/>
    </row>
    <row r="61" spans="2:16" ht="12" x14ac:dyDescent="0.2">
      <c r="B61" s="27"/>
      <c r="C61" s="108"/>
      <c r="D61" s="2" t="s">
        <v>854</v>
      </c>
      <c r="E61" s="148" t="str">
        <f>IFERROR(VLOOKUP(D61,BD!$B:$D,2,FALSE),"")</f>
        <v>AVULSO</v>
      </c>
      <c r="F61" s="149">
        <f>IF(COUNT(H61:P61)&gt;=5,SUM(LARGE(H61:P61,{1,2,3,4,5})),IF(COUNT(H61:P61)=4,SUM(LARGE(H61:P61,{1,2,3,4})),IF(COUNT(H61:P61)=3,SUM(LARGE(H61:P61,{1,2,3})),IF(COUNT(H61:P61)=2,SUM(LARGE(H61:P61,{1,2})),IF(COUNT(H61:P61)=1,SUM(LARGE(H61:P61,{1})),0)))))</f>
        <v>320</v>
      </c>
      <c r="G61" s="150">
        <f t="shared" si="1"/>
        <v>1</v>
      </c>
      <c r="H61" s="33"/>
      <c r="I61" s="33"/>
      <c r="J61" s="33"/>
      <c r="K61" s="33"/>
      <c r="L61" s="33"/>
      <c r="M61" s="33"/>
      <c r="N61" s="33"/>
      <c r="O61" s="33">
        <v>320</v>
      </c>
      <c r="P61" s="144"/>
    </row>
    <row r="62" spans="2:16" ht="12" x14ac:dyDescent="0.2">
      <c r="B62" s="27"/>
      <c r="C62" s="108"/>
      <c r="D62" s="2" t="s">
        <v>855</v>
      </c>
      <c r="E62" s="148" t="str">
        <f>IFERROR(VLOOKUP(D62,BD!$B:$D,2,FALSE),"")</f>
        <v>ASSVP</v>
      </c>
      <c r="F62" s="149">
        <f>IF(COUNT(H62:P62)&gt;=5,SUM(LARGE(H62:P62,{1,2,3,4,5})),IF(COUNT(H62:P62)=4,SUM(LARGE(H62:P62,{1,2,3,4})),IF(COUNT(H62:P62)=3,SUM(LARGE(H62:P62,{1,2,3})),IF(COUNT(H62:P62)=2,SUM(LARGE(H62:P62,{1,2})),IF(COUNT(H62:P62)=1,SUM(LARGE(H62:P62,{1})),0)))))</f>
        <v>320</v>
      </c>
      <c r="G62" s="150">
        <f t="shared" si="1"/>
        <v>1</v>
      </c>
      <c r="H62" s="33"/>
      <c r="I62" s="33"/>
      <c r="J62" s="33"/>
      <c r="K62" s="33"/>
      <c r="L62" s="33"/>
      <c r="M62" s="33"/>
      <c r="N62" s="33"/>
      <c r="O62" s="33">
        <v>320</v>
      </c>
      <c r="P62" s="144"/>
    </row>
    <row r="63" spans="2:16" ht="12" x14ac:dyDescent="0.2">
      <c r="B63" s="27"/>
      <c r="C63" s="108"/>
      <c r="D63" s="123" t="s">
        <v>327</v>
      </c>
      <c r="E63" s="148" t="str">
        <f>IFERROR(VLOOKUP(D63,BD!$B:$D,2,FALSE),"")</f>
        <v>AVULSO</v>
      </c>
      <c r="F63" s="149">
        <f>IF(COUNT(H63:P63)&gt;=5,SUM(LARGE(H63:P63,{1,2,3,4,5})),IF(COUNT(H63:P63)=4,SUM(LARGE(H63:P63,{1,2,3,4})),IF(COUNT(H63:P63)=3,SUM(LARGE(H63:P63,{1,2,3})),IF(COUNT(H63:P63)=2,SUM(LARGE(H63:P63,{1,2})),IF(COUNT(H63:P63)=1,SUM(LARGE(H63:P63,{1})),0)))))</f>
        <v>320</v>
      </c>
      <c r="G63" s="150">
        <f t="shared" si="1"/>
        <v>1</v>
      </c>
      <c r="H63" s="33"/>
      <c r="I63" s="33"/>
      <c r="J63" s="33"/>
      <c r="K63" s="33"/>
      <c r="L63" s="33"/>
      <c r="M63" s="33"/>
      <c r="N63" s="33"/>
      <c r="O63" s="33">
        <v>320</v>
      </c>
      <c r="P63" s="144"/>
    </row>
    <row r="64" spans="2:16" ht="12" x14ac:dyDescent="0.2">
      <c r="B64" s="27"/>
      <c r="C64" s="108"/>
      <c r="D64" s="70" t="s">
        <v>852</v>
      </c>
      <c r="E64" s="148" t="str">
        <f>IFERROR(VLOOKUP(D64,BD!$B:$D,2,FALSE),"")</f>
        <v>AVULSO</v>
      </c>
      <c r="F64" s="149">
        <f>IF(COUNT(H64:P64)&gt;=5,SUM(LARGE(H64:P64,{1,2,3,4,5})),IF(COUNT(H64:P64)=4,SUM(LARGE(H64:P64,{1,2,3,4})),IF(COUNT(H64:P64)=3,SUM(LARGE(H64:P64,{1,2,3})),IF(COUNT(H64:P64)=2,SUM(LARGE(H64:P64,{1,2})),IF(COUNT(H64:P64)=1,SUM(LARGE(H64:P64,{1})),0)))))</f>
        <v>320</v>
      </c>
      <c r="G64" s="150">
        <f t="shared" si="1"/>
        <v>1</v>
      </c>
      <c r="H64" s="33"/>
      <c r="I64" s="33"/>
      <c r="J64" s="33"/>
      <c r="K64" s="33"/>
      <c r="L64" s="33"/>
      <c r="M64" s="33"/>
      <c r="N64" s="33"/>
      <c r="O64" s="33">
        <v>320</v>
      </c>
      <c r="P64" s="144"/>
    </row>
    <row r="65" spans="2:16" ht="12" x14ac:dyDescent="0.2">
      <c r="B65" s="27"/>
      <c r="C65" s="202">
        <v>56</v>
      </c>
      <c r="D65" s="206" t="s">
        <v>165</v>
      </c>
      <c r="E65" s="148" t="str">
        <f>IFERROR(VLOOKUP(D65,BD!$B:$D,2,FALSE),"")</f>
        <v>BME</v>
      </c>
      <c r="F65" s="149">
        <f>IF(COUNT(H65:P65)&gt;=5,SUM(LARGE(H65:P65,{1,2,3,4,5})),IF(COUNT(H65:P65)=4,SUM(LARGE(H65:P65,{1,2,3,4})),IF(COUNT(H65:P65)=3,SUM(LARGE(H65:P65,{1,2,3})),IF(COUNT(H65:P65)=2,SUM(LARGE(H65:P65,{1,2})),IF(COUNT(H65:P65)=1,SUM(LARGE(H65:P65,{1})),0)))))</f>
        <v>0</v>
      </c>
      <c r="G65" s="150">
        <f t="shared" si="1"/>
        <v>0</v>
      </c>
      <c r="H65" s="33"/>
      <c r="I65" s="33"/>
      <c r="J65" s="33"/>
      <c r="K65" s="33"/>
      <c r="L65" s="33"/>
      <c r="M65" s="33"/>
      <c r="N65" s="33"/>
      <c r="O65" s="33"/>
      <c r="P65" s="144"/>
    </row>
    <row r="66" spans="2:16" ht="12" x14ac:dyDescent="0.2">
      <c r="B66" s="27"/>
      <c r="C66" s="202"/>
      <c r="D66" s="203" t="s">
        <v>194</v>
      </c>
      <c r="E66" s="148" t="str">
        <f>IFERROR(VLOOKUP(D66,BD!$B:$D,2,FALSE),"")</f>
        <v>ASERP</v>
      </c>
      <c r="F66" s="149">
        <f>IF(COUNT(H66:P66)&gt;=5,SUM(LARGE(H66:P66,{1,2,3,4,5})),IF(COUNT(H66:P66)=4,SUM(LARGE(H66:P66,{1,2,3,4})),IF(COUNT(H66:P66)=3,SUM(LARGE(H66:P66,{1,2,3})),IF(COUNT(H66:P66)=2,SUM(LARGE(H66:P66,{1,2})),IF(COUNT(H66:P66)=1,SUM(LARGE(H66:P66,{1})),0)))))</f>
        <v>0</v>
      </c>
      <c r="G66" s="150">
        <f t="shared" si="1"/>
        <v>0</v>
      </c>
      <c r="H66" s="109"/>
      <c r="I66" s="33"/>
      <c r="J66" s="33"/>
      <c r="K66" s="33"/>
      <c r="L66" s="33"/>
      <c r="M66" s="33"/>
      <c r="N66" s="33"/>
      <c r="O66" s="33"/>
      <c r="P66" s="144"/>
    </row>
    <row r="67" spans="2:16" ht="12" x14ac:dyDescent="0.2">
      <c r="B67" s="27"/>
      <c r="C67" s="202"/>
      <c r="D67" s="212" t="s">
        <v>196</v>
      </c>
      <c r="E67" s="148" t="str">
        <f>IFERROR(VLOOKUP(D67,BD!$B:$D,2,FALSE),"")</f>
        <v>GRESFI</v>
      </c>
      <c r="F67" s="149">
        <f>IF(COUNT(H67:P67)&gt;=5,SUM(LARGE(H67:P67,{1,2,3,4,5})),IF(COUNT(H67:P67)=4,SUM(LARGE(H67:P67,{1,2,3,4})),IF(COUNT(H67:P67)=3,SUM(LARGE(H67:P67,{1,2,3})),IF(COUNT(H67:P67)=2,SUM(LARGE(H67:P67,{1,2})),IF(COUNT(H67:P67)=1,SUM(LARGE(H67:P67,{1})),0)))))</f>
        <v>0</v>
      </c>
      <c r="G67" s="150">
        <f t="shared" si="1"/>
        <v>0</v>
      </c>
      <c r="H67" s="33"/>
      <c r="I67" s="33"/>
      <c r="J67" s="33"/>
      <c r="K67" s="33"/>
      <c r="L67" s="33"/>
      <c r="M67" s="33"/>
      <c r="N67" s="33"/>
      <c r="O67" s="33"/>
      <c r="P67" s="144"/>
    </row>
    <row r="68" spans="2:16" ht="12" x14ac:dyDescent="0.2">
      <c r="B68" s="27"/>
      <c r="C68" s="202"/>
      <c r="D68" s="212" t="s">
        <v>267</v>
      </c>
      <c r="E68" s="148" t="str">
        <f>IFERROR(VLOOKUP(D68,BD!$B:$D,2,FALSE),"")</f>
        <v>ASERP</v>
      </c>
      <c r="F68" s="149">
        <f>IF(COUNT(H68:P68)&gt;=5,SUM(LARGE(H68:P68,{1,2,3,4,5})),IF(COUNT(H68:P68)=4,SUM(LARGE(H68:P68,{1,2,3,4})),IF(COUNT(H68:P68)=3,SUM(LARGE(H68:P68,{1,2,3})),IF(COUNT(H68:P68)=2,SUM(LARGE(H68:P68,{1,2})),IF(COUNT(H68:P68)=1,SUM(LARGE(H68:P68,{1})),0)))))</f>
        <v>0</v>
      </c>
      <c r="G68" s="150">
        <f t="shared" si="1"/>
        <v>0</v>
      </c>
      <c r="H68" s="33"/>
      <c r="I68" s="33"/>
      <c r="J68" s="109"/>
      <c r="K68" s="109"/>
      <c r="L68" s="109"/>
      <c r="M68" s="109"/>
      <c r="N68" s="109"/>
      <c r="O68" s="33"/>
      <c r="P68" s="144"/>
    </row>
    <row r="69" spans="2:16" ht="12" x14ac:dyDescent="0.2">
      <c r="B69" s="27"/>
      <c r="C69" s="202"/>
      <c r="D69" s="203" t="s">
        <v>229</v>
      </c>
      <c r="E69" s="148" t="str">
        <f>IFERROR(VLOOKUP(D69,BD!$B:$D,2,FALSE),"")</f>
        <v>LCC</v>
      </c>
      <c r="F69" s="149">
        <f>IF(COUNT(H69:P69)&gt;=5,SUM(LARGE(H69:P69,{1,2,3,4,5})),IF(COUNT(H69:P69)=4,SUM(LARGE(H69:P69,{1,2,3,4})),IF(COUNT(H69:P69)=3,SUM(LARGE(H69:P69,{1,2,3})),IF(COUNT(H69:P69)=2,SUM(LARGE(H69:P69,{1,2})),IF(COUNT(H69:P69)=1,SUM(LARGE(H69:P69,{1})),0)))))</f>
        <v>0</v>
      </c>
      <c r="G69" s="150">
        <f t="shared" si="1"/>
        <v>0</v>
      </c>
      <c r="H69" s="33"/>
      <c r="I69" s="33"/>
      <c r="J69" s="33"/>
      <c r="K69" s="33"/>
      <c r="L69" s="33"/>
      <c r="M69" s="33"/>
      <c r="N69" s="33"/>
      <c r="O69" s="33"/>
      <c r="P69" s="144"/>
    </row>
    <row r="70" spans="2:16" ht="12" x14ac:dyDescent="0.2">
      <c r="B70" s="27"/>
      <c r="C70" s="202"/>
      <c r="D70" s="203" t="s">
        <v>99</v>
      </c>
      <c r="E70" s="148" t="str">
        <f>IFERROR(VLOOKUP(D70,BD!$B:$D,2,FALSE),"")</f>
        <v>ILECE</v>
      </c>
      <c r="F70" s="149">
        <f>IF(COUNT(H70:P70)&gt;=5,SUM(LARGE(H70:P70,{1,2,3,4,5})),IF(COUNT(H70:P70)=4,SUM(LARGE(H70:P70,{1,2,3,4})),IF(COUNT(H70:P70)=3,SUM(LARGE(H70:P70,{1,2,3})),IF(COUNT(H70:P70)=2,SUM(LARGE(H70:P70,{1,2})),IF(COUNT(H70:P70)=1,SUM(LARGE(H70:P70,{1})),0)))))</f>
        <v>0</v>
      </c>
      <c r="G70" s="150">
        <f t="shared" si="1"/>
        <v>0</v>
      </c>
      <c r="H70" s="33"/>
      <c r="I70" s="33"/>
      <c r="J70" s="109"/>
      <c r="K70" s="109"/>
      <c r="L70" s="109"/>
      <c r="M70" s="109"/>
      <c r="N70" s="109"/>
      <c r="O70" s="33"/>
      <c r="P70" s="144"/>
    </row>
    <row r="71" spans="2:16" ht="12" x14ac:dyDescent="0.2">
      <c r="B71" s="27"/>
      <c r="C71" s="202"/>
      <c r="D71" s="210" t="s">
        <v>462</v>
      </c>
      <c r="E71" s="148" t="str">
        <f>IFERROR(VLOOKUP(D71,BD!$B:$D,2,FALSE),"")</f>
        <v>ASERP</v>
      </c>
      <c r="F71" s="149">
        <f>IF(COUNT(H71:P71)&gt;=5,SUM(LARGE(H71:P71,{1,2,3,4,5})),IF(COUNT(H71:P71)=4,SUM(LARGE(H71:P71,{1,2,3,4})),IF(COUNT(H71:P71)=3,SUM(LARGE(H71:P71,{1,2,3})),IF(COUNT(H71:P71)=2,SUM(LARGE(H71:P71,{1,2})),IF(COUNT(H71:P71)=1,SUM(LARGE(H71:P71,{1})),0)))))</f>
        <v>0</v>
      </c>
      <c r="G71" s="150">
        <f t="shared" si="1"/>
        <v>0</v>
      </c>
      <c r="H71" s="33"/>
      <c r="I71" s="33"/>
      <c r="J71" s="109"/>
      <c r="K71" s="33"/>
      <c r="L71" s="33"/>
      <c r="M71" s="33"/>
      <c r="N71" s="33"/>
      <c r="O71" s="33"/>
      <c r="P71" s="144"/>
    </row>
    <row r="72" spans="2:16" ht="12" x14ac:dyDescent="0.2">
      <c r="B72" s="27"/>
      <c r="C72" s="202"/>
      <c r="D72" s="210" t="s">
        <v>463</v>
      </c>
      <c r="E72" s="148" t="str">
        <f>IFERROR(VLOOKUP(D72,BD!$B:$D,2,FALSE),"")</f>
        <v>LCC</v>
      </c>
      <c r="F72" s="149">
        <f>IF(COUNT(H72:P72)&gt;=5,SUM(LARGE(H72:P72,{1,2,3,4,5})),IF(COUNT(H72:P72)=4,SUM(LARGE(H72:P72,{1,2,3,4})),IF(COUNT(H72:P72)=3,SUM(LARGE(H72:P72,{1,2,3})),IF(COUNT(H72:P72)=2,SUM(LARGE(H72:P72,{1,2})),IF(COUNT(H72:P72)=1,SUM(LARGE(H72:P72,{1})),0)))))</f>
        <v>0</v>
      </c>
      <c r="G72" s="150">
        <f t="shared" si="1"/>
        <v>0</v>
      </c>
      <c r="H72" s="33"/>
      <c r="I72" s="33"/>
      <c r="J72" s="33"/>
      <c r="K72" s="33"/>
      <c r="L72" s="33"/>
      <c r="M72" s="33"/>
      <c r="N72" s="33"/>
      <c r="O72" s="33"/>
      <c r="P72" s="144"/>
    </row>
    <row r="73" spans="2:16" ht="12" x14ac:dyDescent="0.2">
      <c r="B73" s="27"/>
      <c r="C73" s="202"/>
      <c r="D73" s="210" t="s">
        <v>464</v>
      </c>
      <c r="E73" s="148" t="str">
        <f>IFERROR(VLOOKUP(D73,BD!$B:$D,2,FALSE),"")</f>
        <v>ASERP</v>
      </c>
      <c r="F73" s="149">
        <f>IF(COUNT(H73:P73)&gt;=5,SUM(LARGE(H73:P73,{1,2,3,4,5})),IF(COUNT(H73:P73)=4,SUM(LARGE(H73:P73,{1,2,3,4})),IF(COUNT(H73:P73)=3,SUM(LARGE(H73:P73,{1,2,3})),IF(COUNT(H73:P73)=2,SUM(LARGE(H73:P73,{1,2})),IF(COUNT(H73:P73)=1,SUM(LARGE(H73:P73,{1})),0)))))</f>
        <v>0</v>
      </c>
      <c r="G73" s="150">
        <f t="shared" si="1"/>
        <v>0</v>
      </c>
      <c r="H73" s="109"/>
      <c r="I73" s="33"/>
      <c r="J73" s="33"/>
      <c r="K73" s="33"/>
      <c r="L73" s="33"/>
      <c r="M73" s="33"/>
      <c r="N73" s="33"/>
      <c r="O73" s="33"/>
      <c r="P73" s="144"/>
    </row>
    <row r="74" spans="2:16" ht="12" x14ac:dyDescent="0.2">
      <c r="B74" s="27"/>
      <c r="C74" s="108"/>
      <c r="D74" s="125"/>
      <c r="E74" s="148" t="str">
        <f>IFERROR(VLOOKUP(D74,BD!$B:$D,2,FALSE),"")</f>
        <v/>
      </c>
      <c r="F74" s="149">
        <f>IF(COUNT(H74:P74)&gt;=5,SUM(LARGE(H74:P74,{1,2,3,4,5})),IF(COUNT(H74:P74)=4,SUM(LARGE(H74:P74,{1,2,3,4})),IF(COUNT(H74:P74)=3,SUM(LARGE(H74:P74,{1,2,3})),IF(COUNT(H74:P74)=2,SUM(LARGE(H74:P74,{1,2})),IF(COUNT(H74:P74)=1,SUM(LARGE(H74:P74,{1})),0)))))</f>
        <v>0</v>
      </c>
      <c r="G74" s="150">
        <f t="shared" ref="G74:G79" si="2">COUNT(H74:P74)-COUNTIF(H74:P74,"=0")</f>
        <v>0</v>
      </c>
      <c r="H74" s="33"/>
      <c r="I74" s="33"/>
      <c r="J74" s="33"/>
      <c r="K74" s="33"/>
      <c r="L74" s="33"/>
      <c r="M74" s="33"/>
      <c r="N74" s="33"/>
      <c r="O74" s="33"/>
      <c r="P74" s="144"/>
    </row>
    <row r="75" spans="2:16" ht="12" x14ac:dyDescent="0.2">
      <c r="B75" s="27"/>
      <c r="C75" s="108"/>
      <c r="D75" s="123"/>
      <c r="E75" s="148" t="str">
        <f>IFERROR(VLOOKUP(D75,BD!$B:$D,2,FALSE),"")</f>
        <v/>
      </c>
      <c r="F75" s="149">
        <f>IF(COUNT(H75:P75)&gt;=5,SUM(LARGE(H75:P75,{1,2,3,4,5})),IF(COUNT(H75:P75)=4,SUM(LARGE(H75:P75,{1,2,3,4})),IF(COUNT(H75:P75)=3,SUM(LARGE(H75:P75,{1,2,3})),IF(COUNT(H75:P75)=2,SUM(LARGE(H75:P75,{1,2})),IF(COUNT(H75:P75)=1,SUM(LARGE(H75:P75,{1})),0)))))</f>
        <v>0</v>
      </c>
      <c r="G75" s="150">
        <f t="shared" si="2"/>
        <v>0</v>
      </c>
      <c r="H75" s="109"/>
      <c r="I75" s="33"/>
      <c r="J75" s="33"/>
      <c r="K75" s="33"/>
      <c r="L75" s="33"/>
      <c r="M75" s="33"/>
      <c r="N75" s="33"/>
      <c r="O75" s="33"/>
      <c r="P75" s="144"/>
    </row>
    <row r="76" spans="2:16" ht="12" x14ac:dyDescent="0.2">
      <c r="B76" s="27"/>
      <c r="C76" s="108"/>
      <c r="D76" s="70"/>
      <c r="E76" s="148" t="str">
        <f>IFERROR(VLOOKUP(D76,BD!$B:$D,2,FALSE),"")</f>
        <v/>
      </c>
      <c r="F76" s="149">
        <f>IF(COUNT(H76:P76)&gt;=5,SUM(LARGE(H76:P76,{1,2,3,4,5})),IF(COUNT(H76:P76)=4,SUM(LARGE(H76:P76,{1,2,3,4})),IF(COUNT(H76:P76)=3,SUM(LARGE(H76:P76,{1,2,3})),IF(COUNT(H76:P76)=2,SUM(LARGE(H76:P76,{1,2})),IF(COUNT(H76:P76)=1,SUM(LARGE(H76:P76,{1})),0)))))</f>
        <v>0</v>
      </c>
      <c r="G76" s="150">
        <f t="shared" si="2"/>
        <v>0</v>
      </c>
      <c r="H76" s="33"/>
      <c r="I76" s="33"/>
      <c r="J76" s="33"/>
      <c r="K76" s="33"/>
      <c r="L76" s="33"/>
      <c r="M76" s="33"/>
      <c r="N76" s="33"/>
      <c r="O76" s="33"/>
      <c r="P76" s="144"/>
    </row>
    <row r="77" spans="2:16" ht="12" x14ac:dyDescent="0.2">
      <c r="B77" s="27"/>
      <c r="C77" s="108"/>
      <c r="D77" s="70"/>
      <c r="E77" s="148" t="str">
        <f>IFERROR(VLOOKUP(D77,BD!$B:$D,2,FALSE),"")</f>
        <v/>
      </c>
      <c r="F77" s="149">
        <f>IF(COUNT(H77:P77)&gt;=5,SUM(LARGE(H77:P77,{1,2,3,4,5})),IF(COUNT(H77:P77)=4,SUM(LARGE(H77:P77,{1,2,3,4})),IF(COUNT(H77:P77)=3,SUM(LARGE(H77:P77,{1,2,3})),IF(COUNT(H77:P77)=2,SUM(LARGE(H77:P77,{1,2})),IF(COUNT(H77:P77)=1,SUM(LARGE(H77:P77,{1})),0)))))</f>
        <v>0</v>
      </c>
      <c r="G77" s="150">
        <f t="shared" si="2"/>
        <v>0</v>
      </c>
      <c r="H77" s="33"/>
      <c r="I77" s="33"/>
      <c r="J77" s="33"/>
      <c r="K77" s="33"/>
      <c r="L77" s="33"/>
      <c r="M77" s="33"/>
      <c r="N77" s="33"/>
      <c r="O77" s="33"/>
      <c r="P77" s="144"/>
    </row>
    <row r="78" spans="2:16" ht="12" x14ac:dyDescent="0.2">
      <c r="B78" s="27"/>
      <c r="C78" s="108"/>
      <c r="D78" s="70"/>
      <c r="E78" s="148" t="str">
        <f>IFERROR(VLOOKUP(D78,BD!$B:$D,2,FALSE),"")</f>
        <v/>
      </c>
      <c r="F78" s="149">
        <f>IF(COUNT(H78:P78)&gt;=5,SUM(LARGE(H78:P78,{1,2,3,4,5})),IF(COUNT(H78:P78)=4,SUM(LARGE(H78:P78,{1,2,3,4})),IF(COUNT(H78:P78)=3,SUM(LARGE(H78:P78,{1,2,3})),IF(COUNT(H78:P78)=2,SUM(LARGE(H78:P78,{1,2})),IF(COUNT(H78:P78)=1,SUM(LARGE(H78:P78,{1})),0)))))</f>
        <v>0</v>
      </c>
      <c r="G78" s="150">
        <f t="shared" si="2"/>
        <v>0</v>
      </c>
      <c r="H78" s="33"/>
      <c r="I78" s="33"/>
      <c r="J78" s="33"/>
      <c r="K78" s="33"/>
      <c r="L78" s="33"/>
      <c r="M78" s="33"/>
      <c r="N78" s="33"/>
      <c r="O78" s="33"/>
      <c r="P78" s="144"/>
    </row>
    <row r="79" spans="2:16" ht="12" x14ac:dyDescent="0.2">
      <c r="B79" s="27"/>
      <c r="C79" s="108"/>
      <c r="D79" s="129"/>
      <c r="E79" s="148" t="str">
        <f>IFERROR(VLOOKUP(D79,BD!$B:$D,2,FALSE),"")</f>
        <v/>
      </c>
      <c r="F79" s="149">
        <f>IF(COUNT(H79:P79)&gt;=5,SUM(LARGE(H79:P79,{1,2,3,4,5})),IF(COUNT(H79:P79)=4,SUM(LARGE(H79:P79,{1,2,3,4})),IF(COUNT(H79:P79)=3,SUM(LARGE(H79:P79,{1,2,3})),IF(COUNT(H79:P79)=2,SUM(LARGE(H79:P79,{1,2})),IF(COUNT(H79:P79)=1,SUM(LARGE(H79:P79,{1})),0)))))</f>
        <v>0</v>
      </c>
      <c r="G79" s="150">
        <f t="shared" si="2"/>
        <v>0</v>
      </c>
      <c r="H79" s="109"/>
      <c r="I79" s="33"/>
      <c r="J79" s="33"/>
      <c r="K79" s="33"/>
      <c r="L79" s="33"/>
      <c r="M79" s="33"/>
      <c r="N79" s="33"/>
      <c r="O79" s="33"/>
      <c r="P79" s="144"/>
    </row>
    <row r="80" spans="2:16" ht="6" customHeight="1" x14ac:dyDescent="0.2">
      <c r="B80" s="32"/>
      <c r="C80" s="14"/>
      <c r="D80" s="14"/>
      <c r="E80" s="97"/>
      <c r="F80" s="36"/>
      <c r="G80" s="41"/>
      <c r="H80" s="34"/>
      <c r="I80" s="34"/>
      <c r="J80" s="34"/>
      <c r="K80" s="34"/>
      <c r="L80" s="34"/>
      <c r="M80" s="34"/>
      <c r="N80" s="34"/>
      <c r="O80" s="34"/>
      <c r="P80" s="144"/>
    </row>
    <row r="81" spans="2:16" ht="12" x14ac:dyDescent="0.2">
      <c r="B81" s="27"/>
      <c r="C81" s="108" t="s">
        <v>150</v>
      </c>
      <c r="D81" s="70" t="s">
        <v>110</v>
      </c>
      <c r="E81" s="148" t="str">
        <f>IFERROR(VLOOKUP(D81,BD!$B:$D,2,FALSE),"")</f>
        <v>BME</v>
      </c>
      <c r="F81" s="149">
        <f>IF(COUNT(H81:P81)&gt;=5,SUM(LARGE(H81:P81,{1,2,3,4,5})),IF(COUNT(H81:P81)=4,SUM(LARGE(H81:P81,{1,2,3,4})),IF(COUNT(H81:P81)=3,SUM(LARGE(H81:P81,{1,2,3})),IF(COUNT(H81:P81)=2,SUM(LARGE(H81:P81,{1,2})),IF(COUNT(H81:P81)=1,SUM(LARGE(H81:P81,{1})),0)))))</f>
        <v>1600</v>
      </c>
      <c r="G81" s="150">
        <f t="shared" ref="G81:G91" si="3">COUNT(H81:P81)-COUNTIF(H81:P81,"=0")</f>
        <v>1</v>
      </c>
      <c r="H81" s="33">
        <v>1600</v>
      </c>
      <c r="I81" s="33"/>
      <c r="J81" s="33"/>
      <c r="K81" s="33"/>
      <c r="L81" s="33"/>
      <c r="M81" s="33"/>
      <c r="N81" s="33"/>
      <c r="O81" s="33"/>
      <c r="P81" s="144"/>
    </row>
    <row r="82" spans="2:16" ht="12" x14ac:dyDescent="0.2">
      <c r="B82" s="27"/>
      <c r="C82" s="108" t="s">
        <v>150</v>
      </c>
      <c r="D82" s="2" t="s">
        <v>741</v>
      </c>
      <c r="E82" s="148" t="str">
        <f>IFERROR(VLOOKUP(D82,BD!$B:$D,2,FALSE),"")</f>
        <v>BME</v>
      </c>
      <c r="F82" s="149">
        <f>IF(COUNT(H82:P82)&gt;=5,SUM(LARGE(H82:P82,{1,2,3,4,5})),IF(COUNT(H82:P82)=4,SUM(LARGE(H82:P82,{1,2,3,4})),IF(COUNT(H82:P82)=3,SUM(LARGE(H82:P82,{1,2,3})),IF(COUNT(H82:P82)=2,SUM(LARGE(H82:P82,{1,2})),IF(COUNT(H82:P82)=1,SUM(LARGE(H82:P82,{1})),0)))))</f>
        <v>1360</v>
      </c>
      <c r="G82" s="150">
        <f t="shared" si="3"/>
        <v>1</v>
      </c>
      <c r="H82" s="109">
        <v>1360</v>
      </c>
      <c r="I82" s="109"/>
      <c r="J82" s="109"/>
      <c r="K82" s="109"/>
      <c r="L82" s="109"/>
      <c r="M82" s="109"/>
      <c r="N82" s="109"/>
      <c r="O82" s="109"/>
      <c r="P82" s="144"/>
    </row>
    <row r="83" spans="2:16" ht="12" x14ac:dyDescent="0.2">
      <c r="B83" s="27"/>
      <c r="C83" s="108" t="s">
        <v>150</v>
      </c>
      <c r="D83" s="105" t="s">
        <v>126</v>
      </c>
      <c r="E83" s="148" t="str">
        <f>IFERROR(VLOOKUP(D83,BD!$B:$D,2,FALSE),"")</f>
        <v>BME</v>
      </c>
      <c r="F83" s="149">
        <f>IF(COUNT(H83:P83)&gt;=5,SUM(LARGE(H83:P83,{1,2,3,4,5})),IF(COUNT(H83:P83)=4,SUM(LARGE(H83:P83,{1,2,3,4})),IF(COUNT(H83:P83)=3,SUM(LARGE(H83:P83,{1,2,3})),IF(COUNT(H83:P83)=2,SUM(LARGE(H83:P83,{1,2})),IF(COUNT(H83:P83)=1,SUM(LARGE(H83:P83,{1})),0)))))</f>
        <v>640</v>
      </c>
      <c r="G83" s="150">
        <f t="shared" si="3"/>
        <v>1</v>
      </c>
      <c r="H83" s="109">
        <v>640</v>
      </c>
      <c r="I83" s="109"/>
      <c r="J83" s="109"/>
      <c r="K83" s="109"/>
      <c r="L83" s="109"/>
      <c r="M83" s="109"/>
      <c r="N83" s="109"/>
      <c r="O83" s="109"/>
      <c r="P83" s="144"/>
    </row>
    <row r="84" spans="2:16" ht="12" x14ac:dyDescent="0.2">
      <c r="B84" s="27"/>
      <c r="C84" s="108" t="s">
        <v>150</v>
      </c>
      <c r="D84" s="70" t="s">
        <v>615</v>
      </c>
      <c r="E84" s="148" t="str">
        <f>IFERROR(VLOOKUP(D84,BD!$B:$D,2,FALSE),"")</f>
        <v>ZARDO</v>
      </c>
      <c r="F84" s="149">
        <f>IF(COUNT(H84:P84)&gt;=5,SUM(LARGE(H84:P84,{1,2,3,4,5})),IF(COUNT(H84:P84)=4,SUM(LARGE(H84:P84,{1,2,3,4})),IF(COUNT(H84:P84)=3,SUM(LARGE(H84:P84,{1,2,3})),IF(COUNT(H84:P84)=2,SUM(LARGE(H84:P84,{1,2})),IF(COUNT(H84:P84)=1,SUM(LARGE(H84:P84,{1})),0)))))</f>
        <v>2480</v>
      </c>
      <c r="G84" s="150">
        <f t="shared" si="3"/>
        <v>2</v>
      </c>
      <c r="H84" s="33">
        <v>880</v>
      </c>
      <c r="I84" s="33">
        <v>1600</v>
      </c>
      <c r="J84" s="33"/>
      <c r="K84" s="33"/>
      <c r="L84" s="33"/>
      <c r="M84" s="33"/>
      <c r="N84" s="33"/>
      <c r="O84" s="33"/>
      <c r="P84" s="144"/>
    </row>
    <row r="85" spans="2:16" ht="12" x14ac:dyDescent="0.2">
      <c r="B85" s="27"/>
      <c r="C85" s="108" t="s">
        <v>150</v>
      </c>
      <c r="D85" s="70" t="s">
        <v>197</v>
      </c>
      <c r="E85" s="148" t="str">
        <f>IFERROR(VLOOKUP(D85,BD!$B:$D,2,FALSE),"")</f>
        <v>GRESFI</v>
      </c>
      <c r="F85" s="149">
        <f>IF(COUNT(H85:P85)&gt;=5,SUM(LARGE(H85:P85,{1,2,3,4,5})),IF(COUNT(H85:P85)=4,SUM(LARGE(H85:P85,{1,2,3,4})),IF(COUNT(H85:P85)=3,SUM(LARGE(H85:P85,{1,2,3})),IF(COUNT(H85:P85)=2,SUM(LARGE(H85:P85,{1,2})),IF(COUNT(H85:P85)=1,SUM(LARGE(H85:P85,{1})),0)))))</f>
        <v>1360</v>
      </c>
      <c r="G85" s="150">
        <f t="shared" si="3"/>
        <v>1</v>
      </c>
      <c r="H85" s="33"/>
      <c r="I85" s="109">
        <v>1360</v>
      </c>
      <c r="J85" s="109"/>
      <c r="K85" s="109"/>
      <c r="L85" s="109"/>
      <c r="M85" s="109"/>
      <c r="N85" s="109"/>
      <c r="O85" s="109"/>
      <c r="P85" s="144"/>
    </row>
    <row r="86" spans="2:16" ht="12" x14ac:dyDescent="0.2">
      <c r="B86" s="27"/>
      <c r="C86" s="108" t="s">
        <v>150</v>
      </c>
      <c r="D86" s="70" t="s">
        <v>202</v>
      </c>
      <c r="E86" s="148" t="str">
        <f>IFERROR(VLOOKUP(D86,BD!$B:$D,2,FALSE),"")</f>
        <v>GRESFI</v>
      </c>
      <c r="F86" s="149">
        <f>IF(COUNT(H86:P86)&gt;=5,SUM(LARGE(H86:P86,{1,2,3,4,5})),IF(COUNT(H86:P86)=4,SUM(LARGE(H86:P86,{1,2,3,4})),IF(COUNT(H86:P86)=3,SUM(LARGE(H86:P86,{1,2,3})),IF(COUNT(H86:P86)=2,SUM(LARGE(H86:P86,{1,2})),IF(COUNT(H86:P86)=1,SUM(LARGE(H86:P86,{1})),0)))))</f>
        <v>1600</v>
      </c>
      <c r="G86" s="150">
        <f t="shared" si="3"/>
        <v>1</v>
      </c>
      <c r="H86" s="109"/>
      <c r="I86" s="33"/>
      <c r="J86" s="33"/>
      <c r="K86" s="33">
        <v>1600</v>
      </c>
      <c r="L86" s="33"/>
      <c r="M86" s="33"/>
      <c r="N86" s="33"/>
      <c r="O86" s="33"/>
      <c r="P86" s="144"/>
    </row>
    <row r="87" spans="2:16" ht="12" x14ac:dyDescent="0.2">
      <c r="B87" s="27"/>
      <c r="C87" s="108" t="s">
        <v>150</v>
      </c>
      <c r="D87" s="105" t="s">
        <v>195</v>
      </c>
      <c r="E87" s="148" t="str">
        <f>IFERROR(VLOOKUP(D87,BD!$B:$D,2,FALSE),"")</f>
        <v>GRESFI</v>
      </c>
      <c r="F87" s="149">
        <f>IF(COUNT(H87:P87)&gt;=5,SUM(LARGE(H87:P87,{1,2,3,4,5})),IF(COUNT(H87:P87)=4,SUM(LARGE(H87:P87,{1,2,3,4})),IF(COUNT(H87:P87)=3,SUM(LARGE(H87:P87,{1,2,3})),IF(COUNT(H87:P87)=2,SUM(LARGE(H87:P87,{1,2})),IF(COUNT(H87:P87)=1,SUM(LARGE(H87:P87,{1})),0)))))</f>
        <v>2240</v>
      </c>
      <c r="G87" s="150">
        <f t="shared" si="3"/>
        <v>2</v>
      </c>
      <c r="H87" s="33">
        <v>880</v>
      </c>
      <c r="I87" s="109"/>
      <c r="J87" s="33"/>
      <c r="K87" s="33">
        <v>1360</v>
      </c>
      <c r="L87" s="33"/>
      <c r="M87" s="33"/>
      <c r="N87" s="33"/>
      <c r="O87" s="33"/>
      <c r="P87" s="144"/>
    </row>
    <row r="88" spans="2:16" ht="12" x14ac:dyDescent="0.2">
      <c r="B88" s="27"/>
      <c r="C88" s="108" t="s">
        <v>150</v>
      </c>
      <c r="D88" s="105" t="s">
        <v>106</v>
      </c>
      <c r="E88" s="148" t="str">
        <f>IFERROR(VLOOKUP(D88,BD!$B:$D,2,FALSE),"")</f>
        <v>SMCC</v>
      </c>
      <c r="F88" s="149">
        <f>IF(COUNT(H88:P88)&gt;=5,SUM(LARGE(H88:P88,{1,2,3,4,5})),IF(COUNT(H88:P88)=4,SUM(LARGE(H88:P88,{1,2,3,4})),IF(COUNT(H88:P88)=3,SUM(LARGE(H88:P88,{1,2,3})),IF(COUNT(H88:P88)=2,SUM(LARGE(H88:P88,{1,2})),IF(COUNT(H88:P88)=1,SUM(LARGE(H88:P88,{1})),0)))))</f>
        <v>3040</v>
      </c>
      <c r="G88" s="150">
        <f t="shared" si="3"/>
        <v>3</v>
      </c>
      <c r="H88" s="109"/>
      <c r="I88" s="33"/>
      <c r="J88" s="33">
        <v>800</v>
      </c>
      <c r="K88" s="33">
        <v>880</v>
      </c>
      <c r="L88" s="33">
        <v>1360</v>
      </c>
      <c r="M88" s="33"/>
      <c r="N88" s="33"/>
      <c r="O88" s="33"/>
      <c r="P88" s="144"/>
    </row>
    <row r="89" spans="2:16" ht="12" x14ac:dyDescent="0.2">
      <c r="B89" s="27"/>
      <c r="C89" s="108" t="s">
        <v>150</v>
      </c>
      <c r="D89" s="70" t="s">
        <v>183</v>
      </c>
      <c r="E89" s="148" t="str">
        <f>IFERROR(VLOOKUP(D89,BD!$B:$D,2,FALSE),"")</f>
        <v>ASSVP</v>
      </c>
      <c r="F89" s="149">
        <f>IF(COUNT(H89:P89)&gt;=5,SUM(LARGE(H89:P89,{1,2,3,4,5})),IF(COUNT(H89:P89)=4,SUM(LARGE(H89:P89,{1,2,3,4})),IF(COUNT(H89:P89)=3,SUM(LARGE(H89:P89,{1,2,3})),IF(COUNT(H89:P89)=2,SUM(LARGE(H89:P89,{1,2})),IF(COUNT(H89:P89)=1,SUM(LARGE(H89:P89,{1})),0)))))</f>
        <v>1600</v>
      </c>
      <c r="G89" s="150">
        <f t="shared" si="3"/>
        <v>1</v>
      </c>
      <c r="H89" s="33"/>
      <c r="I89" s="33"/>
      <c r="J89" s="33"/>
      <c r="K89" s="33"/>
      <c r="L89" s="33">
        <v>1600</v>
      </c>
      <c r="M89" s="33"/>
      <c r="N89" s="33"/>
      <c r="O89" s="33"/>
      <c r="P89" s="144"/>
    </row>
    <row r="90" spans="2:16" ht="12" x14ac:dyDescent="0.2">
      <c r="B90" s="27"/>
      <c r="C90" s="108" t="s">
        <v>150</v>
      </c>
      <c r="D90" s="125" t="s">
        <v>714</v>
      </c>
      <c r="E90" s="148" t="str">
        <f>IFERROR(VLOOKUP(D90,BD!$B:$D,2,FALSE),"")</f>
        <v>ASSVP</v>
      </c>
      <c r="F90" s="149">
        <f>IF(COUNT(H90:P90)&gt;=5,SUM(LARGE(H90:P90,{1,2,3,4,5})),IF(COUNT(H90:P90)=4,SUM(LARGE(H90:P90,{1,2,3,4})),IF(COUNT(H90:P90)=3,SUM(LARGE(H90:P90,{1,2,3})),IF(COUNT(H90:P90)=2,SUM(LARGE(H90:P90,{1,2})),IF(COUNT(H90:P90)=1,SUM(LARGE(H90:P90,{1})),0)))))</f>
        <v>4000</v>
      </c>
      <c r="G90" s="150">
        <f t="shared" si="3"/>
        <v>4</v>
      </c>
      <c r="H90" s="33">
        <v>1120</v>
      </c>
      <c r="I90" s="33">
        <v>880</v>
      </c>
      <c r="J90" s="33"/>
      <c r="K90" s="33">
        <v>400</v>
      </c>
      <c r="L90" s="33"/>
      <c r="M90" s="33"/>
      <c r="N90" s="33">
        <v>1600</v>
      </c>
      <c r="O90" s="33"/>
      <c r="P90" s="144"/>
    </row>
    <row r="91" spans="2:16" ht="12" x14ac:dyDescent="0.2">
      <c r="B91" s="27"/>
      <c r="C91" s="108" t="s">
        <v>150</v>
      </c>
      <c r="D91" s="127" t="s">
        <v>169</v>
      </c>
      <c r="E91" s="148" t="str">
        <f>IFERROR(VLOOKUP(D91,BD!$B:$D,2,FALSE),"")</f>
        <v>ASSVP</v>
      </c>
      <c r="F91" s="149">
        <f>IF(COUNT(H91:P91)&gt;=5,SUM(LARGE(H91:P91,{1,2,3,4,5})),IF(COUNT(H91:P91)=4,SUM(LARGE(H91:P91,{1,2,3,4})),IF(COUNT(H91:P91)=3,SUM(LARGE(H91:P91,{1,2,3})),IF(COUNT(H91:P91)=2,SUM(LARGE(H91:P91,{1,2})),IF(COUNT(H91:P91)=1,SUM(LARGE(H91:P91,{1})),0)))))</f>
        <v>1360</v>
      </c>
      <c r="G91" s="150">
        <f t="shared" si="3"/>
        <v>1</v>
      </c>
      <c r="H91" s="33"/>
      <c r="I91" s="33"/>
      <c r="J91" s="33"/>
      <c r="K91" s="33"/>
      <c r="L91" s="33"/>
      <c r="M91" s="33"/>
      <c r="N91" s="33">
        <v>1360</v>
      </c>
      <c r="O91" s="33"/>
      <c r="P91" s="144"/>
    </row>
    <row r="92" spans="2:16" x14ac:dyDescent="0.2">
      <c r="B92" s="31"/>
      <c r="C92" s="17"/>
      <c r="D92" s="17"/>
      <c r="E92" s="92"/>
      <c r="F92" s="38"/>
      <c r="G92" s="38"/>
      <c r="H92" s="35"/>
      <c r="I92" s="35"/>
      <c r="J92" s="35"/>
      <c r="K92" s="35"/>
      <c r="L92" s="35"/>
      <c r="M92" s="35"/>
      <c r="N92" s="35"/>
      <c r="O92" s="35"/>
      <c r="P92" s="144"/>
    </row>
    <row r="93" spans="2:16" s="21" customFormat="1" x14ac:dyDescent="0.2">
      <c r="B93" s="28"/>
      <c r="C93" s="19"/>
      <c r="D93" s="20" t="str">
        <f>SM!D41</f>
        <v>CONTAGEM DE SEMANAS</v>
      </c>
      <c r="E93" s="95"/>
      <c r="F93" s="18"/>
      <c r="G93" s="18"/>
      <c r="H93" s="102">
        <f>SM!H$41</f>
        <v>52</v>
      </c>
      <c r="I93" s="102">
        <f>SM!I$41</f>
        <v>30</v>
      </c>
      <c r="J93" s="102">
        <f>SM!J$41</f>
        <v>25</v>
      </c>
      <c r="K93" s="102">
        <f>SM!K$41</f>
        <v>22</v>
      </c>
      <c r="L93" s="102">
        <f>SM!L$41</f>
        <v>10</v>
      </c>
      <c r="M93" s="102">
        <f>SM!M$41</f>
        <v>6</v>
      </c>
      <c r="N93" s="102">
        <f>SM!N$41</f>
        <v>2</v>
      </c>
      <c r="O93" s="102">
        <f>SM!O$41</f>
        <v>1</v>
      </c>
      <c r="P93" s="145"/>
    </row>
  </sheetData>
  <sheetProtection selectLockedCells="1" selectUnlockedCells="1"/>
  <sortState ref="D10:O73">
    <sortCondition descending="1" ref="F10:F73"/>
    <sortCondition descending="1" ref="G10:G73"/>
  </sortState>
  <mergeCells count="5">
    <mergeCell ref="C6:C8"/>
    <mergeCell ref="D6:D8"/>
    <mergeCell ref="F6:F8"/>
    <mergeCell ref="G6:G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rowBreaks count="1" manualBreakCount="1">
    <brk id="79" min="1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D10:D91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4"/>
  <sheetViews>
    <sheetView showGridLines="0" zoomScaleNormal="100" zoomScaleSheetLayoutView="100" workbookViewId="0">
      <selection activeCell="E25" sqref="E25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5" width="8.28515625" style="4" customWidth="1"/>
    <col min="16" max="16" width="1.85546875" style="4" customWidth="1"/>
    <col min="17" max="16384" width="9.28515625" style="4"/>
  </cols>
  <sheetData>
    <row r="1" spans="2:16" x14ac:dyDescent="0.2">
      <c r="D1" s="103" t="s">
        <v>96</v>
      </c>
    </row>
    <row r="2" spans="2:16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</row>
    <row r="3" spans="2:16" ht="12" x14ac:dyDescent="0.2">
      <c r="B3" s="7" t="s">
        <v>378</v>
      </c>
      <c r="D3" s="8">
        <f>SM!D3</f>
        <v>43052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</row>
    <row r="4" spans="2:16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</row>
    <row r="5" spans="2:16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43"/>
    </row>
    <row r="6" spans="2:16" ht="12" customHeight="1" x14ac:dyDescent="0.2">
      <c r="B6" s="26"/>
      <c r="C6" s="216" t="s">
        <v>1</v>
      </c>
      <c r="D6" s="216" t="str">
        <f>SM!D6</f>
        <v>ATLETA</v>
      </c>
      <c r="E6" s="221" t="str">
        <f>SM!E6</f>
        <v>ENTIDADE</v>
      </c>
      <c r="F6" s="217" t="str">
        <f>SM!F6</f>
        <v>TOTAL RK52</v>
      </c>
      <c r="G6" s="215" t="str">
        <f>SM!G6</f>
        <v>Torneios</v>
      </c>
      <c r="H6" s="11" t="str">
        <f>SM!H6</f>
        <v>4o</v>
      </c>
      <c r="I6" s="11" t="str">
        <f>SM!I6</f>
        <v>1o</v>
      </c>
      <c r="J6" s="11" t="str">
        <f>SM!J6</f>
        <v>1o</v>
      </c>
      <c r="K6" s="11" t="str">
        <f>SM!K6</f>
        <v>2o</v>
      </c>
      <c r="L6" s="11" t="str">
        <f>SM!L6</f>
        <v>3o</v>
      </c>
      <c r="M6" s="11" t="str">
        <f>SM!M6</f>
        <v>2o</v>
      </c>
      <c r="N6" s="11" t="str">
        <f>SM!N6</f>
        <v>4o</v>
      </c>
      <c r="O6" s="11" t="str">
        <f>SM!O6</f>
        <v>1o</v>
      </c>
      <c r="P6" s="144"/>
    </row>
    <row r="7" spans="2:16" ht="12" x14ac:dyDescent="0.2">
      <c r="B7" s="26"/>
      <c r="C7" s="216"/>
      <c r="D7" s="216">
        <f>SM!D7</f>
        <v>0</v>
      </c>
      <c r="E7" s="221">
        <f>SM!E7</f>
        <v>0</v>
      </c>
      <c r="F7" s="217">
        <f>SM!F7</f>
        <v>0</v>
      </c>
      <c r="G7" s="215">
        <f>SM!G7</f>
        <v>0</v>
      </c>
      <c r="H7" s="12" t="str">
        <f>SM!H7</f>
        <v>EST</v>
      </c>
      <c r="I7" s="12" t="str">
        <f>SM!I7</f>
        <v>EST</v>
      </c>
      <c r="J7" s="12" t="str">
        <f>SM!J7</f>
        <v>M-CWB</v>
      </c>
      <c r="K7" s="12" t="str">
        <f>SM!K7</f>
        <v>EST</v>
      </c>
      <c r="L7" s="12" t="str">
        <f>SM!L7</f>
        <v>EST</v>
      </c>
      <c r="M7" s="12" t="str">
        <f>SM!M7</f>
        <v>M-CWB</v>
      </c>
      <c r="N7" s="12" t="str">
        <f>SM!N7</f>
        <v>EST</v>
      </c>
      <c r="O7" s="12" t="str">
        <f>SM!O7</f>
        <v>M-OES</v>
      </c>
      <c r="P7" s="144"/>
    </row>
    <row r="8" spans="2:16" ht="12" x14ac:dyDescent="0.2">
      <c r="B8" s="29"/>
      <c r="C8" s="216"/>
      <c r="D8" s="216">
        <f>SM!D8</f>
        <v>0</v>
      </c>
      <c r="E8" s="221">
        <f>SM!E8</f>
        <v>0</v>
      </c>
      <c r="F8" s="217">
        <f>SM!F8</f>
        <v>0</v>
      </c>
      <c r="G8" s="215">
        <f>SM!G8</f>
        <v>0</v>
      </c>
      <c r="H8" s="13">
        <f>SM!H8</f>
        <v>42689</v>
      </c>
      <c r="I8" s="13">
        <f>SM!I8</f>
        <v>42849</v>
      </c>
      <c r="J8" s="13">
        <f>SM!J8</f>
        <v>42884</v>
      </c>
      <c r="K8" s="13">
        <f>SM!K8</f>
        <v>42905</v>
      </c>
      <c r="L8" s="13">
        <f>SM!L8</f>
        <v>42988</v>
      </c>
      <c r="M8" s="13">
        <f>SM!M8</f>
        <v>43017</v>
      </c>
      <c r="N8" s="13">
        <f>SM!N8</f>
        <v>43045</v>
      </c>
      <c r="O8" s="13">
        <f>SM!O8</f>
        <v>43052</v>
      </c>
      <c r="P8" s="144"/>
    </row>
    <row r="9" spans="2:16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144"/>
    </row>
    <row r="10" spans="2:16" ht="12" x14ac:dyDescent="0.2">
      <c r="B10" s="27"/>
      <c r="C10" s="204">
        <v>1</v>
      </c>
      <c r="D10" s="207" t="s">
        <v>245</v>
      </c>
      <c r="E10" s="148" t="str">
        <f>IFERROR(VLOOKUP(D10,BD!$B:$D,2,FALSE),"")</f>
        <v>ZARDO</v>
      </c>
      <c r="F10" s="149">
        <f>IF(COUNT(H10:P10)&gt;=5,SUM(LARGE(H10:P10,{1,2,3,4,5})),IF(COUNT(H10:P10)=4,SUM(LARGE(H10:P10,{1,2,3,4})),IF(COUNT(H10:P10)=3,SUM(LARGE(H10:P10,{1,2,3})),IF(COUNT(H10:P10)=2,SUM(LARGE(H10:P10,{1,2})),IF(COUNT(H10:P10)=1,SUM(LARGE(H10:P10,{1})),0)))))</f>
        <v>6000</v>
      </c>
      <c r="G10" s="150">
        <f t="shared" ref="G10:G27" si="0">COUNT(H10:P10)-COUNTIF(H10:P10,"=0")</f>
        <v>6</v>
      </c>
      <c r="H10" s="33"/>
      <c r="I10" s="33">
        <v>880</v>
      </c>
      <c r="J10" s="33">
        <v>680</v>
      </c>
      <c r="K10" s="33">
        <v>1360</v>
      </c>
      <c r="L10" s="33">
        <v>1360</v>
      </c>
      <c r="M10" s="33">
        <v>800</v>
      </c>
      <c r="N10" s="33">
        <v>1600</v>
      </c>
      <c r="O10" s="33"/>
      <c r="P10" s="144"/>
    </row>
    <row r="11" spans="2:16" ht="12" x14ac:dyDescent="0.2">
      <c r="B11" s="27"/>
      <c r="C11" s="108">
        <v>2</v>
      </c>
      <c r="D11" s="70" t="s">
        <v>273</v>
      </c>
      <c r="E11" s="148" t="str">
        <f>IFERROR(VLOOKUP(D11,BD!$B:$D,2,FALSE),"")</f>
        <v>ASSVP</v>
      </c>
      <c r="F11" s="149">
        <f>IF(COUNT(H11:P11)&gt;=5,SUM(LARGE(H11:P11,{1,2,3,4,5})),IF(COUNT(H11:P11)=4,SUM(LARGE(H11:P11,{1,2,3,4})),IF(COUNT(H11:P11)=3,SUM(LARGE(H11:P11,{1,2,3})),IF(COUNT(H11:P11)=2,SUM(LARGE(H11:P11,{1,2})),IF(COUNT(H11:P11)=1,SUM(LARGE(H11:P11,{1})),0)))))</f>
        <v>4920</v>
      </c>
      <c r="G11" s="150">
        <f t="shared" si="0"/>
        <v>5</v>
      </c>
      <c r="H11" s="33"/>
      <c r="I11" s="33">
        <v>1360</v>
      </c>
      <c r="J11" s="33"/>
      <c r="K11" s="33">
        <v>880</v>
      </c>
      <c r="L11" s="33">
        <v>640</v>
      </c>
      <c r="M11" s="33"/>
      <c r="N11" s="33">
        <v>1360</v>
      </c>
      <c r="O11" s="33">
        <v>680</v>
      </c>
      <c r="P11" s="144"/>
    </row>
    <row r="12" spans="2:16" ht="12" x14ac:dyDescent="0.2">
      <c r="B12" s="27"/>
      <c r="C12" s="108">
        <v>3</v>
      </c>
      <c r="D12" s="70" t="s">
        <v>247</v>
      </c>
      <c r="E12" s="148" t="str">
        <f>IFERROR(VLOOKUP(D12,BD!$B:$D,2,FALSE),"")</f>
        <v>BME</v>
      </c>
      <c r="F12" s="149">
        <f>IF(COUNT(H12:P12)&gt;=5,SUM(LARGE(H12:P12,{1,2,3,4,5})),IF(COUNT(H12:P12)=4,SUM(LARGE(H12:P12,{1,2,3,4})),IF(COUNT(H12:P12)=3,SUM(LARGE(H12:P12,{1,2,3})),IF(COUNT(H12:P12)=2,SUM(LARGE(H12:P12,{1,2})),IF(COUNT(H12:P12)=1,SUM(LARGE(H12:P12,{1})),0)))))</f>
        <v>3520</v>
      </c>
      <c r="G12" s="150">
        <f t="shared" si="0"/>
        <v>5</v>
      </c>
      <c r="H12" s="33"/>
      <c r="I12" s="33"/>
      <c r="J12" s="33">
        <v>440</v>
      </c>
      <c r="K12" s="33">
        <v>880</v>
      </c>
      <c r="L12" s="33">
        <v>880</v>
      </c>
      <c r="M12" s="33">
        <v>440</v>
      </c>
      <c r="N12" s="33">
        <v>880</v>
      </c>
      <c r="O12" s="33"/>
      <c r="P12" s="144"/>
    </row>
    <row r="13" spans="2:16" ht="12" x14ac:dyDescent="0.2">
      <c r="B13" s="27"/>
      <c r="C13" s="108">
        <v>4</v>
      </c>
      <c r="D13" s="2" t="s">
        <v>379</v>
      </c>
      <c r="E13" s="148" t="str">
        <f>IFERROR(VLOOKUP(D13,BD!$B:$D,2,FALSE),"")</f>
        <v>GRESFI</v>
      </c>
      <c r="F13" s="149">
        <f>IF(COUNT(H13:P13)&gt;=5,SUM(LARGE(H13:P13,{1,2,3,4,5})),IF(COUNT(H13:P13)=4,SUM(LARGE(H13:P13,{1,2,3,4})),IF(COUNT(H13:P13)=3,SUM(LARGE(H13:P13,{1,2,3})),IF(COUNT(H13:P13)=2,SUM(LARGE(H13:P13,{1,2})),IF(COUNT(H13:P13)=1,SUM(LARGE(H13:P13,{1})),0)))))</f>
        <v>2400</v>
      </c>
      <c r="G13" s="150">
        <f t="shared" si="0"/>
        <v>3</v>
      </c>
      <c r="H13" s="33"/>
      <c r="I13" s="33">
        <v>880</v>
      </c>
      <c r="J13" s="33"/>
      <c r="K13" s="33">
        <v>880</v>
      </c>
      <c r="L13" s="33">
        <v>640</v>
      </c>
      <c r="M13" s="33"/>
      <c r="N13" s="33"/>
      <c r="O13" s="33"/>
      <c r="P13" s="144"/>
    </row>
    <row r="14" spans="2:16" ht="12" x14ac:dyDescent="0.2">
      <c r="B14" s="27"/>
      <c r="C14" s="108">
        <v>5</v>
      </c>
      <c r="D14" s="70" t="s">
        <v>465</v>
      </c>
      <c r="E14" s="148" t="str">
        <f>IFERROR(VLOOKUP(D14,BD!$B:$D,2,FALSE),"")</f>
        <v>GRESFI</v>
      </c>
      <c r="F14" s="149">
        <f>IF(COUNT(H14:P14)&gt;=5,SUM(LARGE(H14:P14,{1,2,3,4,5})),IF(COUNT(H14:P14)=4,SUM(LARGE(H14:P14,{1,2,3,4})),IF(COUNT(H14:P14)=3,SUM(LARGE(H14:P14,{1,2,3})),IF(COUNT(H14:P14)=2,SUM(LARGE(H14:P14,{1,2})),IF(COUNT(H14:P14)=1,SUM(LARGE(H14:P14,{1})),0)))))</f>
        <v>2240</v>
      </c>
      <c r="G14" s="150">
        <f t="shared" si="0"/>
        <v>2</v>
      </c>
      <c r="H14" s="33"/>
      <c r="I14" s="33"/>
      <c r="J14" s="33"/>
      <c r="K14" s="33">
        <v>1120</v>
      </c>
      <c r="L14" s="33">
        <v>1120</v>
      </c>
      <c r="M14" s="33"/>
      <c r="N14" s="33"/>
      <c r="O14" s="33"/>
      <c r="P14" s="144"/>
    </row>
    <row r="15" spans="2:16" ht="12" x14ac:dyDescent="0.2">
      <c r="B15" s="27"/>
      <c r="C15" s="108"/>
      <c r="D15" s="70" t="s">
        <v>835</v>
      </c>
      <c r="E15" s="243" t="s">
        <v>354</v>
      </c>
      <c r="F15" s="149">
        <f>IF(COUNT(H15:P15)&gt;=5,SUM(LARGE(H15:P15,{1,2,3,4,5})),IF(COUNT(H15:P15)=4,SUM(LARGE(H15:P15,{1,2,3,4})),IF(COUNT(H15:P15)=3,SUM(LARGE(H15:P15,{1,2,3})),IF(COUNT(H15:P15)=2,SUM(LARGE(H15:P15,{1,2})),IF(COUNT(H15:P15)=1,SUM(LARGE(H15:P15,{1})),0)))))</f>
        <v>2240</v>
      </c>
      <c r="G15" s="150">
        <f t="shared" si="0"/>
        <v>2</v>
      </c>
      <c r="H15" s="33"/>
      <c r="I15" s="33"/>
      <c r="J15" s="33"/>
      <c r="K15" s="33"/>
      <c r="L15" s="33">
        <v>1120</v>
      </c>
      <c r="M15" s="33"/>
      <c r="N15" s="33">
        <v>1120</v>
      </c>
      <c r="O15" s="33"/>
      <c r="P15" s="144"/>
    </row>
    <row r="16" spans="2:16" ht="12" x14ac:dyDescent="0.2">
      <c r="B16" s="27"/>
      <c r="C16" s="108">
        <v>7</v>
      </c>
      <c r="D16" s="70" t="s">
        <v>826</v>
      </c>
      <c r="E16" s="148" t="str">
        <f>IFERROR(VLOOKUP(D16,BD!$B:$D,2,FALSE),"")</f>
        <v>CC</v>
      </c>
      <c r="F16" s="149">
        <f>IF(COUNT(H16:P16)&gt;=5,SUM(LARGE(H16:P16,{1,2,3,4,5})),IF(COUNT(H16:P16)=4,SUM(LARGE(H16:P16,{1,2,3,4})),IF(COUNT(H16:P16)=3,SUM(LARGE(H16:P16,{1,2,3})),IF(COUNT(H16:P16)=2,SUM(LARGE(H16:P16,{1,2})),IF(COUNT(H16:P16)=1,SUM(LARGE(H16:P16,{1})),0)))))</f>
        <v>1800</v>
      </c>
      <c r="G16" s="150">
        <f t="shared" si="0"/>
        <v>2</v>
      </c>
      <c r="H16" s="33"/>
      <c r="I16" s="33"/>
      <c r="J16" s="33"/>
      <c r="K16" s="33"/>
      <c r="L16" s="33"/>
      <c r="M16" s="33">
        <v>680</v>
      </c>
      <c r="N16" s="33">
        <v>1120</v>
      </c>
      <c r="O16" s="33"/>
      <c r="P16" s="144"/>
    </row>
    <row r="17" spans="2:16" ht="12" x14ac:dyDescent="0.2">
      <c r="B17" s="27"/>
      <c r="C17" s="108">
        <v>8</v>
      </c>
      <c r="D17" s="70" t="s">
        <v>467</v>
      </c>
      <c r="E17" s="148" t="str">
        <f>IFERROR(VLOOKUP(D17,BD!$B:$D,2,FALSE),"")</f>
        <v>BME</v>
      </c>
      <c r="F17" s="149">
        <f>IF(COUNT(H17:P17)&gt;=5,SUM(LARGE(H17:P17,{1,2,3,4,5})),IF(COUNT(H17:P17)=4,SUM(LARGE(H17:P17,{1,2,3,4})),IF(COUNT(H17:P17)=3,SUM(LARGE(H17:P17,{1,2,3})),IF(COUNT(H17:P17)=2,SUM(LARGE(H17:P17,{1,2})),IF(COUNT(H17:P17)=1,SUM(LARGE(H17:P17,{1})),0)))))</f>
        <v>1640</v>
      </c>
      <c r="G17" s="150">
        <f t="shared" si="0"/>
        <v>3</v>
      </c>
      <c r="H17" s="33"/>
      <c r="I17" s="33"/>
      <c r="J17" s="33">
        <v>440</v>
      </c>
      <c r="K17" s="33"/>
      <c r="L17" s="33">
        <v>640</v>
      </c>
      <c r="M17" s="33">
        <v>560</v>
      </c>
      <c r="N17" s="33"/>
      <c r="O17" s="33"/>
      <c r="P17" s="144"/>
    </row>
    <row r="18" spans="2:16" ht="12" x14ac:dyDescent="0.2">
      <c r="B18" s="27"/>
      <c r="C18" s="108">
        <v>9</v>
      </c>
      <c r="D18" s="70" t="s">
        <v>626</v>
      </c>
      <c r="E18" s="243" t="s">
        <v>354</v>
      </c>
      <c r="F18" s="149">
        <f>IF(COUNT(H18:P18)&gt;=5,SUM(LARGE(H18:P18,{1,2,3,4,5})),IF(COUNT(H18:P18)=4,SUM(LARGE(H18:P18,{1,2,3,4})),IF(COUNT(H18:P18)=3,SUM(LARGE(H18:P18,{1,2,3})),IF(COUNT(H18:P18)=2,SUM(LARGE(H18:P18,{1,2})),IF(COUNT(H18:P18)=1,SUM(LARGE(H18:P18,{1})),0)))))</f>
        <v>1520</v>
      </c>
      <c r="G18" s="150">
        <f t="shared" si="0"/>
        <v>2</v>
      </c>
      <c r="H18" s="33"/>
      <c r="I18" s="33"/>
      <c r="J18" s="33"/>
      <c r="K18" s="33"/>
      <c r="L18" s="33">
        <v>640</v>
      </c>
      <c r="M18" s="33"/>
      <c r="N18" s="33">
        <v>880</v>
      </c>
      <c r="O18" s="33"/>
      <c r="P18" s="144"/>
    </row>
    <row r="19" spans="2:16" ht="12" x14ac:dyDescent="0.2">
      <c r="B19" s="27"/>
      <c r="C19" s="108">
        <v>10</v>
      </c>
      <c r="D19" s="70" t="s">
        <v>422</v>
      </c>
      <c r="E19" s="148" t="str">
        <f>IFERROR(VLOOKUP(D19,BD!$B:$D,2,FALSE),"")</f>
        <v>PIAMARTA</v>
      </c>
      <c r="F19" s="149">
        <f>IF(COUNT(H19:P19)&gt;=5,SUM(LARGE(H19:P19,{1,2,3,4,5})),IF(COUNT(H19:P19)=4,SUM(LARGE(H19:P19,{1,2,3,4})),IF(COUNT(H19:P19)=3,SUM(LARGE(H19:P19,{1,2,3})),IF(COUNT(H19:P19)=2,SUM(LARGE(H19:P19,{1,2})),IF(COUNT(H19:P19)=1,SUM(LARGE(H19:P19,{1})),0)))))</f>
        <v>1120</v>
      </c>
      <c r="G19" s="150">
        <f t="shared" si="0"/>
        <v>1</v>
      </c>
      <c r="H19" s="33"/>
      <c r="I19" s="33"/>
      <c r="J19" s="33"/>
      <c r="K19" s="33">
        <v>1120</v>
      </c>
      <c r="L19" s="33"/>
      <c r="M19" s="33"/>
      <c r="N19" s="33"/>
      <c r="O19" s="33"/>
      <c r="P19" s="144"/>
    </row>
    <row r="20" spans="2:16" ht="12" x14ac:dyDescent="0.2">
      <c r="B20" s="27"/>
      <c r="C20" s="108">
        <v>11</v>
      </c>
      <c r="D20" s="70" t="s">
        <v>625</v>
      </c>
      <c r="E20" s="148" t="str">
        <f>IFERROR(VLOOKUP(D20,BD!$B:$D,2,FALSE),"")</f>
        <v>BME</v>
      </c>
      <c r="F20" s="149">
        <f>IF(COUNT(H20:P20)&gt;=5,SUM(LARGE(H20:P20,{1,2,3,4,5})),IF(COUNT(H20:P20)=4,SUM(LARGE(H20:P20,{1,2,3,4})),IF(COUNT(H20:P20)=3,SUM(LARGE(H20:P20,{1,2,3})),IF(COUNT(H20:P20)=2,SUM(LARGE(H20:P20,{1,2})),IF(COUNT(H20:P20)=1,SUM(LARGE(H20:P20,{1})),0)))))</f>
        <v>1080</v>
      </c>
      <c r="G20" s="150">
        <f t="shared" si="0"/>
        <v>2</v>
      </c>
      <c r="H20" s="33"/>
      <c r="I20" s="33"/>
      <c r="J20" s="33"/>
      <c r="K20" s="33"/>
      <c r="L20" s="33">
        <v>640</v>
      </c>
      <c r="M20" s="33">
        <v>440</v>
      </c>
      <c r="N20" s="33"/>
      <c r="O20" s="33"/>
      <c r="P20" s="144"/>
    </row>
    <row r="21" spans="2:16" ht="12" x14ac:dyDescent="0.2">
      <c r="B21" s="27"/>
      <c r="C21" s="108">
        <v>12</v>
      </c>
      <c r="D21" s="70" t="s">
        <v>222</v>
      </c>
      <c r="E21" s="148" t="str">
        <f>IFERROR(VLOOKUP(D21,BD!$B:$D,2,FALSE),"")</f>
        <v>AVULSO</v>
      </c>
      <c r="F21" s="149">
        <f>IF(COUNT(H21:P21)&gt;=5,SUM(LARGE(H21:P21,{1,2,3,4,5})),IF(COUNT(H21:P21)=4,SUM(LARGE(H21:P21,{1,2,3,4})),IF(COUNT(H21:P21)=3,SUM(LARGE(H21:P21,{1,2,3})),IF(COUNT(H21:P21)=2,SUM(LARGE(H21:P21,{1,2})),IF(COUNT(H21:P21)=1,SUM(LARGE(H21:P21,{1})),0)))))</f>
        <v>880</v>
      </c>
      <c r="G21" s="150">
        <f t="shared" si="0"/>
        <v>1</v>
      </c>
      <c r="H21" s="33"/>
      <c r="I21" s="33"/>
      <c r="J21" s="33"/>
      <c r="K21" s="33">
        <v>880</v>
      </c>
      <c r="L21" s="33"/>
      <c r="M21" s="33"/>
      <c r="N21" s="33"/>
      <c r="O21" s="33"/>
      <c r="P21" s="144"/>
    </row>
    <row r="22" spans="2:16" ht="12" x14ac:dyDescent="0.2">
      <c r="B22" s="27"/>
      <c r="C22" s="108"/>
      <c r="D22" s="70" t="s">
        <v>830</v>
      </c>
      <c r="E22" s="148" t="str">
        <f>IFERROR(VLOOKUP(D22,BD!$B:$D,2,FALSE),"")</f>
        <v>ASERP</v>
      </c>
      <c r="F22" s="149">
        <f>IF(COUNT(H22:P22)&gt;=5,SUM(LARGE(H22:P22,{1,2,3,4,5})),IF(COUNT(H22:P22)=4,SUM(LARGE(H22:P22,{1,2,3,4})),IF(COUNT(H22:P22)=3,SUM(LARGE(H22:P22,{1,2,3})),IF(COUNT(H22:P22)=2,SUM(LARGE(H22:P22,{1,2})),IF(COUNT(H22:P22)=1,SUM(LARGE(H22:P22,{1})),0)))))</f>
        <v>880</v>
      </c>
      <c r="G22" s="150">
        <f t="shared" si="0"/>
        <v>1</v>
      </c>
      <c r="H22" s="33"/>
      <c r="I22" s="33"/>
      <c r="J22" s="33"/>
      <c r="K22" s="33"/>
      <c r="L22" s="33"/>
      <c r="M22" s="33"/>
      <c r="N22" s="33">
        <v>880</v>
      </c>
      <c r="O22" s="33"/>
      <c r="P22" s="144"/>
    </row>
    <row r="23" spans="2:16" ht="12" x14ac:dyDescent="0.2">
      <c r="B23" s="27"/>
      <c r="C23" s="108">
        <v>14</v>
      </c>
      <c r="D23" s="70" t="s">
        <v>856</v>
      </c>
      <c r="E23" s="148" t="str">
        <f>IFERROR(VLOOKUP(D23,BD!$B:$D,2,FALSE),"")</f>
        <v>AVULSO</v>
      </c>
      <c r="F23" s="149">
        <f>IF(COUNT(H23:P23)&gt;=5,SUM(LARGE(H23:P23,{1,2,3,4,5})),IF(COUNT(H23:P23)=4,SUM(LARGE(H23:P23,{1,2,3,4})),IF(COUNT(H23:P23)=3,SUM(LARGE(H23:P23,{1,2,3})),IF(COUNT(H23:P23)=2,SUM(LARGE(H23:P23,{1,2})),IF(COUNT(H23:P23)=1,SUM(LARGE(H23:P23,{1})),0)))))</f>
        <v>800</v>
      </c>
      <c r="G23" s="150">
        <f t="shared" si="0"/>
        <v>1</v>
      </c>
      <c r="H23" s="33"/>
      <c r="I23" s="33"/>
      <c r="J23" s="33"/>
      <c r="K23" s="33"/>
      <c r="L23" s="33"/>
      <c r="M23" s="33"/>
      <c r="N23" s="33"/>
      <c r="O23" s="33">
        <v>800</v>
      </c>
      <c r="P23" s="144"/>
    </row>
    <row r="24" spans="2:16" ht="12" x14ac:dyDescent="0.2">
      <c r="B24" s="27"/>
      <c r="C24" s="108">
        <v>15</v>
      </c>
      <c r="D24" s="70" t="s">
        <v>857</v>
      </c>
      <c r="E24" s="148" t="str">
        <f>IFERROR(VLOOKUP(D24,BD!$B:$D,2,FALSE),"")</f>
        <v>ASSVP</v>
      </c>
      <c r="F24" s="149">
        <f>IF(COUNT(H24:P24)&gt;=5,SUM(LARGE(H24:P24,{1,2,3,4,5})),IF(COUNT(H24:P24)=4,SUM(LARGE(H24:P24,{1,2,3,4})),IF(COUNT(H24:P24)=3,SUM(LARGE(H24:P24,{1,2,3})),IF(COUNT(H24:P24)=2,SUM(LARGE(H24:P24,{1,2})),IF(COUNT(H24:P24)=1,SUM(LARGE(H24:P24,{1})),0)))))</f>
        <v>560</v>
      </c>
      <c r="G24" s="150">
        <f t="shared" si="0"/>
        <v>1</v>
      </c>
      <c r="H24" s="33"/>
      <c r="I24" s="33"/>
      <c r="J24" s="33"/>
      <c r="K24" s="33"/>
      <c r="L24" s="33"/>
      <c r="M24" s="33"/>
      <c r="N24" s="33"/>
      <c r="O24" s="33">
        <v>560</v>
      </c>
      <c r="P24" s="144"/>
    </row>
    <row r="25" spans="2:16" ht="12" x14ac:dyDescent="0.2">
      <c r="B25" s="27"/>
      <c r="C25" s="108"/>
      <c r="D25" s="70" t="s">
        <v>858</v>
      </c>
      <c r="E25" s="148" t="str">
        <f>IFERROR(VLOOKUP(D25,BD!$B:$D,2,FALSE),"")</f>
        <v>ASSVP</v>
      </c>
      <c r="F25" s="149">
        <f>IF(COUNT(H25:P25)&gt;=5,SUM(LARGE(H25:P25,{1,2,3,4,5})),IF(COUNT(H25:P25)=4,SUM(LARGE(H25:P25,{1,2,3,4})),IF(COUNT(H25:P25)=3,SUM(LARGE(H25:P25,{1,2,3})),IF(COUNT(H25:P25)=2,SUM(LARGE(H25:P25,{1,2})),IF(COUNT(H25:P25)=1,SUM(LARGE(H25:P25,{1})),0)))))</f>
        <v>560</v>
      </c>
      <c r="G25" s="150">
        <f t="shared" si="0"/>
        <v>1</v>
      </c>
      <c r="H25" s="33"/>
      <c r="I25" s="33"/>
      <c r="J25" s="33"/>
      <c r="K25" s="33"/>
      <c r="L25" s="33"/>
      <c r="M25" s="33"/>
      <c r="N25" s="33"/>
      <c r="O25" s="33">
        <v>560</v>
      </c>
      <c r="P25" s="144"/>
    </row>
    <row r="26" spans="2:16" ht="12" x14ac:dyDescent="0.2">
      <c r="B26" s="27"/>
      <c r="C26" s="108">
        <v>17</v>
      </c>
      <c r="D26" s="70" t="s">
        <v>466</v>
      </c>
      <c r="E26" s="148" t="str">
        <f>IFERROR(VLOOKUP(D26,BD!$B:$D,2,FALSE),"")</f>
        <v>BME</v>
      </c>
      <c r="F26" s="149">
        <f>IF(COUNT(H26:P26)&gt;=5,SUM(LARGE(H26:P26,{1,2,3,4,5})),IF(COUNT(H26:P26)=4,SUM(LARGE(H26:P26,{1,2,3,4})),IF(COUNT(H26:P26)=3,SUM(LARGE(H26:P26,{1,2,3})),IF(COUNT(H26:P26)=2,SUM(LARGE(H26:P26,{1,2})),IF(COUNT(H26:P26)=1,SUM(LARGE(H26:P26,{1})),0)))))</f>
        <v>440</v>
      </c>
      <c r="G26" s="150">
        <f t="shared" si="0"/>
        <v>1</v>
      </c>
      <c r="H26" s="33"/>
      <c r="I26" s="33"/>
      <c r="J26" s="33">
        <v>440</v>
      </c>
      <c r="K26" s="33"/>
      <c r="L26" s="33"/>
      <c r="M26" s="33"/>
      <c r="N26" s="33"/>
      <c r="O26" s="33"/>
      <c r="P26" s="144"/>
    </row>
    <row r="27" spans="2:16" ht="12" x14ac:dyDescent="0.2">
      <c r="B27" s="27"/>
      <c r="C27" s="108"/>
      <c r="D27" s="70" t="s">
        <v>627</v>
      </c>
      <c r="E27" s="148" t="str">
        <f>IFERROR(VLOOKUP(D27,BD!$B:$D,2,FALSE),"")</f>
        <v>BME</v>
      </c>
      <c r="F27" s="149">
        <f>IF(COUNT(H27:P27)&gt;=5,SUM(LARGE(H27:P27,{1,2,3,4,5})),IF(COUNT(H27:P27)=4,SUM(LARGE(H27:P27,{1,2,3,4})),IF(COUNT(H27:P27)=3,SUM(LARGE(H27:P27,{1,2,3})),IF(COUNT(H27:P27)=2,SUM(LARGE(H27:P27,{1,2})),IF(COUNT(H27:P27)=1,SUM(LARGE(H27:P27,{1})),0)))))</f>
        <v>440</v>
      </c>
      <c r="G27" s="150">
        <f t="shared" si="0"/>
        <v>1</v>
      </c>
      <c r="H27" s="33"/>
      <c r="I27" s="33"/>
      <c r="J27" s="33"/>
      <c r="K27" s="33"/>
      <c r="L27" s="33"/>
      <c r="M27" s="33">
        <v>440</v>
      </c>
      <c r="N27" s="33"/>
      <c r="O27" s="33"/>
      <c r="P27" s="144"/>
    </row>
    <row r="28" spans="2:16" ht="12" x14ac:dyDescent="0.2">
      <c r="B28" s="27"/>
      <c r="C28" s="108"/>
      <c r="D28" s="70"/>
      <c r="E28" s="148" t="str">
        <f>IFERROR(VLOOKUP(D28,BD!$B:$D,2,FALSE),"")</f>
        <v/>
      </c>
      <c r="F28" s="149">
        <f>IF(COUNT(H28:P28)&gt;=5,SUM(LARGE(H28:P28,{1,2,3,4,5})),IF(COUNT(H28:P28)=4,SUM(LARGE(H28:P28,{1,2,3,4})),IF(COUNT(H28:P28)=3,SUM(LARGE(H28:P28,{1,2,3})),IF(COUNT(H28:P28)=2,SUM(LARGE(H28:P28,{1,2})),IF(COUNT(H28:P28)=1,SUM(LARGE(H28:P28,{1})),0)))))</f>
        <v>0</v>
      </c>
      <c r="G28" s="150">
        <f t="shared" ref="G28:G39" si="1">COUNT(H28:P28)-COUNTIF(H28:P28,"=0")</f>
        <v>0</v>
      </c>
      <c r="H28" s="33"/>
      <c r="I28" s="33"/>
      <c r="J28" s="33"/>
      <c r="K28" s="33"/>
      <c r="L28" s="33"/>
      <c r="M28" s="33"/>
      <c r="N28" s="33"/>
      <c r="O28" s="33"/>
      <c r="P28" s="144"/>
    </row>
    <row r="29" spans="2:16" ht="12" x14ac:dyDescent="0.2">
      <c r="B29" s="27"/>
      <c r="C29" s="108"/>
      <c r="D29" s="70"/>
      <c r="E29" s="148" t="str">
        <f>IFERROR(VLOOKUP(D29,BD!$B:$D,2,FALSE),"")</f>
        <v/>
      </c>
      <c r="F29" s="149">
        <f>IF(COUNT(H29:P29)&gt;=5,SUM(LARGE(H29:P29,{1,2,3,4,5})),IF(COUNT(H29:P29)=4,SUM(LARGE(H29:P29,{1,2,3,4})),IF(COUNT(H29:P29)=3,SUM(LARGE(H29:P29,{1,2,3})),IF(COUNT(H29:P29)=2,SUM(LARGE(H29:P29,{1,2})),IF(COUNT(H29:P29)=1,SUM(LARGE(H29:P29,{1})),0)))))</f>
        <v>0</v>
      </c>
      <c r="G29" s="150">
        <f t="shared" si="1"/>
        <v>0</v>
      </c>
      <c r="H29" s="33"/>
      <c r="I29" s="33"/>
      <c r="J29" s="33"/>
      <c r="K29" s="33"/>
      <c r="L29" s="33"/>
      <c r="M29" s="33"/>
      <c r="N29" s="33"/>
      <c r="O29" s="33"/>
      <c r="P29" s="144"/>
    </row>
    <row r="30" spans="2:16" ht="12" x14ac:dyDescent="0.2">
      <c r="B30" s="27"/>
      <c r="C30" s="108"/>
      <c r="D30" s="70"/>
      <c r="E30" s="148" t="str">
        <f>IFERROR(VLOOKUP(D30,BD!$B:$D,2,FALSE),"")</f>
        <v/>
      </c>
      <c r="F30" s="149">
        <f>IF(COUNT(H30:P30)&gt;=5,SUM(LARGE(H30:P30,{1,2,3,4,5})),IF(COUNT(H30:P30)=4,SUM(LARGE(H30:P30,{1,2,3,4})),IF(COUNT(H30:P30)=3,SUM(LARGE(H30:P30,{1,2,3})),IF(COUNT(H30:P30)=2,SUM(LARGE(H30:P30,{1,2})),IF(COUNT(H30:P30)=1,SUM(LARGE(H30:P30,{1})),0)))))</f>
        <v>0</v>
      </c>
      <c r="G30" s="150">
        <f t="shared" si="1"/>
        <v>0</v>
      </c>
      <c r="H30" s="33"/>
      <c r="I30" s="33"/>
      <c r="J30" s="33"/>
      <c r="K30" s="33"/>
      <c r="L30" s="33"/>
      <c r="M30" s="33"/>
      <c r="N30" s="33"/>
      <c r="O30" s="33"/>
      <c r="P30" s="144"/>
    </row>
    <row r="31" spans="2:16" ht="12" x14ac:dyDescent="0.2">
      <c r="B31" s="27"/>
      <c r="C31" s="108"/>
      <c r="D31" s="70"/>
      <c r="E31" s="148" t="str">
        <f>IFERROR(VLOOKUP(D31,BD!$B:$D,2,FALSE),"")</f>
        <v/>
      </c>
      <c r="F31" s="149">
        <f>IF(COUNT(H31:P31)&gt;=5,SUM(LARGE(H31:P31,{1,2,3,4,5})),IF(COUNT(H31:P31)=4,SUM(LARGE(H31:P31,{1,2,3,4})),IF(COUNT(H31:P31)=3,SUM(LARGE(H31:P31,{1,2,3})),IF(COUNT(H31:P31)=2,SUM(LARGE(H31:P31,{1,2})),IF(COUNT(H31:P31)=1,SUM(LARGE(H31:P31,{1})),0)))))</f>
        <v>0</v>
      </c>
      <c r="G31" s="150">
        <f t="shared" si="1"/>
        <v>0</v>
      </c>
      <c r="H31" s="33"/>
      <c r="I31" s="33"/>
      <c r="J31" s="33"/>
      <c r="K31" s="33"/>
      <c r="L31" s="33"/>
      <c r="M31" s="33"/>
      <c r="N31" s="33"/>
      <c r="O31" s="33"/>
      <c r="P31" s="144"/>
    </row>
    <row r="32" spans="2:16" ht="12" x14ac:dyDescent="0.2">
      <c r="B32" s="27"/>
      <c r="C32" s="108"/>
      <c r="D32" s="70"/>
      <c r="E32" s="148" t="str">
        <f>IFERROR(VLOOKUP(D32,BD!$B:$D,2,FALSE),"")</f>
        <v/>
      </c>
      <c r="F32" s="149">
        <f>IF(COUNT(H32:P32)&gt;=5,SUM(LARGE(H32:P32,{1,2,3,4,5})),IF(COUNT(H32:P32)=4,SUM(LARGE(H32:P32,{1,2,3,4})),IF(COUNT(H32:P32)=3,SUM(LARGE(H32:P32,{1,2,3})),IF(COUNT(H32:P32)=2,SUM(LARGE(H32:P32,{1,2})),IF(COUNT(H32:P32)=1,SUM(LARGE(H32:P32,{1})),0)))))</f>
        <v>0</v>
      </c>
      <c r="G32" s="150">
        <f t="shared" si="1"/>
        <v>0</v>
      </c>
      <c r="H32" s="33"/>
      <c r="I32" s="33"/>
      <c r="J32" s="33"/>
      <c r="K32" s="33"/>
      <c r="L32" s="33"/>
      <c r="M32" s="33"/>
      <c r="N32" s="33"/>
      <c r="O32" s="33"/>
      <c r="P32" s="144"/>
    </row>
    <row r="33" spans="2:16" ht="12" x14ac:dyDescent="0.2">
      <c r="B33" s="27"/>
      <c r="C33" s="108"/>
      <c r="D33" s="70"/>
      <c r="E33" s="148" t="str">
        <f>IFERROR(VLOOKUP(D33,BD!$B:$D,2,FALSE),"")</f>
        <v/>
      </c>
      <c r="F33" s="149">
        <f>IF(COUNT(H33:P33)&gt;=5,SUM(LARGE(H33:P33,{1,2,3,4,5})),IF(COUNT(H33:P33)=4,SUM(LARGE(H33:P33,{1,2,3,4})),IF(COUNT(H33:P33)=3,SUM(LARGE(H33:P33,{1,2,3})),IF(COUNT(H33:P33)=2,SUM(LARGE(H33:P33,{1,2})),IF(COUNT(H33:P33)=1,SUM(LARGE(H33:P33,{1})),0)))))</f>
        <v>0</v>
      </c>
      <c r="G33" s="150">
        <f t="shared" si="1"/>
        <v>0</v>
      </c>
      <c r="H33" s="33"/>
      <c r="I33" s="33"/>
      <c r="J33" s="33"/>
      <c r="K33" s="33"/>
      <c r="L33" s="33"/>
      <c r="M33" s="33"/>
      <c r="N33" s="33"/>
      <c r="O33" s="33"/>
      <c r="P33" s="144"/>
    </row>
    <row r="34" spans="2:16" ht="12" x14ac:dyDescent="0.2">
      <c r="B34" s="27"/>
      <c r="C34" s="108"/>
      <c r="D34" s="70"/>
      <c r="E34" s="148" t="str">
        <f>IFERROR(VLOOKUP(D34,BD!$B:$D,2,FALSE),"")</f>
        <v/>
      </c>
      <c r="F34" s="149">
        <f>IF(COUNT(H34:P34)&gt;=5,SUM(LARGE(H34:P34,{1,2,3,4,5})),IF(COUNT(H34:P34)=4,SUM(LARGE(H34:P34,{1,2,3,4})),IF(COUNT(H34:P34)=3,SUM(LARGE(H34:P34,{1,2,3})),IF(COUNT(H34:P34)=2,SUM(LARGE(H34:P34,{1,2})),IF(COUNT(H34:P34)=1,SUM(LARGE(H34:P34,{1})),0)))))</f>
        <v>0</v>
      </c>
      <c r="G34" s="150">
        <f t="shared" si="1"/>
        <v>0</v>
      </c>
      <c r="H34" s="33"/>
      <c r="I34" s="33"/>
      <c r="J34" s="33"/>
      <c r="K34" s="33"/>
      <c r="L34" s="33"/>
      <c r="M34" s="33"/>
      <c r="N34" s="33"/>
      <c r="O34" s="33"/>
      <c r="P34" s="144"/>
    </row>
    <row r="35" spans="2:16" ht="12" x14ac:dyDescent="0.2">
      <c r="B35" s="27"/>
      <c r="C35" s="108"/>
      <c r="D35" s="70"/>
      <c r="E35" s="148" t="str">
        <f>IFERROR(VLOOKUP(D35,BD!$B:$D,2,FALSE),"")</f>
        <v/>
      </c>
      <c r="F35" s="149">
        <f>IF(COUNT(H35:P35)&gt;=5,SUM(LARGE(H35:P35,{1,2,3,4,5})),IF(COUNT(H35:P35)=4,SUM(LARGE(H35:P35,{1,2,3,4})),IF(COUNT(H35:P35)=3,SUM(LARGE(H35:P35,{1,2,3})),IF(COUNT(H35:P35)=2,SUM(LARGE(H35:P35,{1,2})),IF(COUNT(H35:P35)=1,SUM(LARGE(H35:P35,{1})),0)))))</f>
        <v>0</v>
      </c>
      <c r="G35" s="150">
        <f t="shared" si="1"/>
        <v>0</v>
      </c>
      <c r="H35" s="33"/>
      <c r="I35" s="33"/>
      <c r="J35" s="33"/>
      <c r="K35" s="33"/>
      <c r="L35" s="33"/>
      <c r="M35" s="33"/>
      <c r="N35" s="33"/>
      <c r="O35" s="33"/>
      <c r="P35" s="144"/>
    </row>
    <row r="36" spans="2:16" ht="12" x14ac:dyDescent="0.2">
      <c r="B36" s="27"/>
      <c r="C36" s="108"/>
      <c r="D36" s="70"/>
      <c r="E36" s="148" t="str">
        <f>IFERROR(VLOOKUP(D36,BD!$B:$D,2,FALSE),"")</f>
        <v/>
      </c>
      <c r="F36" s="149">
        <f>IF(COUNT(H36:P36)&gt;=5,SUM(LARGE(H36:P36,{1,2,3,4,5})),IF(COUNT(H36:P36)=4,SUM(LARGE(H36:P36,{1,2,3,4})),IF(COUNT(H36:P36)=3,SUM(LARGE(H36:P36,{1,2,3})),IF(COUNT(H36:P36)=2,SUM(LARGE(H36:P36,{1,2})),IF(COUNT(H36:P36)=1,SUM(LARGE(H36:P36,{1})),0)))))</f>
        <v>0</v>
      </c>
      <c r="G36" s="150">
        <f t="shared" si="1"/>
        <v>0</v>
      </c>
      <c r="H36" s="33"/>
      <c r="I36" s="33"/>
      <c r="J36" s="33"/>
      <c r="K36" s="33"/>
      <c r="L36" s="33"/>
      <c r="M36" s="33"/>
      <c r="N36" s="33"/>
      <c r="O36" s="33"/>
      <c r="P36" s="144"/>
    </row>
    <row r="37" spans="2:16" ht="12" x14ac:dyDescent="0.2">
      <c r="B37" s="27"/>
      <c r="C37" s="108"/>
      <c r="D37" s="70"/>
      <c r="E37" s="148" t="str">
        <f>IFERROR(VLOOKUP(D37,BD!$B:$D,2,FALSE),"")</f>
        <v/>
      </c>
      <c r="F37" s="149">
        <f>IF(COUNT(H37:P37)&gt;=5,SUM(LARGE(H37:P37,{1,2,3,4,5})),IF(COUNT(H37:P37)=4,SUM(LARGE(H37:P37,{1,2,3,4})),IF(COUNT(H37:P37)=3,SUM(LARGE(H37:P37,{1,2,3})),IF(COUNT(H37:P37)=2,SUM(LARGE(H37:P37,{1,2})),IF(COUNT(H37:P37)=1,SUM(LARGE(H37:P37,{1})),0)))))</f>
        <v>0</v>
      </c>
      <c r="G37" s="150">
        <f t="shared" si="1"/>
        <v>0</v>
      </c>
      <c r="H37" s="33"/>
      <c r="I37" s="33"/>
      <c r="J37" s="33"/>
      <c r="K37" s="33"/>
      <c r="L37" s="33"/>
      <c r="M37" s="33"/>
      <c r="N37" s="33"/>
      <c r="O37" s="33"/>
      <c r="P37" s="144"/>
    </row>
    <row r="38" spans="2:16" ht="12" x14ac:dyDescent="0.2">
      <c r="B38" s="27"/>
      <c r="C38" s="108"/>
      <c r="D38" s="70"/>
      <c r="E38" s="148" t="str">
        <f>IFERROR(VLOOKUP(D38,BD!$B:$D,2,FALSE),"")</f>
        <v/>
      </c>
      <c r="F38" s="149">
        <f>IF(COUNT(H38:P38)&gt;=5,SUM(LARGE(H38:P38,{1,2,3,4,5})),IF(COUNT(H38:P38)=4,SUM(LARGE(H38:P38,{1,2,3,4})),IF(COUNT(H38:P38)=3,SUM(LARGE(H38:P38,{1,2,3})),IF(COUNT(H38:P38)=2,SUM(LARGE(H38:P38,{1,2})),IF(COUNT(H38:P38)=1,SUM(LARGE(H38:P38,{1})),0)))))</f>
        <v>0</v>
      </c>
      <c r="G38" s="150">
        <f t="shared" si="1"/>
        <v>0</v>
      </c>
      <c r="H38" s="33"/>
      <c r="I38" s="33"/>
      <c r="J38" s="33"/>
      <c r="K38" s="33"/>
      <c r="L38" s="33"/>
      <c r="M38" s="33"/>
      <c r="N38" s="33"/>
      <c r="O38" s="33"/>
      <c r="P38" s="144"/>
    </row>
    <row r="39" spans="2:16" ht="12" x14ac:dyDescent="0.2">
      <c r="B39" s="27"/>
      <c r="C39" s="108"/>
      <c r="D39" s="70"/>
      <c r="E39" s="148" t="str">
        <f>IFERROR(VLOOKUP(D39,BD!$B:$D,2,FALSE),"")</f>
        <v/>
      </c>
      <c r="F39" s="149">
        <f>IF(COUNT(H39:P39)&gt;=5,SUM(LARGE(H39:P39,{1,2,3,4,5})),IF(COUNT(H39:P39)=4,SUM(LARGE(H39:P39,{1,2,3,4})),IF(COUNT(H39:P39)=3,SUM(LARGE(H39:P39,{1,2,3})),IF(COUNT(H39:P39)=2,SUM(LARGE(H39:P39,{1,2})),IF(COUNT(H39:P39)=1,SUM(LARGE(H39:P39,{1})),0)))))</f>
        <v>0</v>
      </c>
      <c r="G39" s="150">
        <f t="shared" si="1"/>
        <v>0</v>
      </c>
      <c r="H39" s="33"/>
      <c r="I39" s="33"/>
      <c r="J39" s="33"/>
      <c r="K39" s="33"/>
      <c r="L39" s="33"/>
      <c r="M39" s="33"/>
      <c r="N39" s="33"/>
      <c r="O39" s="33"/>
      <c r="P39" s="144"/>
    </row>
    <row r="40" spans="2:16" ht="6" customHeight="1" x14ac:dyDescent="0.2">
      <c r="B40" s="31"/>
      <c r="C40" s="17"/>
      <c r="D40" s="17"/>
      <c r="E40" s="92"/>
      <c r="F40" s="146"/>
      <c r="G40" s="147"/>
      <c r="H40" s="35"/>
      <c r="I40" s="35"/>
      <c r="J40" s="35"/>
      <c r="K40" s="35"/>
      <c r="L40" s="35"/>
      <c r="M40" s="35"/>
      <c r="N40" s="35"/>
      <c r="O40" s="35"/>
      <c r="P40" s="144"/>
    </row>
    <row r="41" spans="2:16" ht="12" x14ac:dyDescent="0.2">
      <c r="B41" s="27"/>
      <c r="C41" s="108" t="s">
        <v>150</v>
      </c>
      <c r="D41" s="70" t="s">
        <v>184</v>
      </c>
      <c r="E41" s="148" t="str">
        <f>IFERROR(VLOOKUP(D41,BD!$B:$D,2,FALSE),"")</f>
        <v>ASSVP</v>
      </c>
      <c r="F41" s="149">
        <f>IF(COUNT(H41:P41)&gt;=5,SUM(LARGE(H41:P41,{1,2,3,4,5})),IF(COUNT(H41:P41)=4,SUM(LARGE(H41:P41,{1,2,3,4})),IF(COUNT(H41:P41)=3,SUM(LARGE(H41:P41,{1,2,3})),IF(COUNT(H41:P41)=2,SUM(LARGE(H41:P41,{1,2})),IF(COUNT(H41:P41)=1,SUM(LARGE(H41:P41,{1})),0)))))</f>
        <v>1600</v>
      </c>
      <c r="G41" s="150">
        <f>COUNT(H41:P41)-COUNTIF(H41:P41,"=0")</f>
        <v>1</v>
      </c>
      <c r="H41" s="33"/>
      <c r="I41" s="33">
        <v>1600</v>
      </c>
      <c r="J41" s="33"/>
      <c r="K41" s="33"/>
      <c r="L41" s="33"/>
      <c r="M41" s="33"/>
      <c r="N41" s="33"/>
      <c r="O41" s="33"/>
      <c r="P41" s="144"/>
    </row>
    <row r="42" spans="2:16" ht="12" x14ac:dyDescent="0.2">
      <c r="B42" s="27"/>
      <c r="C42" s="108" t="s">
        <v>150</v>
      </c>
      <c r="D42" s="70" t="s">
        <v>350</v>
      </c>
      <c r="E42" s="148" t="str">
        <f>IFERROR(VLOOKUP(D42,BD!$B:$D,2,FALSE),"")</f>
        <v>ZARDO</v>
      </c>
      <c r="F42" s="149">
        <f>IF(COUNT(H42:P42)&gt;=5,SUM(LARGE(H42:P42,{1,2,3,4,5})),IF(COUNT(H42:P42)=4,SUM(LARGE(H42:P42,{1,2,3,4})),IF(COUNT(H42:P42)=3,SUM(LARGE(H42:P42,{1,2,3})),IF(COUNT(H42:P42)=2,SUM(LARGE(H42:P42,{1,2})),IF(COUNT(H42:P42)=1,SUM(LARGE(H42:P42,{1})),0)))))</f>
        <v>4000</v>
      </c>
      <c r="G42" s="150">
        <f>COUNT(H42:P42)-COUNTIF(H42:P42,"=0")</f>
        <v>3</v>
      </c>
      <c r="H42" s="33"/>
      <c r="I42" s="33"/>
      <c r="J42" s="33">
        <v>800</v>
      </c>
      <c r="K42" s="33">
        <v>1600</v>
      </c>
      <c r="L42" s="33">
        <v>1600</v>
      </c>
      <c r="M42" s="33"/>
      <c r="N42" s="33"/>
      <c r="O42" s="33"/>
      <c r="P42" s="144"/>
    </row>
    <row r="43" spans="2:16" x14ac:dyDescent="0.2">
      <c r="B43" s="31"/>
      <c r="C43" s="17"/>
      <c r="D43" s="17"/>
      <c r="E43" s="92"/>
      <c r="F43" s="38"/>
      <c r="G43" s="38"/>
      <c r="H43" s="35"/>
      <c r="I43" s="35"/>
      <c r="J43" s="35"/>
      <c r="K43" s="35"/>
      <c r="L43" s="35"/>
      <c r="M43" s="35"/>
      <c r="N43" s="35"/>
      <c r="O43" s="35"/>
      <c r="P43" s="144"/>
    </row>
    <row r="44" spans="2:16" s="21" customFormat="1" x14ac:dyDescent="0.2">
      <c r="B44" s="28"/>
      <c r="C44" s="19"/>
      <c r="D44" s="20" t="str">
        <f>SM!D41</f>
        <v>CONTAGEM DE SEMANAS</v>
      </c>
      <c r="E44" s="95"/>
      <c r="F44" s="18"/>
      <c r="G44" s="18"/>
      <c r="H44" s="102">
        <f>SM!H$41</f>
        <v>52</v>
      </c>
      <c r="I44" s="102">
        <f>SM!I$41</f>
        <v>30</v>
      </c>
      <c r="J44" s="102">
        <f>SM!J$41</f>
        <v>25</v>
      </c>
      <c r="K44" s="102">
        <f>SM!K$41</f>
        <v>22</v>
      </c>
      <c r="L44" s="102">
        <f>SM!L$41</f>
        <v>10</v>
      </c>
      <c r="M44" s="102">
        <f>SM!M$41</f>
        <v>6</v>
      </c>
      <c r="N44" s="102">
        <f>SM!N$41</f>
        <v>2</v>
      </c>
      <c r="O44" s="102">
        <f>SM!O$41</f>
        <v>1</v>
      </c>
      <c r="P44" s="145"/>
    </row>
  </sheetData>
  <sheetProtection selectLockedCells="1" selectUnlockedCells="1"/>
  <sortState ref="D10:O27">
    <sortCondition descending="1" ref="F10:F27"/>
    <sortCondition descending="1" ref="G10:G27"/>
  </sortState>
  <mergeCells count="5"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D10:D42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77"/>
  <sheetViews>
    <sheetView showGridLines="0" topLeftCell="A34" zoomScaleNormal="100" zoomScaleSheetLayoutView="100" workbookViewId="0">
      <selection activeCell="L27" sqref="L27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17" width="8.28515625" style="4" customWidth="1"/>
    <col min="18" max="18" width="1.85546875" style="4" customWidth="1"/>
    <col min="19" max="16384" width="9.28515625" style="4"/>
  </cols>
  <sheetData>
    <row r="2" spans="2:18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</row>
    <row r="3" spans="2:18" ht="12" x14ac:dyDescent="0.2">
      <c r="B3" s="7" t="s">
        <v>91</v>
      </c>
      <c r="D3" s="8">
        <f>SM!D3</f>
        <v>43052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</row>
    <row r="4" spans="2:18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</row>
    <row r="5" spans="2:18" ht="6" customHeight="1" x14ac:dyDescent="0.2">
      <c r="B5" s="30"/>
      <c r="C5" s="14"/>
      <c r="D5" s="14"/>
      <c r="E5" s="14"/>
      <c r="F5" s="156"/>
      <c r="G5" s="156"/>
      <c r="H5" s="157"/>
      <c r="I5" s="158"/>
      <c r="J5" s="16"/>
      <c r="K5" s="16"/>
      <c r="L5" s="16"/>
      <c r="M5" s="16"/>
      <c r="N5" s="16"/>
      <c r="O5" s="16"/>
      <c r="P5" s="16"/>
      <c r="Q5" s="16"/>
      <c r="R5" s="143"/>
    </row>
    <row r="6" spans="2:18" ht="12" customHeight="1" x14ac:dyDescent="0.2">
      <c r="B6" s="26"/>
      <c r="C6" s="224" t="s">
        <v>1</v>
      </c>
      <c r="D6" s="225" t="s">
        <v>38</v>
      </c>
      <c r="E6" s="225" t="s">
        <v>39</v>
      </c>
      <c r="F6" s="218" t="s">
        <v>40</v>
      </c>
      <c r="G6" s="218" t="s">
        <v>41</v>
      </c>
      <c r="H6" s="217" t="str">
        <f>SM!F6</f>
        <v>TOTAL RK52</v>
      </c>
      <c r="I6" s="215" t="str">
        <f>SM!G6</f>
        <v>Torneios</v>
      </c>
      <c r="J6" s="153" t="str">
        <f>DM!J6</f>
        <v>4o</v>
      </c>
      <c r="K6" s="153" t="str">
        <f>DM!K6</f>
        <v>1o</v>
      </c>
      <c r="L6" s="153" t="str">
        <f>DM!L6</f>
        <v>1o</v>
      </c>
      <c r="M6" s="153" t="str">
        <f>DM!M6</f>
        <v>2o</v>
      </c>
      <c r="N6" s="153" t="str">
        <f>DM!N6</f>
        <v>3o</v>
      </c>
      <c r="O6" s="153" t="str">
        <f>DM!O6</f>
        <v>2o</v>
      </c>
      <c r="P6" s="153" t="str">
        <f>DM!P6</f>
        <v>4o</v>
      </c>
      <c r="Q6" s="153" t="str">
        <f>DM!Q6</f>
        <v>1o</v>
      </c>
      <c r="R6" s="144"/>
    </row>
    <row r="7" spans="2:18" ht="24" x14ac:dyDescent="0.2">
      <c r="B7" s="26"/>
      <c r="C7" s="224"/>
      <c r="D7" s="225"/>
      <c r="E7" s="225"/>
      <c r="F7" s="218"/>
      <c r="G7" s="218"/>
      <c r="H7" s="217">
        <f>SM!F7</f>
        <v>0</v>
      </c>
      <c r="I7" s="215">
        <f>SM!G7</f>
        <v>0</v>
      </c>
      <c r="J7" s="154" t="str">
        <f>DM!J7</f>
        <v>EST</v>
      </c>
      <c r="K7" s="154" t="str">
        <f>DM!K7</f>
        <v>EST</v>
      </c>
      <c r="L7" s="154" t="str">
        <f>DM!L7</f>
        <v>M-CWB</v>
      </c>
      <c r="M7" s="154" t="str">
        <f>DM!M7</f>
        <v>EST</v>
      </c>
      <c r="N7" s="154" t="str">
        <f>DM!N7</f>
        <v>EST</v>
      </c>
      <c r="O7" s="154" t="str">
        <f>DM!O7</f>
        <v>M-CWB</v>
      </c>
      <c r="P7" s="154" t="str">
        <f>DM!P7</f>
        <v>EST</v>
      </c>
      <c r="Q7" s="154" t="str">
        <f>DM!Q7</f>
        <v>M-OES</v>
      </c>
      <c r="R7" s="144"/>
    </row>
    <row r="8" spans="2:18" ht="12" x14ac:dyDescent="0.2">
      <c r="B8" s="29"/>
      <c r="C8" s="224"/>
      <c r="D8" s="225"/>
      <c r="E8" s="225"/>
      <c r="F8" s="218"/>
      <c r="G8" s="218"/>
      <c r="H8" s="217">
        <f>SM!F8</f>
        <v>0</v>
      </c>
      <c r="I8" s="215">
        <f>SM!G8</f>
        <v>0</v>
      </c>
      <c r="J8" s="155">
        <f>DM!J8</f>
        <v>42689</v>
      </c>
      <c r="K8" s="155">
        <f>DM!K8</f>
        <v>42849</v>
      </c>
      <c r="L8" s="155">
        <f>DM!L8</f>
        <v>42884</v>
      </c>
      <c r="M8" s="155">
        <f>DM!M8</f>
        <v>42905</v>
      </c>
      <c r="N8" s="155">
        <f>DM!N8</f>
        <v>42988</v>
      </c>
      <c r="O8" s="155">
        <f>DM!O8</f>
        <v>43017</v>
      </c>
      <c r="P8" s="155">
        <f>DM!P8</f>
        <v>43045</v>
      </c>
      <c r="Q8" s="155">
        <f>DM!Q8</f>
        <v>43052</v>
      </c>
      <c r="R8" s="144"/>
    </row>
    <row r="9" spans="2:18" ht="6" customHeight="1" x14ac:dyDescent="0.2">
      <c r="B9" s="32"/>
      <c r="C9" s="14"/>
      <c r="D9" s="14"/>
      <c r="E9" s="14"/>
      <c r="F9" s="156"/>
      <c r="G9" s="156"/>
      <c r="H9" s="157"/>
      <c r="I9" s="158"/>
      <c r="J9" s="16"/>
      <c r="K9" s="16"/>
      <c r="L9" s="16"/>
      <c r="M9" s="16"/>
      <c r="N9" s="16"/>
      <c r="O9" s="16"/>
      <c r="P9" s="16"/>
      <c r="Q9" s="16"/>
      <c r="R9" s="144"/>
    </row>
    <row r="10" spans="2:18" ht="12" x14ac:dyDescent="0.2">
      <c r="B10" s="27"/>
      <c r="C10" s="140">
        <v>1</v>
      </c>
      <c r="D10" s="2" t="s">
        <v>198</v>
      </c>
      <c r="E10" s="70" t="s">
        <v>200</v>
      </c>
      <c r="F10" s="148" t="str">
        <f>IFERROR(VLOOKUP(D10,BD!$B:$D,2,FALSE),"")</f>
        <v>GRESFI</v>
      </c>
      <c r="G10" s="148" t="str">
        <f>IFERROR(VLOOKUP(E10,BD!$B:$D,2,FALSE),"")</f>
        <v>ASSVP</v>
      </c>
      <c r="H10" s="149">
        <f>IF(COUNT(J10:R10)&gt;=5,SUM(LARGE(J10:R10,{1,2,3,4,5})),IF(COUNT(J10:R10)=4,SUM(LARGE(J10:R10,{1,2,3,4})),IF(COUNT(J10:R10)=3,SUM(LARGE(J10:R10,{1,2,3})),IF(COUNT(J10:R10)=2,SUM(LARGE(J10:R10,{1,2})),IF(COUNT(J10:R10)=1,SUM(LARGE(J10:R10,{1})),0)))))</f>
        <v>2720</v>
      </c>
      <c r="I10" s="150">
        <f t="shared" ref="I10:I41" si="0">COUNT(J10:R10)-COUNTIF(J10:R10,"=0")</f>
        <v>2</v>
      </c>
      <c r="J10" s="33"/>
      <c r="K10" s="33">
        <v>1120</v>
      </c>
      <c r="L10" s="33"/>
      <c r="M10" s="33"/>
      <c r="N10" s="33">
        <v>1600</v>
      </c>
      <c r="O10" s="33"/>
      <c r="P10" s="33"/>
      <c r="Q10" s="33"/>
      <c r="R10" s="144"/>
    </row>
    <row r="11" spans="2:18" ht="12" x14ac:dyDescent="0.2">
      <c r="B11" s="27"/>
      <c r="C11" s="140">
        <v>2</v>
      </c>
      <c r="D11" s="2" t="s">
        <v>620</v>
      </c>
      <c r="E11" s="2" t="s">
        <v>124</v>
      </c>
      <c r="F11" s="148" t="str">
        <f>IFERROR(VLOOKUP(D11,BD!$B:$D,2,FALSE),"")</f>
        <v>ASSVP</v>
      </c>
      <c r="G11" s="148" t="str">
        <f>IFERROR(VLOOKUP(E11,BD!$B:$D,2,FALSE),"")</f>
        <v>ASSVP</v>
      </c>
      <c r="H11" s="149">
        <f>IF(COUNT(J11:R11)&gt;=5,SUM(LARGE(J11:R11,{1,2,3,4,5})),IF(COUNT(J11:R11)=4,SUM(LARGE(J11:R11,{1,2,3,4})),IF(COUNT(J11:R11)=3,SUM(LARGE(J11:R11,{1,2,3})),IF(COUNT(J11:R11)=2,SUM(LARGE(J11:R11,{1,2})),IF(COUNT(J11:R11)=1,SUM(LARGE(J11:R11,{1})),0)))))</f>
        <v>2160</v>
      </c>
      <c r="I11" s="150">
        <f t="shared" si="0"/>
        <v>2</v>
      </c>
      <c r="J11" s="33"/>
      <c r="K11" s="33"/>
      <c r="L11" s="33"/>
      <c r="M11" s="33"/>
      <c r="N11" s="33"/>
      <c r="O11" s="33"/>
      <c r="P11" s="33">
        <v>1360</v>
      </c>
      <c r="Q11" s="33">
        <v>800</v>
      </c>
      <c r="R11" s="144"/>
    </row>
    <row r="12" spans="2:18" ht="12" x14ac:dyDescent="0.2">
      <c r="B12" s="27"/>
      <c r="C12" s="189">
        <v>3</v>
      </c>
      <c r="D12" s="132" t="s">
        <v>203</v>
      </c>
      <c r="E12" s="70" t="s">
        <v>144</v>
      </c>
      <c r="F12" s="148" t="str">
        <f>IFERROR(VLOOKUP(D12,BD!$B:$D,2,FALSE),"")</f>
        <v>ZARDO</v>
      </c>
      <c r="G12" s="243" t="s">
        <v>880</v>
      </c>
      <c r="H12" s="149">
        <f>IF(COUNT(J12:R12)&gt;=5,SUM(LARGE(J12:R12,{1,2,3,4,5})),IF(COUNT(J12:R12)=4,SUM(LARGE(J12:R12,{1,2,3,4})),IF(COUNT(J12:R12)=3,SUM(LARGE(J12:R12,{1,2,3})),IF(COUNT(J12:R12)=2,SUM(LARGE(J12:R12,{1,2})),IF(COUNT(J12:R12)=1,SUM(LARGE(J12:R12,{1})),0)))))</f>
        <v>2000</v>
      </c>
      <c r="I12" s="150">
        <f t="shared" si="0"/>
        <v>2</v>
      </c>
      <c r="J12" s="33"/>
      <c r="K12" s="33"/>
      <c r="L12" s="33"/>
      <c r="M12" s="33">
        <v>880</v>
      </c>
      <c r="N12" s="33">
        <v>1120</v>
      </c>
      <c r="O12" s="33"/>
      <c r="P12" s="33"/>
      <c r="Q12" s="33"/>
      <c r="R12" s="144"/>
    </row>
    <row r="13" spans="2:18" ht="12" x14ac:dyDescent="0.2">
      <c r="B13" s="27"/>
      <c r="C13" s="189">
        <v>4</v>
      </c>
      <c r="D13" s="132" t="s">
        <v>257</v>
      </c>
      <c r="E13" s="70" t="s">
        <v>112</v>
      </c>
      <c r="F13" s="148" t="str">
        <f>IFERROR(VLOOKUP(D13,BD!$B:$D,2,FALSE),"")</f>
        <v>BME</v>
      </c>
      <c r="G13" s="148" t="str">
        <f>IFERROR(VLOOKUP(E13,BD!$B:$D,2,FALSE),"")</f>
        <v>BME</v>
      </c>
      <c r="H13" s="149">
        <f>IF(COUNT(J13:R13)&gt;=5,SUM(LARGE(J13:R13,{1,2,3,4,5})),IF(COUNT(J13:R13)=4,SUM(LARGE(J13:R13,{1,2,3,4})),IF(COUNT(J13:R13)=3,SUM(LARGE(J13:R13,{1,2,3})),IF(COUNT(J13:R13)=2,SUM(LARGE(J13:R13,{1,2})),IF(COUNT(J13:R13)=1,SUM(LARGE(J13:R13,{1})),0)))))</f>
        <v>1680</v>
      </c>
      <c r="I13" s="150">
        <f t="shared" si="0"/>
        <v>2</v>
      </c>
      <c r="J13" s="33"/>
      <c r="K13" s="33"/>
      <c r="L13" s="33"/>
      <c r="M13" s="33"/>
      <c r="N13" s="33"/>
      <c r="O13" s="33">
        <v>560</v>
      </c>
      <c r="P13" s="33">
        <v>1120</v>
      </c>
      <c r="Q13" s="33"/>
      <c r="R13" s="144"/>
    </row>
    <row r="14" spans="2:18" ht="12" x14ac:dyDescent="0.2">
      <c r="B14" s="27"/>
      <c r="C14" s="189"/>
      <c r="D14" s="2" t="s">
        <v>284</v>
      </c>
      <c r="E14" s="132" t="s">
        <v>386</v>
      </c>
      <c r="F14" s="148" t="str">
        <f>IFERROR(VLOOKUP(D14,BD!$B:$D,2,FALSE),"")</f>
        <v>ZARDO</v>
      </c>
      <c r="G14" s="148" t="str">
        <f>IFERROR(VLOOKUP(E14,BD!$B:$D,2,FALSE),"")</f>
        <v>ZARDO</v>
      </c>
      <c r="H14" s="149">
        <f>IF(COUNT(J14:R14)&gt;=5,SUM(LARGE(J14:R14,{1,2,3,4,5})),IF(COUNT(J14:R14)=4,SUM(LARGE(J14:R14,{1,2,3,4})),IF(COUNT(J14:R14)=3,SUM(LARGE(J14:R14,{1,2,3})),IF(COUNT(J14:R14)=2,SUM(LARGE(J14:R14,{1,2})),IF(COUNT(J14:R14)=1,SUM(LARGE(J14:R14,{1})),0)))))</f>
        <v>1680</v>
      </c>
      <c r="I14" s="150">
        <f t="shared" si="0"/>
        <v>2</v>
      </c>
      <c r="J14" s="33"/>
      <c r="K14" s="33"/>
      <c r="L14" s="33">
        <v>800</v>
      </c>
      <c r="M14" s="33">
        <v>880</v>
      </c>
      <c r="N14" s="33"/>
      <c r="O14" s="33"/>
      <c r="P14" s="33"/>
      <c r="Q14" s="33"/>
      <c r="R14" s="144"/>
    </row>
    <row r="15" spans="2:18" ht="12" x14ac:dyDescent="0.2">
      <c r="B15" s="27"/>
      <c r="C15" s="189">
        <v>6</v>
      </c>
      <c r="D15" s="132" t="s">
        <v>455</v>
      </c>
      <c r="E15" s="70" t="s">
        <v>450</v>
      </c>
      <c r="F15" s="148" t="str">
        <f>IFERROR(VLOOKUP(D15,BD!$B:$D,2,FALSE),"")</f>
        <v>GRESFI</v>
      </c>
      <c r="G15" s="148" t="str">
        <f>IFERROR(VLOOKUP(E15,BD!$B:$D,2,FALSE),"")</f>
        <v>GRESFI</v>
      </c>
      <c r="H15" s="149">
        <f>IF(COUNT(J15:R15)&gt;=5,SUM(LARGE(J15:R15,{1,2,3,4,5})),IF(COUNT(J15:R15)=4,SUM(LARGE(J15:R15,{1,2,3,4})),IF(COUNT(J15:R15)=3,SUM(LARGE(J15:R15,{1,2,3})),IF(COUNT(J15:R15)=2,SUM(LARGE(J15:R15,{1,2})),IF(COUNT(J15:R15)=1,SUM(LARGE(J15:R15,{1})),0)))))</f>
        <v>1600</v>
      </c>
      <c r="I15" s="150">
        <f t="shared" si="0"/>
        <v>1</v>
      </c>
      <c r="J15" s="33"/>
      <c r="K15" s="33"/>
      <c r="L15" s="33"/>
      <c r="M15" s="33">
        <v>1600</v>
      </c>
      <c r="N15" s="33"/>
      <c r="O15" s="33"/>
      <c r="P15" s="33"/>
      <c r="Q15" s="33"/>
      <c r="R15" s="144"/>
    </row>
    <row r="16" spans="2:18" ht="12" x14ac:dyDescent="0.2">
      <c r="B16" s="27"/>
      <c r="C16" s="189">
        <v>7</v>
      </c>
      <c r="D16" s="70" t="s">
        <v>355</v>
      </c>
      <c r="E16" s="2" t="s">
        <v>260</v>
      </c>
      <c r="F16" s="148" t="str">
        <f>IFERROR(VLOOKUP(D16,BD!$B:$D,2,FALSE),"")</f>
        <v>ILECE</v>
      </c>
      <c r="G16" s="148" t="str">
        <f>IFERROR(VLOOKUP(E16,BD!$B:$D,2,FALSE),"")</f>
        <v>BME</v>
      </c>
      <c r="H16" s="149">
        <f>IF(COUNT(J16:R16)&gt;=5,SUM(LARGE(J16:R16,{1,2,3,4,5})),IF(COUNT(J16:R16)=4,SUM(LARGE(J16:R16,{1,2,3,4})),IF(COUNT(J16:R16)=3,SUM(LARGE(J16:R16,{1,2,3})),IF(COUNT(J16:R16)=2,SUM(LARGE(J16:R16,{1,2})),IF(COUNT(J16:R16)=1,SUM(LARGE(J16:R16,{1})),0)))))</f>
        <v>1360</v>
      </c>
      <c r="I16" s="150">
        <f t="shared" si="0"/>
        <v>1</v>
      </c>
      <c r="J16" s="33">
        <v>1360</v>
      </c>
      <c r="K16" s="33"/>
      <c r="L16" s="33"/>
      <c r="M16" s="33"/>
      <c r="N16" s="33"/>
      <c r="O16" s="33"/>
      <c r="P16" s="33"/>
      <c r="Q16" s="33"/>
      <c r="R16" s="144"/>
    </row>
    <row r="17" spans="2:18" ht="12" x14ac:dyDescent="0.2">
      <c r="B17" s="27"/>
      <c r="C17" s="189"/>
      <c r="D17" s="132" t="s">
        <v>633</v>
      </c>
      <c r="E17" s="70" t="s">
        <v>374</v>
      </c>
      <c r="F17" s="148" t="str">
        <f>IFERROR(VLOOKUP(D17,BD!$B:$D,2,FALSE),"")</f>
        <v>CC</v>
      </c>
      <c r="G17" s="148" t="str">
        <f>IFERROR(VLOOKUP(E17,BD!$B:$D,2,FALSE),"")</f>
        <v>CC</v>
      </c>
      <c r="H17" s="149">
        <f>IF(COUNT(J17:R17)&gt;=5,SUM(LARGE(J17:R17,{1,2,3,4,5})),IF(COUNT(J17:R17)=4,SUM(LARGE(J17:R17,{1,2,3,4})),IF(COUNT(J17:R17)=3,SUM(LARGE(J17:R17,{1,2,3})),IF(COUNT(J17:R17)=2,SUM(LARGE(J17:R17,{1,2})),IF(COUNT(J17:R17)=1,SUM(LARGE(J17:R17,{1})),0)))))</f>
        <v>1360</v>
      </c>
      <c r="I17" s="150">
        <f t="shared" si="0"/>
        <v>1</v>
      </c>
      <c r="J17" s="33"/>
      <c r="K17" s="33"/>
      <c r="L17" s="33"/>
      <c r="M17" s="33"/>
      <c r="N17" s="33">
        <v>1360</v>
      </c>
      <c r="O17" s="33"/>
      <c r="P17" s="33"/>
      <c r="Q17" s="33"/>
      <c r="R17" s="144"/>
    </row>
    <row r="18" spans="2:18" ht="12" x14ac:dyDescent="0.2">
      <c r="B18" s="27"/>
      <c r="C18" s="189"/>
      <c r="D18" s="132" t="s">
        <v>366</v>
      </c>
      <c r="E18" s="70" t="s">
        <v>369</v>
      </c>
      <c r="F18" s="148" t="str">
        <f>IFERROR(VLOOKUP(D18,BD!$B:$D,2,FALSE),"")</f>
        <v>LCC</v>
      </c>
      <c r="G18" s="148" t="str">
        <f>IFERROR(VLOOKUP(E18,BD!$B:$D,2,FALSE),"")</f>
        <v>REALEZA</v>
      </c>
      <c r="H18" s="149">
        <f>IF(COUNT(J18:R18)&gt;=5,SUM(LARGE(J18:R18,{1,2,3,4,5})),IF(COUNT(J18:R18)=4,SUM(LARGE(J18:R18,{1,2,3,4})),IF(COUNT(J18:R18)=3,SUM(LARGE(J18:R18,{1,2,3})),IF(COUNT(J18:R18)=2,SUM(LARGE(J18:R18,{1,2})),IF(COUNT(J18:R18)=1,SUM(LARGE(J18:R18,{1})),0)))))</f>
        <v>1360</v>
      </c>
      <c r="I18" s="150">
        <f t="shared" si="0"/>
        <v>1</v>
      </c>
      <c r="J18" s="33"/>
      <c r="K18" s="33">
        <v>1360</v>
      </c>
      <c r="L18" s="33"/>
      <c r="M18" s="33"/>
      <c r="N18" s="33"/>
      <c r="O18" s="33"/>
      <c r="P18" s="33"/>
      <c r="Q18" s="33"/>
      <c r="R18" s="144"/>
    </row>
    <row r="19" spans="2:18" ht="12" x14ac:dyDescent="0.2">
      <c r="B19" s="27"/>
      <c r="C19" s="189">
        <v>10</v>
      </c>
      <c r="D19" s="2" t="s">
        <v>827</v>
      </c>
      <c r="E19" s="2" t="s">
        <v>284</v>
      </c>
      <c r="F19" s="148" t="str">
        <f>IFERROR(VLOOKUP(D19,BD!$B:$D,2,FALSE),"")</f>
        <v>CC</v>
      </c>
      <c r="G19" s="148" t="str">
        <f>IFERROR(VLOOKUP(E19,BD!$B:$D,2,FALSE),"")</f>
        <v>ZARDO</v>
      </c>
      <c r="H19" s="149">
        <f>IF(COUNT(J19:R19)&gt;=5,SUM(LARGE(J19:R19,{1,2,3,4,5})),IF(COUNT(J19:R19)=4,SUM(LARGE(J19:R19,{1,2,3,4})),IF(COUNT(J19:R19)=3,SUM(LARGE(J19:R19,{1,2,3})),IF(COUNT(J19:R19)=2,SUM(LARGE(J19:R19,{1,2})),IF(COUNT(J19:R19)=1,SUM(LARGE(J19:R19,{1})),0)))))</f>
        <v>1120</v>
      </c>
      <c r="I19" s="150">
        <f t="shared" si="0"/>
        <v>1</v>
      </c>
      <c r="J19" s="33"/>
      <c r="K19" s="33"/>
      <c r="L19" s="33"/>
      <c r="M19" s="33"/>
      <c r="N19" s="33"/>
      <c r="O19" s="33"/>
      <c r="P19" s="33">
        <v>1120</v>
      </c>
      <c r="Q19" s="33"/>
      <c r="R19" s="144"/>
    </row>
    <row r="20" spans="2:18" ht="12" x14ac:dyDescent="0.2">
      <c r="B20" s="27"/>
      <c r="C20" s="189"/>
      <c r="D20" s="132" t="s">
        <v>622</v>
      </c>
      <c r="E20" s="70" t="s">
        <v>601</v>
      </c>
      <c r="F20" s="148" t="str">
        <f>IFERROR(VLOOKUP(D20,BD!$B:$D,2,FALSE),"")</f>
        <v>GRESFI</v>
      </c>
      <c r="G20" s="148" t="str">
        <f>IFERROR(VLOOKUP(E20,BD!$B:$D,2,FALSE),"")</f>
        <v>GRESFI</v>
      </c>
      <c r="H20" s="149">
        <f>IF(COUNT(J20:R20)&gt;=5,SUM(LARGE(J20:R20,{1,2,3,4,5})),IF(COUNT(J20:R20)=4,SUM(LARGE(J20:R20,{1,2,3,4})),IF(COUNT(J20:R20)=3,SUM(LARGE(J20:R20,{1,2,3})),IF(COUNT(J20:R20)=2,SUM(LARGE(J20:R20,{1,2})),IF(COUNT(J20:R20)=1,SUM(LARGE(J20:R20,{1})),0)))))</f>
        <v>1120</v>
      </c>
      <c r="I20" s="150">
        <f t="shared" si="0"/>
        <v>1</v>
      </c>
      <c r="J20" s="33"/>
      <c r="K20" s="33"/>
      <c r="L20" s="33"/>
      <c r="M20" s="33">
        <v>1120</v>
      </c>
      <c r="N20" s="33"/>
      <c r="O20" s="33"/>
      <c r="P20" s="33"/>
      <c r="Q20" s="33"/>
      <c r="R20" s="144"/>
    </row>
    <row r="21" spans="2:18" ht="12" x14ac:dyDescent="0.2">
      <c r="B21" s="27"/>
      <c r="C21" s="189"/>
      <c r="D21" s="132" t="s">
        <v>451</v>
      </c>
      <c r="E21" s="70" t="s">
        <v>459</v>
      </c>
      <c r="F21" s="148" t="str">
        <f>IFERROR(VLOOKUP(D21,BD!$B:$D,2,FALSE),"")</f>
        <v>GRESFI</v>
      </c>
      <c r="G21" s="148" t="str">
        <f>IFERROR(VLOOKUP(E21,BD!$B:$D,2,FALSE),"")</f>
        <v>GRESFI</v>
      </c>
      <c r="H21" s="149">
        <f>IF(COUNT(J21:R21)&gt;=5,SUM(LARGE(J21:R21,{1,2,3,4,5})),IF(COUNT(J21:R21)=4,SUM(LARGE(J21:R21,{1,2,3,4})),IF(COUNT(J21:R21)=3,SUM(LARGE(J21:R21,{1,2,3})),IF(COUNT(J21:R21)=2,SUM(LARGE(J21:R21,{1,2})),IF(COUNT(J21:R21)=1,SUM(LARGE(J21:R21,{1})),0)))))</f>
        <v>1120</v>
      </c>
      <c r="I21" s="150">
        <f t="shared" si="0"/>
        <v>1</v>
      </c>
      <c r="J21" s="33"/>
      <c r="K21" s="33"/>
      <c r="L21" s="33"/>
      <c r="M21" s="33">
        <v>1120</v>
      </c>
      <c r="N21" s="33"/>
      <c r="O21" s="33"/>
      <c r="P21" s="33"/>
      <c r="Q21" s="33"/>
      <c r="R21" s="144"/>
    </row>
    <row r="22" spans="2:18" ht="12" x14ac:dyDescent="0.2">
      <c r="B22" s="27"/>
      <c r="C22" s="189"/>
      <c r="D22" s="127" t="s">
        <v>124</v>
      </c>
      <c r="E22" s="132" t="s">
        <v>215</v>
      </c>
      <c r="F22" s="148" t="str">
        <f>IFERROR(VLOOKUP(D22,BD!$B:$D,2,FALSE),"")</f>
        <v>ASSVP</v>
      </c>
      <c r="G22" s="148" t="str">
        <f>IFERROR(VLOOKUP(E22,BD!$B:$D,2,FALSE),"")</f>
        <v>ASSVP</v>
      </c>
      <c r="H22" s="149">
        <f>IF(COUNT(J22:R22)&gt;=5,SUM(LARGE(J22:R22,{1,2,3,4,5})),IF(COUNT(J22:R22)=4,SUM(LARGE(J22:R22,{1,2,3,4})),IF(COUNT(J22:R22)=3,SUM(LARGE(J22:R22,{1,2,3})),IF(COUNT(J22:R22)=2,SUM(LARGE(J22:R22,{1,2})),IF(COUNT(J22:R22)=1,SUM(LARGE(J22:R22,{1})),0)))))</f>
        <v>1120</v>
      </c>
      <c r="I22" s="150">
        <f t="shared" si="0"/>
        <v>1</v>
      </c>
      <c r="J22" s="33"/>
      <c r="K22" s="33">
        <v>1120</v>
      </c>
      <c r="L22" s="33"/>
      <c r="M22" s="33"/>
      <c r="N22" s="33"/>
      <c r="O22" s="33"/>
      <c r="P22" s="33"/>
      <c r="Q22" s="33"/>
      <c r="R22" s="144"/>
    </row>
    <row r="23" spans="2:18" ht="12" x14ac:dyDescent="0.2">
      <c r="B23" s="27"/>
      <c r="C23" s="189"/>
      <c r="D23" s="132" t="s">
        <v>634</v>
      </c>
      <c r="E23" s="70" t="s">
        <v>621</v>
      </c>
      <c r="F23" s="148" t="str">
        <f>IFERROR(VLOOKUP(D23,BD!$B:$D,2,FALSE),"")</f>
        <v>ABB</v>
      </c>
      <c r="G23" s="148" t="str">
        <f>IFERROR(VLOOKUP(E23,BD!$B:$D,2,FALSE),"")</f>
        <v>ABB</v>
      </c>
      <c r="H23" s="149">
        <f>IF(COUNT(J23:R23)&gt;=5,SUM(LARGE(J23:R23,{1,2,3,4,5})),IF(COUNT(J23:R23)=4,SUM(LARGE(J23:R23,{1,2,3,4})),IF(COUNT(J23:R23)=3,SUM(LARGE(J23:R23,{1,2,3})),IF(COUNT(J23:R23)=2,SUM(LARGE(J23:R23,{1,2})),IF(COUNT(J23:R23)=1,SUM(LARGE(J23:R23,{1})),0)))))</f>
        <v>1120</v>
      </c>
      <c r="I23" s="150">
        <f t="shared" si="0"/>
        <v>1</v>
      </c>
      <c r="J23" s="33"/>
      <c r="K23" s="33"/>
      <c r="L23" s="33"/>
      <c r="M23" s="33"/>
      <c r="N23" s="33">
        <v>1120</v>
      </c>
      <c r="O23" s="33"/>
      <c r="P23" s="33"/>
      <c r="Q23" s="33"/>
      <c r="R23" s="144"/>
    </row>
    <row r="24" spans="2:18" ht="12" x14ac:dyDescent="0.2">
      <c r="B24" s="27"/>
      <c r="C24" s="189"/>
      <c r="D24" s="132" t="s">
        <v>386</v>
      </c>
      <c r="E24" s="70" t="s">
        <v>112</v>
      </c>
      <c r="F24" s="148" t="str">
        <f>IFERROR(VLOOKUP(D24,BD!$B:$D,2,FALSE),"")</f>
        <v>ZARDO</v>
      </c>
      <c r="G24" s="148" t="str">
        <f>IFERROR(VLOOKUP(E24,BD!$B:$D,2,FALSE),"")</f>
        <v>BME</v>
      </c>
      <c r="H24" s="149">
        <f>IF(COUNT(J24:R24)&gt;=5,SUM(LARGE(J24:R24,{1,2,3,4,5})),IF(COUNT(J24:R24)=4,SUM(LARGE(J24:R24,{1,2,3,4})),IF(COUNT(J24:R24)=3,SUM(LARGE(J24:R24,{1,2,3})),IF(COUNT(J24:R24)=2,SUM(LARGE(J24:R24,{1,2})),IF(COUNT(J24:R24)=1,SUM(LARGE(J24:R24,{1})),0)))))</f>
        <v>1120</v>
      </c>
      <c r="I24" s="150">
        <f t="shared" si="0"/>
        <v>1</v>
      </c>
      <c r="J24" s="33">
        <v>1120</v>
      </c>
      <c r="K24" s="33"/>
      <c r="L24" s="33"/>
      <c r="M24" s="33"/>
      <c r="N24" s="33"/>
      <c r="O24" s="33"/>
      <c r="P24" s="33"/>
      <c r="Q24" s="33"/>
      <c r="R24" s="144"/>
    </row>
    <row r="25" spans="2:18" ht="12" x14ac:dyDescent="0.2">
      <c r="B25" s="27"/>
      <c r="C25" s="189">
        <v>16</v>
      </c>
      <c r="D25" s="132" t="s">
        <v>618</v>
      </c>
      <c r="E25" s="70" t="s">
        <v>619</v>
      </c>
      <c r="F25" s="243" t="s">
        <v>354</v>
      </c>
      <c r="G25" s="243" t="s">
        <v>354</v>
      </c>
      <c r="H25" s="149">
        <f>IF(COUNT(J25:R25)&gt;=5,SUM(LARGE(J25:R25,{1,2,3,4,5})),IF(COUNT(J25:R25)=4,SUM(LARGE(J25:R25,{1,2,3,4})),IF(COUNT(J25:R25)=3,SUM(LARGE(J25:R25,{1,2,3})),IF(COUNT(J25:R25)=2,SUM(LARGE(J25:R25,{1,2})),IF(COUNT(J25:R25)=1,SUM(LARGE(J25:R25,{1})),0)))))</f>
        <v>880</v>
      </c>
      <c r="I25" s="150">
        <f t="shared" si="0"/>
        <v>1</v>
      </c>
      <c r="J25" s="33"/>
      <c r="K25" s="33"/>
      <c r="L25" s="33"/>
      <c r="M25" s="33"/>
      <c r="N25" s="33">
        <v>880</v>
      </c>
      <c r="O25" s="33"/>
      <c r="P25" s="33"/>
      <c r="Q25" s="33"/>
      <c r="R25" s="144"/>
    </row>
    <row r="26" spans="2:18" ht="12" x14ac:dyDescent="0.2">
      <c r="B26" s="27"/>
      <c r="C26" s="189"/>
      <c r="D26" s="132" t="s">
        <v>629</v>
      </c>
      <c r="E26" s="70" t="s">
        <v>630</v>
      </c>
      <c r="F26" s="148" t="str">
        <f>IFERROR(VLOOKUP(D26,BD!$B:$D,2,FALSE),"")</f>
        <v>ACENB</v>
      </c>
      <c r="G26" s="148" t="str">
        <f>IFERROR(VLOOKUP(E26,BD!$B:$D,2,FALSE),"")</f>
        <v>ACENB</v>
      </c>
      <c r="H26" s="149">
        <f>IF(COUNT(J26:R26)&gt;=5,SUM(LARGE(J26:R26,{1,2,3,4,5})),IF(COUNT(J26:R26)=4,SUM(LARGE(J26:R26,{1,2,3,4})),IF(COUNT(J26:R26)=3,SUM(LARGE(J26:R26,{1,2,3})),IF(COUNT(J26:R26)=2,SUM(LARGE(J26:R26,{1,2})),IF(COUNT(J26:R26)=1,SUM(LARGE(J26:R26,{1})),0)))))</f>
        <v>880</v>
      </c>
      <c r="I26" s="150">
        <f t="shared" si="0"/>
        <v>1</v>
      </c>
      <c r="J26" s="33"/>
      <c r="K26" s="33"/>
      <c r="L26" s="33"/>
      <c r="M26" s="33">
        <v>880</v>
      </c>
      <c r="N26" s="33"/>
      <c r="O26" s="33"/>
      <c r="P26" s="33"/>
      <c r="Q26" s="33"/>
      <c r="R26" s="144"/>
    </row>
    <row r="27" spans="2:18" ht="12" x14ac:dyDescent="0.2">
      <c r="B27" s="27"/>
      <c r="C27" s="189"/>
      <c r="D27" s="2" t="s">
        <v>196</v>
      </c>
      <c r="E27" s="159" t="s">
        <v>470</v>
      </c>
      <c r="F27" s="148" t="str">
        <f>IFERROR(VLOOKUP(D27,BD!$B:$D,2,FALSE),"")</f>
        <v>GRESFI</v>
      </c>
      <c r="G27" s="148" t="str">
        <f>IFERROR(VLOOKUP(E27,BD!$B:$D,2,FALSE),"")</f>
        <v>GRESFI</v>
      </c>
      <c r="H27" s="149">
        <f>IF(COUNT(J27:R27)&gt;=5,SUM(LARGE(J27:R27,{1,2,3,4,5})),IF(COUNT(J27:R27)=4,SUM(LARGE(J27:R27,{1,2,3,4})),IF(COUNT(J27:R27)=3,SUM(LARGE(J27:R27,{1,2,3})),IF(COUNT(J27:R27)=2,SUM(LARGE(J27:R27,{1,2})),IF(COUNT(J27:R27)=1,SUM(LARGE(J27:R27,{1})),0)))))</f>
        <v>880</v>
      </c>
      <c r="I27" s="150">
        <f t="shared" si="0"/>
        <v>1</v>
      </c>
      <c r="J27" s="33"/>
      <c r="K27" s="33">
        <v>880</v>
      </c>
      <c r="L27" s="33"/>
      <c r="M27" s="33"/>
      <c r="N27" s="33"/>
      <c r="O27" s="33"/>
      <c r="P27" s="33"/>
      <c r="Q27" s="33"/>
      <c r="R27" s="144"/>
    </row>
    <row r="28" spans="2:18" ht="12" x14ac:dyDescent="0.2">
      <c r="B28" s="27"/>
      <c r="C28" s="189"/>
      <c r="D28" s="132" t="s">
        <v>257</v>
      </c>
      <c r="E28" s="70" t="s">
        <v>117</v>
      </c>
      <c r="F28" s="148" t="str">
        <f>IFERROR(VLOOKUP(D28,BD!$B:$D,2,FALSE),"")</f>
        <v>BME</v>
      </c>
      <c r="G28" s="148" t="str">
        <f>IFERROR(VLOOKUP(E28,BD!$B:$D,2,FALSE),"")</f>
        <v>BME</v>
      </c>
      <c r="H28" s="149">
        <f>IF(COUNT(J28:R28)&gt;=5,SUM(LARGE(J28:R28,{1,2,3,4,5})),IF(COUNT(J28:R28)=4,SUM(LARGE(J28:R28,{1,2,3,4})),IF(COUNT(J28:R28)=3,SUM(LARGE(J28:R28,{1,2,3})),IF(COUNT(J28:R28)=2,SUM(LARGE(J28:R28,{1,2})),IF(COUNT(J28:R28)=1,SUM(LARGE(J28:R28,{1})),0)))))</f>
        <v>880</v>
      </c>
      <c r="I28" s="150">
        <f t="shared" si="0"/>
        <v>1</v>
      </c>
      <c r="J28" s="33"/>
      <c r="K28" s="33"/>
      <c r="L28" s="33"/>
      <c r="M28" s="33"/>
      <c r="N28" s="33">
        <v>880</v>
      </c>
      <c r="O28" s="33"/>
      <c r="P28" s="33"/>
      <c r="Q28" s="33"/>
      <c r="R28" s="144"/>
    </row>
    <row r="29" spans="2:18" ht="12" x14ac:dyDescent="0.2">
      <c r="B29" s="27"/>
      <c r="C29" s="189"/>
      <c r="D29" s="132" t="s">
        <v>454</v>
      </c>
      <c r="E29" s="132" t="s">
        <v>384</v>
      </c>
      <c r="F29" s="148" t="str">
        <f>IFERROR(VLOOKUP(D29,BD!$B:$D,2,FALSE),"")</f>
        <v>GRESFI</v>
      </c>
      <c r="G29" s="148" t="str">
        <f>IFERROR(VLOOKUP(E29,BD!$B:$D,2,FALSE),"")</f>
        <v>GRESFI</v>
      </c>
      <c r="H29" s="149">
        <f>IF(COUNT(J29:R29)&gt;=5,SUM(LARGE(J29:R29,{1,2,3,4,5})),IF(COUNT(J29:R29)=4,SUM(LARGE(J29:R29,{1,2,3,4})),IF(COUNT(J29:R29)=3,SUM(LARGE(J29:R29,{1,2,3})),IF(COUNT(J29:R29)=2,SUM(LARGE(J29:R29,{1,2})),IF(COUNT(J29:R29)=1,SUM(LARGE(J29:R29,{1})),0)))))</f>
        <v>880</v>
      </c>
      <c r="I29" s="150">
        <f t="shared" si="0"/>
        <v>1</v>
      </c>
      <c r="J29" s="33"/>
      <c r="K29" s="33">
        <v>880</v>
      </c>
      <c r="L29" s="33"/>
      <c r="M29" s="33"/>
      <c r="N29" s="33"/>
      <c r="O29" s="33"/>
      <c r="P29" s="33"/>
      <c r="Q29" s="33"/>
      <c r="R29" s="144"/>
    </row>
    <row r="30" spans="2:18" ht="12" x14ac:dyDescent="0.2">
      <c r="B30" s="27"/>
      <c r="C30" s="189"/>
      <c r="D30" s="70" t="s">
        <v>456</v>
      </c>
      <c r="E30" s="70" t="s">
        <v>809</v>
      </c>
      <c r="F30" s="148" t="str">
        <f>IFERROR(VLOOKUP(D30,BD!$B:$D,2,FALSE),"")</f>
        <v>ZARDO</v>
      </c>
      <c r="G30" s="148" t="str">
        <f>IFERROR(VLOOKUP(E30,BD!$B:$D,2,FALSE),"")</f>
        <v>ZARDO</v>
      </c>
      <c r="H30" s="149">
        <f>IF(COUNT(J30:R30)&gt;=5,SUM(LARGE(J30:R30,{1,2,3,4,5})),IF(COUNT(J30:R30)=4,SUM(LARGE(J30:R30,{1,2,3,4})),IF(COUNT(J30:R30)=3,SUM(LARGE(J30:R30,{1,2,3})),IF(COUNT(J30:R30)=2,SUM(LARGE(J30:R30,{1,2})),IF(COUNT(J30:R30)=1,SUM(LARGE(J30:R30,{1})),0)))))</f>
        <v>880</v>
      </c>
      <c r="I30" s="150">
        <f t="shared" si="0"/>
        <v>1</v>
      </c>
      <c r="J30" s="33"/>
      <c r="K30" s="33"/>
      <c r="L30" s="33"/>
      <c r="M30" s="33"/>
      <c r="N30" s="33">
        <v>880</v>
      </c>
      <c r="O30" s="33"/>
      <c r="P30" s="33"/>
      <c r="Q30" s="33"/>
      <c r="R30" s="144"/>
    </row>
    <row r="31" spans="2:18" ht="12" x14ac:dyDescent="0.2">
      <c r="B31" s="27"/>
      <c r="C31" s="189"/>
      <c r="D31" s="2" t="s">
        <v>152</v>
      </c>
      <c r="E31" s="131" t="s">
        <v>112</v>
      </c>
      <c r="F31" s="148" t="str">
        <f>IFERROR(VLOOKUP(D31,BD!$B:$D,2,FALSE),"")</f>
        <v>BME</v>
      </c>
      <c r="G31" s="148" t="str">
        <f>IFERROR(VLOOKUP(E31,BD!$B:$D,2,FALSE),"")</f>
        <v>BME</v>
      </c>
      <c r="H31" s="149">
        <f>IF(COUNT(J31:R31)&gt;=5,SUM(LARGE(J31:R31,{1,2,3,4,5})),IF(COUNT(J31:R31)=4,SUM(LARGE(J31:R31,{1,2,3,4})),IF(COUNT(J31:R31)=3,SUM(LARGE(J31:R31,{1,2,3})),IF(COUNT(J31:R31)=2,SUM(LARGE(J31:R31,{1,2})),IF(COUNT(J31:R31)=1,SUM(LARGE(J31:R31,{1})),0)))))</f>
        <v>880</v>
      </c>
      <c r="I31" s="150">
        <f t="shared" si="0"/>
        <v>1</v>
      </c>
      <c r="J31" s="33"/>
      <c r="K31" s="33">
        <v>880</v>
      </c>
      <c r="L31" s="33"/>
      <c r="M31" s="33"/>
      <c r="N31" s="33"/>
      <c r="O31" s="33"/>
      <c r="P31" s="33"/>
      <c r="Q31" s="33"/>
      <c r="R31" s="144"/>
    </row>
    <row r="32" spans="2:18" ht="12" x14ac:dyDescent="0.2">
      <c r="B32" s="27"/>
      <c r="C32" s="189"/>
      <c r="D32" s="160" t="s">
        <v>468</v>
      </c>
      <c r="E32" s="132" t="s">
        <v>386</v>
      </c>
      <c r="F32" s="148" t="str">
        <f>IFERROR(VLOOKUP(D32,BD!$B:$D,2,FALSE),"")</f>
        <v>ZARDO</v>
      </c>
      <c r="G32" s="148" t="str">
        <f>IFERROR(VLOOKUP(E32,BD!$B:$D,2,FALSE),"")</f>
        <v>ZARDO</v>
      </c>
      <c r="H32" s="149">
        <f>IF(COUNT(J32:R32)&gt;=5,SUM(LARGE(J32:R32,{1,2,3,4,5})),IF(COUNT(J32:R32)=4,SUM(LARGE(J32:R32,{1,2,3,4})),IF(COUNT(J32:R32)=3,SUM(LARGE(J32:R32,{1,2,3})),IF(COUNT(J32:R32)=2,SUM(LARGE(J32:R32,{1,2})),IF(COUNT(J32:R32)=1,SUM(LARGE(J32:R32,{1})),0)))))</f>
        <v>880</v>
      </c>
      <c r="I32" s="150">
        <f t="shared" si="0"/>
        <v>1</v>
      </c>
      <c r="J32" s="33"/>
      <c r="K32" s="33">
        <v>880</v>
      </c>
      <c r="L32" s="33"/>
      <c r="M32" s="33"/>
      <c r="N32" s="33"/>
      <c r="O32" s="33"/>
      <c r="P32" s="33"/>
      <c r="Q32" s="33"/>
      <c r="R32" s="144"/>
    </row>
    <row r="33" spans="2:18" ht="12" x14ac:dyDescent="0.2">
      <c r="B33" s="27"/>
      <c r="C33" s="189"/>
      <c r="D33" s="70" t="s">
        <v>831</v>
      </c>
      <c r="E33" s="2" t="s">
        <v>385</v>
      </c>
      <c r="F33" s="148" t="str">
        <f>IFERROR(VLOOKUP(D33,BD!$B:$D,2,FALSE),"")</f>
        <v>ASERP</v>
      </c>
      <c r="G33" s="148" t="str">
        <f>IFERROR(VLOOKUP(E33,BD!$B:$D,2,FALSE),"")</f>
        <v>ASERP</v>
      </c>
      <c r="H33" s="149">
        <f>IF(COUNT(J33:R33)&gt;=5,SUM(LARGE(J33:R33,{1,2,3,4,5})),IF(COUNT(J33:R33)=4,SUM(LARGE(J33:R33,{1,2,3,4})),IF(COUNT(J33:R33)=3,SUM(LARGE(J33:R33,{1,2,3})),IF(COUNT(J33:R33)=2,SUM(LARGE(J33:R33,{1,2})),IF(COUNT(J33:R33)=1,SUM(LARGE(J33:R33,{1})),0)))))</f>
        <v>880</v>
      </c>
      <c r="I33" s="150">
        <f t="shared" si="0"/>
        <v>1</v>
      </c>
      <c r="J33" s="33"/>
      <c r="K33" s="33"/>
      <c r="L33" s="33"/>
      <c r="M33" s="33"/>
      <c r="N33" s="33"/>
      <c r="O33" s="33"/>
      <c r="P33" s="33">
        <v>880</v>
      </c>
      <c r="Q33" s="33"/>
      <c r="R33" s="144"/>
    </row>
    <row r="34" spans="2:18" ht="12" x14ac:dyDescent="0.2">
      <c r="B34" s="27"/>
      <c r="C34" s="189">
        <v>25</v>
      </c>
      <c r="D34" s="132" t="s">
        <v>289</v>
      </c>
      <c r="E34" s="70" t="s">
        <v>72</v>
      </c>
      <c r="F34" s="148" t="str">
        <f>IFERROR(VLOOKUP(D34,BD!$B:$D,2,FALSE),"")</f>
        <v>CC</v>
      </c>
      <c r="G34" s="148" t="str">
        <f>IFERROR(VLOOKUP(E34,BD!$B:$D,2,FALSE),"")</f>
        <v>BME</v>
      </c>
      <c r="H34" s="149">
        <f>IF(COUNT(J34:R34)&gt;=5,SUM(LARGE(J34:R34,{1,2,3,4,5})),IF(COUNT(J34:R34)=4,SUM(LARGE(J34:R34,{1,2,3,4})),IF(COUNT(J34:R34)=3,SUM(LARGE(J34:R34,{1,2,3})),IF(COUNT(J34:R34)=2,SUM(LARGE(J34:R34,{1,2})),IF(COUNT(J34:R34)=1,SUM(LARGE(J34:R34,{1})),0)))))</f>
        <v>800</v>
      </c>
      <c r="I34" s="150">
        <f t="shared" si="0"/>
        <v>1</v>
      </c>
      <c r="J34" s="33"/>
      <c r="K34" s="33"/>
      <c r="L34" s="33"/>
      <c r="M34" s="33"/>
      <c r="N34" s="33"/>
      <c r="O34" s="33">
        <v>800</v>
      </c>
      <c r="P34" s="33"/>
      <c r="Q34" s="33"/>
      <c r="R34" s="144"/>
    </row>
    <row r="35" spans="2:18" ht="12" x14ac:dyDescent="0.2">
      <c r="B35" s="27"/>
      <c r="C35" s="189">
        <v>26</v>
      </c>
      <c r="D35" s="2" t="s">
        <v>461</v>
      </c>
      <c r="E35" s="105" t="s">
        <v>804</v>
      </c>
      <c r="F35" s="148" t="str">
        <f>IFERROR(VLOOKUP(D35,BD!$B:$D,2,FALSE),"")</f>
        <v>ZARDO</v>
      </c>
      <c r="G35" s="148" t="str">
        <f>IFERROR(VLOOKUP(E35,BD!$B:$D,2,FALSE),"")</f>
        <v>ZARDO</v>
      </c>
      <c r="H35" s="149">
        <f>IF(COUNT(J35:R35)&gt;=5,SUM(LARGE(J35:R35,{1,2,3,4,5})),IF(COUNT(J35:R35)=4,SUM(LARGE(J35:R35,{1,2,3,4})),IF(COUNT(J35:R35)=3,SUM(LARGE(J35:R35,{1,2,3})),IF(COUNT(J35:R35)=2,SUM(LARGE(J35:R35,{1,2})),IF(COUNT(J35:R35)=1,SUM(LARGE(J35:R35,{1})),0)))))</f>
        <v>680</v>
      </c>
      <c r="I35" s="150">
        <f t="shared" si="0"/>
        <v>1</v>
      </c>
      <c r="J35" s="33"/>
      <c r="K35" s="33"/>
      <c r="L35" s="33">
        <v>680</v>
      </c>
      <c r="M35" s="33"/>
      <c r="N35" s="33"/>
      <c r="O35" s="33"/>
      <c r="P35" s="33"/>
      <c r="Q35" s="33"/>
      <c r="R35" s="144"/>
    </row>
    <row r="36" spans="2:18" ht="12" x14ac:dyDescent="0.2">
      <c r="B36" s="27"/>
      <c r="C36" s="189"/>
      <c r="D36" s="132" t="s">
        <v>461</v>
      </c>
      <c r="E36" s="70" t="s">
        <v>386</v>
      </c>
      <c r="F36" s="148" t="str">
        <f>IFERROR(VLOOKUP(D36,BD!$B:$D,2,FALSE),"")</f>
        <v>ZARDO</v>
      </c>
      <c r="G36" s="148" t="str">
        <f>IFERROR(VLOOKUP(E36,BD!$B:$D,2,FALSE),"")</f>
        <v>ZARDO</v>
      </c>
      <c r="H36" s="149">
        <f>IF(COUNT(J36:R36)&gt;=5,SUM(LARGE(J36:R36,{1,2,3,4,5})),IF(COUNT(J36:R36)=4,SUM(LARGE(J36:R36,{1,2,3,4})),IF(COUNT(J36:R36)=3,SUM(LARGE(J36:R36,{1,2,3})),IF(COUNT(J36:R36)=2,SUM(LARGE(J36:R36,{1,2})),IF(COUNT(J36:R36)=1,SUM(LARGE(J36:R36,{1})),0)))))</f>
        <v>680</v>
      </c>
      <c r="I36" s="150">
        <f t="shared" si="0"/>
        <v>1</v>
      </c>
      <c r="J36" s="33"/>
      <c r="K36" s="33"/>
      <c r="L36" s="33"/>
      <c r="M36" s="33"/>
      <c r="N36" s="33"/>
      <c r="O36" s="33">
        <v>680</v>
      </c>
      <c r="P36" s="33"/>
      <c r="Q36" s="33"/>
      <c r="R36" s="144"/>
    </row>
    <row r="37" spans="2:18" ht="12" x14ac:dyDescent="0.2">
      <c r="B37" s="27"/>
      <c r="C37" s="189"/>
      <c r="D37" s="132" t="s">
        <v>200</v>
      </c>
      <c r="E37" s="132" t="s">
        <v>855</v>
      </c>
      <c r="F37" s="148" t="str">
        <f>IFERROR(VLOOKUP(D37,BD!$B:$D,2,FALSE),"")</f>
        <v>ASSVP</v>
      </c>
      <c r="G37" s="148" t="str">
        <f>IFERROR(VLOOKUP(E37,BD!$B:$D,2,FALSE),"")</f>
        <v>ASSVP</v>
      </c>
      <c r="H37" s="149">
        <f>IF(COUNT(J37:R37)&gt;=5,SUM(LARGE(J37:R37,{1,2,3,4,5})),IF(COUNT(J37:R37)=4,SUM(LARGE(J37:R37,{1,2,3,4})),IF(COUNT(J37:R37)=3,SUM(LARGE(J37:R37,{1,2,3})),IF(COUNT(J37:R37)=2,SUM(LARGE(J37:R37,{1,2})),IF(COUNT(J37:R37)=1,SUM(LARGE(J37:R37,{1})),0)))))</f>
        <v>680</v>
      </c>
      <c r="I37" s="150">
        <f t="shared" si="0"/>
        <v>1</v>
      </c>
      <c r="J37" s="33"/>
      <c r="K37" s="33"/>
      <c r="L37" s="33"/>
      <c r="M37" s="33"/>
      <c r="N37" s="33"/>
      <c r="O37" s="33"/>
      <c r="P37" s="33"/>
      <c r="Q37" s="33">
        <v>680</v>
      </c>
      <c r="R37" s="144"/>
    </row>
    <row r="38" spans="2:18" ht="12" x14ac:dyDescent="0.2">
      <c r="B38" s="27"/>
      <c r="C38" s="189">
        <v>29</v>
      </c>
      <c r="D38" s="159" t="s">
        <v>632</v>
      </c>
      <c r="E38" s="70" t="s">
        <v>460</v>
      </c>
      <c r="F38" s="148" t="str">
        <f>IFERROR(VLOOKUP(D38,BD!$B:$D,2,FALSE),"")</f>
        <v>ABB</v>
      </c>
      <c r="G38" s="148" t="str">
        <f>IFERROR(VLOOKUP(E38,BD!$B:$D,2,FALSE),"")</f>
        <v>ABB</v>
      </c>
      <c r="H38" s="149">
        <f>IF(COUNT(J38:R38)&gt;=5,SUM(LARGE(J38:R38,{1,2,3,4,5})),IF(COUNT(J38:R38)=4,SUM(LARGE(J38:R38,{1,2,3,4})),IF(COUNT(J38:R38)=3,SUM(LARGE(J38:R38,{1,2,3})),IF(COUNT(J38:R38)=2,SUM(LARGE(J38:R38,{1,2})),IF(COUNT(J38:R38)=1,SUM(LARGE(J38:R38,{1})),0)))))</f>
        <v>640</v>
      </c>
      <c r="I38" s="150">
        <f t="shared" si="0"/>
        <v>1</v>
      </c>
      <c r="J38" s="33"/>
      <c r="K38" s="33"/>
      <c r="L38" s="33"/>
      <c r="M38" s="33">
        <v>640</v>
      </c>
      <c r="N38" s="33"/>
      <c r="O38" s="33"/>
      <c r="P38" s="33"/>
      <c r="Q38" s="33"/>
      <c r="R38" s="144"/>
    </row>
    <row r="39" spans="2:18" ht="12" x14ac:dyDescent="0.2">
      <c r="B39" s="27"/>
      <c r="C39" s="189"/>
      <c r="D39" s="132" t="s">
        <v>474</v>
      </c>
      <c r="E39" s="70" t="s">
        <v>326</v>
      </c>
      <c r="F39" s="148" t="str">
        <f>IFERROR(VLOOKUP(D39,BD!$B:$D,2,FALSE),"")</f>
        <v>PALOTINA</v>
      </c>
      <c r="G39" s="148" t="str">
        <f>IFERROR(VLOOKUP(E39,BD!$B:$D,2,FALSE),"")</f>
        <v>PALOTINA</v>
      </c>
      <c r="H39" s="149">
        <f>IF(COUNT(J39:R39)&gt;=5,SUM(LARGE(J39:R39,{1,2,3,4,5})),IF(COUNT(J39:R39)=4,SUM(LARGE(J39:R39,{1,2,3,4})),IF(COUNT(J39:R39)=3,SUM(LARGE(J39:R39,{1,2,3})),IF(COUNT(J39:R39)=2,SUM(LARGE(J39:R39,{1,2})),IF(COUNT(J39:R39)=1,SUM(LARGE(J39:R39,{1})),0)))))</f>
        <v>640</v>
      </c>
      <c r="I39" s="150">
        <f t="shared" si="0"/>
        <v>1</v>
      </c>
      <c r="J39" s="33"/>
      <c r="K39" s="33"/>
      <c r="L39" s="33"/>
      <c r="M39" s="33">
        <v>640</v>
      </c>
      <c r="N39" s="33"/>
      <c r="O39" s="33"/>
      <c r="P39" s="33"/>
      <c r="Q39" s="33"/>
      <c r="R39" s="144"/>
    </row>
    <row r="40" spans="2:18" ht="12" x14ac:dyDescent="0.2">
      <c r="B40" s="27"/>
      <c r="C40" s="189"/>
      <c r="D40" s="132" t="s">
        <v>257</v>
      </c>
      <c r="E40" s="70" t="s">
        <v>270</v>
      </c>
      <c r="F40" s="148" t="str">
        <f>IFERROR(VLOOKUP(D40,BD!$B:$D,2,FALSE),"")</f>
        <v>BME</v>
      </c>
      <c r="G40" s="148" t="str">
        <f>IFERROR(VLOOKUP(E40,BD!$B:$D,2,FALSE),"")</f>
        <v>BME</v>
      </c>
      <c r="H40" s="149">
        <f>IF(COUNT(J40:R40)&gt;=5,SUM(LARGE(J40:R40,{1,2,3,4,5})),IF(COUNT(J40:R40)=4,SUM(LARGE(J40:R40,{1,2,3,4})),IF(COUNT(J40:R40)=3,SUM(LARGE(J40:R40,{1,2,3})),IF(COUNT(J40:R40)=2,SUM(LARGE(J40:R40,{1,2})),IF(COUNT(J40:R40)=1,SUM(LARGE(J40:R40,{1})),0)))))</f>
        <v>640</v>
      </c>
      <c r="I40" s="150">
        <f t="shared" si="0"/>
        <v>1</v>
      </c>
      <c r="J40" s="33"/>
      <c r="K40" s="33"/>
      <c r="L40" s="33"/>
      <c r="M40" s="33">
        <v>640</v>
      </c>
      <c r="N40" s="33"/>
      <c r="O40" s="33"/>
      <c r="P40" s="33"/>
      <c r="Q40" s="33"/>
      <c r="R40" s="144"/>
    </row>
    <row r="41" spans="2:18" ht="12" x14ac:dyDescent="0.2">
      <c r="B41" s="27"/>
      <c r="C41" s="189"/>
      <c r="D41" s="70" t="s">
        <v>592</v>
      </c>
      <c r="E41" s="132" t="s">
        <v>374</v>
      </c>
      <c r="F41" s="148" t="str">
        <f>IFERROR(VLOOKUP(D41,BD!$B:$D,2,FALSE),"")</f>
        <v>CC</v>
      </c>
      <c r="G41" s="148" t="str">
        <f>IFERROR(VLOOKUP(E41,BD!$B:$D,2,FALSE),"")</f>
        <v>CC</v>
      </c>
      <c r="H41" s="149">
        <f>IF(COUNT(J41:R41)&gt;=5,SUM(LARGE(J41:R41,{1,2,3,4,5})),IF(COUNT(J41:R41)=4,SUM(LARGE(J41:R41,{1,2,3,4})),IF(COUNT(J41:R41)=3,SUM(LARGE(J41:R41,{1,2,3})),IF(COUNT(J41:R41)=2,SUM(LARGE(J41:R41,{1,2})),IF(COUNT(J41:R41)=1,SUM(LARGE(J41:R41,{1})),0)))))</f>
        <v>640</v>
      </c>
      <c r="I41" s="150">
        <f t="shared" si="0"/>
        <v>1</v>
      </c>
      <c r="J41" s="33"/>
      <c r="K41" s="33"/>
      <c r="L41" s="33"/>
      <c r="M41" s="33"/>
      <c r="N41" s="33"/>
      <c r="O41" s="33"/>
      <c r="P41" s="33">
        <v>640</v>
      </c>
      <c r="Q41" s="33"/>
      <c r="R41" s="144"/>
    </row>
    <row r="42" spans="2:18" ht="12" x14ac:dyDescent="0.2">
      <c r="B42" s="27"/>
      <c r="C42" s="189"/>
      <c r="D42" s="70" t="s">
        <v>258</v>
      </c>
      <c r="E42" s="132" t="s">
        <v>832</v>
      </c>
      <c r="F42" s="148" t="str">
        <f>IFERROR(VLOOKUP(D42,BD!$B:$D,2,FALSE),"")</f>
        <v>ASERP</v>
      </c>
      <c r="G42" s="148" t="str">
        <f>IFERROR(VLOOKUP(E42,BD!$B:$D,2,FALSE),"")</f>
        <v>ASERP</v>
      </c>
      <c r="H42" s="149">
        <f>IF(COUNT(J42:R42)&gt;=5,SUM(LARGE(J42:R42,{1,2,3,4,5})),IF(COUNT(J42:R42)=4,SUM(LARGE(J42:R42,{1,2,3,4})),IF(COUNT(J42:R42)=3,SUM(LARGE(J42:R42,{1,2,3})),IF(COUNT(J42:R42)=2,SUM(LARGE(J42:R42,{1,2})),IF(COUNT(J42:R42)=1,SUM(LARGE(J42:R42,{1})),0)))))</f>
        <v>640</v>
      </c>
      <c r="I42" s="150">
        <f t="shared" ref="I42:I73" si="1">COUNT(J42:R42)-COUNTIF(J42:R42,"=0")</f>
        <v>1</v>
      </c>
      <c r="J42" s="33"/>
      <c r="K42" s="33"/>
      <c r="L42" s="33"/>
      <c r="M42" s="33"/>
      <c r="N42" s="33"/>
      <c r="O42" s="33"/>
      <c r="P42" s="33">
        <v>640</v>
      </c>
      <c r="Q42" s="33"/>
      <c r="R42" s="144"/>
    </row>
    <row r="43" spans="2:18" ht="12" x14ac:dyDescent="0.2">
      <c r="B43" s="27"/>
      <c r="C43" s="189"/>
      <c r="D43" s="132" t="s">
        <v>790</v>
      </c>
      <c r="E43" s="105" t="s">
        <v>779</v>
      </c>
      <c r="F43" s="148" t="str">
        <f>IFERROR(VLOOKUP(D43,BD!$B:$D,2,FALSE),"")</f>
        <v>SMCC</v>
      </c>
      <c r="G43" s="148" t="str">
        <f>IFERROR(VLOOKUP(E43,BD!$B:$D,2,FALSE),"")</f>
        <v>SMCC</v>
      </c>
      <c r="H43" s="149">
        <f>IF(COUNT(J43:R43)&gt;=5,SUM(LARGE(J43:R43,{1,2,3,4,5})),IF(COUNT(J43:R43)=4,SUM(LARGE(J43:R43,{1,2,3,4})),IF(COUNT(J43:R43)=3,SUM(LARGE(J43:R43,{1,2,3})),IF(COUNT(J43:R43)=2,SUM(LARGE(J43:R43,{1,2})),IF(COUNT(J43:R43)=1,SUM(LARGE(J43:R43,{1})),0)))))</f>
        <v>640</v>
      </c>
      <c r="I43" s="150">
        <f t="shared" si="1"/>
        <v>1</v>
      </c>
      <c r="J43" s="33"/>
      <c r="K43" s="33"/>
      <c r="L43" s="33"/>
      <c r="M43" s="33"/>
      <c r="N43" s="33"/>
      <c r="O43" s="33"/>
      <c r="P43" s="33">
        <v>640</v>
      </c>
      <c r="Q43" s="33"/>
      <c r="R43" s="144"/>
    </row>
    <row r="44" spans="2:18" ht="12" x14ac:dyDescent="0.2">
      <c r="B44" s="27"/>
      <c r="C44" s="189"/>
      <c r="D44" s="132" t="s">
        <v>439</v>
      </c>
      <c r="E44" s="70" t="s">
        <v>457</v>
      </c>
      <c r="F44" s="148" t="str">
        <f>IFERROR(VLOOKUP(D44,BD!$B:$D,2,FALSE),"")</f>
        <v>ABB</v>
      </c>
      <c r="G44" s="148" t="str">
        <f>IFERROR(VLOOKUP(E44,BD!$B:$D,2,FALSE),"")</f>
        <v>ABB</v>
      </c>
      <c r="H44" s="149">
        <f>IF(COUNT(J44:R44)&gt;=5,SUM(LARGE(J44:R44,{1,2,3,4,5})),IF(COUNT(J44:R44)=4,SUM(LARGE(J44:R44,{1,2,3,4})),IF(COUNT(J44:R44)=3,SUM(LARGE(J44:R44,{1,2,3})),IF(COUNT(J44:R44)=2,SUM(LARGE(J44:R44,{1,2})),IF(COUNT(J44:R44)=1,SUM(LARGE(J44:R44,{1})),0)))))</f>
        <v>640</v>
      </c>
      <c r="I44" s="150">
        <f t="shared" si="1"/>
        <v>1</v>
      </c>
      <c r="J44" s="33"/>
      <c r="K44" s="33"/>
      <c r="L44" s="33"/>
      <c r="M44" s="33">
        <v>640</v>
      </c>
      <c r="N44" s="33"/>
      <c r="O44" s="33"/>
      <c r="P44" s="33"/>
      <c r="Q44" s="33"/>
      <c r="R44" s="144"/>
    </row>
    <row r="45" spans="2:18" ht="12" x14ac:dyDescent="0.2">
      <c r="B45" s="27"/>
      <c r="C45" s="189"/>
      <c r="D45" s="105" t="s">
        <v>804</v>
      </c>
      <c r="E45" s="70" t="s">
        <v>456</v>
      </c>
      <c r="F45" s="148" t="str">
        <f>IFERROR(VLOOKUP(D45,BD!$B:$D,2,FALSE),"")</f>
        <v>ZARDO</v>
      </c>
      <c r="G45" s="148" t="str">
        <f>IFERROR(VLOOKUP(E45,BD!$B:$D,2,FALSE),"")</f>
        <v>ZARDO</v>
      </c>
      <c r="H45" s="149">
        <f>IF(COUNT(J45:R45)&gt;=5,SUM(LARGE(J45:R45,{1,2,3,4,5})),IF(COUNT(J45:R45)=4,SUM(LARGE(J45:R45,{1,2,3,4})),IF(COUNT(J45:R45)=3,SUM(LARGE(J45:R45,{1,2,3})),IF(COUNT(J45:R45)=2,SUM(LARGE(J45:R45,{1,2})),IF(COUNT(J45:R45)=1,SUM(LARGE(J45:R45,{1})),0)))))</f>
        <v>640</v>
      </c>
      <c r="I45" s="150">
        <f t="shared" si="1"/>
        <v>1</v>
      </c>
      <c r="J45" s="33"/>
      <c r="K45" s="33"/>
      <c r="L45" s="33"/>
      <c r="M45" s="33">
        <v>640</v>
      </c>
      <c r="N45" s="33"/>
      <c r="O45" s="33"/>
      <c r="P45" s="33"/>
      <c r="Q45" s="33"/>
      <c r="R45" s="144"/>
    </row>
    <row r="46" spans="2:18" ht="12" x14ac:dyDescent="0.2">
      <c r="B46" s="27"/>
      <c r="C46" s="189"/>
      <c r="D46" s="132" t="s">
        <v>452</v>
      </c>
      <c r="E46" s="70" t="s">
        <v>458</v>
      </c>
      <c r="F46" s="148" t="str">
        <f>IFERROR(VLOOKUP(D46,BD!$B:$D,2,FALSE),"")</f>
        <v>AVULSO</v>
      </c>
      <c r="G46" s="148" t="str">
        <f>IFERROR(VLOOKUP(E46,BD!$B:$D,2,FALSE),"")</f>
        <v>AVULSO</v>
      </c>
      <c r="H46" s="149">
        <f>IF(COUNT(J46:R46)&gt;=5,SUM(LARGE(J46:R46,{1,2,3,4,5})),IF(COUNT(J46:R46)=4,SUM(LARGE(J46:R46,{1,2,3,4})),IF(COUNT(J46:R46)=3,SUM(LARGE(J46:R46,{1,2,3})),IF(COUNT(J46:R46)=2,SUM(LARGE(J46:R46,{1,2})),IF(COUNT(J46:R46)=1,SUM(LARGE(J46:R46,{1})),0)))))</f>
        <v>640</v>
      </c>
      <c r="I46" s="150">
        <f t="shared" si="1"/>
        <v>1</v>
      </c>
      <c r="J46" s="33"/>
      <c r="K46" s="33"/>
      <c r="L46" s="33"/>
      <c r="M46" s="33">
        <v>640</v>
      </c>
      <c r="N46" s="33"/>
      <c r="O46" s="33"/>
      <c r="P46" s="33"/>
      <c r="Q46" s="33"/>
      <c r="R46" s="144"/>
    </row>
    <row r="47" spans="2:18" ht="12" x14ac:dyDescent="0.2">
      <c r="B47" s="27"/>
      <c r="C47" s="189"/>
      <c r="D47" s="132" t="s">
        <v>598</v>
      </c>
      <c r="E47" s="70" t="s">
        <v>631</v>
      </c>
      <c r="F47" s="148" t="str">
        <f>IFERROR(VLOOKUP(D47,BD!$B:$D,2,FALSE),"")</f>
        <v>ABB</v>
      </c>
      <c r="G47" s="148" t="str">
        <f>IFERROR(VLOOKUP(E47,BD!$B:$D,2,FALSE),"")</f>
        <v>ABB</v>
      </c>
      <c r="H47" s="149">
        <f>IF(COUNT(J47:R47)&gt;=5,SUM(LARGE(J47:R47,{1,2,3,4,5})),IF(COUNT(J47:R47)=4,SUM(LARGE(J47:R47,{1,2,3,4})),IF(COUNT(J47:R47)=3,SUM(LARGE(J47:R47,{1,2,3})),IF(COUNT(J47:R47)=2,SUM(LARGE(J47:R47,{1,2})),IF(COUNT(J47:R47)=1,SUM(LARGE(J47:R47,{1})),0)))))</f>
        <v>640</v>
      </c>
      <c r="I47" s="150">
        <f t="shared" si="1"/>
        <v>1</v>
      </c>
      <c r="J47" s="33"/>
      <c r="K47" s="33"/>
      <c r="L47" s="33"/>
      <c r="M47" s="33">
        <v>640</v>
      </c>
      <c r="N47" s="33"/>
      <c r="O47" s="33"/>
      <c r="P47" s="33"/>
      <c r="Q47" s="33"/>
      <c r="R47" s="144"/>
    </row>
    <row r="48" spans="2:18" ht="12" x14ac:dyDescent="0.2">
      <c r="B48" s="27"/>
      <c r="C48" s="189"/>
      <c r="D48" s="70" t="s">
        <v>801</v>
      </c>
      <c r="E48" s="2" t="s">
        <v>793</v>
      </c>
      <c r="F48" s="148" t="str">
        <f>IFERROR(VLOOKUP(D48,BD!$B:$D,2,FALSE),"")</f>
        <v>ZARDO</v>
      </c>
      <c r="G48" s="148" t="str">
        <f>IFERROR(VLOOKUP(E48,BD!$B:$D,2,FALSE),"")</f>
        <v>ZARDO</v>
      </c>
      <c r="H48" s="149">
        <f>IF(COUNT(J48:R48)&gt;=5,SUM(LARGE(J48:R48,{1,2,3,4,5})),IF(COUNT(J48:R48)=4,SUM(LARGE(J48:R48,{1,2,3,4})),IF(COUNT(J48:R48)=3,SUM(LARGE(J48:R48,{1,2,3})),IF(COUNT(J48:R48)=2,SUM(LARGE(J48:R48,{1,2})),IF(COUNT(J48:R48)=1,SUM(LARGE(J48:R48,{1})),0)))))</f>
        <v>640</v>
      </c>
      <c r="I48" s="150">
        <f t="shared" si="1"/>
        <v>1</v>
      </c>
      <c r="J48" s="33"/>
      <c r="K48" s="33"/>
      <c r="L48" s="33"/>
      <c r="M48" s="33"/>
      <c r="N48" s="33"/>
      <c r="O48" s="33"/>
      <c r="P48" s="33">
        <v>640</v>
      </c>
      <c r="Q48" s="33"/>
      <c r="R48" s="144"/>
    </row>
    <row r="49" spans="2:18" ht="12" x14ac:dyDescent="0.2">
      <c r="B49" s="27"/>
      <c r="C49" s="189">
        <v>40</v>
      </c>
      <c r="D49" s="132" t="s">
        <v>624</v>
      </c>
      <c r="E49" s="70" t="s">
        <v>793</v>
      </c>
      <c r="F49" s="148" t="str">
        <f>IFERROR(VLOOKUP(D49,BD!$B:$D,2,FALSE),"")</f>
        <v>ZARDO</v>
      </c>
      <c r="G49" s="148" t="str">
        <f>IFERROR(VLOOKUP(E49,BD!$B:$D,2,FALSE),"")</f>
        <v>ZARDO</v>
      </c>
      <c r="H49" s="149">
        <f>IF(COUNT(J49:R49)&gt;=5,SUM(LARGE(J49:R49,{1,2,3,4,5})),IF(COUNT(J49:R49)=4,SUM(LARGE(J49:R49,{1,2,3,4})),IF(COUNT(J49:R49)=3,SUM(LARGE(J49:R49,{1,2,3})),IF(COUNT(J49:R49)=2,SUM(LARGE(J49:R49,{1,2})),IF(COUNT(J49:R49)=1,SUM(LARGE(J49:R49,{1})),0)))))</f>
        <v>560</v>
      </c>
      <c r="I49" s="150">
        <f t="shared" si="1"/>
        <v>1</v>
      </c>
      <c r="J49" s="33"/>
      <c r="K49" s="33"/>
      <c r="L49" s="33"/>
      <c r="M49" s="33"/>
      <c r="N49" s="33"/>
      <c r="O49" s="33">
        <v>560</v>
      </c>
      <c r="P49" s="33"/>
      <c r="Q49" s="33"/>
      <c r="R49" s="144"/>
    </row>
    <row r="50" spans="2:18" ht="12" x14ac:dyDescent="0.2">
      <c r="B50" s="27"/>
      <c r="C50" s="189"/>
      <c r="D50" s="70" t="s">
        <v>203</v>
      </c>
      <c r="E50" s="70" t="s">
        <v>388</v>
      </c>
      <c r="F50" s="148" t="str">
        <f>IFERROR(VLOOKUP(D50,BD!$B:$D,2,FALSE),"")</f>
        <v>ZARDO</v>
      </c>
      <c r="G50" s="148" t="str">
        <f>IFERROR(VLOOKUP(E50,BD!$B:$D,2,FALSE),"")</f>
        <v>ZARDO</v>
      </c>
      <c r="H50" s="149">
        <f>IF(COUNT(J50:R50)&gt;=5,SUM(LARGE(J50:R50,{1,2,3,4,5})),IF(COUNT(J50:R50)=4,SUM(LARGE(J50:R50,{1,2,3,4})),IF(COUNT(J50:R50)=3,SUM(LARGE(J50:R50,{1,2,3})),IF(COUNT(J50:R50)=2,SUM(LARGE(J50:R50,{1,2})),IF(COUNT(J50:R50)=1,SUM(LARGE(J50:R50,{1})),0)))))</f>
        <v>560</v>
      </c>
      <c r="I50" s="150">
        <f t="shared" si="1"/>
        <v>1</v>
      </c>
      <c r="J50" s="33"/>
      <c r="K50" s="33"/>
      <c r="L50" s="33">
        <v>560</v>
      </c>
      <c r="M50" s="33"/>
      <c r="N50" s="33"/>
      <c r="O50" s="33"/>
      <c r="P50" s="33"/>
      <c r="Q50" s="33"/>
      <c r="R50" s="144"/>
    </row>
    <row r="51" spans="2:18" ht="12" x14ac:dyDescent="0.2">
      <c r="B51" s="27"/>
      <c r="C51" s="189"/>
      <c r="D51" s="70" t="s">
        <v>859</v>
      </c>
      <c r="E51" s="70" t="s">
        <v>852</v>
      </c>
      <c r="F51" s="148" t="str">
        <f>IFERROR(VLOOKUP(D51,BD!$B:$D,2,FALSE),"")</f>
        <v>AVULSO</v>
      </c>
      <c r="G51" s="148" t="str">
        <f>IFERROR(VLOOKUP(E51,BD!$B:$D,2,FALSE),"")</f>
        <v>AVULSO</v>
      </c>
      <c r="H51" s="149">
        <f>IF(COUNT(J51:R51)&gt;=5,SUM(LARGE(J51:R51,{1,2,3,4,5})),IF(COUNT(J51:R51)=4,SUM(LARGE(J51:R51,{1,2,3,4})),IF(COUNT(J51:R51)=3,SUM(LARGE(J51:R51,{1,2,3})),IF(COUNT(J51:R51)=2,SUM(LARGE(J51:R51,{1,2})),IF(COUNT(J51:R51)=1,SUM(LARGE(J51:R51,{1})),0)))))</f>
        <v>560</v>
      </c>
      <c r="I51" s="150">
        <f t="shared" si="1"/>
        <v>1</v>
      </c>
      <c r="J51" s="33"/>
      <c r="K51" s="33"/>
      <c r="L51" s="33"/>
      <c r="M51" s="33"/>
      <c r="N51" s="33"/>
      <c r="O51" s="33"/>
      <c r="P51" s="33"/>
      <c r="Q51" s="33">
        <v>560</v>
      </c>
      <c r="R51" s="144"/>
    </row>
    <row r="52" spans="2:18" ht="12" x14ac:dyDescent="0.2">
      <c r="B52" s="27"/>
      <c r="C52" s="189"/>
      <c r="D52" s="2" t="s">
        <v>860</v>
      </c>
      <c r="E52" s="2" t="s">
        <v>851</v>
      </c>
      <c r="F52" s="148" t="str">
        <f>IFERROR(VLOOKUP(D52,BD!$B:$D,2,FALSE),"")</f>
        <v>ATACAR</v>
      </c>
      <c r="G52" s="148" t="str">
        <f>IFERROR(VLOOKUP(E52,BD!$B:$D,2,FALSE),"")</f>
        <v>ATACAR</v>
      </c>
      <c r="H52" s="149">
        <f>IF(COUNT(J52:R52)&gt;=5,SUM(LARGE(J52:R52,{1,2,3,4,5})),IF(COUNT(J52:R52)=4,SUM(LARGE(J52:R52,{1,2,3,4})),IF(COUNT(J52:R52)=3,SUM(LARGE(J52:R52,{1,2,3})),IF(COUNT(J52:R52)=2,SUM(LARGE(J52:R52,{1,2})),IF(COUNT(J52:R52)=1,SUM(LARGE(J52:R52,{1})),0)))))</f>
        <v>560</v>
      </c>
      <c r="I52" s="150">
        <f t="shared" si="1"/>
        <v>1</v>
      </c>
      <c r="J52" s="33"/>
      <c r="K52" s="33"/>
      <c r="L52" s="33"/>
      <c r="M52" s="33"/>
      <c r="N52" s="33"/>
      <c r="O52" s="33"/>
      <c r="P52" s="33"/>
      <c r="Q52" s="33">
        <v>560</v>
      </c>
      <c r="R52" s="144"/>
    </row>
    <row r="53" spans="2:18" ht="12" x14ac:dyDescent="0.2">
      <c r="B53" s="27"/>
      <c r="C53" s="189">
        <v>44</v>
      </c>
      <c r="D53" s="132" t="s">
        <v>628</v>
      </c>
      <c r="E53" s="70" t="s">
        <v>732</v>
      </c>
      <c r="F53" s="148" t="str">
        <f>IFERROR(VLOOKUP(D53,BD!$B:$D,2,FALSE),"")</f>
        <v>CC</v>
      </c>
      <c r="G53" s="148" t="str">
        <f>IFERROR(VLOOKUP(E53,BD!$B:$D,2,FALSE),"")</f>
        <v>CC</v>
      </c>
      <c r="H53" s="149">
        <f>IF(COUNT(J53:R53)&gt;=5,SUM(LARGE(J53:R53,{1,2,3,4,5})),IF(COUNT(J53:R53)=4,SUM(LARGE(J53:R53,{1,2,3,4})),IF(COUNT(J53:R53)=3,SUM(LARGE(J53:R53,{1,2,3})),IF(COUNT(J53:R53)=2,SUM(LARGE(J53:R53,{1,2})),IF(COUNT(J53:R53)=1,SUM(LARGE(J53:R53,{1})),0)))))</f>
        <v>440</v>
      </c>
      <c r="I53" s="150">
        <f t="shared" si="1"/>
        <v>1</v>
      </c>
      <c r="J53" s="33"/>
      <c r="K53" s="33"/>
      <c r="L53" s="33">
        <v>440</v>
      </c>
      <c r="M53" s="33"/>
      <c r="N53" s="33"/>
      <c r="O53" s="33"/>
      <c r="P53" s="33"/>
      <c r="Q53" s="33"/>
      <c r="R53" s="144"/>
    </row>
    <row r="54" spans="2:18" ht="12" x14ac:dyDescent="0.2">
      <c r="B54" s="27"/>
      <c r="C54" s="189"/>
      <c r="D54" s="132" t="s">
        <v>257</v>
      </c>
      <c r="E54" s="70" t="s">
        <v>151</v>
      </c>
      <c r="F54" s="148" t="str">
        <f>IFERROR(VLOOKUP(D54,BD!$B:$D,2,FALSE),"")</f>
        <v>BME</v>
      </c>
      <c r="G54" s="148" t="str">
        <f>IFERROR(VLOOKUP(E54,BD!$B:$D,2,FALSE),"")</f>
        <v>BME</v>
      </c>
      <c r="H54" s="149">
        <f>IF(COUNT(J54:R54)&gt;=5,SUM(LARGE(J54:R54,{1,2,3,4,5})),IF(COUNT(J54:R54)=4,SUM(LARGE(J54:R54,{1,2,3,4})),IF(COUNT(J54:R54)=3,SUM(LARGE(J54:R54,{1,2,3})),IF(COUNT(J54:R54)=2,SUM(LARGE(J54:R54,{1,2})),IF(COUNT(J54:R54)=1,SUM(LARGE(J54:R54,{1})),0)))))</f>
        <v>440</v>
      </c>
      <c r="I54" s="150">
        <f t="shared" si="1"/>
        <v>1</v>
      </c>
      <c r="J54" s="33"/>
      <c r="K54" s="33"/>
      <c r="L54" s="33">
        <v>440</v>
      </c>
      <c r="M54" s="33"/>
      <c r="N54" s="33"/>
      <c r="O54" s="33"/>
      <c r="P54" s="33"/>
      <c r="Q54" s="33"/>
      <c r="R54" s="144"/>
    </row>
    <row r="55" spans="2:18" ht="12" x14ac:dyDescent="0.2">
      <c r="B55" s="27"/>
      <c r="C55" s="189"/>
      <c r="D55" s="132" t="s">
        <v>270</v>
      </c>
      <c r="E55" s="70" t="s">
        <v>112</v>
      </c>
      <c r="F55" s="148" t="str">
        <f>IFERROR(VLOOKUP(D55,BD!$B:$D,2,FALSE),"")</f>
        <v>BME</v>
      </c>
      <c r="G55" s="148" t="str">
        <f>IFERROR(VLOOKUP(E55,BD!$B:$D,2,FALSE),"")</f>
        <v>BME</v>
      </c>
      <c r="H55" s="149">
        <f>IF(COUNT(J55:R55)&gt;=5,SUM(LARGE(J55:R55,{1,2,3,4,5})),IF(COUNT(J55:R55)=4,SUM(LARGE(J55:R55,{1,2,3,4})),IF(COUNT(J55:R55)=3,SUM(LARGE(J55:R55,{1,2,3})),IF(COUNT(J55:R55)=2,SUM(LARGE(J55:R55,{1,2})),IF(COUNT(J55:R55)=1,SUM(LARGE(J55:R55,{1})),0)))))</f>
        <v>440</v>
      </c>
      <c r="I55" s="150">
        <f t="shared" si="1"/>
        <v>1</v>
      </c>
      <c r="J55" s="33"/>
      <c r="K55" s="33"/>
      <c r="L55" s="33">
        <v>440</v>
      </c>
      <c r="M55" s="33"/>
      <c r="N55" s="33"/>
      <c r="O55" s="33"/>
      <c r="P55" s="33"/>
      <c r="Q55" s="33"/>
      <c r="R55" s="144"/>
    </row>
    <row r="56" spans="2:18" ht="12" x14ac:dyDescent="0.2">
      <c r="B56" s="27"/>
      <c r="C56" s="189"/>
      <c r="D56" s="132" t="s">
        <v>861</v>
      </c>
      <c r="E56" s="70" t="s">
        <v>195</v>
      </c>
      <c r="F56" s="148" t="str">
        <f>IFERROR(VLOOKUP(D56,BD!$B:$D,2,FALSE),"")</f>
        <v>GRESFI</v>
      </c>
      <c r="G56" s="148" t="str">
        <f>IFERROR(VLOOKUP(E56,BD!$B:$D,2,FALSE),"")</f>
        <v>GRESFI</v>
      </c>
      <c r="H56" s="149">
        <f>IF(COUNT(J56:R56)&gt;=5,SUM(LARGE(J56:R56,{1,2,3,4,5})),IF(COUNT(J56:R56)=4,SUM(LARGE(J56:R56,{1,2,3,4})),IF(COUNT(J56:R56)=3,SUM(LARGE(J56:R56,{1,2,3})),IF(COUNT(J56:R56)=2,SUM(LARGE(J56:R56,{1,2})),IF(COUNT(J56:R56)=1,SUM(LARGE(J56:R56,{1})),0)))))</f>
        <v>440</v>
      </c>
      <c r="I56" s="150">
        <f t="shared" si="1"/>
        <v>1</v>
      </c>
      <c r="J56" s="33"/>
      <c r="K56" s="33"/>
      <c r="L56" s="33"/>
      <c r="M56" s="33"/>
      <c r="N56" s="33"/>
      <c r="O56" s="33"/>
      <c r="P56" s="33"/>
      <c r="Q56" s="33">
        <v>440</v>
      </c>
      <c r="R56" s="144"/>
    </row>
    <row r="57" spans="2:18" ht="12" x14ac:dyDescent="0.2">
      <c r="B57" s="27"/>
      <c r="C57" s="189"/>
      <c r="D57" s="2" t="s">
        <v>327</v>
      </c>
      <c r="E57" s="2" t="s">
        <v>369</v>
      </c>
      <c r="F57" s="148" t="str">
        <f>IFERROR(VLOOKUP(D57,BD!$B:$D,2,FALSE),"")</f>
        <v>AVULSO</v>
      </c>
      <c r="G57" s="148" t="str">
        <f>IFERROR(VLOOKUP(E57,BD!$B:$D,2,FALSE),"")</f>
        <v>REALEZA</v>
      </c>
      <c r="H57" s="149">
        <f>IF(COUNT(J57:R57)&gt;=5,SUM(LARGE(J57:R57,{1,2,3,4,5})),IF(COUNT(J57:R57)=4,SUM(LARGE(J57:R57,{1,2,3,4})),IF(COUNT(J57:R57)=3,SUM(LARGE(J57:R57,{1,2,3})),IF(COUNT(J57:R57)=2,SUM(LARGE(J57:R57,{1,2})),IF(COUNT(J57:R57)=1,SUM(LARGE(J57:R57,{1})),0)))))</f>
        <v>440</v>
      </c>
      <c r="I57" s="150">
        <f t="shared" si="1"/>
        <v>1</v>
      </c>
      <c r="J57" s="33"/>
      <c r="K57" s="33"/>
      <c r="L57" s="33"/>
      <c r="M57" s="33"/>
      <c r="N57" s="33"/>
      <c r="O57" s="33"/>
      <c r="P57" s="33"/>
      <c r="Q57" s="33">
        <v>440</v>
      </c>
      <c r="R57" s="144"/>
    </row>
    <row r="58" spans="2:18" ht="12" x14ac:dyDescent="0.2">
      <c r="B58" s="27"/>
      <c r="C58" s="189"/>
      <c r="D58" s="132" t="s">
        <v>862</v>
      </c>
      <c r="E58" s="132" t="s">
        <v>854</v>
      </c>
      <c r="F58" s="148" t="str">
        <f>IFERROR(VLOOKUP(D58,BD!$B:$D,2,FALSE),"")</f>
        <v>AVULSO</v>
      </c>
      <c r="G58" s="148" t="str">
        <f>IFERROR(VLOOKUP(E58,BD!$B:$D,2,FALSE),"")</f>
        <v>AVULSO</v>
      </c>
      <c r="H58" s="149">
        <f>IF(COUNT(J58:R58)&gt;=5,SUM(LARGE(J58:R58,{1,2,3,4,5})),IF(COUNT(J58:R58)=4,SUM(LARGE(J58:R58,{1,2,3,4})),IF(COUNT(J58:R58)=3,SUM(LARGE(J58:R58,{1,2,3})),IF(COUNT(J58:R58)=2,SUM(LARGE(J58:R58,{1,2})),IF(COUNT(J58:R58)=1,SUM(LARGE(J58:R58,{1})),0)))))</f>
        <v>440</v>
      </c>
      <c r="I58" s="150">
        <f t="shared" si="1"/>
        <v>1</v>
      </c>
      <c r="J58" s="33"/>
      <c r="K58" s="33"/>
      <c r="L58" s="33"/>
      <c r="M58" s="33"/>
      <c r="N58" s="33"/>
      <c r="O58" s="33"/>
      <c r="P58" s="33"/>
      <c r="Q58" s="33">
        <v>440</v>
      </c>
      <c r="R58" s="144"/>
    </row>
    <row r="59" spans="2:18" ht="12" x14ac:dyDescent="0.2">
      <c r="B59" s="27"/>
      <c r="C59" s="176"/>
      <c r="D59" s="132"/>
      <c r="E59" s="132"/>
      <c r="F59" s="148" t="str">
        <f>IFERROR(VLOOKUP(D59,BD!$B:$D,2,FALSE),"")</f>
        <v/>
      </c>
      <c r="G59" s="148" t="str">
        <f>IFERROR(VLOOKUP(E59,BD!$B:$D,2,FALSE),"")</f>
        <v/>
      </c>
      <c r="H59" s="149">
        <f>IF(COUNT(J59:R59)&gt;=5,SUM(LARGE(J59:R59,{1,2,3,4,5})),IF(COUNT(J59:R59)=4,SUM(LARGE(J59:R59,{1,2,3,4})),IF(COUNT(J59:R59)=3,SUM(LARGE(J59:R59,{1,2,3})),IF(COUNT(J59:R59)=2,SUM(LARGE(J59:R59,{1,2})),IF(COUNT(J59:R59)=1,SUM(LARGE(J59:R59,{1})),0)))))</f>
        <v>0</v>
      </c>
      <c r="I59" s="150">
        <f t="shared" ref="I59:I69" si="2">COUNT(J59:R59)-COUNTIF(J59:R59,"=0")</f>
        <v>0</v>
      </c>
      <c r="J59" s="33"/>
      <c r="K59" s="33"/>
      <c r="L59" s="33"/>
      <c r="M59" s="33"/>
      <c r="N59" s="33"/>
      <c r="O59" s="33"/>
      <c r="P59" s="33"/>
      <c r="Q59" s="33"/>
      <c r="R59" s="144"/>
    </row>
    <row r="60" spans="2:18" ht="12" x14ac:dyDescent="0.2">
      <c r="B60" s="27"/>
      <c r="C60" s="140"/>
      <c r="D60" s="70"/>
      <c r="E60" s="70"/>
      <c r="F60" s="148" t="str">
        <f>IFERROR(VLOOKUP(D60,BD!$B:$D,2,FALSE),"")</f>
        <v/>
      </c>
      <c r="G60" s="148" t="str">
        <f>IFERROR(VLOOKUP(E60,BD!$B:$D,2,FALSE),"")</f>
        <v/>
      </c>
      <c r="H60" s="149">
        <f>IF(COUNT(J60:R60)&gt;=5,SUM(LARGE(J60:R60,{1,2,3,4,5})),IF(COUNT(J60:R60)=4,SUM(LARGE(J60:R60,{1,2,3,4})),IF(COUNT(J60:R60)=3,SUM(LARGE(J60:R60,{1,2,3})),IF(COUNT(J60:R60)=2,SUM(LARGE(J60:R60,{1,2})),IF(COUNT(J60:R60)=1,SUM(LARGE(J60:R60,{1})),0)))))</f>
        <v>0</v>
      </c>
      <c r="I60" s="150">
        <f t="shared" si="2"/>
        <v>0</v>
      </c>
      <c r="J60" s="33"/>
      <c r="K60" s="33"/>
      <c r="L60" s="33"/>
      <c r="M60" s="33"/>
      <c r="N60" s="33"/>
      <c r="O60" s="33"/>
      <c r="P60" s="33"/>
      <c r="Q60" s="33"/>
      <c r="R60" s="144"/>
    </row>
    <row r="61" spans="2:18" ht="12" x14ac:dyDescent="0.2">
      <c r="B61" s="27"/>
      <c r="C61" s="140"/>
      <c r="D61" s="70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49">
        <f>IF(COUNT(J61:R61)&gt;=5,SUM(LARGE(J61:R61,{1,2,3,4,5})),IF(COUNT(J61:R61)=4,SUM(LARGE(J61:R61,{1,2,3,4})),IF(COUNT(J61:R61)=3,SUM(LARGE(J61:R61,{1,2,3})),IF(COUNT(J61:R61)=2,SUM(LARGE(J61:R61,{1,2})),IF(COUNT(J61:R61)=1,SUM(LARGE(J61:R61,{1})),0)))))</f>
        <v>0</v>
      </c>
      <c r="I61" s="150">
        <f t="shared" si="2"/>
        <v>0</v>
      </c>
      <c r="J61" s="33"/>
      <c r="K61" s="33"/>
      <c r="L61" s="33"/>
      <c r="M61" s="33"/>
      <c r="N61" s="33"/>
      <c r="O61" s="33"/>
      <c r="P61" s="33"/>
      <c r="Q61" s="33"/>
      <c r="R61" s="144"/>
    </row>
    <row r="62" spans="2:18" ht="12" x14ac:dyDescent="0.2">
      <c r="B62" s="27"/>
      <c r="C62" s="140"/>
      <c r="D62" s="2"/>
      <c r="E62" s="2"/>
      <c r="F62" s="148" t="str">
        <f>IFERROR(VLOOKUP(D62,BD!$B:$D,2,FALSE),"")</f>
        <v/>
      </c>
      <c r="G62" s="148" t="str">
        <f>IFERROR(VLOOKUP(E62,BD!$B:$D,2,FALSE),"")</f>
        <v/>
      </c>
      <c r="H62" s="149">
        <f>IF(COUNT(J62:R62)&gt;=5,SUM(LARGE(J62:R62,{1,2,3,4,5})),IF(COUNT(J62:R62)=4,SUM(LARGE(J62:R62,{1,2,3,4})),IF(COUNT(J62:R62)=3,SUM(LARGE(J62:R62,{1,2,3})),IF(COUNT(J62:R62)=2,SUM(LARGE(J62:R62,{1,2})),IF(COUNT(J62:R62)=1,SUM(LARGE(J62:R62,{1})),0)))))</f>
        <v>0</v>
      </c>
      <c r="I62" s="150">
        <f t="shared" si="2"/>
        <v>0</v>
      </c>
      <c r="J62" s="33"/>
      <c r="K62" s="33"/>
      <c r="L62" s="33"/>
      <c r="M62" s="33"/>
      <c r="N62" s="33"/>
      <c r="O62" s="33"/>
      <c r="P62" s="33"/>
      <c r="Q62" s="33"/>
      <c r="R62" s="144"/>
    </row>
    <row r="63" spans="2:18" ht="12" x14ac:dyDescent="0.2">
      <c r="B63" s="27"/>
      <c r="C63" s="140"/>
      <c r="D63" s="70"/>
      <c r="E63" s="105"/>
      <c r="F63" s="148" t="str">
        <f>IFERROR(VLOOKUP(D63,BD!$B:$D,2,FALSE),"")</f>
        <v/>
      </c>
      <c r="G63" s="148" t="str">
        <f>IFERROR(VLOOKUP(E63,BD!$B:$D,2,FALSE),"")</f>
        <v/>
      </c>
      <c r="H63" s="149">
        <f>IF(COUNT(J63:R63)&gt;=5,SUM(LARGE(J63:R63,{1,2,3,4,5})),IF(COUNT(J63:R63)=4,SUM(LARGE(J63:R63,{1,2,3,4})),IF(COUNT(J63:R63)=3,SUM(LARGE(J63:R63,{1,2,3})),IF(COUNT(J63:R63)=2,SUM(LARGE(J63:R63,{1,2})),IF(COUNT(J63:R63)=1,SUM(LARGE(J63:R63,{1})),0)))))</f>
        <v>0</v>
      </c>
      <c r="I63" s="150">
        <f t="shared" si="2"/>
        <v>0</v>
      </c>
      <c r="J63" s="33"/>
      <c r="K63" s="33"/>
      <c r="L63" s="33"/>
      <c r="M63" s="33"/>
      <c r="N63" s="33"/>
      <c r="O63" s="33"/>
      <c r="P63" s="33"/>
      <c r="Q63" s="33"/>
      <c r="R63" s="144"/>
    </row>
    <row r="64" spans="2:18" ht="12" x14ac:dyDescent="0.2">
      <c r="B64" s="27"/>
      <c r="C64" s="140"/>
      <c r="D64" s="70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49">
        <f>IF(COUNT(J64:R64)&gt;=5,SUM(LARGE(J64:R64,{1,2,3,4,5})),IF(COUNT(J64:R64)=4,SUM(LARGE(J64:R64,{1,2,3,4})),IF(COUNT(J64:R64)=3,SUM(LARGE(J64:R64,{1,2,3})),IF(COUNT(J64:R64)=2,SUM(LARGE(J64:R64,{1,2})),IF(COUNT(J64:R64)=1,SUM(LARGE(J64:R64,{1})),0)))))</f>
        <v>0</v>
      </c>
      <c r="I64" s="150">
        <f t="shared" si="2"/>
        <v>0</v>
      </c>
      <c r="J64" s="33"/>
      <c r="K64" s="33"/>
      <c r="L64" s="33"/>
      <c r="M64" s="33"/>
      <c r="N64" s="33"/>
      <c r="O64" s="33"/>
      <c r="P64" s="33"/>
      <c r="Q64" s="33"/>
      <c r="R64" s="144"/>
    </row>
    <row r="65" spans="2:18" ht="12" x14ac:dyDescent="0.2">
      <c r="B65" s="27"/>
      <c r="C65" s="140"/>
      <c r="D65" s="70"/>
      <c r="E65" s="2"/>
      <c r="F65" s="148" t="str">
        <f>IFERROR(VLOOKUP(D65,BD!$B:$D,2,FALSE),"")</f>
        <v/>
      </c>
      <c r="G65" s="148" t="str">
        <f>IFERROR(VLOOKUP(E65,BD!$B:$D,2,FALSE),"")</f>
        <v/>
      </c>
      <c r="H65" s="149">
        <f>IF(COUNT(J65:R65)&gt;=5,SUM(LARGE(J65:R65,{1,2,3,4,5})),IF(COUNT(J65:R65)=4,SUM(LARGE(J65:R65,{1,2,3,4})),IF(COUNT(J65:R65)=3,SUM(LARGE(J65:R65,{1,2,3})),IF(COUNT(J65:R65)=2,SUM(LARGE(J65:R65,{1,2})),IF(COUNT(J65:R65)=1,SUM(LARGE(J65:R65,{1})),0)))))</f>
        <v>0</v>
      </c>
      <c r="I65" s="150">
        <f t="shared" si="2"/>
        <v>0</v>
      </c>
      <c r="J65" s="33"/>
      <c r="K65" s="33"/>
      <c r="L65" s="33"/>
      <c r="M65" s="33"/>
      <c r="N65" s="33"/>
      <c r="O65" s="33"/>
      <c r="P65" s="33"/>
      <c r="Q65" s="33"/>
      <c r="R65" s="144"/>
    </row>
    <row r="66" spans="2:18" ht="12" x14ac:dyDescent="0.2">
      <c r="B66" s="27"/>
      <c r="C66" s="140"/>
      <c r="D66" s="132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49">
        <f>IF(COUNT(J66:R66)&gt;=5,SUM(LARGE(J66:R66,{1,2,3,4,5})),IF(COUNT(J66:R66)=4,SUM(LARGE(J66:R66,{1,2,3,4})),IF(COUNT(J66:R66)=3,SUM(LARGE(J66:R66,{1,2,3})),IF(COUNT(J66:R66)=2,SUM(LARGE(J66:R66,{1,2})),IF(COUNT(J66:R66)=1,SUM(LARGE(J66:R66,{1})),0)))))</f>
        <v>0</v>
      </c>
      <c r="I66" s="150">
        <f t="shared" si="2"/>
        <v>0</v>
      </c>
      <c r="J66" s="33"/>
      <c r="K66" s="33"/>
      <c r="L66" s="33"/>
      <c r="M66" s="33"/>
      <c r="N66" s="33"/>
      <c r="O66" s="33"/>
      <c r="P66" s="33"/>
      <c r="Q66" s="33"/>
      <c r="R66" s="144"/>
    </row>
    <row r="67" spans="2:18" ht="12" x14ac:dyDescent="0.2">
      <c r="B67" s="27"/>
      <c r="C67" s="140"/>
      <c r="D67" s="132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49">
        <f>IF(COUNT(J67:R67)&gt;=5,SUM(LARGE(J67:R67,{1,2,3,4,5})),IF(COUNT(J67:R67)=4,SUM(LARGE(J67:R67,{1,2,3,4})),IF(COUNT(J67:R67)=3,SUM(LARGE(J67:R67,{1,2,3})),IF(COUNT(J67:R67)=2,SUM(LARGE(J67:R67,{1,2})),IF(COUNT(J67:R67)=1,SUM(LARGE(J67:R67,{1})),0)))))</f>
        <v>0</v>
      </c>
      <c r="I67" s="150">
        <f t="shared" si="2"/>
        <v>0</v>
      </c>
      <c r="J67" s="33"/>
      <c r="K67" s="33"/>
      <c r="L67" s="33"/>
      <c r="M67" s="33"/>
      <c r="N67" s="33"/>
      <c r="O67" s="33"/>
      <c r="P67" s="33"/>
      <c r="Q67" s="33"/>
      <c r="R67" s="144"/>
    </row>
    <row r="68" spans="2:18" ht="12" x14ac:dyDescent="0.2">
      <c r="B68" s="27"/>
      <c r="C68" s="140"/>
      <c r="D68" s="132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49">
        <f>IF(COUNT(J68:R68)&gt;=5,SUM(LARGE(J68:R68,{1,2,3,4,5})),IF(COUNT(J68:R68)=4,SUM(LARGE(J68:R68,{1,2,3,4})),IF(COUNT(J68:R68)=3,SUM(LARGE(J68:R68,{1,2,3})),IF(COUNT(J68:R68)=2,SUM(LARGE(J68:R68,{1,2})),IF(COUNT(J68:R68)=1,SUM(LARGE(J68:R68,{1})),0)))))</f>
        <v>0</v>
      </c>
      <c r="I68" s="150">
        <f t="shared" si="2"/>
        <v>0</v>
      </c>
      <c r="J68" s="33"/>
      <c r="K68" s="33"/>
      <c r="L68" s="33"/>
      <c r="M68" s="33"/>
      <c r="N68" s="33"/>
      <c r="O68" s="33"/>
      <c r="P68" s="33"/>
      <c r="Q68" s="33"/>
      <c r="R68" s="144"/>
    </row>
    <row r="69" spans="2:18" ht="12" x14ac:dyDescent="0.2">
      <c r="B69" s="27"/>
      <c r="C69" s="140"/>
      <c r="D69" s="132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49">
        <f>IF(COUNT(J69:R69)&gt;=5,SUM(LARGE(J69:R69,{1,2,3,4,5})),IF(COUNT(J69:R69)=4,SUM(LARGE(J69:R69,{1,2,3,4})),IF(COUNT(J69:R69)=3,SUM(LARGE(J69:R69,{1,2,3})),IF(COUNT(J69:R69)=2,SUM(LARGE(J69:R69,{1,2})),IF(COUNT(J69:R69)=1,SUM(LARGE(J69:R69,{1})),0)))))</f>
        <v>0</v>
      </c>
      <c r="I69" s="150">
        <f t="shared" si="2"/>
        <v>0</v>
      </c>
      <c r="J69" s="33"/>
      <c r="K69" s="33"/>
      <c r="L69" s="33"/>
      <c r="M69" s="33"/>
      <c r="N69" s="33"/>
      <c r="O69" s="33"/>
      <c r="P69" s="33"/>
      <c r="Q69" s="33"/>
      <c r="R69" s="144"/>
    </row>
    <row r="70" spans="2:18" ht="6" customHeight="1" x14ac:dyDescent="0.2">
      <c r="B70" s="32"/>
      <c r="C70" s="14"/>
      <c r="D70" s="117"/>
      <c r="E70" s="118"/>
      <c r="F70" s="119"/>
      <c r="G70" s="119"/>
      <c r="H70" s="146"/>
      <c r="I70" s="147"/>
      <c r="J70" s="120"/>
      <c r="K70" s="120"/>
      <c r="L70" s="120"/>
      <c r="M70" s="120"/>
      <c r="N70" s="120"/>
      <c r="O70" s="120"/>
      <c r="P70" s="120"/>
      <c r="Q70" s="120"/>
      <c r="R70" s="144"/>
    </row>
    <row r="71" spans="2:18" ht="12" x14ac:dyDescent="0.2">
      <c r="B71" s="27"/>
      <c r="C71" s="140" t="s">
        <v>150</v>
      </c>
      <c r="D71" s="2" t="s">
        <v>126</v>
      </c>
      <c r="E71" s="2" t="s">
        <v>178</v>
      </c>
      <c r="F71" s="148" t="str">
        <f>IFERROR(VLOOKUP(D71,BD!$B:$D,2,FALSE),"")</f>
        <v>BME</v>
      </c>
      <c r="G71" s="148" t="str">
        <f>IFERROR(VLOOKUP(E71,BD!$B:$D,2,FALSE),"")</f>
        <v/>
      </c>
      <c r="H71" s="149">
        <f>IF(COUNT(J71:R71)&gt;=5,SUM(LARGE(J71:R71,{1,2,3,4,5})),IF(COUNT(J71:R71)=4,SUM(LARGE(J71:R71,{1,2,3,4})),IF(COUNT(J71:R71)=3,SUM(LARGE(J71:R71,{1,2,3})),IF(COUNT(J71:R71)=2,SUM(LARGE(J71:R71,{1,2})),IF(COUNT(J71:R71)=1,SUM(LARGE(J71:R71,{1})),0)))))</f>
        <v>1600</v>
      </c>
      <c r="I71" s="150">
        <f>COUNT(J71:R71)-COUNTIF(J71:R71,"=0")</f>
        <v>1</v>
      </c>
      <c r="J71" s="33">
        <v>1600</v>
      </c>
      <c r="K71" s="33"/>
      <c r="L71" s="33"/>
      <c r="M71" s="33"/>
      <c r="N71" s="33"/>
      <c r="O71" s="33"/>
      <c r="P71" s="33"/>
      <c r="Q71" s="33"/>
      <c r="R71" s="144"/>
    </row>
    <row r="72" spans="2:18" ht="12" x14ac:dyDescent="0.2">
      <c r="B72" s="27"/>
      <c r="C72" s="140" t="s">
        <v>150</v>
      </c>
      <c r="D72" s="70" t="s">
        <v>197</v>
      </c>
      <c r="E72" s="70" t="s">
        <v>202</v>
      </c>
      <c r="F72" s="148" t="str">
        <f>IFERROR(VLOOKUP(D72,BD!$B:$D,2,FALSE),"")</f>
        <v>GRESFI</v>
      </c>
      <c r="G72" s="148" t="str">
        <f>IFERROR(VLOOKUP(E72,BD!$B:$D,2,FALSE),"")</f>
        <v>GRESFI</v>
      </c>
      <c r="H72" s="149">
        <f>IF(COUNT(J72:R72)&gt;=5,SUM(LARGE(J72:R72,{1,2,3,4,5})),IF(COUNT(J72:R72)=4,SUM(LARGE(J72:R72,{1,2,3,4})),IF(COUNT(J72:R72)=3,SUM(LARGE(J72:R72,{1,2,3})),IF(COUNT(J72:R72)=2,SUM(LARGE(J72:R72,{1,2})),IF(COUNT(J72:R72)=1,SUM(LARGE(J72:R72,{1})),0)))))</f>
        <v>1600</v>
      </c>
      <c r="I72" s="150">
        <f>COUNT(J72:R72)-COUNTIF(J72:R72,"=0")</f>
        <v>1</v>
      </c>
      <c r="J72" s="33"/>
      <c r="K72" s="33">
        <v>1600</v>
      </c>
      <c r="L72" s="33"/>
      <c r="M72" s="33"/>
      <c r="N72" s="33"/>
      <c r="O72" s="33"/>
      <c r="P72" s="33"/>
      <c r="Q72" s="33"/>
      <c r="R72" s="144"/>
    </row>
    <row r="73" spans="2:18" ht="12" x14ac:dyDescent="0.2">
      <c r="B73" s="27"/>
      <c r="C73" s="140" t="s">
        <v>150</v>
      </c>
      <c r="D73" s="2" t="s">
        <v>198</v>
      </c>
      <c r="E73" s="70" t="s">
        <v>183</v>
      </c>
      <c r="F73" s="148" t="str">
        <f>IFERROR(VLOOKUP(D73,BD!$B:$D,2,FALSE),"")</f>
        <v>GRESFI</v>
      </c>
      <c r="G73" s="148" t="str">
        <f>IFERROR(VLOOKUP(E73,BD!$B:$D,2,FALSE),"")</f>
        <v>ASSVP</v>
      </c>
      <c r="H73" s="149">
        <f>IF(COUNT(J73:R73)&gt;=5,SUM(LARGE(J73:R73,{1,2,3,4,5})),IF(COUNT(J73:R73)=4,SUM(LARGE(J73:R73,{1,2,3,4})),IF(COUNT(J73:R73)=3,SUM(LARGE(J73:R73,{1,2,3})),IF(COUNT(J73:R73)=2,SUM(LARGE(J73:R73,{1,2})),IF(COUNT(J73:R73)=1,SUM(LARGE(J73:R73,{1})),0)))))</f>
        <v>0</v>
      </c>
      <c r="I73" s="150">
        <f>COUNT(J73:R73)-COUNTIF(J73:R73,"=0")</f>
        <v>0</v>
      </c>
      <c r="J73" s="33"/>
      <c r="K73" s="33"/>
      <c r="L73" s="33"/>
      <c r="M73" s="33"/>
      <c r="N73" s="33"/>
      <c r="O73" s="33"/>
      <c r="P73" s="33"/>
      <c r="Q73" s="33"/>
      <c r="R73" s="144"/>
    </row>
    <row r="74" spans="2:18" ht="12" x14ac:dyDescent="0.2">
      <c r="B74" s="27"/>
      <c r="C74" s="140" t="s">
        <v>150</v>
      </c>
      <c r="D74" s="132" t="s">
        <v>200</v>
      </c>
      <c r="E74" s="70" t="s">
        <v>195</v>
      </c>
      <c r="F74" s="148" t="str">
        <f>IFERROR(VLOOKUP(D74,BD!$B:$D,2,FALSE),"")</f>
        <v>ASSVP</v>
      </c>
      <c r="G74" s="148" t="str">
        <f>IFERROR(VLOOKUP(E74,BD!$B:$D,2,FALSE),"")</f>
        <v>GRESFI</v>
      </c>
      <c r="H74" s="149">
        <f>IF(COUNT(J74:R74)&gt;=5,SUM(LARGE(J74:R74,{1,2,3,4,5})),IF(COUNT(J74:R74)=4,SUM(LARGE(J74:R74,{1,2,3,4})),IF(COUNT(J74:R74)=3,SUM(LARGE(J74:R74,{1,2,3})),IF(COUNT(J74:R74)=2,SUM(LARGE(J74:R74,{1,2})),IF(COUNT(J74:R74)=1,SUM(LARGE(J74:R74,{1})),0)))))</f>
        <v>1360</v>
      </c>
      <c r="I74" s="150">
        <f>COUNT(J74:R74)-COUNTIF(J74:R74,"=0")</f>
        <v>1</v>
      </c>
      <c r="J74" s="33"/>
      <c r="K74" s="33"/>
      <c r="L74" s="33"/>
      <c r="M74" s="33">
        <v>1360</v>
      </c>
      <c r="N74" s="33"/>
      <c r="O74" s="33"/>
      <c r="P74" s="33"/>
      <c r="Q74" s="33"/>
      <c r="R74" s="144"/>
    </row>
    <row r="75" spans="2:18" ht="12" x14ac:dyDescent="0.2">
      <c r="B75" s="27"/>
      <c r="C75" s="176" t="s">
        <v>150</v>
      </c>
      <c r="D75" s="70" t="s">
        <v>144</v>
      </c>
      <c r="E75" s="2" t="s">
        <v>169</v>
      </c>
      <c r="F75" s="148" t="str">
        <f>IFERROR(VLOOKUP(D75,BD!$B:$D,2,FALSE),"")</f>
        <v>ASSVP</v>
      </c>
      <c r="G75" s="148" t="str">
        <f>IFERROR(VLOOKUP(E75,BD!$B:$D,2,FALSE),"")</f>
        <v>ASSVP</v>
      </c>
      <c r="H75" s="149">
        <f>IF(COUNT(J75:R75)&gt;=5,SUM(LARGE(J75:R75,{1,2,3,4,5})),IF(COUNT(J75:R75)=4,SUM(LARGE(J75:R75,{1,2,3,4})),IF(COUNT(J75:R75)=3,SUM(LARGE(J75:R75,{1,2,3})),IF(COUNT(J75:R75)=2,SUM(LARGE(J75:R75,{1,2})),IF(COUNT(J75:R75)=1,SUM(LARGE(J75:R75,{1})),0)))))</f>
        <v>1600</v>
      </c>
      <c r="I75" s="150">
        <f>COUNT(J75:R75)-COUNTIF(J75:R75,"=0")</f>
        <v>1</v>
      </c>
      <c r="J75" s="33"/>
      <c r="K75" s="33"/>
      <c r="L75" s="33"/>
      <c r="M75" s="33"/>
      <c r="N75" s="33"/>
      <c r="O75" s="33"/>
      <c r="P75" s="33">
        <v>1600</v>
      </c>
      <c r="Q75" s="33"/>
      <c r="R75" s="144"/>
    </row>
    <row r="76" spans="2:18" x14ac:dyDescent="0.2">
      <c r="B76" s="31"/>
      <c r="C76" s="17"/>
      <c r="D76" s="17"/>
      <c r="E76" s="17"/>
      <c r="F76" s="95"/>
      <c r="G76" s="95"/>
      <c r="H76" s="18"/>
      <c r="I76" s="18"/>
      <c r="J76" s="17"/>
      <c r="K76" s="17"/>
      <c r="L76" s="17"/>
      <c r="M76" s="17"/>
      <c r="N76" s="17"/>
      <c r="O76" s="17"/>
      <c r="P76" s="17"/>
      <c r="Q76" s="17"/>
      <c r="R76" s="144"/>
    </row>
    <row r="77" spans="2:18" s="21" customFormat="1" x14ac:dyDescent="0.2">
      <c r="B77" s="28"/>
      <c r="C77" s="19"/>
      <c r="D77" s="20"/>
      <c r="E77" s="20" t="str">
        <f>SM!$D$41</f>
        <v>CONTAGEM DE SEMANAS</v>
      </c>
      <c r="F77" s="95"/>
      <c r="G77" s="95"/>
      <c r="H77" s="18"/>
      <c r="I77" s="18"/>
      <c r="J77" s="102">
        <f>SM!H$41</f>
        <v>52</v>
      </c>
      <c r="K77" s="102">
        <f>SM!I$41</f>
        <v>30</v>
      </c>
      <c r="L77" s="102">
        <f>SM!J$41</f>
        <v>25</v>
      </c>
      <c r="M77" s="102">
        <f>SM!K$41</f>
        <v>22</v>
      </c>
      <c r="N77" s="102">
        <f>SM!L$41</f>
        <v>10</v>
      </c>
      <c r="O77" s="102">
        <f>SM!M$41</f>
        <v>6</v>
      </c>
      <c r="P77" s="102">
        <f>SM!N$41</f>
        <v>2</v>
      </c>
      <c r="Q77" s="102">
        <f>SM!O$41</f>
        <v>1</v>
      </c>
      <c r="R77" s="145"/>
    </row>
  </sheetData>
  <sheetProtection selectLockedCells="1" selectUnlockedCells="1"/>
  <sortState ref="D10:Q58">
    <sortCondition descending="1" ref="H10:H58"/>
    <sortCondition descending="1" ref="I10:I58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1"/>
  <sheetViews>
    <sheetView showGridLines="0" zoomScaleNormal="100" zoomScaleSheetLayoutView="100" workbookViewId="0">
      <selection activeCell="E27" sqref="E27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6" width="10.85546875" style="4" customWidth="1"/>
    <col min="7" max="7" width="10.85546875" style="44" customWidth="1"/>
    <col min="8" max="15" width="8.28515625" style="4" customWidth="1"/>
    <col min="16" max="16" width="1.85546875" style="4" customWidth="1"/>
    <col min="17" max="16384" width="9.28515625" style="4"/>
  </cols>
  <sheetData>
    <row r="2" spans="2:16" ht="12" x14ac:dyDescent="0.2">
      <c r="B2" s="3" t="s">
        <v>363</v>
      </c>
      <c r="E2" s="94"/>
      <c r="F2" s="23"/>
      <c r="G2" s="39"/>
      <c r="H2" s="6"/>
      <c r="I2" s="6"/>
      <c r="J2" s="6"/>
      <c r="K2" s="6"/>
      <c r="L2" s="6"/>
      <c r="M2" s="6"/>
      <c r="N2" s="6"/>
      <c r="O2" s="6"/>
    </row>
    <row r="3" spans="2:16" ht="12" x14ac:dyDescent="0.2">
      <c r="B3" s="7" t="s">
        <v>3</v>
      </c>
      <c r="D3" s="8">
        <v>43052</v>
      </c>
      <c r="E3" s="94"/>
      <c r="F3" s="23"/>
      <c r="G3" s="39"/>
      <c r="H3" s="6"/>
      <c r="I3" s="6"/>
      <c r="J3" s="6"/>
      <c r="K3" s="6"/>
      <c r="L3" s="6"/>
      <c r="M3" s="6"/>
      <c r="N3" s="6"/>
      <c r="O3" s="6"/>
    </row>
    <row r="4" spans="2:16" ht="12" x14ac:dyDescent="0.2">
      <c r="B4" s="6"/>
      <c r="C4" s="9"/>
      <c r="D4" s="10"/>
      <c r="E4" s="94"/>
      <c r="F4" s="23"/>
      <c r="G4" s="39"/>
      <c r="H4" s="6"/>
      <c r="I4" s="6"/>
      <c r="J4" s="6"/>
      <c r="K4" s="6"/>
      <c r="L4" s="6"/>
      <c r="M4" s="6"/>
      <c r="N4" s="6"/>
      <c r="O4" s="6"/>
    </row>
    <row r="5" spans="2:16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43"/>
    </row>
    <row r="6" spans="2:16" ht="12" customHeight="1" x14ac:dyDescent="0.2">
      <c r="B6" s="26"/>
      <c r="C6" s="216" t="s">
        <v>1</v>
      </c>
      <c r="D6" s="216" t="s">
        <v>37</v>
      </c>
      <c r="E6" s="218" t="s">
        <v>35</v>
      </c>
      <c r="F6" s="217" t="s">
        <v>2</v>
      </c>
      <c r="G6" s="215" t="s">
        <v>19</v>
      </c>
      <c r="H6" s="11" t="s">
        <v>204</v>
      </c>
      <c r="I6" s="11" t="s">
        <v>58</v>
      </c>
      <c r="J6" s="11" t="s">
        <v>58</v>
      </c>
      <c r="K6" s="11" t="s">
        <v>60</v>
      </c>
      <c r="L6" s="11" t="s">
        <v>64</v>
      </c>
      <c r="M6" s="11" t="s">
        <v>60</v>
      </c>
      <c r="N6" s="11" t="s">
        <v>204</v>
      </c>
      <c r="O6" s="11" t="s">
        <v>58</v>
      </c>
      <c r="P6" s="144"/>
    </row>
    <row r="7" spans="2:16" ht="12" x14ac:dyDescent="0.2">
      <c r="B7" s="26"/>
      <c r="C7" s="216"/>
      <c r="D7" s="216"/>
      <c r="E7" s="218"/>
      <c r="F7" s="217"/>
      <c r="G7" s="215"/>
      <c r="H7" s="12" t="s">
        <v>59</v>
      </c>
      <c r="I7" s="12" t="s">
        <v>59</v>
      </c>
      <c r="J7" s="12" t="s">
        <v>613</v>
      </c>
      <c r="K7" s="12" t="s">
        <v>59</v>
      </c>
      <c r="L7" s="12" t="s">
        <v>59</v>
      </c>
      <c r="M7" s="12" t="s">
        <v>613</v>
      </c>
      <c r="N7" s="12" t="s">
        <v>59</v>
      </c>
      <c r="O7" s="12" t="s">
        <v>850</v>
      </c>
      <c r="P7" s="144"/>
    </row>
    <row r="8" spans="2:16" ht="12" x14ac:dyDescent="0.2">
      <c r="B8" s="29"/>
      <c r="C8" s="216"/>
      <c r="D8" s="216"/>
      <c r="E8" s="218"/>
      <c r="F8" s="217"/>
      <c r="G8" s="215"/>
      <c r="H8" s="13">
        <v>42689</v>
      </c>
      <c r="I8" s="13">
        <v>42849</v>
      </c>
      <c r="J8" s="13">
        <v>42884</v>
      </c>
      <c r="K8" s="13">
        <v>42905</v>
      </c>
      <c r="L8" s="13">
        <v>42988</v>
      </c>
      <c r="M8" s="13">
        <v>43017</v>
      </c>
      <c r="N8" s="13">
        <v>43045</v>
      </c>
      <c r="O8" s="13">
        <v>43052</v>
      </c>
      <c r="P8" s="144"/>
    </row>
    <row r="9" spans="2:16" ht="6" customHeight="1" x14ac:dyDescent="0.2">
      <c r="B9" s="32"/>
      <c r="C9" s="14"/>
      <c r="D9" s="14"/>
      <c r="E9" s="97"/>
      <c r="F9" s="37"/>
      <c r="G9" s="47"/>
      <c r="H9" s="34"/>
      <c r="I9" s="34"/>
      <c r="J9" s="34"/>
      <c r="K9" s="34"/>
      <c r="L9" s="34"/>
      <c r="M9" s="34"/>
      <c r="N9" s="34"/>
      <c r="O9" s="34"/>
      <c r="P9" s="144"/>
    </row>
    <row r="10" spans="2:16" ht="12" x14ac:dyDescent="0.2">
      <c r="B10" s="27"/>
      <c r="C10" s="1">
        <v>1</v>
      </c>
      <c r="D10" s="70" t="s">
        <v>820</v>
      </c>
      <c r="E10" s="243" t="s">
        <v>880</v>
      </c>
      <c r="F10" s="149">
        <f>IF(COUNT(H10:P10)&gt;=5,SUM(LARGE(H10:P10,{1,2,3,4,5})),IF(COUNT(H10:P10)=4,SUM(LARGE(H10:P10,{1,2,3,4})),IF(COUNT(H10:P10)=3,SUM(LARGE(H10:P10,{1,2,3})),IF(COUNT(H10:P10)=2,SUM(LARGE(H10:P10,{1,2})),IF(COUNT(H10:P10)=1,SUM(LARGE(H10:P10,{1})),0)))))</f>
        <v>7040</v>
      </c>
      <c r="G10" s="150">
        <f t="shared" ref="G10:G24" si="0">COUNT(H10:P10)-COUNTIF(H10:P10,"=0")</f>
        <v>6</v>
      </c>
      <c r="H10" s="33">
        <v>1120</v>
      </c>
      <c r="I10" s="33">
        <v>1600</v>
      </c>
      <c r="J10" s="33"/>
      <c r="K10" s="33">
        <v>1360</v>
      </c>
      <c r="L10" s="33">
        <v>1600</v>
      </c>
      <c r="M10" s="33"/>
      <c r="N10" s="33">
        <v>1360</v>
      </c>
      <c r="O10" s="33">
        <v>680</v>
      </c>
      <c r="P10" s="144"/>
    </row>
    <row r="11" spans="2:16" ht="12" x14ac:dyDescent="0.2">
      <c r="B11" s="27"/>
      <c r="C11" s="1">
        <v>2</v>
      </c>
      <c r="D11" s="2" t="s">
        <v>82</v>
      </c>
      <c r="E11" s="243" t="s">
        <v>880</v>
      </c>
      <c r="F11" s="149">
        <f>IF(COUNT(H11:P11)&gt;=5,SUM(LARGE(H11:P11,{1,2,3,4,5})),IF(COUNT(H11:P11)=4,SUM(LARGE(H11:P11,{1,2,3,4})),IF(COUNT(H11:P11)=3,SUM(LARGE(H11:P11,{1,2,3})),IF(COUNT(H11:P11)=2,SUM(LARGE(H11:P11,{1,2})),IF(COUNT(H11:P11)=1,SUM(LARGE(H11:P11,{1})),0)))))</f>
        <v>6000</v>
      </c>
      <c r="G11" s="150">
        <f t="shared" si="0"/>
        <v>5</v>
      </c>
      <c r="H11" s="33"/>
      <c r="I11" s="33">
        <v>1360</v>
      </c>
      <c r="J11" s="33"/>
      <c r="K11" s="33">
        <v>1600</v>
      </c>
      <c r="L11" s="33">
        <v>640</v>
      </c>
      <c r="M11" s="33"/>
      <c r="N11" s="33">
        <v>1600</v>
      </c>
      <c r="O11" s="33">
        <v>800</v>
      </c>
      <c r="P11" s="144"/>
    </row>
    <row r="12" spans="2:16" ht="12" x14ac:dyDescent="0.2">
      <c r="B12" s="27"/>
      <c r="C12" s="189">
        <v>3</v>
      </c>
      <c r="D12" s="70" t="s">
        <v>239</v>
      </c>
      <c r="E12" s="243" t="s">
        <v>880</v>
      </c>
      <c r="F12" s="149">
        <f>IF(COUNT(H12:P12)&gt;=5,SUM(LARGE(H12:P12,{1,2,3,4,5})),IF(COUNT(H12:P12)=4,SUM(LARGE(H12:P12,{1,2,3,4})),IF(COUNT(H12:P12)=3,SUM(LARGE(H12:P12,{1,2,3})),IF(COUNT(H12:P12)=2,SUM(LARGE(H12:P12,{1,2})),IF(COUNT(H12:P12)=1,SUM(LARGE(H12:P12,{1})),0)))))</f>
        <v>4200</v>
      </c>
      <c r="G12" s="150">
        <f t="shared" si="0"/>
        <v>5</v>
      </c>
      <c r="H12" s="33">
        <v>880</v>
      </c>
      <c r="I12" s="109">
        <v>640</v>
      </c>
      <c r="J12" s="33"/>
      <c r="K12" s="33"/>
      <c r="L12" s="33">
        <v>1360</v>
      </c>
      <c r="M12" s="33"/>
      <c r="N12" s="33">
        <v>880</v>
      </c>
      <c r="O12" s="33">
        <v>440</v>
      </c>
      <c r="P12" s="144"/>
    </row>
    <row r="13" spans="2:16" ht="12" x14ac:dyDescent="0.2">
      <c r="B13" s="27"/>
      <c r="C13" s="189">
        <v>4</v>
      </c>
      <c r="D13" s="2" t="s">
        <v>85</v>
      </c>
      <c r="E13" s="243" t="s">
        <v>880</v>
      </c>
      <c r="F13" s="149">
        <f>IF(COUNT(H13:P13)&gt;=5,SUM(LARGE(H13:P13,{1,2,3,4,5})),IF(COUNT(H13:P13)=4,SUM(LARGE(H13:P13,{1,2,3,4})),IF(COUNT(H13:P13)=3,SUM(LARGE(H13:P13,{1,2,3})),IF(COUNT(H13:P13)=2,SUM(LARGE(H13:P13,{1,2})),IF(COUNT(H13:P13)=1,SUM(LARGE(H13:P13,{1})),0)))))</f>
        <v>3960</v>
      </c>
      <c r="G13" s="150">
        <f t="shared" si="0"/>
        <v>5</v>
      </c>
      <c r="H13" s="33">
        <v>880</v>
      </c>
      <c r="I13" s="33">
        <v>640</v>
      </c>
      <c r="J13" s="33"/>
      <c r="K13" s="33"/>
      <c r="L13" s="33">
        <v>1120</v>
      </c>
      <c r="M13" s="33"/>
      <c r="N13" s="33">
        <v>880</v>
      </c>
      <c r="O13" s="33">
        <v>440</v>
      </c>
      <c r="P13" s="144"/>
    </row>
    <row r="14" spans="2:16" ht="12" x14ac:dyDescent="0.2">
      <c r="B14" s="27"/>
      <c r="C14" s="189">
        <v>5</v>
      </c>
      <c r="D14" s="2" t="s">
        <v>67</v>
      </c>
      <c r="E14" s="148" t="str">
        <f>IFERROR(VLOOKUP(D14,BD!$B:$D,2,FALSE),"")</f>
        <v>BME</v>
      </c>
      <c r="F14" s="149">
        <f>IF(COUNT(H14:P14)&gt;=5,SUM(LARGE(H14:P14,{1,2,3,4,5})),IF(COUNT(H14:P14)=4,SUM(LARGE(H14:P14,{1,2,3,4})),IF(COUNT(H14:P14)=3,SUM(LARGE(H14:P14,{1,2,3})),IF(COUNT(H14:P14)=2,SUM(LARGE(H14:P14,{1,2})),IF(COUNT(H14:P14)=1,SUM(LARGE(H14:P14,{1})),0)))))</f>
        <v>3920</v>
      </c>
      <c r="G14" s="150">
        <f t="shared" si="0"/>
        <v>7</v>
      </c>
      <c r="H14" s="33">
        <v>880</v>
      </c>
      <c r="I14" s="33">
        <v>640</v>
      </c>
      <c r="J14" s="33">
        <v>560</v>
      </c>
      <c r="K14" s="33">
        <v>880</v>
      </c>
      <c r="L14" s="33">
        <v>640</v>
      </c>
      <c r="M14" s="33">
        <v>560</v>
      </c>
      <c r="N14" s="33">
        <v>880</v>
      </c>
      <c r="O14" s="33"/>
      <c r="P14" s="144"/>
    </row>
    <row r="15" spans="2:16" ht="12" x14ac:dyDescent="0.2">
      <c r="B15" s="27"/>
      <c r="C15" s="189">
        <v>6</v>
      </c>
      <c r="D15" s="2" t="s">
        <v>111</v>
      </c>
      <c r="E15" s="148" t="str">
        <f>IFERROR(VLOOKUP(D15,BD!$B:$D,2,FALSE),"")</f>
        <v>BME</v>
      </c>
      <c r="F15" s="149">
        <f>IF(COUNT(H15:P15)&gt;=5,SUM(LARGE(H15:P15,{1,2,3,4,5})),IF(COUNT(H15:P15)=4,SUM(LARGE(H15:P15,{1,2,3,4})),IF(COUNT(H15:P15)=3,SUM(LARGE(H15:P15,{1,2,3})),IF(COUNT(H15:P15)=2,SUM(LARGE(H15:P15,{1,2})),IF(COUNT(H15:P15)=1,SUM(LARGE(H15:P15,{1})),0)))))</f>
        <v>3720</v>
      </c>
      <c r="G15" s="150">
        <f t="shared" si="0"/>
        <v>6</v>
      </c>
      <c r="H15" s="109"/>
      <c r="I15" s="33">
        <v>640</v>
      </c>
      <c r="J15" s="33">
        <v>560</v>
      </c>
      <c r="K15" s="33">
        <v>880</v>
      </c>
      <c r="L15" s="33">
        <v>640</v>
      </c>
      <c r="M15" s="33">
        <v>680</v>
      </c>
      <c r="N15" s="33">
        <v>880</v>
      </c>
      <c r="O15" s="33"/>
      <c r="P15" s="144"/>
    </row>
    <row r="16" spans="2:16" ht="12" x14ac:dyDescent="0.2">
      <c r="B16" s="27"/>
      <c r="C16" s="189">
        <v>7</v>
      </c>
      <c r="D16" s="105" t="s">
        <v>130</v>
      </c>
      <c r="E16" s="243" t="s">
        <v>880</v>
      </c>
      <c r="F16" s="149">
        <f>IF(COUNT(H16:P16)&gt;=5,SUM(LARGE(H16:P16,{1,2,3,4,5})),IF(COUNT(H16:P16)=4,SUM(LARGE(H16:P16,{1,2,3,4})),IF(COUNT(H16:P16)=3,SUM(LARGE(H16:P16,{1,2,3})),IF(COUNT(H16:P16)=2,SUM(LARGE(H16:P16,{1,2})),IF(COUNT(H16:P16)=1,SUM(LARGE(H16:P16,{1})),0)))))</f>
        <v>3560</v>
      </c>
      <c r="G16" s="150">
        <f t="shared" si="0"/>
        <v>4</v>
      </c>
      <c r="H16" s="109"/>
      <c r="I16" s="33">
        <v>880</v>
      </c>
      <c r="J16" s="33"/>
      <c r="K16" s="33">
        <v>1120</v>
      </c>
      <c r="L16" s="33"/>
      <c r="M16" s="33"/>
      <c r="N16" s="33">
        <v>1120</v>
      </c>
      <c r="O16" s="33">
        <v>440</v>
      </c>
      <c r="P16" s="144"/>
    </row>
    <row r="17" spans="2:16" ht="12" x14ac:dyDescent="0.2">
      <c r="B17" s="27"/>
      <c r="C17" s="189">
        <v>8</v>
      </c>
      <c r="D17" s="105" t="s">
        <v>116</v>
      </c>
      <c r="E17" s="243" t="s">
        <v>880</v>
      </c>
      <c r="F17" s="149">
        <f>IF(COUNT(H17:P17)&gt;=5,SUM(LARGE(H17:P17,{1,2,3,4,5})),IF(COUNT(H17:P17)=4,SUM(LARGE(H17:P17,{1,2,3,4})),IF(COUNT(H17:P17)=3,SUM(LARGE(H17:P17,{1,2,3})),IF(COUNT(H17:P17)=2,SUM(LARGE(H17:P17,{1,2})),IF(COUNT(H17:P17)=1,SUM(LARGE(H17:P17,{1})),0)))))</f>
        <v>3520</v>
      </c>
      <c r="G17" s="150">
        <f t="shared" si="0"/>
        <v>4</v>
      </c>
      <c r="H17" s="33">
        <v>880</v>
      </c>
      <c r="I17" s="33">
        <v>1120</v>
      </c>
      <c r="J17" s="109"/>
      <c r="K17" s="109">
        <v>880</v>
      </c>
      <c r="L17" s="109">
        <v>640</v>
      </c>
      <c r="M17" s="109"/>
      <c r="N17" s="109"/>
      <c r="O17" s="109"/>
      <c r="P17" s="144"/>
    </row>
    <row r="18" spans="2:16" ht="12" x14ac:dyDescent="0.2">
      <c r="B18" s="27"/>
      <c r="C18" s="189">
        <v>9</v>
      </c>
      <c r="D18" s="2" t="s">
        <v>65</v>
      </c>
      <c r="E18" s="148" t="str">
        <f>IFERROR(VLOOKUP(D18,BD!$B:$D,2,FALSE),"")</f>
        <v>BME</v>
      </c>
      <c r="F18" s="149">
        <f>IF(COUNT(H18:P18)&gt;=5,SUM(LARGE(H18:P18,{1,2,3,4,5})),IF(COUNT(H18:P18)=4,SUM(LARGE(H18:P18,{1,2,3,4})),IF(COUNT(H18:P18)=3,SUM(LARGE(H18:P18,{1,2,3})),IF(COUNT(H18:P18)=2,SUM(LARGE(H18:P18,{1,2})),IF(COUNT(H18:P18)=1,SUM(LARGE(H18:P18,{1})),0)))))</f>
        <v>2920</v>
      </c>
      <c r="G18" s="150">
        <f t="shared" si="0"/>
        <v>3</v>
      </c>
      <c r="H18" s="33"/>
      <c r="I18" s="33"/>
      <c r="J18" s="33">
        <v>680</v>
      </c>
      <c r="K18" s="33">
        <v>1120</v>
      </c>
      <c r="L18" s="33">
        <v>1120</v>
      </c>
      <c r="M18" s="33"/>
      <c r="N18" s="33"/>
      <c r="O18" s="33"/>
      <c r="P18" s="144"/>
    </row>
    <row r="19" spans="2:16" ht="12" x14ac:dyDescent="0.2">
      <c r="B19" s="27"/>
      <c r="C19" s="189">
        <v>10</v>
      </c>
      <c r="D19" s="105" t="s">
        <v>105</v>
      </c>
      <c r="E19" s="148" t="str">
        <f>IFERROR(VLOOKUP(D19,BD!$B:$D,2,FALSE),"")</f>
        <v>BME</v>
      </c>
      <c r="F19" s="149">
        <f>IF(COUNT(H19:P19)&gt;=5,SUM(LARGE(H19:P19,{1,2,3,4,5})),IF(COUNT(H19:P19)=4,SUM(LARGE(H19:P19,{1,2,3,4})),IF(COUNT(H19:P19)=3,SUM(LARGE(H19:P19,{1,2,3})),IF(COUNT(H19:P19)=2,SUM(LARGE(H19:P19,{1,2})),IF(COUNT(H19:P19)=1,SUM(LARGE(H19:P19,{1})),0)))))</f>
        <v>2720</v>
      </c>
      <c r="G19" s="150">
        <f t="shared" si="0"/>
        <v>3</v>
      </c>
      <c r="H19" s="33"/>
      <c r="I19" s="109"/>
      <c r="J19" s="33">
        <v>800</v>
      </c>
      <c r="K19" s="33"/>
      <c r="L19" s="33"/>
      <c r="M19" s="33">
        <v>800</v>
      </c>
      <c r="N19" s="33">
        <v>1120</v>
      </c>
      <c r="O19" s="33"/>
      <c r="P19" s="144"/>
    </row>
    <row r="20" spans="2:16" ht="12" x14ac:dyDescent="0.2">
      <c r="B20" s="27"/>
      <c r="C20" s="189">
        <v>11</v>
      </c>
      <c r="D20" s="2" t="s">
        <v>241</v>
      </c>
      <c r="E20" s="148" t="str">
        <f>IFERROR(VLOOKUP(D20,BD!$B:$D,2,FALSE),"")</f>
        <v>GRESFI</v>
      </c>
      <c r="F20" s="149">
        <f>IF(COUNT(H20:P20)&gt;=5,SUM(LARGE(H20:P20,{1,2,3,4,5})),IF(COUNT(H20:P20)=4,SUM(LARGE(H20:P20,{1,2,3,4})),IF(COUNT(H20:P20)=3,SUM(LARGE(H20:P20,{1,2,3})),IF(COUNT(H20:P20)=2,SUM(LARGE(H20:P20,{1,2})),IF(COUNT(H20:P20)=1,SUM(LARGE(H20:P20,{1})),0)))))</f>
        <v>2000</v>
      </c>
      <c r="G20" s="150">
        <f t="shared" si="0"/>
        <v>2</v>
      </c>
      <c r="H20" s="33">
        <v>1360</v>
      </c>
      <c r="I20" s="33"/>
      <c r="J20" s="33"/>
      <c r="K20" s="33"/>
      <c r="L20" s="33">
        <v>640</v>
      </c>
      <c r="M20" s="33"/>
      <c r="N20" s="33"/>
      <c r="O20" s="33"/>
      <c r="P20" s="144"/>
    </row>
    <row r="21" spans="2:16" ht="12" x14ac:dyDescent="0.2">
      <c r="B21" s="27"/>
      <c r="C21" s="189">
        <v>12</v>
      </c>
      <c r="D21" s="2" t="s">
        <v>236</v>
      </c>
      <c r="E21" s="148" t="str">
        <f>IFERROR(VLOOKUP(D21,BD!$B:$D,2,FALSE),"")</f>
        <v>ZARDO</v>
      </c>
      <c r="F21" s="149">
        <f>IF(COUNT(H21:P21)&gt;=5,SUM(LARGE(H21:P21,{1,2,3,4,5})),IF(COUNT(H21:P21)=4,SUM(LARGE(H21:P21,{1,2,3,4})),IF(COUNT(H21:P21)=3,SUM(LARGE(H21:P21,{1,2,3})),IF(COUNT(H21:P21)=2,SUM(LARGE(H21:P21,{1,2})),IF(COUNT(H21:P21)=1,SUM(LARGE(H21:P21,{1})),0)))))</f>
        <v>1600</v>
      </c>
      <c r="G21" s="150">
        <f t="shared" si="0"/>
        <v>1</v>
      </c>
      <c r="H21" s="33">
        <v>1600</v>
      </c>
      <c r="I21" s="33"/>
      <c r="J21" s="33"/>
      <c r="K21" s="33"/>
      <c r="L21" s="33"/>
      <c r="M21" s="33"/>
      <c r="N21" s="33"/>
      <c r="O21" s="33"/>
      <c r="P21" s="144"/>
    </row>
    <row r="22" spans="2:16" ht="12" x14ac:dyDescent="0.2">
      <c r="B22" s="27"/>
      <c r="C22" s="202">
        <v>13</v>
      </c>
      <c r="D22" s="203" t="s">
        <v>57</v>
      </c>
      <c r="E22" s="148" t="str">
        <f>IFERROR(VLOOKUP(D22,BD!$B:$D,2,FALSE),"")</f>
        <v>SMCC</v>
      </c>
      <c r="F22" s="149">
        <f>IF(COUNT(H22:P22)&gt;=5,SUM(LARGE(H22:P22,{1,2,3,4,5})),IF(COUNT(H22:P22)=4,SUM(LARGE(H22:P22,{1,2,3,4})),IF(COUNT(H22:P22)=3,SUM(LARGE(H22:P22,{1,2,3})),IF(COUNT(H22:P22)=2,SUM(LARGE(H22:P22,{1,2})),IF(COUNT(H22:P22)=1,SUM(LARGE(H22:P22,{1})),0)))))</f>
        <v>640</v>
      </c>
      <c r="G22" s="150">
        <f t="shared" si="0"/>
        <v>1</v>
      </c>
      <c r="H22" s="33"/>
      <c r="I22" s="33"/>
      <c r="J22" s="33"/>
      <c r="K22" s="33"/>
      <c r="L22" s="33">
        <v>640</v>
      </c>
      <c r="M22" s="33"/>
      <c r="N22" s="33"/>
      <c r="O22" s="33"/>
      <c r="P22" s="144"/>
    </row>
    <row r="23" spans="2:16" ht="12" x14ac:dyDescent="0.2">
      <c r="B23" s="27"/>
      <c r="C23" s="202">
        <v>14</v>
      </c>
      <c r="D23" s="203" t="s">
        <v>92</v>
      </c>
      <c r="E23" s="148" t="str">
        <f>IFERROR(VLOOKUP(D23,BD!$B:$D,2,FALSE),"")</f>
        <v>CC</v>
      </c>
      <c r="F23" s="149">
        <f>IF(COUNT(H23:P23)&gt;=5,SUM(LARGE(H23:P23,{1,2,3,4,5})),IF(COUNT(H23:P23)=4,SUM(LARGE(H23:P23,{1,2,3,4})),IF(COUNT(H23:P23)=3,SUM(LARGE(H23:P23,{1,2,3})),IF(COUNT(H23:P23)=2,SUM(LARGE(H23:P23,{1,2})),IF(COUNT(H23:P23)=1,SUM(LARGE(H23:P23,{1})),0)))))</f>
        <v>0</v>
      </c>
      <c r="G23" s="150">
        <f t="shared" si="0"/>
        <v>0</v>
      </c>
      <c r="H23" s="33"/>
      <c r="I23" s="33"/>
      <c r="J23" s="109"/>
      <c r="K23" s="109"/>
      <c r="L23" s="109"/>
      <c r="M23" s="109"/>
      <c r="N23" s="109"/>
      <c r="O23" s="109"/>
      <c r="P23" s="144"/>
    </row>
    <row r="24" spans="2:16" ht="12" x14ac:dyDescent="0.2">
      <c r="B24" s="27"/>
      <c r="C24" s="189"/>
      <c r="D24" s="70" t="s">
        <v>173</v>
      </c>
      <c r="E24" s="243" t="s">
        <v>880</v>
      </c>
      <c r="F24" s="149">
        <f>IF(COUNT(H24:P24)&gt;=5,SUM(LARGE(H24:P24,{1,2,3,4,5})),IF(COUNT(H24:P24)=4,SUM(LARGE(H24:P24,{1,2,3,4})),IF(COUNT(H24:P24)=3,SUM(LARGE(H24:P24,{1,2,3})),IF(COUNT(H24:P24)=2,SUM(LARGE(H24:P24,{1,2})),IF(COUNT(H24:P24)=1,SUM(LARGE(H24:P24,{1})),0)))))</f>
        <v>0</v>
      </c>
      <c r="G24" s="150">
        <f t="shared" si="0"/>
        <v>0</v>
      </c>
      <c r="H24" s="33"/>
      <c r="I24" s="33"/>
      <c r="J24" s="33"/>
      <c r="K24" s="33"/>
      <c r="L24" s="33"/>
      <c r="M24" s="33"/>
      <c r="N24" s="33"/>
      <c r="O24" s="33"/>
      <c r="P24" s="144"/>
    </row>
    <row r="25" spans="2:16" ht="12" x14ac:dyDescent="0.2">
      <c r="B25" s="27"/>
      <c r="C25" s="140"/>
      <c r="D25" s="2"/>
      <c r="E25" s="148" t="str">
        <f>IFERROR(VLOOKUP(D25,BD!$B:$D,2,FALSE),"")</f>
        <v/>
      </c>
      <c r="F25" s="149">
        <f>IF(COUNT(H25:P25)&gt;=5,SUM(LARGE(H25:P25,{1,2,3,4,5})),IF(COUNT(H25:P25)=4,SUM(LARGE(H25:P25,{1,2,3,4})),IF(COUNT(H25:P25)=3,SUM(LARGE(H25:P25,{1,2,3})),IF(COUNT(H25:P25)=2,SUM(LARGE(H25:P25,{1,2})),IF(COUNT(H25:P25)=1,SUM(LARGE(H25:P25,{1})),0)))))</f>
        <v>0</v>
      </c>
      <c r="G25" s="150">
        <f t="shared" ref="G25:G39" si="1">COUNT(H25:P25)-COUNTIF(H25:P25,"=0")</f>
        <v>0</v>
      </c>
      <c r="H25" s="33"/>
      <c r="I25" s="33"/>
      <c r="J25" s="33"/>
      <c r="K25" s="33"/>
      <c r="L25" s="33"/>
      <c r="M25" s="33"/>
      <c r="N25" s="33"/>
      <c r="O25" s="33"/>
      <c r="P25" s="144"/>
    </row>
    <row r="26" spans="2:16" ht="12" x14ac:dyDescent="0.2">
      <c r="B26" s="27"/>
      <c r="C26" s="140"/>
      <c r="D26" s="2"/>
      <c r="E26" s="148" t="str">
        <f>IFERROR(VLOOKUP(D26,BD!$B:$D,2,FALSE),"")</f>
        <v/>
      </c>
      <c r="F26" s="149">
        <f>IF(COUNT(H26:P26)&gt;=5,SUM(LARGE(H26:P26,{1,2,3,4,5})),IF(COUNT(H26:P26)=4,SUM(LARGE(H26:P26,{1,2,3,4})),IF(COUNT(H26:P26)=3,SUM(LARGE(H26:P26,{1,2,3})),IF(COUNT(H26:P26)=2,SUM(LARGE(H26:P26,{1,2})),IF(COUNT(H26:P26)=1,SUM(LARGE(H26:P26,{1})),0)))))</f>
        <v>0</v>
      </c>
      <c r="G26" s="150">
        <f t="shared" si="1"/>
        <v>0</v>
      </c>
      <c r="H26" s="33"/>
      <c r="I26" s="33"/>
      <c r="J26" s="33"/>
      <c r="K26" s="33"/>
      <c r="L26" s="33"/>
      <c r="M26" s="33"/>
      <c r="N26" s="33"/>
      <c r="O26" s="33"/>
      <c r="P26" s="144"/>
    </row>
    <row r="27" spans="2:16" ht="12" x14ac:dyDescent="0.2">
      <c r="B27" s="27"/>
      <c r="C27" s="140"/>
      <c r="D27" s="2"/>
      <c r="E27" s="148" t="str">
        <f>IFERROR(VLOOKUP(D27,BD!$B:$D,2,FALSE),"")</f>
        <v/>
      </c>
      <c r="F27" s="149">
        <f>IF(COUNT(H27:P27)&gt;=5,SUM(LARGE(H27:P27,{1,2,3,4,5})),IF(COUNT(H27:P27)=4,SUM(LARGE(H27:P27,{1,2,3,4})),IF(COUNT(H27:P27)=3,SUM(LARGE(H27:P27,{1,2,3})),IF(COUNT(H27:P27)=2,SUM(LARGE(H27:P27,{1,2})),IF(COUNT(H27:P27)=1,SUM(LARGE(H27:P27,{1})),0)))))</f>
        <v>0</v>
      </c>
      <c r="G27" s="150">
        <f t="shared" si="1"/>
        <v>0</v>
      </c>
      <c r="H27" s="33"/>
      <c r="I27" s="33"/>
      <c r="J27" s="33"/>
      <c r="K27" s="33"/>
      <c r="L27" s="33"/>
      <c r="M27" s="33"/>
      <c r="N27" s="33"/>
      <c r="O27" s="33"/>
      <c r="P27" s="144"/>
    </row>
    <row r="28" spans="2:16" ht="12" x14ac:dyDescent="0.2">
      <c r="B28" s="27"/>
      <c r="C28" s="140"/>
      <c r="D28" s="2"/>
      <c r="E28" s="148" t="str">
        <f>IFERROR(VLOOKUP(D28,BD!$B:$D,2,FALSE),"")</f>
        <v/>
      </c>
      <c r="F28" s="149">
        <f>IF(COUNT(H28:P28)&gt;=5,SUM(LARGE(H28:P28,{1,2,3,4,5})),IF(COUNT(H28:P28)=4,SUM(LARGE(H28:P28,{1,2,3,4})),IF(COUNT(H28:P28)=3,SUM(LARGE(H28:P28,{1,2,3})),IF(COUNT(H28:P28)=2,SUM(LARGE(H28:P28,{1,2})),IF(COUNT(H28:P28)=1,SUM(LARGE(H28:P28,{1})),0)))))</f>
        <v>0</v>
      </c>
      <c r="G28" s="150">
        <f t="shared" si="1"/>
        <v>0</v>
      </c>
      <c r="H28" s="33"/>
      <c r="I28" s="33"/>
      <c r="J28" s="33"/>
      <c r="K28" s="33"/>
      <c r="L28" s="33"/>
      <c r="M28" s="33"/>
      <c r="N28" s="33"/>
      <c r="O28" s="33"/>
      <c r="P28" s="144"/>
    </row>
    <row r="29" spans="2:16" ht="12" x14ac:dyDescent="0.2">
      <c r="B29" s="27"/>
      <c r="C29" s="140"/>
      <c r="D29" s="2"/>
      <c r="E29" s="148" t="str">
        <f>IFERROR(VLOOKUP(D29,BD!$B:$D,2,FALSE),"")</f>
        <v/>
      </c>
      <c r="F29" s="149">
        <f>IF(COUNT(H29:P29)&gt;=5,SUM(LARGE(H29:P29,{1,2,3,4,5})),IF(COUNT(H29:P29)=4,SUM(LARGE(H29:P29,{1,2,3,4})),IF(COUNT(H29:P29)=3,SUM(LARGE(H29:P29,{1,2,3})),IF(COUNT(H29:P29)=2,SUM(LARGE(H29:P29,{1,2})),IF(COUNT(H29:P29)=1,SUM(LARGE(H29:P29,{1})),0)))))</f>
        <v>0</v>
      </c>
      <c r="G29" s="150">
        <f t="shared" si="1"/>
        <v>0</v>
      </c>
      <c r="H29" s="33"/>
      <c r="I29" s="33"/>
      <c r="J29" s="33"/>
      <c r="K29" s="33"/>
      <c r="L29" s="33"/>
      <c r="M29" s="33"/>
      <c r="N29" s="33"/>
      <c r="O29" s="33"/>
      <c r="P29" s="144"/>
    </row>
    <row r="30" spans="2:16" ht="12" x14ac:dyDescent="0.2">
      <c r="B30" s="27"/>
      <c r="C30" s="140"/>
      <c r="D30" s="2"/>
      <c r="E30" s="148" t="str">
        <f>IFERROR(VLOOKUP(D30,BD!$B:$D,2,FALSE),"")</f>
        <v/>
      </c>
      <c r="F30" s="149">
        <f>IF(COUNT(H30:P30)&gt;=5,SUM(LARGE(H30:P30,{1,2,3,4,5})),IF(COUNT(H30:P30)=4,SUM(LARGE(H30:P30,{1,2,3,4})),IF(COUNT(H30:P30)=3,SUM(LARGE(H30:P30,{1,2,3})),IF(COUNT(H30:P30)=2,SUM(LARGE(H30:P30,{1,2})),IF(COUNT(H30:P30)=1,SUM(LARGE(H30:P30,{1})),0)))))</f>
        <v>0</v>
      </c>
      <c r="G30" s="150">
        <f t="shared" si="1"/>
        <v>0</v>
      </c>
      <c r="H30" s="33"/>
      <c r="I30" s="33"/>
      <c r="J30" s="33"/>
      <c r="K30" s="33"/>
      <c r="L30" s="33"/>
      <c r="M30" s="33"/>
      <c r="N30" s="33"/>
      <c r="O30" s="33"/>
      <c r="P30" s="144"/>
    </row>
    <row r="31" spans="2:16" ht="12" x14ac:dyDescent="0.2">
      <c r="B31" s="27"/>
      <c r="C31" s="140"/>
      <c r="D31" s="2"/>
      <c r="E31" s="148" t="str">
        <f>IFERROR(VLOOKUP(D31,BD!$B:$D,2,FALSE),"")</f>
        <v/>
      </c>
      <c r="F31" s="149">
        <f>IF(COUNT(H31:P31)&gt;=5,SUM(LARGE(H31:P31,{1,2,3,4,5})),IF(COUNT(H31:P31)=4,SUM(LARGE(H31:P31,{1,2,3,4})),IF(COUNT(H31:P31)=3,SUM(LARGE(H31:P31,{1,2,3})),IF(COUNT(H31:P31)=2,SUM(LARGE(H31:P31,{1,2})),IF(COUNT(H31:P31)=1,SUM(LARGE(H31:P31,{1})),0)))))</f>
        <v>0</v>
      </c>
      <c r="G31" s="150">
        <f t="shared" si="1"/>
        <v>0</v>
      </c>
      <c r="H31" s="33"/>
      <c r="I31" s="33"/>
      <c r="J31" s="33"/>
      <c r="K31" s="33"/>
      <c r="L31" s="33"/>
      <c r="M31" s="33"/>
      <c r="N31" s="33"/>
      <c r="O31" s="33"/>
      <c r="P31" s="144"/>
    </row>
    <row r="32" spans="2:16" ht="12" x14ac:dyDescent="0.2">
      <c r="B32" s="27"/>
      <c r="C32" s="140"/>
      <c r="D32" s="2"/>
      <c r="E32" s="148" t="str">
        <f>IFERROR(VLOOKUP(D32,BD!$B:$D,2,FALSE),"")</f>
        <v/>
      </c>
      <c r="F32" s="149">
        <f>IF(COUNT(H32:P32)&gt;=5,SUM(LARGE(H32:P32,{1,2,3,4,5})),IF(COUNT(H32:P32)=4,SUM(LARGE(H32:P32,{1,2,3,4})),IF(COUNT(H32:P32)=3,SUM(LARGE(H32:P32,{1,2,3})),IF(COUNT(H32:P32)=2,SUM(LARGE(H32:P32,{1,2})),IF(COUNT(H32:P32)=1,SUM(LARGE(H32:P32,{1})),0)))))</f>
        <v>0</v>
      </c>
      <c r="G32" s="150">
        <f t="shared" si="1"/>
        <v>0</v>
      </c>
      <c r="H32" s="33"/>
      <c r="I32" s="33"/>
      <c r="J32" s="33"/>
      <c r="K32" s="33"/>
      <c r="L32" s="33"/>
      <c r="M32" s="33"/>
      <c r="N32" s="33"/>
      <c r="O32" s="33"/>
      <c r="P32" s="144"/>
    </row>
    <row r="33" spans="2:16" ht="12" x14ac:dyDescent="0.2">
      <c r="B33" s="27"/>
      <c r="C33" s="140"/>
      <c r="D33" s="2"/>
      <c r="E33" s="148" t="str">
        <f>IFERROR(VLOOKUP(D33,BD!$B:$D,2,FALSE),"")</f>
        <v/>
      </c>
      <c r="F33" s="149">
        <f>IF(COUNT(H33:P33)&gt;=5,SUM(LARGE(H33:P33,{1,2,3,4,5})),IF(COUNT(H33:P33)=4,SUM(LARGE(H33:P33,{1,2,3,4})),IF(COUNT(H33:P33)=3,SUM(LARGE(H33:P33,{1,2,3})),IF(COUNT(H33:P33)=2,SUM(LARGE(H33:P33,{1,2})),IF(COUNT(H33:P33)=1,SUM(LARGE(H33:P33,{1})),0)))))</f>
        <v>0</v>
      </c>
      <c r="G33" s="150">
        <f t="shared" si="1"/>
        <v>0</v>
      </c>
      <c r="H33" s="33"/>
      <c r="I33" s="33"/>
      <c r="J33" s="33"/>
      <c r="K33" s="33"/>
      <c r="L33" s="33"/>
      <c r="M33" s="33"/>
      <c r="N33" s="33"/>
      <c r="O33" s="33"/>
      <c r="P33" s="144"/>
    </row>
    <row r="34" spans="2:16" ht="12" x14ac:dyDescent="0.2">
      <c r="B34" s="27"/>
      <c r="C34" s="140"/>
      <c r="D34" s="2"/>
      <c r="E34" s="148" t="str">
        <f>IFERROR(VLOOKUP(D34,BD!$B:$D,2,FALSE),"")</f>
        <v/>
      </c>
      <c r="F34" s="149">
        <f>IF(COUNT(H34:P34)&gt;=5,SUM(LARGE(H34:P34,{1,2,3,4,5})),IF(COUNT(H34:P34)=4,SUM(LARGE(H34:P34,{1,2,3,4})),IF(COUNT(H34:P34)=3,SUM(LARGE(H34:P34,{1,2,3})),IF(COUNT(H34:P34)=2,SUM(LARGE(H34:P34,{1,2})),IF(COUNT(H34:P34)=1,SUM(LARGE(H34:P34,{1})),0)))))</f>
        <v>0</v>
      </c>
      <c r="G34" s="150">
        <f t="shared" si="1"/>
        <v>0</v>
      </c>
      <c r="H34" s="33"/>
      <c r="I34" s="33"/>
      <c r="J34" s="33"/>
      <c r="K34" s="33"/>
      <c r="L34" s="33"/>
      <c r="M34" s="33"/>
      <c r="N34" s="33"/>
      <c r="O34" s="33"/>
      <c r="P34" s="144"/>
    </row>
    <row r="35" spans="2:16" ht="12" x14ac:dyDescent="0.2">
      <c r="B35" s="27"/>
      <c r="C35" s="140"/>
      <c r="D35" s="2"/>
      <c r="E35" s="148" t="str">
        <f>IFERROR(VLOOKUP(D35,BD!$B:$D,2,FALSE),"")</f>
        <v/>
      </c>
      <c r="F35" s="149">
        <f>IF(COUNT(H35:P35)&gt;=5,SUM(LARGE(H35:P35,{1,2,3,4,5})),IF(COUNT(H35:P35)=4,SUM(LARGE(H35:P35,{1,2,3,4})),IF(COUNT(H35:P35)=3,SUM(LARGE(H35:P35,{1,2,3})),IF(COUNT(H35:P35)=2,SUM(LARGE(H35:P35,{1,2})),IF(COUNT(H35:P35)=1,SUM(LARGE(H35:P35,{1})),0)))))</f>
        <v>0</v>
      </c>
      <c r="G35" s="150">
        <f t="shared" si="1"/>
        <v>0</v>
      </c>
      <c r="H35" s="33"/>
      <c r="I35" s="33"/>
      <c r="J35" s="33"/>
      <c r="K35" s="33"/>
      <c r="L35" s="33"/>
      <c r="M35" s="33"/>
      <c r="N35" s="33"/>
      <c r="O35" s="33"/>
      <c r="P35" s="144"/>
    </row>
    <row r="36" spans="2:16" ht="12" x14ac:dyDescent="0.2">
      <c r="B36" s="27"/>
      <c r="C36" s="140"/>
      <c r="D36" s="2"/>
      <c r="E36" s="148" t="str">
        <f>IFERROR(VLOOKUP(D36,BD!$B:$D,2,FALSE),"")</f>
        <v/>
      </c>
      <c r="F36" s="149">
        <f>IF(COUNT(H36:P36)&gt;=5,SUM(LARGE(H36:P36,{1,2,3,4,5})),IF(COUNT(H36:P36)=4,SUM(LARGE(H36:P36,{1,2,3,4})),IF(COUNT(H36:P36)=3,SUM(LARGE(H36:P36,{1,2,3})),IF(COUNT(H36:P36)=2,SUM(LARGE(H36:P36,{1,2})),IF(COUNT(H36:P36)=1,SUM(LARGE(H36:P36,{1})),0)))))</f>
        <v>0</v>
      </c>
      <c r="G36" s="150">
        <f t="shared" si="1"/>
        <v>0</v>
      </c>
      <c r="H36" s="33"/>
      <c r="I36" s="33"/>
      <c r="J36" s="33"/>
      <c r="K36" s="33"/>
      <c r="L36" s="33"/>
      <c r="M36" s="33"/>
      <c r="N36" s="33"/>
      <c r="O36" s="33"/>
      <c r="P36" s="144"/>
    </row>
    <row r="37" spans="2:16" ht="12" x14ac:dyDescent="0.2">
      <c r="B37" s="27"/>
      <c r="C37" s="140"/>
      <c r="D37" s="2"/>
      <c r="E37" s="148" t="str">
        <f>IFERROR(VLOOKUP(D37,BD!$B:$D,2,FALSE),"")</f>
        <v/>
      </c>
      <c r="F37" s="149">
        <f>IF(COUNT(H37:P37)&gt;=5,SUM(LARGE(H37:P37,{1,2,3,4,5})),IF(COUNT(H37:P37)=4,SUM(LARGE(H37:P37,{1,2,3,4})),IF(COUNT(H37:P37)=3,SUM(LARGE(H37:P37,{1,2,3})),IF(COUNT(H37:P37)=2,SUM(LARGE(H37:P37,{1,2})),IF(COUNT(H37:P37)=1,SUM(LARGE(H37:P37,{1})),0)))))</f>
        <v>0</v>
      </c>
      <c r="G37" s="150">
        <f t="shared" si="1"/>
        <v>0</v>
      </c>
      <c r="H37" s="33"/>
      <c r="I37" s="33"/>
      <c r="J37" s="33"/>
      <c r="K37" s="33"/>
      <c r="L37" s="33"/>
      <c r="M37" s="33"/>
      <c r="N37" s="33"/>
      <c r="O37" s="33"/>
      <c r="P37" s="144"/>
    </row>
    <row r="38" spans="2:16" ht="12" x14ac:dyDescent="0.2">
      <c r="B38" s="27"/>
      <c r="C38" s="140"/>
      <c r="D38" s="2"/>
      <c r="E38" s="148" t="str">
        <f>IFERROR(VLOOKUP(D38,BD!$B:$D,2,FALSE),"")</f>
        <v/>
      </c>
      <c r="F38" s="149">
        <f>IF(COUNT(H38:P38)&gt;=5,SUM(LARGE(H38:P38,{1,2,3,4,5})),IF(COUNT(H38:P38)=4,SUM(LARGE(H38:P38,{1,2,3,4})),IF(COUNT(H38:P38)=3,SUM(LARGE(H38:P38,{1,2,3})),IF(COUNT(H38:P38)=2,SUM(LARGE(H38:P38,{1,2})),IF(COUNT(H38:P38)=1,SUM(LARGE(H38:P38,{1})),0)))))</f>
        <v>0</v>
      </c>
      <c r="G38" s="150">
        <f t="shared" si="1"/>
        <v>0</v>
      </c>
      <c r="H38" s="33"/>
      <c r="I38" s="33"/>
      <c r="J38" s="33"/>
      <c r="K38" s="33"/>
      <c r="L38" s="33"/>
      <c r="M38" s="33"/>
      <c r="N38" s="33"/>
      <c r="O38" s="33"/>
      <c r="P38" s="144"/>
    </row>
    <row r="39" spans="2:16" ht="12" x14ac:dyDescent="0.2">
      <c r="B39" s="27"/>
      <c r="C39" s="140"/>
      <c r="D39" s="2"/>
      <c r="E39" s="148" t="str">
        <f>IFERROR(VLOOKUP(D39,BD!$B:$D,2,FALSE),"")</f>
        <v/>
      </c>
      <c r="F39" s="149">
        <f>IF(COUNT(H39:P39)&gt;=5,SUM(LARGE(H39:P39,{1,2,3,4,5})),IF(COUNT(H39:P39)=4,SUM(LARGE(H39:P39,{1,2,3,4})),IF(COUNT(H39:P39)=3,SUM(LARGE(H39:P39,{1,2,3})),IF(COUNT(H39:P39)=2,SUM(LARGE(H39:P39,{1,2})),IF(COUNT(H39:P39)=1,SUM(LARGE(H39:P39,{1})),0)))))</f>
        <v>0</v>
      </c>
      <c r="G39" s="150">
        <f t="shared" si="1"/>
        <v>0</v>
      </c>
      <c r="H39" s="33"/>
      <c r="I39" s="33"/>
      <c r="J39" s="33"/>
      <c r="K39" s="33"/>
      <c r="L39" s="33"/>
      <c r="M39" s="33"/>
      <c r="N39" s="33"/>
      <c r="O39" s="33"/>
      <c r="P39" s="144"/>
    </row>
    <row r="40" spans="2:16" x14ac:dyDescent="0.2">
      <c r="B40" s="31"/>
      <c r="C40" s="17"/>
      <c r="D40" s="17"/>
      <c r="E40" s="92"/>
      <c r="F40" s="35"/>
      <c r="G40" s="42"/>
      <c r="H40" s="35"/>
      <c r="I40" s="35"/>
      <c r="J40" s="35"/>
      <c r="K40" s="35"/>
      <c r="L40" s="35"/>
      <c r="M40" s="35"/>
      <c r="N40" s="35"/>
      <c r="O40" s="35"/>
      <c r="P40" s="144"/>
    </row>
    <row r="41" spans="2:16" s="21" customFormat="1" x14ac:dyDescent="0.2">
      <c r="B41" s="28"/>
      <c r="C41" s="19"/>
      <c r="D41" s="20" t="s">
        <v>8</v>
      </c>
      <c r="E41" s="95"/>
      <c r="F41" s="25"/>
      <c r="G41" s="43"/>
      <c r="H41" s="102">
        <f t="shared" ref="H41:O41" si="2">ROUNDUP(NETWORKDAYS(H$8,$D$3)/5,0)</f>
        <v>52</v>
      </c>
      <c r="I41" s="102">
        <f t="shared" si="2"/>
        <v>30</v>
      </c>
      <c r="J41" s="102">
        <f t="shared" si="2"/>
        <v>25</v>
      </c>
      <c r="K41" s="102">
        <f t="shared" si="2"/>
        <v>22</v>
      </c>
      <c r="L41" s="102">
        <f t="shared" si="2"/>
        <v>10</v>
      </c>
      <c r="M41" s="102">
        <f t="shared" si="2"/>
        <v>6</v>
      </c>
      <c r="N41" s="102">
        <f t="shared" si="2"/>
        <v>2</v>
      </c>
      <c r="O41" s="102">
        <f t="shared" si="2"/>
        <v>1</v>
      </c>
      <c r="P41" s="145"/>
    </row>
  </sheetData>
  <sheetProtection selectLockedCells="1" selectUnlockedCells="1"/>
  <sortState ref="D10:O24">
    <sortCondition descending="1" ref="F10:F24"/>
    <sortCondition descending="1" ref="G10:G24"/>
  </sortState>
  <mergeCells count="5">
    <mergeCell ref="G6:G8"/>
    <mergeCell ref="C6:C8"/>
    <mergeCell ref="D6:D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3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17" width="8.28515625" style="4" customWidth="1"/>
    <col min="18" max="18" width="1.85546875" style="4" customWidth="1"/>
    <col min="19" max="16384" width="9.28515625" style="4"/>
  </cols>
  <sheetData>
    <row r="2" spans="2:18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</row>
    <row r="3" spans="2:18" ht="12" x14ac:dyDescent="0.2">
      <c r="B3" s="7" t="s">
        <v>382</v>
      </c>
      <c r="D3" s="8">
        <f>SM!D3</f>
        <v>43052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</row>
    <row r="4" spans="2:18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</row>
    <row r="5" spans="2:18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43"/>
    </row>
    <row r="6" spans="2:18" ht="12" customHeight="1" x14ac:dyDescent="0.2">
      <c r="B6" s="26"/>
      <c r="C6" s="216" t="s">
        <v>1</v>
      </c>
      <c r="D6" s="222" t="s">
        <v>38</v>
      </c>
      <c r="E6" s="222" t="s">
        <v>39</v>
      </c>
      <c r="F6" s="218" t="s">
        <v>40</v>
      </c>
      <c r="G6" s="218" t="s">
        <v>41</v>
      </c>
      <c r="H6" s="217" t="str">
        <f>SM!F6</f>
        <v>TOTAL RK52</v>
      </c>
      <c r="I6" s="215" t="str">
        <f>SM!G6</f>
        <v>Torneios</v>
      </c>
      <c r="J6" s="11" t="str">
        <f>DM!J6</f>
        <v>4o</v>
      </c>
      <c r="K6" s="11" t="str">
        <f>DM!K6</f>
        <v>1o</v>
      </c>
      <c r="L6" s="11" t="str">
        <f>DM!L6</f>
        <v>1o</v>
      </c>
      <c r="M6" s="11" t="str">
        <f>DM!M6</f>
        <v>2o</v>
      </c>
      <c r="N6" s="11" t="str">
        <f>DM!N6</f>
        <v>3o</v>
      </c>
      <c r="O6" s="11" t="str">
        <f>DM!O6</f>
        <v>2o</v>
      </c>
      <c r="P6" s="11" t="str">
        <f>DM!P6</f>
        <v>4o</v>
      </c>
      <c r="Q6" s="11" t="str">
        <f>DM!Q6</f>
        <v>1o</v>
      </c>
      <c r="R6" s="144"/>
    </row>
    <row r="7" spans="2:18" ht="12" x14ac:dyDescent="0.2">
      <c r="B7" s="26"/>
      <c r="C7" s="216"/>
      <c r="D7" s="222"/>
      <c r="E7" s="222"/>
      <c r="F7" s="218"/>
      <c r="G7" s="218"/>
      <c r="H7" s="217">
        <f>SM!F7</f>
        <v>0</v>
      </c>
      <c r="I7" s="215">
        <f>SM!G7</f>
        <v>0</v>
      </c>
      <c r="J7" s="12" t="str">
        <f>DM!J7</f>
        <v>EST</v>
      </c>
      <c r="K7" s="12" t="str">
        <f>DM!K7</f>
        <v>EST</v>
      </c>
      <c r="L7" s="12" t="str">
        <f>DM!L7</f>
        <v>M-CWB</v>
      </c>
      <c r="M7" s="12" t="str">
        <f>DM!M7</f>
        <v>EST</v>
      </c>
      <c r="N7" s="12" t="str">
        <f>DM!N7</f>
        <v>EST</v>
      </c>
      <c r="O7" s="12" t="str">
        <f>DM!O7</f>
        <v>M-CWB</v>
      </c>
      <c r="P7" s="12" t="str">
        <f>DM!P7</f>
        <v>EST</v>
      </c>
      <c r="Q7" s="12" t="str">
        <f>DM!Q7</f>
        <v>M-OES</v>
      </c>
      <c r="R7" s="144"/>
    </row>
    <row r="8" spans="2:18" ht="12" x14ac:dyDescent="0.2">
      <c r="B8" s="29"/>
      <c r="C8" s="216"/>
      <c r="D8" s="222"/>
      <c r="E8" s="222"/>
      <c r="F8" s="218"/>
      <c r="G8" s="218"/>
      <c r="H8" s="217">
        <f>SM!F8</f>
        <v>0</v>
      </c>
      <c r="I8" s="215">
        <f>SM!G8</f>
        <v>0</v>
      </c>
      <c r="J8" s="13">
        <f>DM!J8</f>
        <v>42689</v>
      </c>
      <c r="K8" s="13">
        <f>DM!K8</f>
        <v>42849</v>
      </c>
      <c r="L8" s="13">
        <f>DM!L8</f>
        <v>42884</v>
      </c>
      <c r="M8" s="13">
        <f>DM!M8</f>
        <v>42905</v>
      </c>
      <c r="N8" s="13">
        <f>DM!N8</f>
        <v>42988</v>
      </c>
      <c r="O8" s="13">
        <f>DM!O8</f>
        <v>43017</v>
      </c>
      <c r="P8" s="13">
        <f>DM!P8</f>
        <v>43045</v>
      </c>
      <c r="Q8" s="13">
        <f>DM!Q8</f>
        <v>43052</v>
      </c>
      <c r="R8" s="144"/>
    </row>
    <row r="9" spans="2:18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44"/>
    </row>
    <row r="10" spans="2:18" ht="12" x14ac:dyDescent="0.2">
      <c r="B10" s="27"/>
      <c r="C10" s="1">
        <v>1</v>
      </c>
      <c r="D10" s="70" t="s">
        <v>247</v>
      </c>
      <c r="E10" s="105" t="s">
        <v>137</v>
      </c>
      <c r="F10" s="148" t="str">
        <f>IFERROR(VLOOKUP(D10,BD!$B:$D,2,FALSE),"")</f>
        <v>BME</v>
      </c>
      <c r="G10" s="148" t="str">
        <f>IFERROR(VLOOKUP(E10,BD!$B:$D,2,FALSE),"")</f>
        <v>BME</v>
      </c>
      <c r="H10" s="149">
        <f>IF(COUNT(J10:R10)&gt;=5,SUM(LARGE(J10:R10,{1,2,3,4,5})),IF(COUNT(J10:R10)=4,SUM(LARGE(J10:R10,{1,2,3,4})),IF(COUNT(J10:R10)=3,SUM(LARGE(J10:R10,{1,2,3})),IF(COUNT(J10:R10)=2,SUM(LARGE(J10:R10,{1,2})),IF(COUNT(J10:R10)=1,SUM(LARGE(J10:R10,{1})),0)))))</f>
        <v>2240</v>
      </c>
      <c r="I10" s="150">
        <f t="shared" ref="I10:I26" si="0">COUNT(J10:R10)-COUNTIF(J10:R10,"=0")</f>
        <v>2</v>
      </c>
      <c r="J10" s="33"/>
      <c r="K10" s="33"/>
      <c r="L10" s="33"/>
      <c r="M10" s="33">
        <v>1120</v>
      </c>
      <c r="N10" s="33"/>
      <c r="O10" s="33"/>
      <c r="P10" s="33">
        <v>1120</v>
      </c>
      <c r="Q10" s="33"/>
      <c r="R10" s="144"/>
    </row>
    <row r="11" spans="2:18" ht="12" x14ac:dyDescent="0.2">
      <c r="B11" s="27"/>
      <c r="C11" s="1">
        <v>2</v>
      </c>
      <c r="D11" s="70" t="s">
        <v>825</v>
      </c>
      <c r="E11" s="105" t="s">
        <v>826</v>
      </c>
      <c r="F11" s="148" t="str">
        <f>IFERROR(VLOOKUP(D11,BD!$B:$D,2,FALSE),"")</f>
        <v>CC</v>
      </c>
      <c r="G11" s="148" t="str">
        <f>IFERROR(VLOOKUP(E11,BD!$B:$D,2,FALSE),"")</f>
        <v>CC</v>
      </c>
      <c r="H11" s="149">
        <f>IF(COUNT(J11:R11)&gt;=5,SUM(LARGE(J11:R11,{1,2,3,4,5})),IF(COUNT(J11:R11)=4,SUM(LARGE(J11:R11,{1,2,3,4})),IF(COUNT(J11:R11)=3,SUM(LARGE(J11:R11,{1,2,3})),IF(COUNT(J11:R11)=2,SUM(LARGE(J11:R11,{1,2})),IF(COUNT(J11:R11)=1,SUM(LARGE(J11:R11,{1})),0)))))</f>
        <v>2160</v>
      </c>
      <c r="I11" s="150">
        <f t="shared" si="0"/>
        <v>2</v>
      </c>
      <c r="J11" s="33"/>
      <c r="K11" s="33"/>
      <c r="L11" s="33"/>
      <c r="M11" s="33"/>
      <c r="N11" s="33"/>
      <c r="O11" s="33">
        <v>800</v>
      </c>
      <c r="P11" s="33">
        <v>1360</v>
      </c>
      <c r="Q11" s="33"/>
      <c r="R11" s="144"/>
    </row>
    <row r="12" spans="2:18" ht="12" x14ac:dyDescent="0.2">
      <c r="B12" s="27"/>
      <c r="C12" s="189">
        <v>3</v>
      </c>
      <c r="D12" s="105" t="s">
        <v>466</v>
      </c>
      <c r="E12" s="105" t="s">
        <v>627</v>
      </c>
      <c r="F12" s="148" t="str">
        <f>IFERROR(VLOOKUP(D12,BD!$B:$D,2,FALSE),"")</f>
        <v>BME</v>
      </c>
      <c r="G12" s="148" t="str">
        <f>IFERROR(VLOOKUP(E12,BD!$B:$D,2,FALSE),"")</f>
        <v>BME</v>
      </c>
      <c r="H12" s="149">
        <f>IF(COUNT(J12:R12)&gt;=5,SUM(LARGE(J12:R12,{1,2,3,4,5})),IF(COUNT(J12:R12)=4,SUM(LARGE(J12:R12,{1,2,3,4})),IF(COUNT(J12:R12)=3,SUM(LARGE(J12:R12,{1,2,3})),IF(COUNT(J12:R12)=2,SUM(LARGE(J12:R12,{1,2})),IF(COUNT(J12:R12)=1,SUM(LARGE(J12:R12,{1})),0)))))</f>
        <v>1800</v>
      </c>
      <c r="I12" s="150">
        <f t="shared" si="0"/>
        <v>2</v>
      </c>
      <c r="J12" s="33"/>
      <c r="K12" s="33"/>
      <c r="L12" s="33"/>
      <c r="M12" s="33"/>
      <c r="N12" s="33">
        <v>1120</v>
      </c>
      <c r="O12" s="33">
        <v>680</v>
      </c>
      <c r="P12" s="33"/>
      <c r="Q12" s="33"/>
      <c r="R12" s="144"/>
    </row>
    <row r="13" spans="2:18" ht="12" x14ac:dyDescent="0.2">
      <c r="B13" s="27"/>
      <c r="C13" s="189">
        <v>4</v>
      </c>
      <c r="D13" s="70" t="s">
        <v>635</v>
      </c>
      <c r="E13" s="105" t="s">
        <v>636</v>
      </c>
      <c r="F13" s="148" t="str">
        <f>IFERROR(VLOOKUP(D13,BD!$B:$D,2,FALSE),"")</f>
        <v>ACENB</v>
      </c>
      <c r="G13" s="148" t="str">
        <f>IFERROR(VLOOKUP(E13,BD!$B:$D,2,FALSE),"")</f>
        <v>ACENB</v>
      </c>
      <c r="H13" s="149">
        <f>IF(COUNT(J13:R13)&gt;=5,SUM(LARGE(J13:R13,{1,2,3,4,5})),IF(COUNT(J13:R13)=4,SUM(LARGE(J13:R13,{1,2,3,4})),IF(COUNT(J13:R13)=3,SUM(LARGE(J13:R13,{1,2,3})),IF(COUNT(J13:R13)=2,SUM(LARGE(J13:R13,{1,2})),IF(COUNT(J13:R13)=1,SUM(LARGE(J13:R13,{1})),0)))))</f>
        <v>1600</v>
      </c>
      <c r="I13" s="150">
        <f t="shared" si="0"/>
        <v>1</v>
      </c>
      <c r="J13" s="33"/>
      <c r="K13" s="33"/>
      <c r="L13" s="33"/>
      <c r="M13" s="33">
        <v>1600</v>
      </c>
      <c r="N13" s="33"/>
      <c r="O13" s="33"/>
      <c r="P13" s="33"/>
      <c r="Q13" s="33"/>
      <c r="R13" s="144"/>
    </row>
    <row r="14" spans="2:18" ht="12" x14ac:dyDescent="0.2">
      <c r="B14" s="27"/>
      <c r="C14" s="189"/>
      <c r="D14" s="70" t="s">
        <v>638</v>
      </c>
      <c r="E14" s="105" t="s">
        <v>826</v>
      </c>
      <c r="F14" s="148" t="str">
        <f>IFERROR(VLOOKUP(D14,BD!$B:$D,2,FALSE),"")</f>
        <v>CC</v>
      </c>
      <c r="G14" s="148" t="str">
        <f>IFERROR(VLOOKUP(E14,BD!$B:$D,2,FALSE),"")</f>
        <v>CC</v>
      </c>
      <c r="H14" s="149">
        <f>IF(COUNT(J14:R14)&gt;=5,SUM(LARGE(J14:R14,{1,2,3,4,5})),IF(COUNT(J14:R14)=4,SUM(LARGE(J14:R14,{1,2,3,4})),IF(COUNT(J14:R14)=3,SUM(LARGE(J14:R14,{1,2,3})),IF(COUNT(J14:R14)=2,SUM(LARGE(J14:R14,{1,2})),IF(COUNT(J14:R14)=1,SUM(LARGE(J14:R14,{1})),0)))))</f>
        <v>1600</v>
      </c>
      <c r="I14" s="150">
        <f t="shared" si="0"/>
        <v>1</v>
      </c>
      <c r="J14" s="33"/>
      <c r="K14" s="33"/>
      <c r="L14" s="33"/>
      <c r="M14" s="33"/>
      <c r="N14" s="33">
        <v>1600</v>
      </c>
      <c r="O14" s="33"/>
      <c r="P14" s="33"/>
      <c r="Q14" s="33"/>
      <c r="R14" s="144"/>
    </row>
    <row r="15" spans="2:18" ht="12" x14ac:dyDescent="0.2">
      <c r="B15" s="27"/>
      <c r="C15" s="189"/>
      <c r="D15" s="70" t="s">
        <v>157</v>
      </c>
      <c r="E15" s="2" t="s">
        <v>380</v>
      </c>
      <c r="F15" s="148" t="str">
        <f>IFERROR(VLOOKUP(D15,BD!$B:$D,2,FALSE),"")</f>
        <v>ACENB</v>
      </c>
      <c r="G15" s="148" t="str">
        <f>IFERROR(VLOOKUP(E15,BD!$B:$D,2,FALSE),"")</f>
        <v>ACENB</v>
      </c>
      <c r="H15" s="149">
        <f>IF(COUNT(J15:R15)&gt;=5,SUM(LARGE(J15:R15,{1,2,3,4,5})),IF(COUNT(J15:R15)=4,SUM(LARGE(J15:R15,{1,2,3,4})),IF(COUNT(J15:R15)=3,SUM(LARGE(J15:R15,{1,2,3})),IF(COUNT(J15:R15)=2,SUM(LARGE(J15:R15,{1,2})),IF(COUNT(J15:R15)=1,SUM(LARGE(J15:R15,{1})),0)))))</f>
        <v>1600</v>
      </c>
      <c r="I15" s="150">
        <f t="shared" si="0"/>
        <v>1</v>
      </c>
      <c r="J15" s="33"/>
      <c r="K15" s="33">
        <v>1600</v>
      </c>
      <c r="L15" s="33"/>
      <c r="M15" s="33"/>
      <c r="N15" s="33"/>
      <c r="O15" s="33"/>
      <c r="P15" s="33"/>
      <c r="Q15" s="33"/>
      <c r="R15" s="144"/>
    </row>
    <row r="16" spans="2:18" ht="12" x14ac:dyDescent="0.2">
      <c r="B16" s="27"/>
      <c r="C16" s="189"/>
      <c r="D16" s="70" t="s">
        <v>830</v>
      </c>
      <c r="E16" s="105" t="s">
        <v>731</v>
      </c>
      <c r="F16" s="148" t="str">
        <f>IFERROR(VLOOKUP(D16,BD!$B:$D,2,FALSE),"")</f>
        <v>ASERP</v>
      </c>
      <c r="G16" s="148" t="str">
        <f>IFERROR(VLOOKUP(E16,BD!$B:$D,2,FALSE),"")</f>
        <v>ASERP</v>
      </c>
      <c r="H16" s="149">
        <f>IF(COUNT(J16:R16)&gt;=5,SUM(LARGE(J16:R16,{1,2,3,4,5})),IF(COUNT(J16:R16)=4,SUM(LARGE(J16:R16,{1,2,3,4})),IF(COUNT(J16:R16)=3,SUM(LARGE(J16:R16,{1,2,3})),IF(COUNT(J16:R16)=2,SUM(LARGE(J16:R16,{1,2})),IF(COUNT(J16:R16)=1,SUM(LARGE(J16:R16,{1})),0)))))</f>
        <v>1600</v>
      </c>
      <c r="I16" s="150">
        <f t="shared" si="0"/>
        <v>1</v>
      </c>
      <c r="J16" s="33"/>
      <c r="K16" s="33"/>
      <c r="L16" s="33"/>
      <c r="M16" s="33"/>
      <c r="N16" s="33"/>
      <c r="O16" s="33"/>
      <c r="P16" s="33">
        <v>1600</v>
      </c>
      <c r="Q16" s="33"/>
      <c r="R16" s="144"/>
    </row>
    <row r="17" spans="2:18" ht="12" x14ac:dyDescent="0.2">
      <c r="B17" s="27"/>
      <c r="C17" s="189">
        <v>8</v>
      </c>
      <c r="D17" s="70" t="s">
        <v>168</v>
      </c>
      <c r="E17" s="105" t="s">
        <v>487</v>
      </c>
      <c r="F17" s="148" t="str">
        <f>IFERROR(VLOOKUP(D17,BD!$B:$D,2,FALSE),"")</f>
        <v>ACENB</v>
      </c>
      <c r="G17" s="148" t="str">
        <f>IFERROR(VLOOKUP(E17,BD!$B:$D,2,FALSE),"")</f>
        <v>ACENB</v>
      </c>
      <c r="H17" s="149">
        <f>IF(COUNT(J17:R17)&gt;=5,SUM(LARGE(J17:R17,{1,2,3,4,5})),IF(COUNT(J17:R17)=4,SUM(LARGE(J17:R17,{1,2,3,4})),IF(COUNT(J17:R17)=3,SUM(LARGE(J17:R17,{1,2,3})),IF(COUNT(J17:R17)=2,SUM(LARGE(J17:R17,{1,2})),IF(COUNT(J17:R17)=1,SUM(LARGE(J17:R17,{1})),0)))))</f>
        <v>1360</v>
      </c>
      <c r="I17" s="150">
        <f t="shared" si="0"/>
        <v>1</v>
      </c>
      <c r="J17" s="33"/>
      <c r="K17" s="33"/>
      <c r="L17" s="33"/>
      <c r="M17" s="33">
        <v>1360</v>
      </c>
      <c r="N17" s="33"/>
      <c r="O17" s="33"/>
      <c r="P17" s="33"/>
      <c r="Q17" s="33"/>
      <c r="R17" s="144"/>
    </row>
    <row r="18" spans="2:18" ht="12" x14ac:dyDescent="0.2">
      <c r="B18" s="27"/>
      <c r="C18" s="189"/>
      <c r="D18" s="70" t="s">
        <v>637</v>
      </c>
      <c r="E18" s="105" t="s">
        <v>379</v>
      </c>
      <c r="F18" s="148" t="str">
        <f>IFERROR(VLOOKUP(D18,BD!$B:$D,2,FALSE),"")</f>
        <v>GRESFI</v>
      </c>
      <c r="G18" s="148" t="str">
        <f>IFERROR(VLOOKUP(E18,BD!$B:$D,2,FALSE),"")</f>
        <v>GRESFI</v>
      </c>
      <c r="H18" s="149">
        <f>IF(COUNT(J18:R18)&gt;=5,SUM(LARGE(J18:R18,{1,2,3,4,5})),IF(COUNT(J18:R18)=4,SUM(LARGE(J18:R18,{1,2,3,4})),IF(COUNT(J18:R18)=3,SUM(LARGE(J18:R18,{1,2,3})),IF(COUNT(J18:R18)=2,SUM(LARGE(J18:R18,{1,2})),IF(COUNT(J18:R18)=1,SUM(LARGE(J18:R18,{1})),0)))))</f>
        <v>1360</v>
      </c>
      <c r="I18" s="150">
        <f t="shared" si="0"/>
        <v>1</v>
      </c>
      <c r="J18" s="33"/>
      <c r="K18" s="33"/>
      <c r="L18" s="33"/>
      <c r="M18" s="33"/>
      <c r="N18" s="33">
        <v>1360</v>
      </c>
      <c r="O18" s="33"/>
      <c r="P18" s="33"/>
      <c r="Q18" s="33"/>
      <c r="R18" s="144"/>
    </row>
    <row r="19" spans="2:18" ht="12" x14ac:dyDescent="0.2">
      <c r="B19" s="27"/>
      <c r="C19" s="189"/>
      <c r="D19" s="70" t="s">
        <v>379</v>
      </c>
      <c r="E19" s="105" t="s">
        <v>381</v>
      </c>
      <c r="F19" s="148" t="str">
        <f>IFERROR(VLOOKUP(D19,BD!$B:$D,2,FALSE),"")</f>
        <v>GRESFI</v>
      </c>
      <c r="G19" s="148" t="str">
        <f>IFERROR(VLOOKUP(E19,BD!$B:$D,2,FALSE),"")</f>
        <v>GRESFI</v>
      </c>
      <c r="H19" s="149">
        <f>IF(COUNT(J19:R19)&gt;=5,SUM(LARGE(J19:R19,{1,2,3,4,5})),IF(COUNT(J19:R19)=4,SUM(LARGE(J19:R19,{1,2,3,4})),IF(COUNT(J19:R19)=3,SUM(LARGE(J19:R19,{1,2,3})),IF(COUNT(J19:R19)=2,SUM(LARGE(J19:R19,{1,2})),IF(COUNT(J19:R19)=1,SUM(LARGE(J19:R19,{1})),0)))))</f>
        <v>1360</v>
      </c>
      <c r="I19" s="150">
        <f t="shared" si="0"/>
        <v>1</v>
      </c>
      <c r="J19" s="33"/>
      <c r="K19" s="33">
        <v>1360</v>
      </c>
      <c r="L19" s="33"/>
      <c r="M19" s="33"/>
      <c r="N19" s="33"/>
      <c r="O19" s="33"/>
      <c r="P19" s="33"/>
      <c r="Q19" s="33"/>
      <c r="R19" s="144"/>
    </row>
    <row r="20" spans="2:18" ht="12" x14ac:dyDescent="0.2">
      <c r="B20" s="27"/>
      <c r="C20" s="189">
        <v>11</v>
      </c>
      <c r="D20" s="70" t="s">
        <v>280</v>
      </c>
      <c r="E20" s="70" t="s">
        <v>247</v>
      </c>
      <c r="F20" s="148" t="str">
        <f>IFERROR(VLOOKUP(D20,BD!$B:$D,2,FALSE),"")</f>
        <v>ZARDO</v>
      </c>
      <c r="G20" s="148" t="str">
        <f>IFERROR(VLOOKUP(E20,BD!$B:$D,2,FALSE),"")</f>
        <v>BME</v>
      </c>
      <c r="H20" s="149">
        <f>IF(COUNT(J20:R20)&gt;=5,SUM(LARGE(J20:R20,{1,2,3,4,5})),IF(COUNT(J20:R20)=4,SUM(LARGE(J20:R20,{1,2,3,4})),IF(COUNT(J20:R20)=3,SUM(LARGE(J20:R20,{1,2,3})),IF(COUNT(J20:R20)=2,SUM(LARGE(J20:R20,{1,2})),IF(COUNT(J20:R20)=1,SUM(LARGE(J20:R20,{1})),0)))))</f>
        <v>1120</v>
      </c>
      <c r="I20" s="150">
        <f t="shared" si="0"/>
        <v>1</v>
      </c>
      <c r="J20" s="33"/>
      <c r="K20" s="33"/>
      <c r="L20" s="33"/>
      <c r="M20" s="33"/>
      <c r="N20" s="33">
        <v>1120</v>
      </c>
      <c r="O20" s="33"/>
      <c r="P20" s="33"/>
      <c r="Q20" s="33"/>
      <c r="R20" s="144"/>
    </row>
    <row r="21" spans="2:18" ht="12" x14ac:dyDescent="0.2">
      <c r="B21" s="27"/>
      <c r="C21" s="189"/>
      <c r="D21" s="70" t="s">
        <v>836</v>
      </c>
      <c r="E21" s="105" t="s">
        <v>837</v>
      </c>
      <c r="F21" s="148" t="str">
        <f>IFERROR(VLOOKUP(D21,BD!$B:$D,2,FALSE),"")</f>
        <v>ASERP</v>
      </c>
      <c r="G21" s="148" t="str">
        <f>IFERROR(VLOOKUP(E21,BD!$B:$D,2,FALSE),"")</f>
        <v>ASERP</v>
      </c>
      <c r="H21" s="149">
        <f>IF(COUNT(J21:R21)&gt;=5,SUM(LARGE(J21:R21,{1,2,3,4,5})),IF(COUNT(J21:R21)=4,SUM(LARGE(J21:R21,{1,2,3,4})),IF(COUNT(J21:R21)=3,SUM(LARGE(J21:R21,{1,2,3})),IF(COUNT(J21:R21)=2,SUM(LARGE(J21:R21,{1,2})),IF(COUNT(J21:R21)=1,SUM(LARGE(J21:R21,{1})),0)))))</f>
        <v>1120</v>
      </c>
      <c r="I21" s="150">
        <f t="shared" si="0"/>
        <v>1</v>
      </c>
      <c r="J21" s="33"/>
      <c r="K21" s="33"/>
      <c r="L21" s="33"/>
      <c r="M21" s="33"/>
      <c r="N21" s="33"/>
      <c r="O21" s="33"/>
      <c r="P21" s="33">
        <v>1120</v>
      </c>
      <c r="Q21" s="33"/>
      <c r="R21" s="144"/>
    </row>
    <row r="22" spans="2:18" ht="12" x14ac:dyDescent="0.2">
      <c r="B22" s="27"/>
      <c r="C22" s="204">
        <v>13</v>
      </c>
      <c r="D22" s="207" t="s">
        <v>245</v>
      </c>
      <c r="E22" s="205" t="s">
        <v>129</v>
      </c>
      <c r="F22" s="148" t="str">
        <f>IFERROR(VLOOKUP(D22,BD!$B:$D,2,FALSE),"")</f>
        <v>ZARDO</v>
      </c>
      <c r="G22" s="148" t="str">
        <f>IFERROR(VLOOKUP(E22,BD!$B:$D,2,FALSE),"")</f>
        <v>ZARDO</v>
      </c>
      <c r="H22" s="149">
        <f>IF(COUNT(J22:R22)&gt;=5,SUM(LARGE(J22:R22,{1,2,3,4,5})),IF(COUNT(J22:R22)=4,SUM(LARGE(J22:R22,{1,2,3,4})),IF(COUNT(J22:R22)=3,SUM(LARGE(J22:R22,{1,2,3})),IF(COUNT(J22:R22)=2,SUM(LARGE(J22:R22,{1,2})),IF(COUNT(J22:R22)=1,SUM(LARGE(J22:R22,{1})),0)))))</f>
        <v>800</v>
      </c>
      <c r="I22" s="150">
        <f t="shared" si="0"/>
        <v>1</v>
      </c>
      <c r="J22" s="33"/>
      <c r="K22" s="33"/>
      <c r="L22" s="33">
        <v>800</v>
      </c>
      <c r="M22" s="33"/>
      <c r="N22" s="33"/>
      <c r="O22" s="33"/>
      <c r="P22" s="33"/>
      <c r="Q22" s="33"/>
      <c r="R22" s="144"/>
    </row>
    <row r="23" spans="2:18" ht="12" x14ac:dyDescent="0.2">
      <c r="B23" s="27"/>
      <c r="C23" s="189"/>
      <c r="D23" s="70" t="s">
        <v>273</v>
      </c>
      <c r="E23" s="105" t="s">
        <v>493</v>
      </c>
      <c r="F23" s="148" t="str">
        <f>IFERROR(VLOOKUP(D23,BD!$B:$D,2,FALSE),"")</f>
        <v>ASSVP</v>
      </c>
      <c r="G23" s="148" t="str">
        <f>IFERROR(VLOOKUP(E23,BD!$B:$D,2,FALSE),"")</f>
        <v>ASSVP</v>
      </c>
      <c r="H23" s="149">
        <f>IF(COUNT(J23:R23)&gt;=5,SUM(LARGE(J23:R23,{1,2,3,4,5})),IF(COUNT(J23:R23)=4,SUM(LARGE(J23:R23,{1,2,3,4})),IF(COUNT(J23:R23)=3,SUM(LARGE(J23:R23,{1,2,3})),IF(COUNT(J23:R23)=2,SUM(LARGE(J23:R23,{1,2})),IF(COUNT(J23:R23)=1,SUM(LARGE(J23:R23,{1})),0)))))</f>
        <v>800</v>
      </c>
      <c r="I23" s="150">
        <f t="shared" si="0"/>
        <v>1</v>
      </c>
      <c r="J23" s="33"/>
      <c r="K23" s="33"/>
      <c r="L23" s="33"/>
      <c r="M23" s="33"/>
      <c r="N23" s="33"/>
      <c r="O23" s="33"/>
      <c r="P23" s="33"/>
      <c r="Q23" s="33">
        <v>800</v>
      </c>
      <c r="R23" s="144"/>
    </row>
    <row r="24" spans="2:18" ht="12" x14ac:dyDescent="0.2">
      <c r="B24" s="27"/>
      <c r="C24" s="189">
        <v>15</v>
      </c>
      <c r="D24" s="70" t="s">
        <v>247</v>
      </c>
      <c r="E24" s="105" t="s">
        <v>466</v>
      </c>
      <c r="F24" s="148" t="str">
        <f>IFERROR(VLOOKUP(D24,BD!$B:$D,2,FALSE),"")</f>
        <v>BME</v>
      </c>
      <c r="G24" s="148" t="str">
        <f>IFERROR(VLOOKUP(E24,BD!$B:$D,2,FALSE),"")</f>
        <v>BME</v>
      </c>
      <c r="H24" s="149">
        <f>IF(COUNT(J24:R24)&gt;=5,SUM(LARGE(J24:R24,{1,2,3,4,5})),IF(COUNT(J24:R24)=4,SUM(LARGE(J24:R24,{1,2,3,4})),IF(COUNT(J24:R24)=3,SUM(LARGE(J24:R24,{1,2,3})),IF(COUNT(J24:R24)=2,SUM(LARGE(J24:R24,{1,2})),IF(COUNT(J24:R24)=1,SUM(LARGE(J24:R24,{1})),0)))))</f>
        <v>680</v>
      </c>
      <c r="I24" s="150">
        <f t="shared" si="0"/>
        <v>1</v>
      </c>
      <c r="J24" s="33"/>
      <c r="K24" s="33"/>
      <c r="L24" s="33">
        <v>680</v>
      </c>
      <c r="M24" s="33"/>
      <c r="N24" s="33"/>
      <c r="O24" s="33"/>
      <c r="P24" s="33"/>
      <c r="Q24" s="33"/>
      <c r="R24" s="144"/>
    </row>
    <row r="25" spans="2:18" ht="12" x14ac:dyDescent="0.2">
      <c r="B25" s="27"/>
      <c r="C25" s="189"/>
      <c r="D25" s="70" t="s">
        <v>856</v>
      </c>
      <c r="E25" s="105" t="s">
        <v>863</v>
      </c>
      <c r="F25" s="148" t="str">
        <f>IFERROR(VLOOKUP(D25,BD!$B:$D,2,FALSE),"")</f>
        <v>AVULSO</v>
      </c>
      <c r="G25" s="148" t="str">
        <f>IFERROR(VLOOKUP(E25,BD!$B:$D,2,FALSE),"")</f>
        <v>AVULSO</v>
      </c>
      <c r="H25" s="149">
        <f>IF(COUNT(J25:R25)&gt;=5,SUM(LARGE(J25:R25,{1,2,3,4,5})),IF(COUNT(J25:R25)=4,SUM(LARGE(J25:R25,{1,2,3,4})),IF(COUNT(J25:R25)=3,SUM(LARGE(J25:R25,{1,2,3})),IF(COUNT(J25:R25)=2,SUM(LARGE(J25:R25,{1,2})),IF(COUNT(J25:R25)=1,SUM(LARGE(J25:R25,{1})),0)))))</f>
        <v>680</v>
      </c>
      <c r="I25" s="150">
        <f t="shared" si="0"/>
        <v>1</v>
      </c>
      <c r="J25" s="33"/>
      <c r="K25" s="33"/>
      <c r="L25" s="33"/>
      <c r="M25" s="33"/>
      <c r="N25" s="33"/>
      <c r="O25" s="33"/>
      <c r="P25" s="33"/>
      <c r="Q25" s="33">
        <v>680</v>
      </c>
      <c r="R25" s="144"/>
    </row>
    <row r="26" spans="2:18" ht="12" x14ac:dyDescent="0.2">
      <c r="B26" s="27"/>
      <c r="C26" s="189">
        <v>17</v>
      </c>
      <c r="D26" s="70" t="s">
        <v>247</v>
      </c>
      <c r="E26" s="105" t="s">
        <v>625</v>
      </c>
      <c r="F26" s="148" t="str">
        <f>IFERROR(VLOOKUP(D26,BD!$B:$D,2,FALSE),"")</f>
        <v>BME</v>
      </c>
      <c r="G26" s="148" t="str">
        <f>IFERROR(VLOOKUP(E26,BD!$B:$D,2,FALSE),"")</f>
        <v>BME</v>
      </c>
      <c r="H26" s="149">
        <f>IF(COUNT(J26:R26)&gt;=5,SUM(LARGE(J26:R26,{1,2,3,4,5})),IF(COUNT(J26:R26)=4,SUM(LARGE(J26:R26,{1,2,3,4})),IF(COUNT(J26:R26)=3,SUM(LARGE(J26:R26,{1,2,3})),IF(COUNT(J26:R26)=2,SUM(LARGE(J26:R26,{1,2})),IF(COUNT(J26:R26)=1,SUM(LARGE(J26:R26,{1})),0)))))</f>
        <v>560</v>
      </c>
      <c r="I26" s="150">
        <f t="shared" si="0"/>
        <v>1</v>
      </c>
      <c r="J26" s="33"/>
      <c r="K26" s="33"/>
      <c r="L26" s="33"/>
      <c r="M26" s="33"/>
      <c r="N26" s="33"/>
      <c r="O26" s="33">
        <v>560</v>
      </c>
      <c r="P26" s="33"/>
      <c r="Q26" s="33"/>
      <c r="R26" s="144"/>
    </row>
    <row r="27" spans="2:18" ht="12" x14ac:dyDescent="0.2">
      <c r="B27" s="27"/>
      <c r="C27" s="140"/>
      <c r="D27" s="70"/>
      <c r="E27" s="105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IF(COUNT(J27:R27)&gt;=5,SUM(LARGE(J27:R27,{1,2,3,4,5})),IF(COUNT(J27:R27)=4,SUM(LARGE(J27:R27,{1,2,3,4})),IF(COUNT(J27:R27)=3,SUM(LARGE(J27:R27,{1,2,3})),IF(COUNT(J27:R27)=2,SUM(LARGE(J27:R27,{1,2})),IF(COUNT(J27:R27)=1,SUM(LARGE(J27:R27,{1})),0)))))</f>
        <v>0</v>
      </c>
      <c r="I27" s="150">
        <f t="shared" ref="I27:I39" si="1">COUNT(J27:R27)-COUNTIF(J27:R27,"=0")</f>
        <v>0</v>
      </c>
      <c r="J27" s="33"/>
      <c r="K27" s="33"/>
      <c r="L27" s="33"/>
      <c r="M27" s="33"/>
      <c r="N27" s="33"/>
      <c r="O27" s="33"/>
      <c r="P27" s="33"/>
      <c r="Q27" s="33"/>
      <c r="R27" s="144"/>
    </row>
    <row r="28" spans="2:18" ht="12" x14ac:dyDescent="0.2">
      <c r="B28" s="27"/>
      <c r="C28" s="140"/>
      <c r="D28" s="70"/>
      <c r="E28" s="105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IF(COUNT(J28:R28)&gt;=5,SUM(LARGE(J28:R28,{1,2,3,4,5})),IF(COUNT(J28:R28)=4,SUM(LARGE(J28:R28,{1,2,3,4})),IF(COUNT(J28:R28)=3,SUM(LARGE(J28:R28,{1,2,3})),IF(COUNT(J28:R28)=2,SUM(LARGE(J28:R28,{1,2})),IF(COUNT(J28:R28)=1,SUM(LARGE(J28:R28,{1})),0)))))</f>
        <v>0</v>
      </c>
      <c r="I28" s="150">
        <f t="shared" si="1"/>
        <v>0</v>
      </c>
      <c r="J28" s="33"/>
      <c r="K28" s="33"/>
      <c r="L28" s="33"/>
      <c r="M28" s="33"/>
      <c r="N28" s="33"/>
      <c r="O28" s="33"/>
      <c r="P28" s="33"/>
      <c r="Q28" s="33"/>
      <c r="R28" s="144"/>
    </row>
    <row r="29" spans="2:18" ht="12" x14ac:dyDescent="0.2">
      <c r="B29" s="27"/>
      <c r="C29" s="140"/>
      <c r="D29" s="70"/>
      <c r="E29" s="105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IF(COUNT(J29:R29)&gt;=5,SUM(LARGE(J29:R29,{1,2,3,4,5})),IF(COUNT(J29:R29)=4,SUM(LARGE(J29:R29,{1,2,3,4})),IF(COUNT(J29:R29)=3,SUM(LARGE(J29:R29,{1,2,3})),IF(COUNT(J29:R29)=2,SUM(LARGE(J29:R29,{1,2})),IF(COUNT(J29:R29)=1,SUM(LARGE(J29:R29,{1})),0)))))</f>
        <v>0</v>
      </c>
      <c r="I29" s="150">
        <f t="shared" si="1"/>
        <v>0</v>
      </c>
      <c r="J29" s="33"/>
      <c r="K29" s="33"/>
      <c r="L29" s="33"/>
      <c r="M29" s="33"/>
      <c r="N29" s="33"/>
      <c r="O29" s="33"/>
      <c r="P29" s="33"/>
      <c r="Q29" s="33"/>
      <c r="R29" s="144"/>
    </row>
    <row r="30" spans="2:18" ht="12" x14ac:dyDescent="0.2">
      <c r="B30" s="27"/>
      <c r="C30" s="140"/>
      <c r="D30" s="70"/>
      <c r="E30" s="105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IF(COUNT(J30:R30)&gt;=5,SUM(LARGE(J30:R30,{1,2,3,4,5})),IF(COUNT(J30:R30)=4,SUM(LARGE(J30:R30,{1,2,3,4})),IF(COUNT(J30:R30)=3,SUM(LARGE(J30:R30,{1,2,3})),IF(COUNT(J30:R30)=2,SUM(LARGE(J30:R30,{1,2})),IF(COUNT(J30:R30)=1,SUM(LARGE(J30:R30,{1})),0)))))</f>
        <v>0</v>
      </c>
      <c r="I30" s="150">
        <f t="shared" si="1"/>
        <v>0</v>
      </c>
      <c r="J30" s="33"/>
      <c r="K30" s="33"/>
      <c r="L30" s="33"/>
      <c r="M30" s="33"/>
      <c r="N30" s="33"/>
      <c r="O30" s="33"/>
      <c r="P30" s="33"/>
      <c r="Q30" s="33"/>
      <c r="R30" s="144"/>
    </row>
    <row r="31" spans="2:18" ht="12" x14ac:dyDescent="0.2">
      <c r="B31" s="27"/>
      <c r="C31" s="140"/>
      <c r="D31" s="70"/>
      <c r="E31" s="105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IF(COUNT(J31:R31)&gt;=5,SUM(LARGE(J31:R31,{1,2,3,4,5})),IF(COUNT(J31:R31)=4,SUM(LARGE(J31:R31,{1,2,3,4})),IF(COUNT(J31:R31)=3,SUM(LARGE(J31:R31,{1,2,3})),IF(COUNT(J31:R31)=2,SUM(LARGE(J31:R31,{1,2})),IF(COUNT(J31:R31)=1,SUM(LARGE(J31:R31,{1})),0)))))</f>
        <v>0</v>
      </c>
      <c r="I31" s="150">
        <f t="shared" si="1"/>
        <v>0</v>
      </c>
      <c r="J31" s="33"/>
      <c r="K31" s="33"/>
      <c r="L31" s="33"/>
      <c r="M31" s="33"/>
      <c r="N31" s="33"/>
      <c r="O31" s="33"/>
      <c r="P31" s="33"/>
      <c r="Q31" s="33"/>
      <c r="R31" s="144"/>
    </row>
    <row r="32" spans="2:18" ht="12" x14ac:dyDescent="0.2">
      <c r="B32" s="27"/>
      <c r="C32" s="140"/>
      <c r="D32" s="70"/>
      <c r="E32" s="105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IF(COUNT(J32:R32)&gt;=5,SUM(LARGE(J32:R32,{1,2,3,4,5})),IF(COUNT(J32:R32)=4,SUM(LARGE(J32:R32,{1,2,3,4})),IF(COUNT(J32:R32)=3,SUM(LARGE(J32:R32,{1,2,3})),IF(COUNT(J32:R32)=2,SUM(LARGE(J32:R32,{1,2})),IF(COUNT(J32:R32)=1,SUM(LARGE(J32:R32,{1})),0)))))</f>
        <v>0</v>
      </c>
      <c r="I32" s="150">
        <f t="shared" si="1"/>
        <v>0</v>
      </c>
      <c r="J32" s="33"/>
      <c r="K32" s="33"/>
      <c r="L32" s="33"/>
      <c r="M32" s="33"/>
      <c r="N32" s="33"/>
      <c r="O32" s="33"/>
      <c r="P32" s="33"/>
      <c r="Q32" s="33"/>
      <c r="R32" s="144"/>
    </row>
    <row r="33" spans="2:18" ht="12" x14ac:dyDescent="0.2">
      <c r="B33" s="27"/>
      <c r="C33" s="140"/>
      <c r="D33" s="70"/>
      <c r="E33" s="105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IF(COUNT(J33:R33)&gt;=5,SUM(LARGE(J33:R33,{1,2,3,4,5})),IF(COUNT(J33:R33)=4,SUM(LARGE(J33:R33,{1,2,3,4})),IF(COUNT(J33:R33)=3,SUM(LARGE(J33:R33,{1,2,3})),IF(COUNT(J33:R33)=2,SUM(LARGE(J33:R33,{1,2})),IF(COUNT(J33:R33)=1,SUM(LARGE(J33:R33,{1})),0)))))</f>
        <v>0</v>
      </c>
      <c r="I33" s="150">
        <f t="shared" si="1"/>
        <v>0</v>
      </c>
      <c r="J33" s="33"/>
      <c r="K33" s="33"/>
      <c r="L33" s="33"/>
      <c r="M33" s="33"/>
      <c r="N33" s="33"/>
      <c r="O33" s="33"/>
      <c r="P33" s="33"/>
      <c r="Q33" s="33"/>
      <c r="R33" s="144"/>
    </row>
    <row r="34" spans="2:18" ht="12" x14ac:dyDescent="0.2">
      <c r="B34" s="27"/>
      <c r="C34" s="140"/>
      <c r="D34" s="70"/>
      <c r="E34" s="105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IF(COUNT(J34:R34)&gt;=5,SUM(LARGE(J34:R34,{1,2,3,4,5})),IF(COUNT(J34:R34)=4,SUM(LARGE(J34:R34,{1,2,3,4})),IF(COUNT(J34:R34)=3,SUM(LARGE(J34:R34,{1,2,3})),IF(COUNT(J34:R34)=2,SUM(LARGE(J34:R34,{1,2})),IF(COUNT(J34:R34)=1,SUM(LARGE(J34:R34,{1})),0)))))</f>
        <v>0</v>
      </c>
      <c r="I34" s="150">
        <f t="shared" si="1"/>
        <v>0</v>
      </c>
      <c r="J34" s="33"/>
      <c r="K34" s="33"/>
      <c r="L34" s="33"/>
      <c r="M34" s="33"/>
      <c r="N34" s="33"/>
      <c r="O34" s="33"/>
      <c r="P34" s="33"/>
      <c r="Q34" s="33"/>
      <c r="R34" s="144"/>
    </row>
    <row r="35" spans="2:18" ht="12" x14ac:dyDescent="0.2">
      <c r="B35" s="27"/>
      <c r="C35" s="140"/>
      <c r="D35" s="70"/>
      <c r="E35" s="105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IF(COUNT(J35:R35)&gt;=5,SUM(LARGE(J35:R35,{1,2,3,4,5})),IF(COUNT(J35:R35)=4,SUM(LARGE(J35:R35,{1,2,3,4})),IF(COUNT(J35:R35)=3,SUM(LARGE(J35:R35,{1,2,3})),IF(COUNT(J35:R35)=2,SUM(LARGE(J35:R35,{1,2})),IF(COUNT(J35:R35)=1,SUM(LARGE(J35:R35,{1})),0)))))</f>
        <v>0</v>
      </c>
      <c r="I35" s="150">
        <f t="shared" si="1"/>
        <v>0</v>
      </c>
      <c r="J35" s="33"/>
      <c r="K35" s="33"/>
      <c r="L35" s="33"/>
      <c r="M35" s="33"/>
      <c r="N35" s="33"/>
      <c r="O35" s="33"/>
      <c r="P35" s="33"/>
      <c r="Q35" s="33"/>
      <c r="R35" s="144"/>
    </row>
    <row r="36" spans="2:18" ht="12" x14ac:dyDescent="0.2">
      <c r="B36" s="27"/>
      <c r="C36" s="140"/>
      <c r="D36" s="70"/>
      <c r="E36" s="105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IF(COUNT(J36:R36)&gt;=5,SUM(LARGE(J36:R36,{1,2,3,4,5})),IF(COUNT(J36:R36)=4,SUM(LARGE(J36:R36,{1,2,3,4})),IF(COUNT(J36:R36)=3,SUM(LARGE(J36:R36,{1,2,3})),IF(COUNT(J36:R36)=2,SUM(LARGE(J36:R36,{1,2})),IF(COUNT(J36:R36)=1,SUM(LARGE(J36:R36,{1})),0)))))</f>
        <v>0</v>
      </c>
      <c r="I36" s="150">
        <f t="shared" si="1"/>
        <v>0</v>
      </c>
      <c r="J36" s="33"/>
      <c r="K36" s="33"/>
      <c r="L36" s="33"/>
      <c r="M36" s="33"/>
      <c r="N36" s="33"/>
      <c r="O36" s="33"/>
      <c r="P36" s="33"/>
      <c r="Q36" s="33"/>
      <c r="R36" s="144"/>
    </row>
    <row r="37" spans="2:18" ht="12" x14ac:dyDescent="0.2">
      <c r="B37" s="27"/>
      <c r="C37" s="140"/>
      <c r="D37" s="70"/>
      <c r="E37" s="105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IF(COUNT(J37:R37)&gt;=5,SUM(LARGE(J37:R37,{1,2,3,4,5})),IF(COUNT(J37:R37)=4,SUM(LARGE(J37:R37,{1,2,3,4})),IF(COUNT(J37:R37)=3,SUM(LARGE(J37:R37,{1,2,3})),IF(COUNT(J37:R37)=2,SUM(LARGE(J37:R37,{1,2})),IF(COUNT(J37:R37)=1,SUM(LARGE(J37:R37,{1})),0)))))</f>
        <v>0</v>
      </c>
      <c r="I37" s="150">
        <f t="shared" si="1"/>
        <v>0</v>
      </c>
      <c r="J37" s="33"/>
      <c r="K37" s="33"/>
      <c r="L37" s="33"/>
      <c r="M37" s="33"/>
      <c r="N37" s="33"/>
      <c r="O37" s="33"/>
      <c r="P37" s="33"/>
      <c r="Q37" s="33"/>
      <c r="R37" s="144"/>
    </row>
    <row r="38" spans="2:18" ht="12" x14ac:dyDescent="0.2">
      <c r="B38" s="27"/>
      <c r="C38" s="140"/>
      <c r="D38" s="70"/>
      <c r="E38" s="105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IF(COUNT(J38:R38)&gt;=5,SUM(LARGE(J38:R38,{1,2,3,4,5})),IF(COUNT(J38:R38)=4,SUM(LARGE(J38:R38,{1,2,3,4})),IF(COUNT(J38:R38)=3,SUM(LARGE(J38:R38,{1,2,3})),IF(COUNT(J38:R38)=2,SUM(LARGE(J38:R38,{1,2})),IF(COUNT(J38:R38)=1,SUM(LARGE(J38:R38,{1})),0)))))</f>
        <v>0</v>
      </c>
      <c r="I38" s="150">
        <f t="shared" si="1"/>
        <v>0</v>
      </c>
      <c r="J38" s="33"/>
      <c r="K38" s="33"/>
      <c r="L38" s="33"/>
      <c r="M38" s="33"/>
      <c r="N38" s="33"/>
      <c r="O38" s="33"/>
      <c r="P38" s="33"/>
      <c r="Q38" s="33"/>
      <c r="R38" s="144"/>
    </row>
    <row r="39" spans="2:18" ht="12" x14ac:dyDescent="0.2">
      <c r="B39" s="27"/>
      <c r="C39" s="140"/>
      <c r="D39" s="70"/>
      <c r="E39" s="105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IF(COUNT(J39:R39)&gt;=5,SUM(LARGE(J39:R39,{1,2,3,4,5})),IF(COUNT(J39:R39)=4,SUM(LARGE(J39:R39,{1,2,3,4})),IF(COUNT(J39:R39)=3,SUM(LARGE(J39:R39,{1,2,3})),IF(COUNT(J39:R39)=2,SUM(LARGE(J39:R39,{1,2})),IF(COUNT(J39:R39)=1,SUM(LARGE(J39:R39,{1})),0)))))</f>
        <v>0</v>
      </c>
      <c r="I39" s="150">
        <f t="shared" si="1"/>
        <v>0</v>
      </c>
      <c r="J39" s="33"/>
      <c r="K39" s="33"/>
      <c r="L39" s="33"/>
      <c r="M39" s="33"/>
      <c r="N39" s="33"/>
      <c r="O39" s="33"/>
      <c r="P39" s="33"/>
      <c r="Q39" s="33"/>
      <c r="R39" s="144"/>
    </row>
    <row r="40" spans="2:18" ht="6" customHeight="1" x14ac:dyDescent="0.2">
      <c r="B40" s="32"/>
      <c r="C40" s="14"/>
      <c r="D40" s="117"/>
      <c r="E40" s="118"/>
      <c r="F40" s="119"/>
      <c r="G40" s="119"/>
      <c r="H40" s="146"/>
      <c r="I40" s="147"/>
      <c r="J40" s="120"/>
      <c r="K40" s="120"/>
      <c r="L40" s="120"/>
      <c r="M40" s="120"/>
      <c r="N40" s="120"/>
      <c r="O40" s="120"/>
      <c r="P40" s="120"/>
      <c r="Q40" s="120"/>
      <c r="R40" s="144"/>
    </row>
    <row r="41" spans="2:18" ht="12" x14ac:dyDescent="0.2">
      <c r="B41" s="27"/>
      <c r="C41" s="1"/>
      <c r="D41" s="2"/>
      <c r="E41" s="2"/>
      <c r="F41" s="148" t="str">
        <f>IFERROR(VLOOKUP(D41,BD!$B:$D,2,FALSE),"")</f>
        <v/>
      </c>
      <c r="G41" s="148" t="str">
        <f>IFERROR(VLOOKUP(E41,BD!$B:$D,2,FALSE),"")</f>
        <v/>
      </c>
      <c r="H41" s="149">
        <f>IF(COUNT(J41:R41)&gt;=5,SUM(LARGE(J41:R41,{1,2,3,4,5})),IF(COUNT(J41:R41)=4,SUM(LARGE(J41:R41,{1,2,3,4})),IF(COUNT(J41:R41)=3,SUM(LARGE(J41:R41,{1,2,3})),IF(COUNT(J41:R41)=2,SUM(LARGE(J41:R41,{1,2})),IF(COUNT(J41:R41)=1,SUM(LARGE(J41:R41,{1})),0)))))</f>
        <v>0</v>
      </c>
      <c r="I41" s="150">
        <f>COUNT(J41:R41)-COUNTIF(J41:R41,"=0")</f>
        <v>0</v>
      </c>
      <c r="J41" s="33"/>
      <c r="K41" s="33"/>
      <c r="L41" s="33"/>
      <c r="M41" s="33"/>
      <c r="N41" s="33"/>
      <c r="O41" s="33"/>
      <c r="P41" s="33"/>
      <c r="Q41" s="33"/>
      <c r="R41" s="144"/>
    </row>
    <row r="42" spans="2:18" x14ac:dyDescent="0.2">
      <c r="B42" s="31"/>
      <c r="C42" s="17"/>
      <c r="D42" s="17"/>
      <c r="E42" s="17"/>
      <c r="F42" s="95"/>
      <c r="G42" s="95"/>
      <c r="H42" s="18"/>
      <c r="I42" s="18"/>
      <c r="J42" s="17"/>
      <c r="K42" s="17"/>
      <c r="L42" s="17"/>
      <c r="M42" s="17"/>
      <c r="N42" s="17"/>
      <c r="O42" s="17"/>
      <c r="P42" s="17"/>
      <c r="Q42" s="17"/>
      <c r="R42" s="144"/>
    </row>
    <row r="43" spans="2:18" s="21" customFormat="1" x14ac:dyDescent="0.2">
      <c r="B43" s="28"/>
      <c r="C43" s="19"/>
      <c r="D43" s="20"/>
      <c r="E43" s="20" t="str">
        <f>SM!$D$41</f>
        <v>CONTAGEM DE SEMANAS</v>
      </c>
      <c r="F43" s="95"/>
      <c r="G43" s="95"/>
      <c r="H43" s="18"/>
      <c r="I43" s="18"/>
      <c r="J43" s="102">
        <f>SM!H$41</f>
        <v>52</v>
      </c>
      <c r="K43" s="102">
        <f>SM!I$41</f>
        <v>30</v>
      </c>
      <c r="L43" s="102">
        <f>SM!J$41</f>
        <v>25</v>
      </c>
      <c r="M43" s="102">
        <f>SM!K$41</f>
        <v>22</v>
      </c>
      <c r="N43" s="102">
        <f>SM!L$41</f>
        <v>10</v>
      </c>
      <c r="O43" s="102">
        <f>SM!M$41</f>
        <v>6</v>
      </c>
      <c r="P43" s="102">
        <f>SM!N$41</f>
        <v>2</v>
      </c>
      <c r="Q43" s="102">
        <f>SM!O$41</f>
        <v>1</v>
      </c>
      <c r="R43" s="145"/>
    </row>
  </sheetData>
  <sheetProtection selectLockedCells="1" selectUnlockedCells="1"/>
  <sortState ref="D10:Q26">
    <sortCondition descending="1" ref="H10:H26"/>
    <sortCondition descending="1" ref="I10:I26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3"/>
  <sheetViews>
    <sheetView showGridLines="0" topLeftCell="A13" zoomScaleNormal="100" zoomScaleSheetLayoutView="100" workbookViewId="0">
      <selection activeCell="G43" sqref="G43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17" width="8.28515625" style="4" customWidth="1"/>
    <col min="18" max="18" width="1.85546875" style="4" customWidth="1"/>
    <col min="19" max="16384" width="9.28515625" style="4"/>
  </cols>
  <sheetData>
    <row r="2" spans="2:18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</row>
    <row r="3" spans="2:18" ht="12" x14ac:dyDescent="0.2">
      <c r="B3" s="7" t="s">
        <v>383</v>
      </c>
      <c r="D3" s="8">
        <f>SM!D3</f>
        <v>43052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</row>
    <row r="4" spans="2:18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</row>
    <row r="5" spans="2:18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43"/>
    </row>
    <row r="6" spans="2:18" ht="12" customHeight="1" x14ac:dyDescent="0.2">
      <c r="B6" s="26"/>
      <c r="C6" s="216" t="s">
        <v>1</v>
      </c>
      <c r="D6" s="222" t="s">
        <v>38</v>
      </c>
      <c r="E6" s="222" t="s">
        <v>39</v>
      </c>
      <c r="F6" s="218" t="s">
        <v>40</v>
      </c>
      <c r="G6" s="218" t="s">
        <v>41</v>
      </c>
      <c r="H6" s="217" t="str">
        <f>SM!F6</f>
        <v>TOTAL RK52</v>
      </c>
      <c r="I6" s="215" t="str">
        <f>SM!G6</f>
        <v>Torneios</v>
      </c>
      <c r="J6" s="11" t="str">
        <f>DM!J6</f>
        <v>4o</v>
      </c>
      <c r="K6" s="11" t="str">
        <f>DM!K6</f>
        <v>1o</v>
      </c>
      <c r="L6" s="11" t="str">
        <f>DM!L6</f>
        <v>1o</v>
      </c>
      <c r="M6" s="11" t="str">
        <f>DM!M6</f>
        <v>2o</v>
      </c>
      <c r="N6" s="11" t="str">
        <f>DM!N6</f>
        <v>3o</v>
      </c>
      <c r="O6" s="11" t="str">
        <f>DM!O6</f>
        <v>2o</v>
      </c>
      <c r="P6" s="11" t="str">
        <f>DM!P6</f>
        <v>4o</v>
      </c>
      <c r="Q6" s="11" t="str">
        <f>DM!Q6</f>
        <v>1o</v>
      </c>
      <c r="R6" s="144"/>
    </row>
    <row r="7" spans="2:18" ht="12" x14ac:dyDescent="0.2">
      <c r="B7" s="26"/>
      <c r="C7" s="216"/>
      <c r="D7" s="222"/>
      <c r="E7" s="222"/>
      <c r="F7" s="218"/>
      <c r="G7" s="218"/>
      <c r="H7" s="217">
        <f>SM!F7</f>
        <v>0</v>
      </c>
      <c r="I7" s="215">
        <f>SM!G7</f>
        <v>0</v>
      </c>
      <c r="J7" s="12" t="str">
        <f>DM!J7</f>
        <v>EST</v>
      </c>
      <c r="K7" s="12" t="str">
        <f>DM!K7</f>
        <v>EST</v>
      </c>
      <c r="L7" s="12" t="str">
        <f>DM!L7</f>
        <v>M-CWB</v>
      </c>
      <c r="M7" s="12" t="str">
        <f>DM!M7</f>
        <v>EST</v>
      </c>
      <c r="N7" s="12" t="str">
        <f>DM!N7</f>
        <v>EST</v>
      </c>
      <c r="O7" s="12" t="str">
        <f>DM!O7</f>
        <v>M-CWB</v>
      </c>
      <c r="P7" s="12" t="str">
        <f>DM!P7</f>
        <v>EST</v>
      </c>
      <c r="Q7" s="12" t="str">
        <f>DM!Q7</f>
        <v>M-OES</v>
      </c>
      <c r="R7" s="144"/>
    </row>
    <row r="8" spans="2:18" ht="12" x14ac:dyDescent="0.2">
      <c r="B8" s="29"/>
      <c r="C8" s="216"/>
      <c r="D8" s="222"/>
      <c r="E8" s="222"/>
      <c r="F8" s="218"/>
      <c r="G8" s="218"/>
      <c r="H8" s="217">
        <f>SM!F8</f>
        <v>0</v>
      </c>
      <c r="I8" s="215">
        <f>SM!G8</f>
        <v>0</v>
      </c>
      <c r="J8" s="13">
        <f>DM!J8</f>
        <v>42689</v>
      </c>
      <c r="K8" s="13">
        <f>DM!K8</f>
        <v>42849</v>
      </c>
      <c r="L8" s="13">
        <f>DM!L8</f>
        <v>42884</v>
      </c>
      <c r="M8" s="13">
        <f>DM!M8</f>
        <v>42905</v>
      </c>
      <c r="N8" s="13">
        <f>DM!N8</f>
        <v>42988</v>
      </c>
      <c r="O8" s="13">
        <f>DM!O8</f>
        <v>43017</v>
      </c>
      <c r="P8" s="13">
        <f>DM!P8</f>
        <v>43045</v>
      </c>
      <c r="Q8" s="13">
        <f>DM!Q8</f>
        <v>43052</v>
      </c>
      <c r="R8" s="144"/>
    </row>
    <row r="9" spans="2:18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44"/>
    </row>
    <row r="10" spans="2:18" ht="12" x14ac:dyDescent="0.2">
      <c r="B10" s="27"/>
      <c r="C10" s="1">
        <v>1</v>
      </c>
      <c r="D10" s="70" t="s">
        <v>331</v>
      </c>
      <c r="E10" s="2" t="s">
        <v>795</v>
      </c>
      <c r="F10" s="148" t="str">
        <f>IFERROR(VLOOKUP(D10,BD!$B:$D,2,FALSE),"")</f>
        <v>ZARDO</v>
      </c>
      <c r="G10" s="148" t="str">
        <f>IFERROR(VLOOKUP(E10,BD!$B:$D,2,FALSE),"")</f>
        <v>ZARDO</v>
      </c>
      <c r="H10" s="149">
        <f>IF(COUNT(J10:R10)&gt;=5,SUM(LARGE(J10:R10,{1,2,3,4,5})),IF(COUNT(J10:R10)=4,SUM(LARGE(J10:R10,{1,2,3,4})),IF(COUNT(J10:R10)=3,SUM(LARGE(J10:R10,{1,2,3})),IF(COUNT(J10:R10)=2,SUM(LARGE(J10:R10,{1,2})),IF(COUNT(J10:R10)=1,SUM(LARGE(J10:R10,{1})),0)))))</f>
        <v>4080</v>
      </c>
      <c r="I10" s="150">
        <f t="shared" ref="I10:I38" si="0">COUNT(J10:R10)-COUNTIF(J10:R10,"=0")</f>
        <v>6</v>
      </c>
      <c r="J10" s="33"/>
      <c r="K10" s="33">
        <v>880</v>
      </c>
      <c r="L10" s="33">
        <v>560</v>
      </c>
      <c r="M10" s="33">
        <v>1120</v>
      </c>
      <c r="N10" s="33">
        <v>640</v>
      </c>
      <c r="O10" s="33">
        <v>440</v>
      </c>
      <c r="P10" s="33">
        <v>880</v>
      </c>
      <c r="Q10" s="33"/>
      <c r="R10" s="144"/>
    </row>
    <row r="11" spans="2:18" ht="12" x14ac:dyDescent="0.2">
      <c r="B11" s="27"/>
      <c r="C11" s="1">
        <v>2</v>
      </c>
      <c r="D11" s="70" t="s">
        <v>257</v>
      </c>
      <c r="E11" s="105" t="s">
        <v>247</v>
      </c>
      <c r="F11" s="148" t="str">
        <f>IFERROR(VLOOKUP(D11,BD!$B:$D,2,FALSE),"")</f>
        <v>BME</v>
      </c>
      <c r="G11" s="148" t="str">
        <f>IFERROR(VLOOKUP(E11,BD!$B:$D,2,FALSE),"")</f>
        <v>BME</v>
      </c>
      <c r="H11" s="149">
        <f>IF(COUNT(J11:R11)&gt;=5,SUM(LARGE(J11:R11,{1,2,3,4,5})),IF(COUNT(J11:R11)=4,SUM(LARGE(J11:R11,{1,2,3,4})),IF(COUNT(J11:R11)=3,SUM(LARGE(J11:R11,{1,2,3})),IF(COUNT(J11:R11)=2,SUM(LARGE(J11:R11,{1,2})),IF(COUNT(J11:R11)=1,SUM(LARGE(J11:R11,{1})),0)))))</f>
        <v>3640</v>
      </c>
      <c r="I11" s="150">
        <f t="shared" si="0"/>
        <v>5</v>
      </c>
      <c r="J11" s="33"/>
      <c r="K11" s="33"/>
      <c r="L11" s="33">
        <v>560</v>
      </c>
      <c r="M11" s="33">
        <v>880</v>
      </c>
      <c r="N11" s="33">
        <v>640</v>
      </c>
      <c r="O11" s="33">
        <v>680</v>
      </c>
      <c r="P11" s="33">
        <v>880</v>
      </c>
      <c r="Q11" s="33"/>
      <c r="R11" s="144"/>
    </row>
    <row r="12" spans="2:18" ht="12" x14ac:dyDescent="0.2">
      <c r="B12" s="27"/>
      <c r="C12" s="189">
        <v>3</v>
      </c>
      <c r="D12" s="70" t="s">
        <v>112</v>
      </c>
      <c r="E12" s="105" t="s">
        <v>137</v>
      </c>
      <c r="F12" s="148" t="str">
        <f>IFERROR(VLOOKUP(D12,BD!$B:$D,2,FALSE),"")</f>
        <v>BME</v>
      </c>
      <c r="G12" s="148" t="str">
        <f>IFERROR(VLOOKUP(E12,BD!$B:$D,2,FALSE),"")</f>
        <v>BME</v>
      </c>
      <c r="H12" s="149">
        <f>IF(COUNT(J12:R12)&gt;=5,SUM(LARGE(J12:R12,{1,2,3,4,5})),IF(COUNT(J12:R12)=4,SUM(LARGE(J12:R12,{1,2,3,4})),IF(COUNT(J12:R12)=3,SUM(LARGE(J12:R12,{1,2,3})),IF(COUNT(J12:R12)=2,SUM(LARGE(J12:R12,{1,2})),IF(COUNT(J12:R12)=1,SUM(LARGE(J12:R12,{1})),0)))))</f>
        <v>2920</v>
      </c>
      <c r="I12" s="150">
        <f t="shared" si="0"/>
        <v>3</v>
      </c>
      <c r="J12" s="33"/>
      <c r="K12" s="33"/>
      <c r="L12" s="33"/>
      <c r="M12" s="33">
        <v>880</v>
      </c>
      <c r="N12" s="33"/>
      <c r="O12" s="33">
        <v>440</v>
      </c>
      <c r="P12" s="33">
        <v>1600</v>
      </c>
      <c r="Q12" s="33"/>
      <c r="R12" s="144"/>
    </row>
    <row r="13" spans="2:18" ht="12" x14ac:dyDescent="0.2">
      <c r="B13" s="27"/>
      <c r="C13" s="189">
        <v>4</v>
      </c>
      <c r="D13" s="70" t="s">
        <v>384</v>
      </c>
      <c r="E13" s="2" t="s">
        <v>379</v>
      </c>
      <c r="F13" s="148" t="str">
        <f>IFERROR(VLOOKUP(D13,BD!$B:$D,2,FALSE),"")</f>
        <v>GRESFI</v>
      </c>
      <c r="G13" s="148" t="str">
        <f>IFERROR(VLOOKUP(E13,BD!$B:$D,2,FALSE),"")</f>
        <v>GRESFI</v>
      </c>
      <c r="H13" s="149">
        <f>IF(COUNT(J13:R13)&gt;=5,SUM(LARGE(J13:R13,{1,2,3,4,5})),IF(COUNT(J13:R13)=4,SUM(LARGE(J13:R13,{1,2,3,4})),IF(COUNT(J13:R13)=3,SUM(LARGE(J13:R13,{1,2,3})),IF(COUNT(J13:R13)=2,SUM(LARGE(J13:R13,{1,2})),IF(COUNT(J13:R13)=1,SUM(LARGE(J13:R13,{1})),0)))))</f>
        <v>2000</v>
      </c>
      <c r="I13" s="150">
        <f t="shared" si="0"/>
        <v>2</v>
      </c>
      <c r="J13" s="33"/>
      <c r="K13" s="33">
        <v>1120</v>
      </c>
      <c r="L13" s="33"/>
      <c r="M13" s="33">
        <v>880</v>
      </c>
      <c r="N13" s="33"/>
      <c r="O13" s="33"/>
      <c r="P13" s="33"/>
      <c r="Q13" s="33"/>
      <c r="R13" s="144"/>
    </row>
    <row r="14" spans="2:18" ht="12" x14ac:dyDescent="0.2">
      <c r="B14" s="27"/>
      <c r="C14" s="189">
        <v>5</v>
      </c>
      <c r="D14" s="70" t="s">
        <v>385</v>
      </c>
      <c r="E14" s="105" t="s">
        <v>731</v>
      </c>
      <c r="F14" s="148" t="str">
        <f>IFERROR(VLOOKUP(D14,BD!$B:$D,2,FALSE),"")</f>
        <v>ASERP</v>
      </c>
      <c r="G14" s="148" t="str">
        <f>IFERROR(VLOOKUP(E14,BD!$B:$D,2,FALSE),"")</f>
        <v>ASERP</v>
      </c>
      <c r="H14" s="149">
        <f>IF(COUNT(J14:R14)&gt;=5,SUM(LARGE(J14:R14,{1,2,3,4,5})),IF(COUNT(J14:R14)=4,SUM(LARGE(J14:R14,{1,2,3,4})),IF(COUNT(J14:R14)=3,SUM(LARGE(J14:R14,{1,2,3})),IF(COUNT(J14:R14)=2,SUM(LARGE(J14:R14,{1,2})),IF(COUNT(J14:R14)=1,SUM(LARGE(J14:R14,{1})),0)))))</f>
        <v>1760</v>
      </c>
      <c r="I14" s="150">
        <f t="shared" si="0"/>
        <v>2</v>
      </c>
      <c r="J14" s="33"/>
      <c r="K14" s="33">
        <v>880</v>
      </c>
      <c r="L14" s="33"/>
      <c r="M14" s="33"/>
      <c r="N14" s="33"/>
      <c r="O14" s="33"/>
      <c r="P14" s="33">
        <v>880</v>
      </c>
      <c r="Q14" s="33"/>
      <c r="R14" s="144"/>
    </row>
    <row r="15" spans="2:18" ht="12" x14ac:dyDescent="0.2">
      <c r="B15" s="27"/>
      <c r="C15" s="189">
        <v>6</v>
      </c>
      <c r="D15" s="70" t="s">
        <v>72</v>
      </c>
      <c r="E15" s="105" t="s">
        <v>467</v>
      </c>
      <c r="F15" s="148" t="str">
        <f>IFERROR(VLOOKUP(D15,BD!$B:$D,2,FALSE),"")</f>
        <v>BME</v>
      </c>
      <c r="G15" s="148" t="str">
        <f>IFERROR(VLOOKUP(E15,BD!$B:$D,2,FALSE),"")</f>
        <v>BME</v>
      </c>
      <c r="H15" s="149">
        <f>IF(COUNT(J15:R15)&gt;=5,SUM(LARGE(J15:R15,{1,2,3,4,5})),IF(COUNT(J15:R15)=4,SUM(LARGE(J15:R15,{1,2,3,4})),IF(COUNT(J15:R15)=3,SUM(LARGE(J15:R15,{1,2,3})),IF(COUNT(J15:R15)=2,SUM(LARGE(J15:R15,{1,2})),IF(COUNT(J15:R15)=1,SUM(LARGE(J15:R15,{1})),0)))))</f>
        <v>1680</v>
      </c>
      <c r="I15" s="150">
        <f t="shared" si="0"/>
        <v>2</v>
      </c>
      <c r="J15" s="33"/>
      <c r="K15" s="33"/>
      <c r="L15" s="33"/>
      <c r="M15" s="33"/>
      <c r="N15" s="33">
        <v>880</v>
      </c>
      <c r="O15" s="33">
        <v>800</v>
      </c>
      <c r="P15" s="33"/>
      <c r="Q15" s="33"/>
      <c r="R15" s="144"/>
    </row>
    <row r="16" spans="2:18" ht="12" x14ac:dyDescent="0.2">
      <c r="B16" s="27"/>
      <c r="C16" s="189">
        <v>7</v>
      </c>
      <c r="D16" s="70" t="s">
        <v>193</v>
      </c>
      <c r="E16" s="105" t="s">
        <v>213</v>
      </c>
      <c r="F16" s="148" t="str">
        <f>IFERROR(VLOOKUP(D16,BD!$B:$D,2,FALSE),"")</f>
        <v>GRESFI</v>
      </c>
      <c r="G16" s="148" t="str">
        <f>IFERROR(VLOOKUP(E16,BD!$B:$D,2,FALSE),"")</f>
        <v>GRESFI</v>
      </c>
      <c r="H16" s="149">
        <f>IF(COUNT(J16:R16)&gt;=5,SUM(LARGE(J16:R16,{1,2,3,4,5})),IF(COUNT(J16:R16)=4,SUM(LARGE(J16:R16,{1,2,3,4})),IF(COUNT(J16:R16)=3,SUM(LARGE(J16:R16,{1,2,3})),IF(COUNT(J16:R16)=2,SUM(LARGE(J16:R16,{1,2})),IF(COUNT(J16:R16)=1,SUM(LARGE(J16:R16,{1})),0)))))</f>
        <v>1600</v>
      </c>
      <c r="I16" s="150">
        <f t="shared" si="0"/>
        <v>1</v>
      </c>
      <c r="J16" s="33"/>
      <c r="K16" s="33"/>
      <c r="L16" s="33"/>
      <c r="M16" s="33"/>
      <c r="N16" s="33">
        <v>1600</v>
      </c>
      <c r="O16" s="33"/>
      <c r="P16" s="33"/>
      <c r="Q16" s="33"/>
      <c r="R16" s="144"/>
    </row>
    <row r="17" spans="2:18" ht="12" x14ac:dyDescent="0.2">
      <c r="B17" s="27"/>
      <c r="C17" s="189"/>
      <c r="D17" s="70" t="s">
        <v>470</v>
      </c>
      <c r="E17" s="105" t="s">
        <v>465</v>
      </c>
      <c r="F17" s="148" t="str">
        <f>IFERROR(VLOOKUP(D17,BD!$B:$D,2,FALSE),"")</f>
        <v>GRESFI</v>
      </c>
      <c r="G17" s="148" t="str">
        <f>IFERROR(VLOOKUP(E17,BD!$B:$D,2,FALSE),"")</f>
        <v>GRESFI</v>
      </c>
      <c r="H17" s="149">
        <f>IF(COUNT(J17:R17)&gt;=5,SUM(LARGE(J17:R17,{1,2,3,4,5})),IF(COUNT(J17:R17)=4,SUM(LARGE(J17:R17,{1,2,3,4})),IF(COUNT(J17:R17)=3,SUM(LARGE(J17:R17,{1,2,3})),IF(COUNT(J17:R17)=2,SUM(LARGE(J17:R17,{1,2})),IF(COUNT(J17:R17)=1,SUM(LARGE(J17:R17,{1})),0)))))</f>
        <v>1600</v>
      </c>
      <c r="I17" s="150">
        <f t="shared" si="0"/>
        <v>1</v>
      </c>
      <c r="J17" s="33"/>
      <c r="K17" s="33"/>
      <c r="L17" s="33"/>
      <c r="M17" s="33">
        <v>1600</v>
      </c>
      <c r="N17" s="33"/>
      <c r="O17" s="33"/>
      <c r="P17" s="33"/>
      <c r="Q17" s="33"/>
      <c r="R17" s="144"/>
    </row>
    <row r="18" spans="2:18" ht="12" x14ac:dyDescent="0.2">
      <c r="B18" s="27"/>
      <c r="C18" s="189">
        <v>9</v>
      </c>
      <c r="D18" s="70" t="s">
        <v>231</v>
      </c>
      <c r="E18" s="105" t="s">
        <v>636</v>
      </c>
      <c r="F18" s="148" t="str">
        <f>IFERROR(VLOOKUP(D18,BD!$B:$D,2,FALSE),"")</f>
        <v>ACENB</v>
      </c>
      <c r="G18" s="148" t="str">
        <f>IFERROR(VLOOKUP(E18,BD!$B:$D,2,FALSE),"")</f>
        <v>ACENB</v>
      </c>
      <c r="H18" s="149">
        <f>IF(COUNT(J18:R18)&gt;=5,SUM(LARGE(J18:R18,{1,2,3,4,5})),IF(COUNT(J18:R18)=4,SUM(LARGE(J18:R18,{1,2,3,4})),IF(COUNT(J18:R18)=3,SUM(LARGE(J18:R18,{1,2,3})),IF(COUNT(J18:R18)=2,SUM(LARGE(J18:R18,{1,2})),IF(COUNT(J18:R18)=1,SUM(LARGE(J18:R18,{1})),0)))))</f>
        <v>1360</v>
      </c>
      <c r="I18" s="150">
        <f t="shared" si="0"/>
        <v>1</v>
      </c>
      <c r="J18" s="33"/>
      <c r="K18" s="33"/>
      <c r="L18" s="33"/>
      <c r="M18" s="33">
        <v>1360</v>
      </c>
      <c r="N18" s="33"/>
      <c r="O18" s="33"/>
      <c r="P18" s="33"/>
      <c r="Q18" s="33"/>
      <c r="R18" s="144"/>
    </row>
    <row r="19" spans="2:18" ht="12" x14ac:dyDescent="0.2">
      <c r="B19" s="27"/>
      <c r="C19" s="189"/>
      <c r="D19" s="70" t="s">
        <v>124</v>
      </c>
      <c r="E19" s="105" t="s">
        <v>273</v>
      </c>
      <c r="F19" s="148" t="str">
        <f>IFERROR(VLOOKUP(D19,BD!$B:$D,2,FALSE),"")</f>
        <v>ASSVP</v>
      </c>
      <c r="G19" s="148" t="str">
        <f>IFERROR(VLOOKUP(E19,BD!$B:$D,2,FALSE),"")</f>
        <v>ASSVP</v>
      </c>
      <c r="H19" s="149">
        <f>IF(COUNT(J19:R19)&gt;=5,SUM(LARGE(J19:R19,{1,2,3,4,5})),IF(COUNT(J19:R19)=4,SUM(LARGE(J19:R19,{1,2,3,4})),IF(COUNT(J19:R19)=3,SUM(LARGE(J19:R19,{1,2,3})),IF(COUNT(J19:R19)=2,SUM(LARGE(J19:R19,{1,2})),IF(COUNT(J19:R19)=1,SUM(LARGE(J19:R19,{1})),0)))))</f>
        <v>1360</v>
      </c>
      <c r="I19" s="150">
        <f t="shared" si="0"/>
        <v>1</v>
      </c>
      <c r="J19" s="33"/>
      <c r="K19" s="33"/>
      <c r="L19" s="33"/>
      <c r="M19" s="33"/>
      <c r="N19" s="33">
        <v>1360</v>
      </c>
      <c r="O19" s="33"/>
      <c r="P19" s="33"/>
      <c r="Q19" s="33"/>
      <c r="R19" s="144"/>
    </row>
    <row r="20" spans="2:18" ht="12" x14ac:dyDescent="0.2">
      <c r="B20" s="27"/>
      <c r="C20" s="189"/>
      <c r="D20" s="70" t="s">
        <v>201</v>
      </c>
      <c r="E20" s="2" t="s">
        <v>375</v>
      </c>
      <c r="F20" s="148" t="str">
        <f>IFERROR(VLOOKUP(D20,BD!$B:$D,2,FALSE),"")</f>
        <v>SMCC</v>
      </c>
      <c r="G20" s="148" t="str">
        <f>IFERROR(VLOOKUP(E20,BD!$B:$D,2,FALSE),"")</f>
        <v>SMCC</v>
      </c>
      <c r="H20" s="149">
        <f>IF(COUNT(J20:R20)&gt;=5,SUM(LARGE(J20:R20,{1,2,3,4,5})),IF(COUNT(J20:R20)=4,SUM(LARGE(J20:R20,{1,2,3,4})),IF(COUNT(J20:R20)=3,SUM(LARGE(J20:R20,{1,2,3})),IF(COUNT(J20:R20)=2,SUM(LARGE(J20:R20,{1,2})),IF(COUNT(J20:R20)=1,SUM(LARGE(J20:R20,{1})),0)))))</f>
        <v>1360</v>
      </c>
      <c r="I20" s="150">
        <f t="shared" si="0"/>
        <v>1</v>
      </c>
      <c r="J20" s="33"/>
      <c r="K20" s="33">
        <v>1360</v>
      </c>
      <c r="L20" s="33"/>
      <c r="M20" s="33"/>
      <c r="N20" s="33"/>
      <c r="O20" s="33"/>
      <c r="P20" s="33"/>
      <c r="Q20" s="33"/>
      <c r="R20" s="144"/>
    </row>
    <row r="21" spans="2:18" ht="12" x14ac:dyDescent="0.2">
      <c r="B21" s="27"/>
      <c r="C21" s="189"/>
      <c r="D21" s="70" t="s">
        <v>619</v>
      </c>
      <c r="E21" s="105" t="s">
        <v>835</v>
      </c>
      <c r="F21" s="243" t="s">
        <v>354</v>
      </c>
      <c r="G21" s="243" t="s">
        <v>354</v>
      </c>
      <c r="H21" s="149">
        <f>IF(COUNT(J21:R21)&gt;=5,SUM(LARGE(J21:R21,{1,2,3,4,5})),IF(COUNT(J21:R21)=4,SUM(LARGE(J21:R21,{1,2,3,4})),IF(COUNT(J21:R21)=3,SUM(LARGE(J21:R21,{1,2,3})),IF(COUNT(J21:R21)=2,SUM(LARGE(J21:R21,{1,2})),IF(COUNT(J21:R21)=1,SUM(LARGE(J21:R21,{1})),0)))))</f>
        <v>1360</v>
      </c>
      <c r="I21" s="150">
        <f t="shared" si="0"/>
        <v>1</v>
      </c>
      <c r="J21" s="33"/>
      <c r="K21" s="33"/>
      <c r="L21" s="33"/>
      <c r="M21" s="33"/>
      <c r="N21" s="33"/>
      <c r="O21" s="33"/>
      <c r="P21" s="33">
        <v>1360</v>
      </c>
      <c r="Q21" s="33"/>
      <c r="R21" s="144"/>
    </row>
    <row r="22" spans="2:18" ht="12" x14ac:dyDescent="0.2">
      <c r="B22" s="27"/>
      <c r="C22" s="189">
        <v>13</v>
      </c>
      <c r="D22" s="70" t="s">
        <v>622</v>
      </c>
      <c r="E22" s="105" t="s">
        <v>815</v>
      </c>
      <c r="F22" s="148" t="str">
        <f>IFERROR(VLOOKUP(D22,BD!$B:$D,2,FALSE),"")</f>
        <v>GRESFI</v>
      </c>
      <c r="G22" s="148" t="str">
        <f>IFERROR(VLOOKUP(E22,BD!$B:$D,2,FALSE),"")</f>
        <v>ASSVP</v>
      </c>
      <c r="H22" s="149">
        <f>IF(COUNT(J22:R22)&gt;=5,SUM(LARGE(J22:R22,{1,2,3,4,5})),IF(COUNT(J22:R22)=4,SUM(LARGE(J22:R22,{1,2,3,4})),IF(COUNT(J22:R22)=3,SUM(LARGE(J22:R22,{1,2,3})),IF(COUNT(J22:R22)=2,SUM(LARGE(J22:R22,{1,2})),IF(COUNT(J22:R22)=1,SUM(LARGE(J22:R22,{1})),0)))))</f>
        <v>1120</v>
      </c>
      <c r="I22" s="150">
        <f t="shared" si="0"/>
        <v>1</v>
      </c>
      <c r="J22" s="33"/>
      <c r="K22" s="33"/>
      <c r="L22" s="33"/>
      <c r="M22" s="33"/>
      <c r="N22" s="33">
        <v>1120</v>
      </c>
      <c r="O22" s="33"/>
      <c r="P22" s="33"/>
      <c r="Q22" s="33"/>
      <c r="R22" s="144"/>
    </row>
    <row r="23" spans="2:18" ht="12" x14ac:dyDescent="0.2">
      <c r="B23" s="27"/>
      <c r="C23" s="189"/>
      <c r="D23" s="70" t="s">
        <v>457</v>
      </c>
      <c r="E23" s="105" t="s">
        <v>471</v>
      </c>
      <c r="F23" s="148" t="str">
        <f>IFERROR(VLOOKUP(D23,BD!$B:$D,2,FALSE),"")</f>
        <v>ABB</v>
      </c>
      <c r="G23" s="148" t="str">
        <f>IFERROR(VLOOKUP(E23,BD!$B:$D,2,FALSE),"")</f>
        <v>ABB</v>
      </c>
      <c r="H23" s="149">
        <f>IF(COUNT(J23:R23)&gt;=5,SUM(LARGE(J23:R23,{1,2,3,4,5})),IF(COUNT(J23:R23)=4,SUM(LARGE(J23:R23,{1,2,3,4})),IF(COUNT(J23:R23)=3,SUM(LARGE(J23:R23,{1,2,3})),IF(COUNT(J23:R23)=2,SUM(LARGE(J23:R23,{1,2})),IF(COUNT(J23:R23)=1,SUM(LARGE(J23:R23,{1})),0)))))</f>
        <v>1120</v>
      </c>
      <c r="I23" s="150">
        <f t="shared" si="0"/>
        <v>1</v>
      </c>
      <c r="J23" s="33"/>
      <c r="K23" s="33"/>
      <c r="L23" s="33"/>
      <c r="M23" s="33">
        <v>1120</v>
      </c>
      <c r="N23" s="33"/>
      <c r="O23" s="33"/>
      <c r="P23" s="33"/>
      <c r="Q23" s="33"/>
      <c r="R23" s="144"/>
    </row>
    <row r="24" spans="2:18" ht="12" x14ac:dyDescent="0.2">
      <c r="B24" s="27"/>
      <c r="C24" s="189"/>
      <c r="D24" s="70" t="s">
        <v>633</v>
      </c>
      <c r="E24" s="105" t="s">
        <v>835</v>
      </c>
      <c r="F24" s="148" t="str">
        <f>IFERROR(VLOOKUP(D24,BD!$B:$D,2,FALSE),"")</f>
        <v>CC</v>
      </c>
      <c r="G24" s="243" t="s">
        <v>354</v>
      </c>
      <c r="H24" s="149">
        <f>IF(COUNT(J24:R24)&gt;=5,SUM(LARGE(J24:R24,{1,2,3,4,5})),IF(COUNT(J24:R24)=4,SUM(LARGE(J24:R24,{1,2,3,4})),IF(COUNT(J24:R24)=3,SUM(LARGE(J24:R24,{1,2,3})),IF(COUNT(J24:R24)=2,SUM(LARGE(J24:R24,{1,2})),IF(COUNT(J24:R24)=1,SUM(LARGE(J24:R24,{1})),0)))))</f>
        <v>1120</v>
      </c>
      <c r="I24" s="150">
        <f t="shared" si="0"/>
        <v>1</v>
      </c>
      <c r="J24" s="33"/>
      <c r="K24" s="33"/>
      <c r="L24" s="33"/>
      <c r="M24" s="33"/>
      <c r="N24" s="33">
        <v>1120</v>
      </c>
      <c r="O24" s="33"/>
      <c r="P24" s="33"/>
      <c r="Q24" s="33"/>
      <c r="R24" s="144"/>
    </row>
    <row r="25" spans="2:18" ht="12" x14ac:dyDescent="0.2">
      <c r="B25" s="27"/>
      <c r="C25" s="189"/>
      <c r="D25" s="70" t="s">
        <v>618</v>
      </c>
      <c r="E25" s="105" t="s">
        <v>626</v>
      </c>
      <c r="F25" s="243" t="s">
        <v>354</v>
      </c>
      <c r="G25" s="243" t="s">
        <v>354</v>
      </c>
      <c r="H25" s="149">
        <f>IF(COUNT(J25:R25)&gt;=5,SUM(LARGE(J25:R25,{1,2,3,4,5})),IF(COUNT(J25:R25)=4,SUM(LARGE(J25:R25,{1,2,3,4})),IF(COUNT(J25:R25)=3,SUM(LARGE(J25:R25,{1,2,3})),IF(COUNT(J25:R25)=2,SUM(LARGE(J25:R25,{1,2})),IF(COUNT(J25:R25)=1,SUM(LARGE(J25:R25,{1})),0)))))</f>
        <v>1120</v>
      </c>
      <c r="I25" s="150">
        <f t="shared" si="0"/>
        <v>1</v>
      </c>
      <c r="J25" s="33"/>
      <c r="K25" s="33"/>
      <c r="L25" s="33"/>
      <c r="M25" s="33"/>
      <c r="N25" s="33"/>
      <c r="O25" s="33"/>
      <c r="P25" s="33">
        <v>1120</v>
      </c>
      <c r="Q25" s="33"/>
      <c r="R25" s="144"/>
    </row>
    <row r="26" spans="2:18" ht="12" x14ac:dyDescent="0.2">
      <c r="B26" s="27"/>
      <c r="C26" s="189">
        <v>17</v>
      </c>
      <c r="D26" s="70" t="s">
        <v>639</v>
      </c>
      <c r="E26" s="105" t="s">
        <v>627</v>
      </c>
      <c r="F26" s="148" t="str">
        <f>IFERROR(VLOOKUP(D26,BD!$B:$D,2,FALSE),"")</f>
        <v>BME</v>
      </c>
      <c r="G26" s="148" t="str">
        <f>IFERROR(VLOOKUP(E26,BD!$B:$D,2,FALSE),"")</f>
        <v>BME</v>
      </c>
      <c r="H26" s="149">
        <f>IF(COUNT(J26:R26)&gt;=5,SUM(LARGE(J26:R26,{1,2,3,4,5})),IF(COUNT(J26:R26)=4,SUM(LARGE(J26:R26,{1,2,3,4})),IF(COUNT(J26:R26)=3,SUM(LARGE(J26:R26,{1,2,3})),IF(COUNT(J26:R26)=2,SUM(LARGE(J26:R26,{1,2})),IF(COUNT(J26:R26)=1,SUM(LARGE(J26:R26,{1})),0)))))</f>
        <v>1080</v>
      </c>
      <c r="I26" s="150">
        <f t="shared" si="0"/>
        <v>2</v>
      </c>
      <c r="J26" s="33"/>
      <c r="K26" s="33"/>
      <c r="L26" s="33"/>
      <c r="M26" s="33"/>
      <c r="N26" s="33">
        <v>640</v>
      </c>
      <c r="O26" s="33">
        <v>440</v>
      </c>
      <c r="P26" s="33"/>
      <c r="Q26" s="33"/>
      <c r="R26" s="144"/>
    </row>
    <row r="27" spans="2:18" ht="12" x14ac:dyDescent="0.2">
      <c r="B27" s="27"/>
      <c r="C27" s="189">
        <v>18</v>
      </c>
      <c r="D27" s="2" t="s">
        <v>196</v>
      </c>
      <c r="E27" s="105" t="s">
        <v>381</v>
      </c>
      <c r="F27" s="148" t="str">
        <f>IFERROR(VLOOKUP(D27,BD!$B:$D,2,FALSE),"")</f>
        <v>GRESFI</v>
      </c>
      <c r="G27" s="148" t="str">
        <f>IFERROR(VLOOKUP(E27,BD!$B:$D,2,FALSE),"")</f>
        <v>GRESFI</v>
      </c>
      <c r="H27" s="149">
        <f>IF(COUNT(J27:R27)&gt;=5,SUM(LARGE(J27:R27,{1,2,3,4,5})),IF(COUNT(J27:R27)=4,SUM(LARGE(J27:R27,{1,2,3,4})),IF(COUNT(J27:R27)=3,SUM(LARGE(J27:R27,{1,2,3})),IF(COUNT(J27:R27)=2,SUM(LARGE(J27:R27,{1,2})),IF(COUNT(J27:R27)=1,SUM(LARGE(J27:R27,{1})),0)))))</f>
        <v>880</v>
      </c>
      <c r="I27" s="150">
        <f t="shared" si="0"/>
        <v>1</v>
      </c>
      <c r="J27" s="33"/>
      <c r="K27" s="33">
        <v>880</v>
      </c>
      <c r="L27" s="33"/>
      <c r="M27" s="33"/>
      <c r="N27" s="33"/>
      <c r="O27" s="33"/>
      <c r="P27" s="33"/>
      <c r="Q27" s="33"/>
      <c r="R27" s="144"/>
    </row>
    <row r="28" spans="2:18" ht="12" x14ac:dyDescent="0.2">
      <c r="B28" s="27"/>
      <c r="C28" s="189"/>
      <c r="D28" s="2" t="s">
        <v>196</v>
      </c>
      <c r="E28" s="2" t="s">
        <v>379</v>
      </c>
      <c r="F28" s="148" t="str">
        <f>IFERROR(VLOOKUP(D28,BD!$B:$D,2,FALSE),"")</f>
        <v>GRESFI</v>
      </c>
      <c r="G28" s="148" t="str">
        <f>IFERROR(VLOOKUP(E28,BD!$B:$D,2,FALSE),"")</f>
        <v>GRESFI</v>
      </c>
      <c r="H28" s="149">
        <f>IF(COUNT(J28:R28)&gt;=5,SUM(LARGE(J28:R28,{1,2,3,4,5})),IF(COUNT(J28:R28)=4,SUM(LARGE(J28:R28,{1,2,3,4})),IF(COUNT(J28:R28)=3,SUM(LARGE(J28:R28,{1,2,3})),IF(COUNT(J28:R28)=2,SUM(LARGE(J28:R28,{1,2})),IF(COUNT(J28:R28)=1,SUM(LARGE(J28:R28,{1})),0)))))</f>
        <v>880</v>
      </c>
      <c r="I28" s="150">
        <f t="shared" si="0"/>
        <v>1</v>
      </c>
      <c r="J28" s="33"/>
      <c r="K28" s="33"/>
      <c r="L28" s="33"/>
      <c r="M28" s="33"/>
      <c r="N28" s="33">
        <v>880</v>
      </c>
      <c r="O28" s="33"/>
      <c r="P28" s="33"/>
      <c r="Q28" s="33"/>
      <c r="R28" s="144"/>
    </row>
    <row r="29" spans="2:18" ht="12" x14ac:dyDescent="0.2">
      <c r="B29" s="27"/>
      <c r="C29" s="189"/>
      <c r="D29" s="70" t="s">
        <v>210</v>
      </c>
      <c r="E29" s="105" t="s">
        <v>213</v>
      </c>
      <c r="F29" s="148" t="str">
        <f>IFERROR(VLOOKUP(D29,BD!$B:$D,2,FALSE),"")</f>
        <v>GRESFI</v>
      </c>
      <c r="G29" s="148" t="str">
        <f>IFERROR(VLOOKUP(E29,BD!$B:$D,2,FALSE),"")</f>
        <v>GRESFI</v>
      </c>
      <c r="H29" s="149">
        <f>IF(COUNT(J29:R29)&gt;=5,SUM(LARGE(J29:R29,{1,2,3,4,5})),IF(COUNT(J29:R29)=4,SUM(LARGE(J29:R29,{1,2,3,4})),IF(COUNT(J29:R29)=3,SUM(LARGE(J29:R29,{1,2,3})),IF(COUNT(J29:R29)=2,SUM(LARGE(J29:R29,{1,2})),IF(COUNT(J29:R29)=1,SUM(LARGE(J29:R29,{1})),0)))))</f>
        <v>880</v>
      </c>
      <c r="I29" s="150">
        <f t="shared" si="0"/>
        <v>1</v>
      </c>
      <c r="J29" s="33"/>
      <c r="K29" s="33"/>
      <c r="L29" s="33"/>
      <c r="M29" s="33">
        <v>880</v>
      </c>
      <c r="N29" s="33"/>
      <c r="O29" s="33"/>
      <c r="P29" s="33"/>
      <c r="Q29" s="33"/>
      <c r="R29" s="144"/>
    </row>
    <row r="30" spans="2:18" ht="12" x14ac:dyDescent="0.2">
      <c r="B30" s="27"/>
      <c r="C30" s="189"/>
      <c r="D30" s="70" t="s">
        <v>831</v>
      </c>
      <c r="E30" s="105" t="s">
        <v>837</v>
      </c>
      <c r="F30" s="148" t="str">
        <f>IFERROR(VLOOKUP(D30,BD!$B:$D,2,FALSE),"")</f>
        <v>ASERP</v>
      </c>
      <c r="G30" s="148" t="str">
        <f>IFERROR(VLOOKUP(E30,BD!$B:$D,2,FALSE),"")</f>
        <v>ASERP</v>
      </c>
      <c r="H30" s="149">
        <f>IF(COUNT(J30:R30)&gt;=5,SUM(LARGE(J30:R30,{1,2,3,4,5})),IF(COUNT(J30:R30)=4,SUM(LARGE(J30:R30,{1,2,3,4})),IF(COUNT(J30:R30)=3,SUM(LARGE(J30:R30,{1,2,3})),IF(COUNT(J30:R30)=2,SUM(LARGE(J30:R30,{1,2})),IF(COUNT(J30:R30)=1,SUM(LARGE(J30:R30,{1})),0)))))</f>
        <v>880</v>
      </c>
      <c r="I30" s="150">
        <f t="shared" si="0"/>
        <v>1</v>
      </c>
      <c r="J30" s="33"/>
      <c r="K30" s="33"/>
      <c r="L30" s="33"/>
      <c r="M30" s="33"/>
      <c r="N30" s="33"/>
      <c r="O30" s="33"/>
      <c r="P30" s="33">
        <v>880</v>
      </c>
      <c r="Q30" s="33"/>
      <c r="R30" s="144"/>
    </row>
    <row r="31" spans="2:18" ht="12" x14ac:dyDescent="0.2">
      <c r="B31" s="27"/>
      <c r="C31" s="189">
        <v>22</v>
      </c>
      <c r="D31" s="70" t="s">
        <v>596</v>
      </c>
      <c r="E31" s="105" t="s">
        <v>638</v>
      </c>
      <c r="F31" s="148" t="str">
        <f>IFERROR(VLOOKUP(D31,BD!$B:$D,2,FALSE),"")</f>
        <v>CC</v>
      </c>
      <c r="G31" s="148" t="str">
        <f>IFERROR(VLOOKUP(E31,BD!$B:$D,2,FALSE),"")</f>
        <v>CC</v>
      </c>
      <c r="H31" s="149">
        <f>IF(COUNT(J31:R31)&gt;=5,SUM(LARGE(J31:R31,{1,2,3,4,5})),IF(COUNT(J31:R31)=4,SUM(LARGE(J31:R31,{1,2,3,4})),IF(COUNT(J31:R31)=3,SUM(LARGE(J31:R31,{1,2,3})),IF(COUNT(J31:R31)=2,SUM(LARGE(J31:R31,{1,2})),IF(COUNT(J31:R31)=1,SUM(LARGE(J31:R31,{1})),0)))))</f>
        <v>800</v>
      </c>
      <c r="I31" s="150">
        <f t="shared" si="0"/>
        <v>1</v>
      </c>
      <c r="J31" s="33"/>
      <c r="K31" s="33"/>
      <c r="L31" s="33">
        <v>800</v>
      </c>
      <c r="M31" s="33"/>
      <c r="N31" s="33"/>
      <c r="O31" s="33"/>
      <c r="P31" s="33"/>
      <c r="Q31" s="33"/>
      <c r="R31" s="144"/>
    </row>
    <row r="32" spans="2:18" ht="12" x14ac:dyDescent="0.2">
      <c r="B32" s="27"/>
      <c r="C32" s="189"/>
      <c r="D32" s="70" t="s">
        <v>369</v>
      </c>
      <c r="E32" s="105" t="s">
        <v>856</v>
      </c>
      <c r="F32" s="148" t="str">
        <f>IFERROR(VLOOKUP(D32,BD!$B:$D,2,FALSE),"")</f>
        <v>REALEZA</v>
      </c>
      <c r="G32" s="148" t="str">
        <f>IFERROR(VLOOKUP(E32,BD!$B:$D,2,FALSE),"")</f>
        <v>AVULSO</v>
      </c>
      <c r="H32" s="149">
        <f>IF(COUNT(J32:R32)&gt;=5,SUM(LARGE(J32:R32,{1,2,3,4,5})),IF(COUNT(J32:R32)=4,SUM(LARGE(J32:R32,{1,2,3,4})),IF(COUNT(J32:R32)=3,SUM(LARGE(J32:R32,{1,2,3})),IF(COUNT(J32:R32)=2,SUM(LARGE(J32:R32,{1,2})),IF(COUNT(J32:R32)=1,SUM(LARGE(J32:R32,{1})),0)))))</f>
        <v>800</v>
      </c>
      <c r="I32" s="150">
        <f t="shared" si="0"/>
        <v>1</v>
      </c>
      <c r="J32" s="33"/>
      <c r="K32" s="33"/>
      <c r="L32" s="33"/>
      <c r="M32" s="33"/>
      <c r="N32" s="33"/>
      <c r="O32" s="33"/>
      <c r="P32" s="33"/>
      <c r="Q32" s="33">
        <v>800</v>
      </c>
      <c r="R32" s="144"/>
    </row>
    <row r="33" spans="2:18" ht="12" x14ac:dyDescent="0.2">
      <c r="B33" s="27"/>
      <c r="C33" s="189">
        <v>24</v>
      </c>
      <c r="D33" s="70" t="s">
        <v>746</v>
      </c>
      <c r="E33" s="105" t="s">
        <v>466</v>
      </c>
      <c r="F33" s="148" t="str">
        <f>IFERROR(VLOOKUP(D33,BD!$B:$D,2,FALSE),"")</f>
        <v>BME</v>
      </c>
      <c r="G33" s="148" t="str">
        <f>IFERROR(VLOOKUP(E33,BD!$B:$D,2,FALSE),"")</f>
        <v>BME</v>
      </c>
      <c r="H33" s="149">
        <f>IF(COUNT(J33:R33)&gt;=5,SUM(LARGE(J33:R33,{1,2,3,4,5})),IF(COUNT(J33:R33)=4,SUM(LARGE(J33:R33,{1,2,3,4})),IF(COUNT(J33:R33)=3,SUM(LARGE(J33:R33,{1,2,3})),IF(COUNT(J33:R33)=2,SUM(LARGE(J33:R33,{1,2})),IF(COUNT(J33:R33)=1,SUM(LARGE(J33:R33,{1})),0)))))</f>
        <v>680</v>
      </c>
      <c r="I33" s="150">
        <f t="shared" si="0"/>
        <v>1</v>
      </c>
      <c r="J33" s="33"/>
      <c r="K33" s="33"/>
      <c r="L33" s="33">
        <v>680</v>
      </c>
      <c r="M33" s="33"/>
      <c r="N33" s="33"/>
      <c r="O33" s="33"/>
      <c r="P33" s="33"/>
      <c r="Q33" s="33"/>
      <c r="R33" s="144"/>
    </row>
    <row r="34" spans="2:18" ht="12" x14ac:dyDescent="0.2">
      <c r="B34" s="27"/>
      <c r="C34" s="189"/>
      <c r="D34" s="70" t="s">
        <v>855</v>
      </c>
      <c r="E34" s="105" t="s">
        <v>858</v>
      </c>
      <c r="F34" s="148" t="str">
        <f>IFERROR(VLOOKUP(D34,BD!$B:$D,2,FALSE),"")</f>
        <v>ASSVP</v>
      </c>
      <c r="G34" s="148" t="str">
        <f>IFERROR(VLOOKUP(E34,BD!$B:$D,2,FALSE),"")</f>
        <v>ASSVP</v>
      </c>
      <c r="H34" s="149">
        <f>IF(COUNT(J34:R34)&gt;=5,SUM(LARGE(J34:R34,{1,2,3,4,5})),IF(COUNT(J34:R34)=4,SUM(LARGE(J34:R34,{1,2,3,4})),IF(COUNT(J34:R34)=3,SUM(LARGE(J34:R34,{1,2,3})),IF(COUNT(J34:R34)=2,SUM(LARGE(J34:R34,{1,2})),IF(COUNT(J34:R34)=1,SUM(LARGE(J34:R34,{1})),0)))))</f>
        <v>680</v>
      </c>
      <c r="I34" s="150">
        <f t="shared" si="0"/>
        <v>1</v>
      </c>
      <c r="J34" s="33"/>
      <c r="K34" s="33"/>
      <c r="L34" s="33"/>
      <c r="M34" s="33"/>
      <c r="N34" s="33"/>
      <c r="O34" s="33"/>
      <c r="P34" s="33"/>
      <c r="Q34" s="33">
        <v>680</v>
      </c>
      <c r="R34" s="144"/>
    </row>
    <row r="35" spans="2:18" ht="12" x14ac:dyDescent="0.2">
      <c r="B35" s="27"/>
      <c r="C35" s="189">
        <v>26</v>
      </c>
      <c r="D35" s="70" t="s">
        <v>456</v>
      </c>
      <c r="E35" s="105" t="s">
        <v>482</v>
      </c>
      <c r="F35" s="148" t="str">
        <f>IFERROR(VLOOKUP(D35,BD!$B:$D,2,FALSE),"")</f>
        <v>ZARDO</v>
      </c>
      <c r="G35" s="148" t="str">
        <f>IFERROR(VLOOKUP(E35,BD!$B:$D,2,FALSE),"")</f>
        <v>ZARDO</v>
      </c>
      <c r="H35" s="149">
        <f>IF(COUNT(J35:R35)&gt;=5,SUM(LARGE(J35:R35,{1,2,3,4,5})),IF(COUNT(J35:R35)=4,SUM(LARGE(J35:R35,{1,2,3,4})),IF(COUNT(J35:R35)=3,SUM(LARGE(J35:R35,{1,2,3})),IF(COUNT(J35:R35)=2,SUM(LARGE(J35:R35,{1,2})),IF(COUNT(J35:R35)=1,SUM(LARGE(J35:R35,{1})),0)))))</f>
        <v>640</v>
      </c>
      <c r="I35" s="150">
        <f t="shared" si="0"/>
        <v>1</v>
      </c>
      <c r="J35" s="33"/>
      <c r="K35" s="33"/>
      <c r="L35" s="33"/>
      <c r="M35" s="33"/>
      <c r="N35" s="33">
        <v>640</v>
      </c>
      <c r="O35" s="33"/>
      <c r="P35" s="33"/>
      <c r="Q35" s="33"/>
      <c r="R35" s="144"/>
    </row>
    <row r="36" spans="2:18" ht="12" x14ac:dyDescent="0.2">
      <c r="B36" s="27"/>
      <c r="C36" s="189"/>
      <c r="D36" s="70" t="s">
        <v>729</v>
      </c>
      <c r="E36" s="105" t="s">
        <v>817</v>
      </c>
      <c r="F36" s="243" t="s">
        <v>880</v>
      </c>
      <c r="G36" s="243" t="s">
        <v>880</v>
      </c>
      <c r="H36" s="149">
        <f>IF(COUNT(J36:R36)&gt;=5,SUM(LARGE(J36:R36,{1,2,3,4,5})),IF(COUNT(J36:R36)=4,SUM(LARGE(J36:R36,{1,2,3,4})),IF(COUNT(J36:R36)=3,SUM(LARGE(J36:R36,{1,2,3})),IF(COUNT(J36:R36)=2,SUM(LARGE(J36:R36,{1,2})),IF(COUNT(J36:R36)=1,SUM(LARGE(J36:R36,{1})),0)))))</f>
        <v>640</v>
      </c>
      <c r="I36" s="150">
        <f t="shared" si="0"/>
        <v>1</v>
      </c>
      <c r="J36" s="33"/>
      <c r="K36" s="33"/>
      <c r="L36" s="33"/>
      <c r="M36" s="33"/>
      <c r="N36" s="33">
        <v>640</v>
      </c>
      <c r="O36" s="33"/>
      <c r="P36" s="33"/>
      <c r="Q36" s="33"/>
      <c r="R36" s="144"/>
    </row>
    <row r="37" spans="2:18" ht="12" x14ac:dyDescent="0.2">
      <c r="B37" s="27"/>
      <c r="C37" s="189"/>
      <c r="D37" s="70" t="s">
        <v>112</v>
      </c>
      <c r="E37" s="105" t="s">
        <v>625</v>
      </c>
      <c r="F37" s="148" t="str">
        <f>IFERROR(VLOOKUP(D37,BD!$B:$D,2,FALSE),"")</f>
        <v>BME</v>
      </c>
      <c r="G37" s="148" t="str">
        <f>IFERROR(VLOOKUP(E37,BD!$B:$D,2,FALSE),"")</f>
        <v>BME</v>
      </c>
      <c r="H37" s="149">
        <f>IF(COUNT(J37:R37)&gt;=5,SUM(LARGE(J37:R37,{1,2,3,4,5})),IF(COUNT(J37:R37)=4,SUM(LARGE(J37:R37,{1,2,3,4})),IF(COUNT(J37:R37)=3,SUM(LARGE(J37:R37,{1,2,3})),IF(COUNT(J37:R37)=2,SUM(LARGE(J37:R37,{1,2})),IF(COUNT(J37:R37)=1,SUM(LARGE(J37:R37,{1})),0)))))</f>
        <v>640</v>
      </c>
      <c r="I37" s="150">
        <f t="shared" si="0"/>
        <v>1</v>
      </c>
      <c r="J37" s="33"/>
      <c r="K37" s="33"/>
      <c r="L37" s="33"/>
      <c r="M37" s="33"/>
      <c r="N37" s="33">
        <v>640</v>
      </c>
      <c r="O37" s="33"/>
      <c r="P37" s="33"/>
      <c r="Q37" s="33"/>
      <c r="R37" s="144"/>
    </row>
    <row r="38" spans="2:18" ht="12" x14ac:dyDescent="0.2">
      <c r="B38" s="27"/>
      <c r="C38" s="189">
        <v>29</v>
      </c>
      <c r="D38" s="70" t="s">
        <v>147</v>
      </c>
      <c r="E38" s="105" t="s">
        <v>857</v>
      </c>
      <c r="F38" s="148" t="str">
        <f>IFERROR(VLOOKUP(D38,BD!$B:$D,2,FALSE),"")</f>
        <v>ASSVP</v>
      </c>
      <c r="G38" s="148" t="str">
        <f>IFERROR(VLOOKUP(E38,BD!$B:$D,2,FALSE),"")</f>
        <v>ASSVP</v>
      </c>
      <c r="H38" s="149">
        <f>IF(COUNT(J38:R38)&gt;=5,SUM(LARGE(J38:R38,{1,2,3,4,5})),IF(COUNT(J38:R38)=4,SUM(LARGE(J38:R38,{1,2,3,4})),IF(COUNT(J38:R38)=3,SUM(LARGE(J38:R38,{1,2,3})),IF(COUNT(J38:R38)=2,SUM(LARGE(J38:R38,{1,2})),IF(COUNT(J38:R38)=1,SUM(LARGE(J38:R38,{1})),0)))))</f>
        <v>560</v>
      </c>
      <c r="I38" s="150">
        <f t="shared" si="0"/>
        <v>1</v>
      </c>
      <c r="J38" s="33"/>
      <c r="K38" s="33"/>
      <c r="L38" s="33"/>
      <c r="M38" s="33"/>
      <c r="N38" s="33"/>
      <c r="O38" s="33"/>
      <c r="P38" s="33"/>
      <c r="Q38" s="33">
        <v>560</v>
      </c>
      <c r="R38" s="144"/>
    </row>
    <row r="39" spans="2:18" ht="12" x14ac:dyDescent="0.2">
      <c r="B39" s="27"/>
      <c r="C39" s="1"/>
      <c r="D39" s="70"/>
      <c r="E39" s="105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IF(COUNT(J39:R39)&gt;=5,SUM(LARGE(J39:R39,{1,2,3,4,5})),IF(COUNT(J39:R39)=4,SUM(LARGE(J39:R39,{1,2,3,4})),IF(COUNT(J39:R39)=3,SUM(LARGE(J39:R39,{1,2,3})),IF(COUNT(J39:R39)=2,SUM(LARGE(J39:R39,{1,2})),IF(COUNT(J39:R39)=1,SUM(LARGE(J39:R39,{1})),0)))))</f>
        <v>0</v>
      </c>
      <c r="I39" s="150">
        <f t="shared" ref="I39" si="1">COUNT(J39:R39)-COUNTIF(J39:R39,"=0")</f>
        <v>0</v>
      </c>
      <c r="J39" s="33"/>
      <c r="K39" s="33"/>
      <c r="L39" s="33"/>
      <c r="M39" s="33"/>
      <c r="N39" s="33"/>
      <c r="O39" s="33"/>
      <c r="P39" s="33"/>
      <c r="Q39" s="33"/>
      <c r="R39" s="144"/>
    </row>
    <row r="40" spans="2:18" ht="6" customHeight="1" x14ac:dyDescent="0.2">
      <c r="B40" s="32"/>
      <c r="C40" s="14"/>
      <c r="D40" s="117"/>
      <c r="E40" s="118"/>
      <c r="F40" s="119"/>
      <c r="G40" s="119"/>
      <c r="H40" s="146"/>
      <c r="I40" s="147"/>
      <c r="J40" s="120"/>
      <c r="K40" s="120"/>
      <c r="L40" s="120"/>
      <c r="M40" s="120"/>
      <c r="N40" s="120"/>
      <c r="O40" s="120"/>
      <c r="P40" s="120"/>
      <c r="Q40" s="120"/>
      <c r="R40" s="144"/>
    </row>
    <row r="41" spans="2:18" ht="12" x14ac:dyDescent="0.2">
      <c r="B41" s="27"/>
      <c r="C41" s="1" t="s">
        <v>150</v>
      </c>
      <c r="D41" s="70" t="s">
        <v>615</v>
      </c>
      <c r="E41" s="70" t="s">
        <v>245</v>
      </c>
      <c r="F41" s="148" t="str">
        <f>IFERROR(VLOOKUP(D41,BD!$B:$D,2,FALSE),"")</f>
        <v>ZARDO</v>
      </c>
      <c r="G41" s="148" t="str">
        <f>IFERROR(VLOOKUP(E41,BD!$B:$D,2,FALSE),"")</f>
        <v>ZARDO</v>
      </c>
      <c r="H41" s="149">
        <f>IF(COUNT(J41:R41)&gt;=5,SUM(LARGE(J41:R41,{1,2,3,4,5})),IF(COUNT(J41:R41)=4,SUM(LARGE(J41:R41,{1,2,3,4})),IF(COUNT(J41:R41)=3,SUM(LARGE(J41:R41,{1,2,3})),IF(COUNT(J41:R41)=2,SUM(LARGE(J41:R41,{1,2})),IF(COUNT(J41:R41)=1,SUM(LARGE(J41:R41,{1})),0)))))</f>
        <v>1600</v>
      </c>
      <c r="I41" s="150">
        <f>COUNT(J41:R41)-COUNTIF(J41:R41,"=0")</f>
        <v>1</v>
      </c>
      <c r="J41" s="33"/>
      <c r="K41" s="33">
        <v>1600</v>
      </c>
      <c r="L41" s="33"/>
      <c r="M41" s="33"/>
      <c r="N41" s="33"/>
      <c r="O41" s="33"/>
      <c r="P41" s="33"/>
      <c r="Q41" s="33"/>
      <c r="R41" s="144"/>
    </row>
    <row r="42" spans="2:18" x14ac:dyDescent="0.2">
      <c r="B42" s="31"/>
      <c r="C42" s="17"/>
      <c r="D42" s="17"/>
      <c r="E42" s="17"/>
      <c r="F42" s="95"/>
      <c r="G42" s="95"/>
      <c r="H42" s="18"/>
      <c r="I42" s="18"/>
      <c r="J42" s="17"/>
      <c r="K42" s="17"/>
      <c r="L42" s="17"/>
      <c r="M42" s="17"/>
      <c r="N42" s="17"/>
      <c r="O42" s="17"/>
      <c r="P42" s="17"/>
      <c r="Q42" s="17"/>
      <c r="R42" s="144"/>
    </row>
    <row r="43" spans="2:18" s="21" customFormat="1" x14ac:dyDescent="0.2">
      <c r="B43" s="28"/>
      <c r="C43" s="19"/>
      <c r="D43" s="20"/>
      <c r="E43" s="20" t="str">
        <f>SM!$D$41</f>
        <v>CONTAGEM DE SEMANAS</v>
      </c>
      <c r="F43" s="95"/>
      <c r="G43" s="95"/>
      <c r="H43" s="18"/>
      <c r="I43" s="18"/>
      <c r="J43" s="102">
        <f>SM!H$41</f>
        <v>52</v>
      </c>
      <c r="K43" s="102">
        <f>SM!I$41</f>
        <v>30</v>
      </c>
      <c r="L43" s="102">
        <f>SM!J$41</f>
        <v>25</v>
      </c>
      <c r="M43" s="102">
        <f>SM!K$41</f>
        <v>22</v>
      </c>
      <c r="N43" s="102">
        <f>SM!L$41</f>
        <v>10</v>
      </c>
      <c r="O43" s="102">
        <f>SM!M$41</f>
        <v>6</v>
      </c>
      <c r="P43" s="102">
        <f>SM!N$41</f>
        <v>2</v>
      </c>
      <c r="Q43" s="102">
        <f>SM!O$41</f>
        <v>1</v>
      </c>
      <c r="R43" s="145"/>
    </row>
  </sheetData>
  <sheetProtection selectLockedCells="1" selectUnlockedCells="1"/>
  <sortState ref="D10:Q38">
    <sortCondition descending="1" ref="H10:H38"/>
    <sortCondition descending="1" ref="I10:I38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27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55.85546875" style="49" customWidth="1"/>
    <col min="5" max="5" width="10.85546875" style="81" customWidth="1"/>
    <col min="6" max="6" width="10.85546875" style="84" customWidth="1"/>
    <col min="7" max="7" width="10.85546875" style="49" customWidth="1"/>
    <col min="8" max="8" width="10.85546875" style="81" customWidth="1"/>
    <col min="9" max="16" width="8.28515625" style="49" customWidth="1"/>
    <col min="17" max="17" width="1.85546875" style="49" customWidth="1"/>
    <col min="18" max="16384" width="9.28515625" style="49"/>
  </cols>
  <sheetData>
    <row r="2" spans="2:17" ht="12" x14ac:dyDescent="0.2">
      <c r="B2" s="48" t="str">
        <f>SM!B2</f>
        <v>RANKING ESTADUAL - 2017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  <c r="P2" s="52"/>
    </row>
    <row r="3" spans="2:17" ht="12" x14ac:dyDescent="0.2">
      <c r="B3" s="53" t="s">
        <v>9</v>
      </c>
      <c r="D3" s="8">
        <f>SM!D3</f>
        <v>43052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  <c r="P3" s="52"/>
    </row>
    <row r="4" spans="2:17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  <c r="P4" s="52"/>
    </row>
    <row r="5" spans="2:17" ht="6" customHeight="1" x14ac:dyDescent="0.2">
      <c r="B5" s="57"/>
      <c r="C5" s="58"/>
      <c r="D5" s="58"/>
      <c r="E5" s="86"/>
      <c r="F5" s="87"/>
      <c r="G5" s="59"/>
      <c r="H5" s="60"/>
      <c r="I5" s="61"/>
      <c r="J5" s="61"/>
      <c r="K5" s="61"/>
      <c r="L5" s="61"/>
      <c r="M5" s="61"/>
      <c r="N5" s="61"/>
      <c r="O5" s="61"/>
      <c r="P5" s="61"/>
      <c r="Q5" s="162"/>
    </row>
    <row r="6" spans="2:17" ht="12" customHeight="1" x14ac:dyDescent="0.2">
      <c r="B6" s="62"/>
      <c r="C6" s="222" t="s">
        <v>1</v>
      </c>
      <c r="D6" s="222" t="s">
        <v>37</v>
      </c>
      <c r="E6" s="218" t="s">
        <v>35</v>
      </c>
      <c r="F6" s="227" t="s">
        <v>36</v>
      </c>
      <c r="G6" s="228" t="str">
        <f>SM!F6</f>
        <v>TOTAL RK52</v>
      </c>
      <c r="H6" s="226" t="str">
        <f>SM!G6</f>
        <v>Torneios</v>
      </c>
      <c r="I6" s="11" t="str">
        <f>SM!H6</f>
        <v>4o</v>
      </c>
      <c r="J6" s="11" t="str">
        <f>SM!I6</f>
        <v>1o</v>
      </c>
      <c r="K6" s="11" t="str">
        <f>SM!J6</f>
        <v>1o</v>
      </c>
      <c r="L6" s="11" t="str">
        <f>SM!K6</f>
        <v>2o</v>
      </c>
      <c r="M6" s="11" t="str">
        <f>SM!L6</f>
        <v>3o</v>
      </c>
      <c r="N6" s="11" t="str">
        <f>SM!M6</f>
        <v>2o</v>
      </c>
      <c r="O6" s="11" t="str">
        <f>SM!N6</f>
        <v>4o</v>
      </c>
      <c r="P6" s="11" t="str">
        <f>SM!O6</f>
        <v>1o</v>
      </c>
      <c r="Q6" s="163"/>
    </row>
    <row r="7" spans="2:17" ht="12" x14ac:dyDescent="0.2">
      <c r="B7" s="62"/>
      <c r="C7" s="222"/>
      <c r="D7" s="222"/>
      <c r="E7" s="218"/>
      <c r="F7" s="227"/>
      <c r="G7" s="228"/>
      <c r="H7" s="226"/>
      <c r="I7" s="12" t="str">
        <f>SM!H7</f>
        <v>EST</v>
      </c>
      <c r="J7" s="12" t="str">
        <f>SM!I7</f>
        <v>EST</v>
      </c>
      <c r="K7" s="12" t="str">
        <f>SM!J7</f>
        <v>M-CWB</v>
      </c>
      <c r="L7" s="12" t="str">
        <f>SM!K7</f>
        <v>EST</v>
      </c>
      <c r="M7" s="12" t="str">
        <f>SM!L7</f>
        <v>EST</v>
      </c>
      <c r="N7" s="12" t="str">
        <f>SM!M7</f>
        <v>M-CWB</v>
      </c>
      <c r="O7" s="12" t="str">
        <f>SM!N7</f>
        <v>EST</v>
      </c>
      <c r="P7" s="12" t="str">
        <f>SM!O7</f>
        <v>M-OES</v>
      </c>
      <c r="Q7" s="163"/>
    </row>
    <row r="8" spans="2:17" ht="12" x14ac:dyDescent="0.2">
      <c r="B8" s="64"/>
      <c r="C8" s="222"/>
      <c r="D8" s="222"/>
      <c r="E8" s="218"/>
      <c r="F8" s="227"/>
      <c r="G8" s="228"/>
      <c r="H8" s="226"/>
      <c r="I8" s="13">
        <f>SM!H8</f>
        <v>42689</v>
      </c>
      <c r="J8" s="13">
        <f>SM!I8</f>
        <v>42849</v>
      </c>
      <c r="K8" s="13">
        <f>SM!J8</f>
        <v>42884</v>
      </c>
      <c r="L8" s="13">
        <f>SM!K8</f>
        <v>42905</v>
      </c>
      <c r="M8" s="13">
        <f>SM!L8</f>
        <v>42988</v>
      </c>
      <c r="N8" s="13">
        <f>SM!M8</f>
        <v>43017</v>
      </c>
      <c r="O8" s="13">
        <f>SM!N8</f>
        <v>43045</v>
      </c>
      <c r="P8" s="13">
        <f>SM!O8</f>
        <v>43052</v>
      </c>
      <c r="Q8" s="163"/>
    </row>
    <row r="9" spans="2:17" ht="6" customHeight="1" x14ac:dyDescent="0.2">
      <c r="B9" s="65"/>
      <c r="C9" s="58"/>
      <c r="D9" s="58"/>
      <c r="E9" s="88"/>
      <c r="F9" s="87"/>
      <c r="G9" s="66"/>
      <c r="H9" s="67"/>
      <c r="I9" s="68"/>
      <c r="J9" s="68"/>
      <c r="K9" s="68"/>
      <c r="L9" s="68"/>
      <c r="M9" s="68"/>
      <c r="N9" s="68"/>
      <c r="O9" s="68"/>
      <c r="P9" s="68"/>
      <c r="Q9" s="163"/>
    </row>
    <row r="10" spans="2:17" ht="12" x14ac:dyDescent="0.2">
      <c r="B10" s="69"/>
      <c r="C10" s="63">
        <v>1</v>
      </c>
      <c r="D10" s="70" t="s">
        <v>105</v>
      </c>
      <c r="E10" s="148" t="str">
        <f>IFERROR(VLOOKUP(D10,BD!$B:$D,2,FALSE),"")</f>
        <v>BME</v>
      </c>
      <c r="F10" s="165">
        <f>IFERROR(VLOOKUP(D10,BD!$B:$D,3,FALSE),"")</f>
        <v>36367</v>
      </c>
      <c r="G10" s="149">
        <f>IF(COUNT(I10:Q10)&gt;=5,SUM(LARGE(I10:Q10,{1,2,3,4,5})),IF(COUNT(I10:Q10)=4,SUM(LARGE(I10:Q10,{1,2,3,4})),IF(COUNT(I10:Q10)=3,SUM(LARGE(I10:Q10,{1,2,3})),IF(COUNT(I10:Q10)=2,SUM(LARGE(I10:Q10,{1,2})),IF(COUNT(I10:Q10)=1,SUM(LARGE(I10:Q10,{1})),0)))))</f>
        <v>3200</v>
      </c>
      <c r="H10" s="150">
        <f t="shared" ref="H10:H24" si="0">COUNT(I10:Q10)-COUNTIF(I10:Q10,"=0")</f>
        <v>2</v>
      </c>
      <c r="I10" s="71"/>
      <c r="J10" s="71">
        <v>1600</v>
      </c>
      <c r="K10" s="71"/>
      <c r="L10" s="71"/>
      <c r="M10" s="71">
        <v>1600</v>
      </c>
      <c r="N10" s="71"/>
      <c r="O10" s="71"/>
      <c r="P10" s="71"/>
      <c r="Q10" s="163"/>
    </row>
    <row r="11" spans="2:17" ht="12" x14ac:dyDescent="0.2">
      <c r="B11" s="69"/>
      <c r="C11" s="63">
        <v>2</v>
      </c>
      <c r="D11" s="70" t="s">
        <v>804</v>
      </c>
      <c r="E11" s="148" t="str">
        <f>IFERROR(VLOOKUP(D11,BD!$B:$D,2,FALSE),"")</f>
        <v>ZARDO</v>
      </c>
      <c r="F11" s="165">
        <f>IFERROR(VLOOKUP(D11,BD!$B:$D,3,FALSE),"")</f>
        <v>37089</v>
      </c>
      <c r="G11" s="149">
        <f>IF(COUNT(I11:Q11)&gt;=5,SUM(LARGE(I11:Q11,{1,2,3,4,5})),IF(COUNT(I11:Q11)=4,SUM(LARGE(I11:Q11,{1,2,3,4})),IF(COUNT(I11:Q11)=3,SUM(LARGE(I11:Q11,{1,2,3})),IF(COUNT(I11:Q11)=2,SUM(LARGE(I11:Q11,{1,2})),IF(COUNT(I11:Q11)=1,SUM(LARGE(I11:Q11,{1})),0)))))</f>
        <v>3040</v>
      </c>
      <c r="H11" s="150">
        <f t="shared" si="0"/>
        <v>3</v>
      </c>
      <c r="I11" s="71"/>
      <c r="J11" s="71"/>
      <c r="K11" s="71"/>
      <c r="L11" s="71">
        <v>1120</v>
      </c>
      <c r="M11" s="71"/>
      <c r="N11" s="71">
        <v>560</v>
      </c>
      <c r="O11" s="71">
        <v>1360</v>
      </c>
      <c r="P11" s="71"/>
      <c r="Q11" s="163"/>
    </row>
    <row r="12" spans="2:17" ht="12" x14ac:dyDescent="0.2">
      <c r="B12" s="69"/>
      <c r="C12" s="190">
        <v>3</v>
      </c>
      <c r="D12" s="70" t="s">
        <v>270</v>
      </c>
      <c r="E12" s="148" t="str">
        <f>IFERROR(VLOOKUP(D12,BD!$B:$D,2,FALSE),"")</f>
        <v>BME</v>
      </c>
      <c r="F12" s="165">
        <f>IFERROR(VLOOKUP(D12,BD!$B:$D,3,FALSE),"")</f>
        <v>36202</v>
      </c>
      <c r="G12" s="149">
        <f>IF(COUNT(I12:Q12)&gt;=5,SUM(LARGE(I12:Q12,{1,2,3,4,5})),IF(COUNT(I12:Q12)=4,SUM(LARGE(I12:Q12,{1,2,3,4})),IF(COUNT(I12:Q12)=3,SUM(LARGE(I12:Q12,{1,2,3})),IF(COUNT(I12:Q12)=2,SUM(LARGE(I12:Q12,{1,2})),IF(COUNT(I12:Q12)=1,SUM(LARGE(I12:Q12,{1})),0)))))</f>
        <v>2840</v>
      </c>
      <c r="H12" s="150">
        <f t="shared" si="0"/>
        <v>3</v>
      </c>
      <c r="I12" s="71"/>
      <c r="J12" s="71"/>
      <c r="K12" s="71">
        <v>800</v>
      </c>
      <c r="L12" s="71">
        <v>1360</v>
      </c>
      <c r="M12" s="71"/>
      <c r="N12" s="71">
        <v>680</v>
      </c>
      <c r="O12" s="71"/>
      <c r="P12" s="71"/>
      <c r="Q12" s="163"/>
    </row>
    <row r="13" spans="2:17" ht="12" x14ac:dyDescent="0.2">
      <c r="B13" s="69"/>
      <c r="C13" s="190">
        <v>4</v>
      </c>
      <c r="D13" s="70" t="s">
        <v>809</v>
      </c>
      <c r="E13" s="148" t="str">
        <f>IFERROR(VLOOKUP(D13,BD!$B:$D,2,FALSE),"")</f>
        <v>ZARDO</v>
      </c>
      <c r="F13" s="165">
        <f>IFERROR(VLOOKUP(D13,BD!$B:$D,3,FALSE),"")</f>
        <v>36516</v>
      </c>
      <c r="G13" s="149">
        <f>IF(COUNT(I13:Q13)&gt;=5,SUM(LARGE(I13:Q13,{1,2,3,4,5})),IF(COUNT(I13:Q13)=4,SUM(LARGE(I13:Q13,{1,2,3,4})),IF(COUNT(I13:Q13)=3,SUM(LARGE(I13:Q13,{1,2,3})),IF(COUNT(I13:Q13)=2,SUM(LARGE(I13:Q13,{1,2})),IF(COUNT(I13:Q13)=1,SUM(LARGE(I13:Q13,{1})),0)))))</f>
        <v>2800</v>
      </c>
      <c r="H13" s="150">
        <f t="shared" si="0"/>
        <v>3</v>
      </c>
      <c r="I13" s="71"/>
      <c r="J13" s="71"/>
      <c r="K13" s="71"/>
      <c r="L13" s="71"/>
      <c r="M13" s="71">
        <v>1120</v>
      </c>
      <c r="N13" s="71">
        <v>560</v>
      </c>
      <c r="O13" s="71">
        <v>1120</v>
      </c>
      <c r="P13" s="71"/>
      <c r="Q13" s="163"/>
    </row>
    <row r="14" spans="2:17" ht="12" x14ac:dyDescent="0.2">
      <c r="B14" s="69"/>
      <c r="C14" s="190">
        <v>5</v>
      </c>
      <c r="D14" s="70" t="s">
        <v>620</v>
      </c>
      <c r="E14" s="148" t="str">
        <f>IFERROR(VLOOKUP(D14,BD!$B:$D,2,FALSE),"")</f>
        <v>ASSVP</v>
      </c>
      <c r="F14" s="165">
        <f>IFERROR(VLOOKUP(D14,BD!$B:$D,3,FALSE),"")</f>
        <v>37322</v>
      </c>
      <c r="G14" s="149">
        <f>IF(COUNT(I14:Q14)&gt;=5,SUM(LARGE(I14:Q14,{1,2,3,4,5})),IF(COUNT(I14:Q14)=4,SUM(LARGE(I14:Q14,{1,2,3,4})),IF(COUNT(I14:Q14)=3,SUM(LARGE(I14:Q14,{1,2,3})),IF(COUNT(I14:Q14)=2,SUM(LARGE(I14:Q14,{1,2})),IF(COUNT(I14:Q14)=1,SUM(LARGE(I14:Q14,{1})),0)))))</f>
        <v>2280</v>
      </c>
      <c r="H14" s="150">
        <f t="shared" si="0"/>
        <v>2</v>
      </c>
      <c r="I14" s="71"/>
      <c r="J14" s="71"/>
      <c r="K14" s="71"/>
      <c r="L14" s="71"/>
      <c r="M14" s="71"/>
      <c r="N14" s="71"/>
      <c r="O14" s="71">
        <v>1600</v>
      </c>
      <c r="P14" s="71">
        <v>680</v>
      </c>
      <c r="Q14" s="163"/>
    </row>
    <row r="15" spans="2:17" ht="12" x14ac:dyDescent="0.2">
      <c r="B15" s="69"/>
      <c r="C15" s="190">
        <v>6</v>
      </c>
      <c r="D15" s="70" t="s">
        <v>117</v>
      </c>
      <c r="E15" s="148" t="str">
        <f>IFERROR(VLOOKUP(D15,BD!$B:$D,2,FALSE),"")</f>
        <v>BME</v>
      </c>
      <c r="F15" s="165">
        <f>IFERROR(VLOOKUP(D15,BD!$B:$D,3,FALSE),"")</f>
        <v>36506</v>
      </c>
      <c r="G15" s="149">
        <f>IF(COUNT(I15:Q15)&gt;=5,SUM(LARGE(I15:Q15,{1,2,3,4,5})),IF(COUNT(I15:Q15)=4,SUM(LARGE(I15:Q15,{1,2,3,4})),IF(COUNT(I15:Q15)=3,SUM(LARGE(I15:Q15,{1,2,3})),IF(COUNT(I15:Q15)=2,SUM(LARGE(I15:Q15,{1,2})),IF(COUNT(I15:Q15)=1,SUM(LARGE(I15:Q15,{1})),0)))))</f>
        <v>1920</v>
      </c>
      <c r="H15" s="150">
        <f t="shared" si="0"/>
        <v>2</v>
      </c>
      <c r="I15" s="71"/>
      <c r="J15" s="71"/>
      <c r="K15" s="71"/>
      <c r="L15" s="71"/>
      <c r="M15" s="71">
        <v>1120</v>
      </c>
      <c r="N15" s="71">
        <v>800</v>
      </c>
      <c r="O15" s="71"/>
      <c r="P15" s="71"/>
      <c r="Q15" s="163"/>
    </row>
    <row r="16" spans="2:17" ht="12" x14ac:dyDescent="0.2">
      <c r="B16" s="69"/>
      <c r="C16" s="190">
        <v>7</v>
      </c>
      <c r="D16" s="70" t="s">
        <v>386</v>
      </c>
      <c r="E16" s="148" t="str">
        <f>IFERROR(VLOOKUP(D16,BD!$B:$D,2,FALSE),"")</f>
        <v>ZARDO</v>
      </c>
      <c r="F16" s="165">
        <f>IFERROR(VLOOKUP(D16,BD!$B:$D,3,FALSE),"")</f>
        <v>36226</v>
      </c>
      <c r="G16" s="149">
        <f>IF(COUNT(I16:Q16)&gt;=5,SUM(LARGE(I16:Q16,{1,2,3,4,5})),IF(COUNT(I16:Q16)=4,SUM(LARGE(I16:Q16,{1,2,3,4})),IF(COUNT(I16:Q16)=3,SUM(LARGE(I16:Q16,{1,2,3})),IF(COUNT(I16:Q16)=2,SUM(LARGE(I16:Q16,{1,2})),IF(COUNT(I16:Q16)=1,SUM(LARGE(I16:Q16,{1})),0)))))</f>
        <v>1600</v>
      </c>
      <c r="H16" s="150">
        <f t="shared" si="0"/>
        <v>1</v>
      </c>
      <c r="I16" s="71">
        <v>1600</v>
      </c>
      <c r="J16" s="71"/>
      <c r="K16" s="71"/>
      <c r="L16" s="71"/>
      <c r="M16" s="71"/>
      <c r="N16" s="71"/>
      <c r="O16" s="71"/>
      <c r="P16" s="71"/>
      <c r="Q16" s="163"/>
    </row>
    <row r="17" spans="2:17" ht="12" x14ac:dyDescent="0.2">
      <c r="B17" s="69"/>
      <c r="C17" s="190"/>
      <c r="D17" s="70" t="s">
        <v>828</v>
      </c>
      <c r="E17" s="148" t="str">
        <f>IFERROR(VLOOKUP(D17,BD!$B:$D,2,FALSE),"")</f>
        <v>CC</v>
      </c>
      <c r="F17" s="165">
        <f>IFERROR(VLOOKUP(D17,BD!$B:$D,3,FALSE),"")</f>
        <v>36911</v>
      </c>
      <c r="G17" s="149">
        <f>IF(COUNT(I17:Q17)&gt;=5,SUM(LARGE(I17:Q17,{1,2,3,4,5})),IF(COUNT(I17:Q17)=4,SUM(LARGE(I17:Q17,{1,2,3,4})),IF(COUNT(I17:Q17)=3,SUM(LARGE(I17:Q17,{1,2,3})),IF(COUNT(I17:Q17)=2,SUM(LARGE(I17:Q17,{1,2})),IF(COUNT(I17:Q17)=1,SUM(LARGE(I17:Q17,{1})),0)))))</f>
        <v>1600</v>
      </c>
      <c r="H17" s="150">
        <f t="shared" si="0"/>
        <v>1</v>
      </c>
      <c r="I17" s="71"/>
      <c r="J17" s="71"/>
      <c r="K17" s="71"/>
      <c r="L17" s="71">
        <v>1600</v>
      </c>
      <c r="M17" s="71"/>
      <c r="N17" s="71"/>
      <c r="O17" s="71"/>
      <c r="P17" s="71"/>
      <c r="Q17" s="163"/>
    </row>
    <row r="18" spans="2:17" ht="12" x14ac:dyDescent="0.2">
      <c r="B18" s="69"/>
      <c r="C18" s="190">
        <v>9</v>
      </c>
      <c r="D18" s="70" t="s">
        <v>271</v>
      </c>
      <c r="E18" s="148" t="str">
        <f>IFERROR(VLOOKUP(D18,BD!$B:$D,2,FALSE),"")</f>
        <v>PALOTINA</v>
      </c>
      <c r="F18" s="165">
        <f>IFERROR(VLOOKUP(D18,BD!$B:$D,3,FALSE),"")</f>
        <v>36221</v>
      </c>
      <c r="G18" s="149">
        <f>IF(COUNT(I18:Q18)&gt;=5,SUM(LARGE(I18:Q18,{1,2,3,4,5})),IF(COUNT(I18:Q18)=4,SUM(LARGE(I18:Q18,{1,2,3,4})),IF(COUNT(I18:Q18)=3,SUM(LARGE(I18:Q18,{1,2,3})),IF(COUNT(I18:Q18)=2,SUM(LARGE(I18:Q18,{1,2})),IF(COUNT(I18:Q18)=1,SUM(LARGE(I18:Q18,{1})),0)))))</f>
        <v>1360</v>
      </c>
      <c r="H18" s="150">
        <f t="shared" si="0"/>
        <v>1</v>
      </c>
      <c r="I18" s="71">
        <v>1360</v>
      </c>
      <c r="J18" s="71"/>
      <c r="K18" s="71"/>
      <c r="L18" s="71"/>
      <c r="M18" s="71"/>
      <c r="N18" s="71"/>
      <c r="O18" s="71"/>
      <c r="P18" s="71"/>
      <c r="Q18" s="163"/>
    </row>
    <row r="19" spans="2:17" ht="12" x14ac:dyDescent="0.2">
      <c r="B19" s="69"/>
      <c r="C19" s="190"/>
      <c r="D19" s="70" t="s">
        <v>732</v>
      </c>
      <c r="E19" s="148" t="str">
        <f>IFERROR(VLOOKUP(D19,BD!$B:$D,2,FALSE),"")</f>
        <v>CC</v>
      </c>
      <c r="F19" s="165">
        <f>IFERROR(VLOOKUP(D19,BD!$B:$D,3,FALSE),"")</f>
        <v>37203</v>
      </c>
      <c r="G19" s="149">
        <f>IF(COUNT(I19:Q19)&gt;=5,SUM(LARGE(I19:Q19,{1,2,3,4,5})),IF(COUNT(I19:Q19)=4,SUM(LARGE(I19:Q19,{1,2,3,4})),IF(COUNT(I19:Q19)=3,SUM(LARGE(I19:Q19,{1,2,3})),IF(COUNT(I19:Q19)=2,SUM(LARGE(I19:Q19,{1,2})),IF(COUNT(I19:Q19)=1,SUM(LARGE(I19:Q19,{1})),0)))))</f>
        <v>1360</v>
      </c>
      <c r="H19" s="150">
        <f t="shared" si="0"/>
        <v>1</v>
      </c>
      <c r="I19" s="71"/>
      <c r="J19" s="71"/>
      <c r="K19" s="71"/>
      <c r="L19" s="71"/>
      <c r="M19" s="71">
        <v>1360</v>
      </c>
      <c r="N19" s="71"/>
      <c r="O19" s="71"/>
      <c r="P19" s="71"/>
      <c r="Q19" s="163"/>
    </row>
    <row r="20" spans="2:17" ht="12" x14ac:dyDescent="0.2">
      <c r="B20" s="69"/>
      <c r="C20" s="190">
        <v>11</v>
      </c>
      <c r="D20" s="127" t="s">
        <v>268</v>
      </c>
      <c r="E20" s="148" t="str">
        <f>IFERROR(VLOOKUP(D20,BD!$B:$D,2,FALSE),"")</f>
        <v>ASERP</v>
      </c>
      <c r="F20" s="165">
        <f>IFERROR(VLOOKUP(D20,BD!$B:$D,3,FALSE),"")</f>
        <v>36395</v>
      </c>
      <c r="G20" s="149">
        <f>IF(COUNT(I20:Q20)&gt;=5,SUM(LARGE(I20:Q20,{1,2,3,4,5})),IF(COUNT(I20:Q20)=4,SUM(LARGE(I20:Q20,{1,2,3,4})),IF(COUNT(I20:Q20)=3,SUM(LARGE(I20:Q20,{1,2,3})),IF(COUNT(I20:Q20)=2,SUM(LARGE(I20:Q20,{1,2})),IF(COUNT(I20:Q20)=1,SUM(LARGE(I20:Q20,{1})),0)))))</f>
        <v>1120</v>
      </c>
      <c r="H20" s="150">
        <f t="shared" si="0"/>
        <v>1</v>
      </c>
      <c r="I20" s="71"/>
      <c r="J20" s="71"/>
      <c r="K20" s="71"/>
      <c r="L20" s="71"/>
      <c r="M20" s="71"/>
      <c r="N20" s="71"/>
      <c r="O20" s="71">
        <v>1120</v>
      </c>
      <c r="P20" s="71"/>
      <c r="Q20" s="163"/>
    </row>
    <row r="21" spans="2:17" ht="12" x14ac:dyDescent="0.2">
      <c r="B21" s="69"/>
      <c r="C21" s="190">
        <v>12</v>
      </c>
      <c r="D21" s="123" t="s">
        <v>469</v>
      </c>
      <c r="E21" s="148" t="str">
        <f>IFERROR(VLOOKUP(D21,BD!$B:$D,2,FALSE),"")</f>
        <v>ASERP</v>
      </c>
      <c r="F21" s="165">
        <f>IFERROR(VLOOKUP(D21,BD!$B:$D,3,FALSE),"")</f>
        <v>36381</v>
      </c>
      <c r="G21" s="149">
        <f>IF(COUNT(I21:Q21)&gt;=5,SUM(LARGE(I21:Q21,{1,2,3,4,5})),IF(COUNT(I21:Q21)=4,SUM(LARGE(I21:Q21,{1,2,3,4})),IF(COUNT(I21:Q21)=3,SUM(LARGE(I21:Q21,{1,2,3})),IF(COUNT(I21:Q21)=2,SUM(LARGE(I21:Q21,{1,2})),IF(COUNT(I21:Q21)=1,SUM(LARGE(I21:Q21,{1})),0)))))</f>
        <v>880</v>
      </c>
      <c r="H21" s="150">
        <f t="shared" si="0"/>
        <v>1</v>
      </c>
      <c r="I21" s="71"/>
      <c r="J21" s="71"/>
      <c r="K21" s="71"/>
      <c r="L21" s="71"/>
      <c r="M21" s="71"/>
      <c r="N21" s="71"/>
      <c r="O21" s="71">
        <v>880</v>
      </c>
      <c r="P21" s="71"/>
      <c r="Q21" s="163"/>
    </row>
    <row r="22" spans="2:17" ht="12" x14ac:dyDescent="0.2">
      <c r="B22" s="69"/>
      <c r="C22" s="190"/>
      <c r="D22" s="127" t="s">
        <v>604</v>
      </c>
      <c r="E22" s="148" t="str">
        <f>IFERROR(VLOOKUP(D22,BD!$B:$D,2,FALSE),"")</f>
        <v>SMCC</v>
      </c>
      <c r="F22" s="165">
        <f>IFERROR(VLOOKUP(D22,BD!$B:$D,3,FALSE),"")</f>
        <v>37043</v>
      </c>
      <c r="G22" s="149">
        <f>IF(COUNT(I22:Q22)&gt;=5,SUM(LARGE(I22:Q22,{1,2,3,4,5})),IF(COUNT(I22:Q22)=4,SUM(LARGE(I22:Q22,{1,2,3,4})),IF(COUNT(I22:Q22)=3,SUM(LARGE(I22:Q22,{1,2,3})),IF(COUNT(I22:Q22)=2,SUM(LARGE(I22:Q22,{1,2})),IF(COUNT(I22:Q22)=1,SUM(LARGE(I22:Q22,{1})),0)))))</f>
        <v>880</v>
      </c>
      <c r="H22" s="150">
        <f t="shared" si="0"/>
        <v>1</v>
      </c>
      <c r="I22" s="71"/>
      <c r="J22" s="71"/>
      <c r="K22" s="71"/>
      <c r="L22" s="71"/>
      <c r="M22" s="71"/>
      <c r="N22" s="71"/>
      <c r="O22" s="71">
        <v>880</v>
      </c>
      <c r="P22" s="71"/>
      <c r="Q22" s="163"/>
    </row>
    <row r="23" spans="2:17" ht="12" x14ac:dyDescent="0.2">
      <c r="B23" s="69"/>
      <c r="C23" s="190">
        <v>14</v>
      </c>
      <c r="D23" s="127" t="s">
        <v>148</v>
      </c>
      <c r="E23" s="148" t="str">
        <f>IFERROR(VLOOKUP(D23,BD!$B:$D,2,FALSE),"")</f>
        <v>ASSVP</v>
      </c>
      <c r="F23" s="165">
        <f>IFERROR(VLOOKUP(D23,BD!$B:$D,3,FALSE),"")</f>
        <v>0</v>
      </c>
      <c r="G23" s="149">
        <f>IF(COUNT(I23:Q23)&gt;=5,SUM(LARGE(I23:Q23,{1,2,3,4,5})),IF(COUNT(I23:Q23)=4,SUM(LARGE(I23:Q23,{1,2,3,4})),IF(COUNT(I23:Q23)=3,SUM(LARGE(I23:Q23,{1,2,3})),IF(COUNT(I23:Q23)=2,SUM(LARGE(I23:Q23,{1,2})),IF(COUNT(I23:Q23)=1,SUM(LARGE(I23:Q23,{1})),0)))))</f>
        <v>800</v>
      </c>
      <c r="H23" s="150">
        <f t="shared" si="0"/>
        <v>1</v>
      </c>
      <c r="I23" s="71"/>
      <c r="J23" s="71"/>
      <c r="K23" s="71"/>
      <c r="L23" s="71"/>
      <c r="M23" s="71"/>
      <c r="N23" s="71"/>
      <c r="O23" s="71"/>
      <c r="P23" s="71">
        <v>800</v>
      </c>
      <c r="Q23" s="163"/>
    </row>
    <row r="24" spans="2:17" ht="12" x14ac:dyDescent="0.2">
      <c r="B24" s="69"/>
      <c r="C24" s="190">
        <v>15</v>
      </c>
      <c r="D24" s="127" t="s">
        <v>147</v>
      </c>
      <c r="E24" s="148" t="str">
        <f>IFERROR(VLOOKUP(D24,BD!$B:$D,2,FALSE),"")</f>
        <v>ASSVP</v>
      </c>
      <c r="F24" s="165">
        <f>IFERROR(VLOOKUP(D24,BD!$B:$D,3,FALSE),"")</f>
        <v>36960</v>
      </c>
      <c r="G24" s="149">
        <f>IF(COUNT(I24:Q24)&gt;=5,SUM(LARGE(I24:Q24,{1,2,3,4,5})),IF(COUNT(I24:Q24)=4,SUM(LARGE(I24:Q24,{1,2,3,4})),IF(COUNT(I24:Q24)=3,SUM(LARGE(I24:Q24,{1,2,3})),IF(COUNT(I24:Q24)=2,SUM(LARGE(I24:Q24,{1,2})),IF(COUNT(I24:Q24)=1,SUM(LARGE(I24:Q24,{1})),0)))))</f>
        <v>440</v>
      </c>
      <c r="H24" s="150">
        <f t="shared" si="0"/>
        <v>1</v>
      </c>
      <c r="I24" s="71"/>
      <c r="J24" s="71"/>
      <c r="K24" s="71"/>
      <c r="L24" s="71"/>
      <c r="M24" s="71"/>
      <c r="N24" s="71"/>
      <c r="O24" s="71"/>
      <c r="P24" s="71">
        <v>440</v>
      </c>
      <c r="Q24" s="163"/>
    </row>
    <row r="25" spans="2:17" ht="12" x14ac:dyDescent="0.2">
      <c r="B25" s="69"/>
      <c r="C25" s="142"/>
      <c r="D25" s="127"/>
      <c r="E25" s="148" t="str">
        <f>IFERROR(VLOOKUP(D25,BD!$B:$D,2,FALSE),"")</f>
        <v/>
      </c>
      <c r="F25" s="165" t="str">
        <f>IFERROR(VLOOKUP(D25,BD!$B:$D,3,FALSE),"")</f>
        <v/>
      </c>
      <c r="G25" s="149">
        <f>IF(COUNT(I25:Q25)&gt;=5,SUM(LARGE(I25:Q25,{1,2,3,4,5})),IF(COUNT(I25:Q25)=4,SUM(LARGE(I25:Q25,{1,2,3,4})),IF(COUNT(I25:Q25)=3,SUM(LARGE(I25:Q25,{1,2,3})),IF(COUNT(I25:Q25)=2,SUM(LARGE(I25:Q25,{1,2})),IF(COUNT(I25:Q25)=1,SUM(LARGE(I25:Q25,{1})),0)))))</f>
        <v>0</v>
      </c>
      <c r="H25" s="150">
        <f t="shared" ref="H25:H39" si="1">COUNT(I25:Q25)-COUNTIF(I25:Q25,"=0")</f>
        <v>0</v>
      </c>
      <c r="I25" s="71"/>
      <c r="J25" s="71"/>
      <c r="K25" s="71"/>
      <c r="L25" s="71"/>
      <c r="M25" s="71"/>
      <c r="N25" s="71"/>
      <c r="O25" s="71"/>
      <c r="P25" s="71"/>
      <c r="Q25" s="163"/>
    </row>
    <row r="26" spans="2:17" ht="12" x14ac:dyDescent="0.2">
      <c r="B26" s="69"/>
      <c r="C26" s="142"/>
      <c r="D26" s="127"/>
      <c r="E26" s="148" t="str">
        <f>IFERROR(VLOOKUP(D26,BD!$B:$D,2,FALSE),"")</f>
        <v/>
      </c>
      <c r="F26" s="165" t="str">
        <f>IFERROR(VLOOKUP(D26,BD!$B:$D,3,FALSE),"")</f>
        <v/>
      </c>
      <c r="G26" s="149">
        <f>IF(COUNT(I26:Q26)&gt;=5,SUM(LARGE(I26:Q26,{1,2,3,4,5})),IF(COUNT(I26:Q26)=4,SUM(LARGE(I26:Q26,{1,2,3,4})),IF(COUNT(I26:Q26)=3,SUM(LARGE(I26:Q26,{1,2,3})),IF(COUNT(I26:Q26)=2,SUM(LARGE(I26:Q26,{1,2})),IF(COUNT(I26:Q26)=1,SUM(LARGE(I26:Q26,{1})),0)))))</f>
        <v>0</v>
      </c>
      <c r="H26" s="150">
        <f t="shared" si="1"/>
        <v>0</v>
      </c>
      <c r="I26" s="71"/>
      <c r="J26" s="71"/>
      <c r="K26" s="71"/>
      <c r="L26" s="71"/>
      <c r="M26" s="71"/>
      <c r="N26" s="71"/>
      <c r="O26" s="71"/>
      <c r="P26" s="71"/>
      <c r="Q26" s="163"/>
    </row>
    <row r="27" spans="2:17" ht="12" x14ac:dyDescent="0.2">
      <c r="B27" s="69"/>
      <c r="C27" s="142"/>
      <c r="D27" s="127"/>
      <c r="E27" s="148" t="str">
        <f>IFERROR(VLOOKUP(D27,BD!$B:$D,2,FALSE),"")</f>
        <v/>
      </c>
      <c r="F27" s="165" t="str">
        <f>IFERROR(VLOOKUP(D27,BD!$B:$D,3,FALSE),"")</f>
        <v/>
      </c>
      <c r="G27" s="149">
        <f>IF(COUNT(I27:Q27)&gt;=5,SUM(LARGE(I27:Q27,{1,2,3,4,5})),IF(COUNT(I27:Q27)=4,SUM(LARGE(I27:Q27,{1,2,3,4})),IF(COUNT(I27:Q27)=3,SUM(LARGE(I27:Q27,{1,2,3})),IF(COUNT(I27:Q27)=2,SUM(LARGE(I27:Q27,{1,2})),IF(COUNT(I27:Q27)=1,SUM(LARGE(I27:Q27,{1})),0)))))</f>
        <v>0</v>
      </c>
      <c r="H27" s="150">
        <f t="shared" si="1"/>
        <v>0</v>
      </c>
      <c r="I27" s="71"/>
      <c r="J27" s="71"/>
      <c r="K27" s="71"/>
      <c r="L27" s="71"/>
      <c r="M27" s="71"/>
      <c r="N27" s="71"/>
      <c r="O27" s="71"/>
      <c r="P27" s="71"/>
      <c r="Q27" s="163"/>
    </row>
    <row r="28" spans="2:17" ht="12" x14ac:dyDescent="0.2">
      <c r="B28" s="69"/>
      <c r="C28" s="142"/>
      <c r="D28" s="127"/>
      <c r="E28" s="148" t="str">
        <f>IFERROR(VLOOKUP(D28,BD!$B:$D,2,FALSE),"")</f>
        <v/>
      </c>
      <c r="F28" s="165" t="str">
        <f>IFERROR(VLOOKUP(D28,BD!$B:$D,3,FALSE),"")</f>
        <v/>
      </c>
      <c r="G28" s="149">
        <f>IF(COUNT(I28:Q28)&gt;=5,SUM(LARGE(I28:Q28,{1,2,3,4,5})),IF(COUNT(I28:Q28)=4,SUM(LARGE(I28:Q28,{1,2,3,4})),IF(COUNT(I28:Q28)=3,SUM(LARGE(I28:Q28,{1,2,3})),IF(COUNT(I28:Q28)=2,SUM(LARGE(I28:Q28,{1,2})),IF(COUNT(I28:Q28)=1,SUM(LARGE(I28:Q28,{1})),0)))))</f>
        <v>0</v>
      </c>
      <c r="H28" s="150">
        <f t="shared" si="1"/>
        <v>0</v>
      </c>
      <c r="I28" s="71"/>
      <c r="J28" s="71"/>
      <c r="K28" s="71"/>
      <c r="L28" s="71"/>
      <c r="M28" s="71"/>
      <c r="N28" s="71"/>
      <c r="O28" s="71"/>
      <c r="P28" s="71"/>
      <c r="Q28" s="163"/>
    </row>
    <row r="29" spans="2:17" ht="12" x14ac:dyDescent="0.2">
      <c r="B29" s="69"/>
      <c r="C29" s="142"/>
      <c r="D29" s="127"/>
      <c r="E29" s="148" t="str">
        <f>IFERROR(VLOOKUP(D29,BD!$B:$D,2,FALSE),"")</f>
        <v/>
      </c>
      <c r="F29" s="165" t="str">
        <f>IFERROR(VLOOKUP(D29,BD!$B:$D,3,FALSE),"")</f>
        <v/>
      </c>
      <c r="G29" s="149">
        <f>IF(COUNT(I29:Q29)&gt;=5,SUM(LARGE(I29:Q29,{1,2,3,4,5})),IF(COUNT(I29:Q29)=4,SUM(LARGE(I29:Q29,{1,2,3,4})),IF(COUNT(I29:Q29)=3,SUM(LARGE(I29:Q29,{1,2,3})),IF(COUNT(I29:Q29)=2,SUM(LARGE(I29:Q29,{1,2})),IF(COUNT(I29:Q29)=1,SUM(LARGE(I29:Q29,{1})),0)))))</f>
        <v>0</v>
      </c>
      <c r="H29" s="150">
        <f t="shared" si="1"/>
        <v>0</v>
      </c>
      <c r="I29" s="71"/>
      <c r="J29" s="71"/>
      <c r="K29" s="71"/>
      <c r="L29" s="71"/>
      <c r="M29" s="71"/>
      <c r="N29" s="71"/>
      <c r="O29" s="71"/>
      <c r="P29" s="71"/>
      <c r="Q29" s="163"/>
    </row>
    <row r="30" spans="2:17" ht="12" x14ac:dyDescent="0.2">
      <c r="B30" s="69"/>
      <c r="C30" s="142"/>
      <c r="D30" s="127"/>
      <c r="E30" s="148" t="str">
        <f>IFERROR(VLOOKUP(D30,BD!$B:$D,2,FALSE),"")</f>
        <v/>
      </c>
      <c r="F30" s="165" t="str">
        <f>IFERROR(VLOOKUP(D30,BD!$B:$D,3,FALSE),"")</f>
        <v/>
      </c>
      <c r="G30" s="149">
        <f>IF(COUNT(I30:Q30)&gt;=5,SUM(LARGE(I30:Q30,{1,2,3,4,5})),IF(COUNT(I30:Q30)=4,SUM(LARGE(I30:Q30,{1,2,3,4})),IF(COUNT(I30:Q30)=3,SUM(LARGE(I30:Q30,{1,2,3})),IF(COUNT(I30:Q30)=2,SUM(LARGE(I30:Q30,{1,2})),IF(COUNT(I30:Q30)=1,SUM(LARGE(I30:Q30,{1})),0)))))</f>
        <v>0</v>
      </c>
      <c r="H30" s="150">
        <f t="shared" si="1"/>
        <v>0</v>
      </c>
      <c r="I30" s="71"/>
      <c r="J30" s="71"/>
      <c r="K30" s="71"/>
      <c r="L30" s="71"/>
      <c r="M30" s="71"/>
      <c r="N30" s="71"/>
      <c r="O30" s="71"/>
      <c r="P30" s="71"/>
      <c r="Q30" s="163"/>
    </row>
    <row r="31" spans="2:17" ht="12" x14ac:dyDescent="0.2">
      <c r="B31" s="69"/>
      <c r="C31" s="142"/>
      <c r="D31" s="127"/>
      <c r="E31" s="148" t="str">
        <f>IFERROR(VLOOKUP(D31,BD!$B:$D,2,FALSE),"")</f>
        <v/>
      </c>
      <c r="F31" s="165" t="str">
        <f>IFERROR(VLOOKUP(D31,BD!$B:$D,3,FALSE),"")</f>
        <v/>
      </c>
      <c r="G31" s="149">
        <f>IF(COUNT(I31:Q31)&gt;=5,SUM(LARGE(I31:Q31,{1,2,3,4,5})),IF(COUNT(I31:Q31)=4,SUM(LARGE(I31:Q31,{1,2,3,4})),IF(COUNT(I31:Q31)=3,SUM(LARGE(I31:Q31,{1,2,3})),IF(COUNT(I31:Q31)=2,SUM(LARGE(I31:Q31,{1,2})),IF(COUNT(I31:Q31)=1,SUM(LARGE(I31:Q31,{1})),0)))))</f>
        <v>0</v>
      </c>
      <c r="H31" s="150">
        <f t="shared" si="1"/>
        <v>0</v>
      </c>
      <c r="I31" s="71"/>
      <c r="J31" s="71"/>
      <c r="K31" s="71"/>
      <c r="L31" s="71"/>
      <c r="M31" s="71"/>
      <c r="N31" s="71"/>
      <c r="O31" s="71"/>
      <c r="P31" s="71"/>
      <c r="Q31" s="163"/>
    </row>
    <row r="32" spans="2:17" ht="12" x14ac:dyDescent="0.2">
      <c r="B32" s="69"/>
      <c r="C32" s="142"/>
      <c r="D32" s="127"/>
      <c r="E32" s="148" t="str">
        <f>IFERROR(VLOOKUP(D32,BD!$B:$D,2,FALSE),"")</f>
        <v/>
      </c>
      <c r="F32" s="165" t="str">
        <f>IFERROR(VLOOKUP(D32,BD!$B:$D,3,FALSE),"")</f>
        <v/>
      </c>
      <c r="G32" s="149">
        <f>IF(COUNT(I32:Q32)&gt;=5,SUM(LARGE(I32:Q32,{1,2,3,4,5})),IF(COUNT(I32:Q32)=4,SUM(LARGE(I32:Q32,{1,2,3,4})),IF(COUNT(I32:Q32)=3,SUM(LARGE(I32:Q32,{1,2,3})),IF(COUNT(I32:Q32)=2,SUM(LARGE(I32:Q32,{1,2})),IF(COUNT(I32:Q32)=1,SUM(LARGE(I32:Q32,{1})),0)))))</f>
        <v>0</v>
      </c>
      <c r="H32" s="150">
        <f t="shared" si="1"/>
        <v>0</v>
      </c>
      <c r="I32" s="71"/>
      <c r="J32" s="71"/>
      <c r="K32" s="71"/>
      <c r="L32" s="71"/>
      <c r="M32" s="71"/>
      <c r="N32" s="71"/>
      <c r="O32" s="71"/>
      <c r="P32" s="71"/>
      <c r="Q32" s="163"/>
    </row>
    <row r="33" spans="2:17" ht="12" x14ac:dyDescent="0.2">
      <c r="B33" s="69"/>
      <c r="C33" s="142"/>
      <c r="D33" s="127"/>
      <c r="E33" s="148" t="str">
        <f>IFERROR(VLOOKUP(D33,BD!$B:$D,2,FALSE),"")</f>
        <v/>
      </c>
      <c r="F33" s="165" t="str">
        <f>IFERROR(VLOOKUP(D33,BD!$B:$D,3,FALSE),"")</f>
        <v/>
      </c>
      <c r="G33" s="149">
        <f>IF(COUNT(I33:Q33)&gt;=5,SUM(LARGE(I33:Q33,{1,2,3,4,5})),IF(COUNT(I33:Q33)=4,SUM(LARGE(I33:Q33,{1,2,3,4})),IF(COUNT(I33:Q33)=3,SUM(LARGE(I33:Q33,{1,2,3})),IF(COUNT(I33:Q33)=2,SUM(LARGE(I33:Q33,{1,2})),IF(COUNT(I33:Q33)=1,SUM(LARGE(I33:Q33,{1})),0)))))</f>
        <v>0</v>
      </c>
      <c r="H33" s="150">
        <f t="shared" si="1"/>
        <v>0</v>
      </c>
      <c r="I33" s="71"/>
      <c r="J33" s="71"/>
      <c r="K33" s="71"/>
      <c r="L33" s="71"/>
      <c r="M33" s="71"/>
      <c r="N33" s="71"/>
      <c r="O33" s="71"/>
      <c r="P33" s="71"/>
      <c r="Q33" s="163"/>
    </row>
    <row r="34" spans="2:17" ht="12" x14ac:dyDescent="0.2">
      <c r="B34" s="69"/>
      <c r="C34" s="142"/>
      <c r="D34" s="127"/>
      <c r="E34" s="148" t="str">
        <f>IFERROR(VLOOKUP(D34,BD!$B:$D,2,FALSE),"")</f>
        <v/>
      </c>
      <c r="F34" s="165" t="str">
        <f>IFERROR(VLOOKUP(D34,BD!$B:$D,3,FALSE),"")</f>
        <v/>
      </c>
      <c r="G34" s="149">
        <f>IF(COUNT(I34:Q34)&gt;=5,SUM(LARGE(I34:Q34,{1,2,3,4,5})),IF(COUNT(I34:Q34)=4,SUM(LARGE(I34:Q34,{1,2,3,4})),IF(COUNT(I34:Q34)=3,SUM(LARGE(I34:Q34,{1,2,3})),IF(COUNT(I34:Q34)=2,SUM(LARGE(I34:Q34,{1,2})),IF(COUNT(I34:Q34)=1,SUM(LARGE(I34:Q34,{1})),0)))))</f>
        <v>0</v>
      </c>
      <c r="H34" s="150">
        <f t="shared" si="1"/>
        <v>0</v>
      </c>
      <c r="I34" s="71"/>
      <c r="J34" s="71"/>
      <c r="K34" s="71"/>
      <c r="L34" s="71"/>
      <c r="M34" s="71"/>
      <c r="N34" s="71"/>
      <c r="O34" s="71"/>
      <c r="P34" s="71"/>
      <c r="Q34" s="163"/>
    </row>
    <row r="35" spans="2:17" ht="12" x14ac:dyDescent="0.2">
      <c r="B35" s="69"/>
      <c r="C35" s="142"/>
      <c r="D35" s="127"/>
      <c r="E35" s="148" t="str">
        <f>IFERROR(VLOOKUP(D35,BD!$B:$D,2,FALSE),"")</f>
        <v/>
      </c>
      <c r="F35" s="165" t="str">
        <f>IFERROR(VLOOKUP(D35,BD!$B:$D,3,FALSE),"")</f>
        <v/>
      </c>
      <c r="G35" s="149">
        <f>IF(COUNT(I35:Q35)&gt;=5,SUM(LARGE(I35:Q35,{1,2,3,4,5})),IF(COUNT(I35:Q35)=4,SUM(LARGE(I35:Q35,{1,2,3,4})),IF(COUNT(I35:Q35)=3,SUM(LARGE(I35:Q35,{1,2,3})),IF(COUNT(I35:Q35)=2,SUM(LARGE(I35:Q35,{1,2})),IF(COUNT(I35:Q35)=1,SUM(LARGE(I35:Q35,{1})),0)))))</f>
        <v>0</v>
      </c>
      <c r="H35" s="150">
        <f t="shared" si="1"/>
        <v>0</v>
      </c>
      <c r="I35" s="71"/>
      <c r="J35" s="71"/>
      <c r="K35" s="71"/>
      <c r="L35" s="71"/>
      <c r="M35" s="71"/>
      <c r="N35" s="71"/>
      <c r="O35" s="71"/>
      <c r="P35" s="71"/>
      <c r="Q35" s="163"/>
    </row>
    <row r="36" spans="2:17" ht="12" x14ac:dyDescent="0.2">
      <c r="B36" s="69"/>
      <c r="C36" s="142"/>
      <c r="D36" s="127"/>
      <c r="E36" s="148" t="str">
        <f>IFERROR(VLOOKUP(D36,BD!$B:$D,2,FALSE),"")</f>
        <v/>
      </c>
      <c r="F36" s="165" t="str">
        <f>IFERROR(VLOOKUP(D36,BD!$B:$D,3,FALSE),"")</f>
        <v/>
      </c>
      <c r="G36" s="149">
        <f>IF(COUNT(I36:Q36)&gt;=5,SUM(LARGE(I36:Q36,{1,2,3,4,5})),IF(COUNT(I36:Q36)=4,SUM(LARGE(I36:Q36,{1,2,3,4})),IF(COUNT(I36:Q36)=3,SUM(LARGE(I36:Q36,{1,2,3})),IF(COUNT(I36:Q36)=2,SUM(LARGE(I36:Q36,{1,2})),IF(COUNT(I36:Q36)=1,SUM(LARGE(I36:Q36,{1})),0)))))</f>
        <v>0</v>
      </c>
      <c r="H36" s="150">
        <f t="shared" si="1"/>
        <v>0</v>
      </c>
      <c r="I36" s="71"/>
      <c r="J36" s="71"/>
      <c r="K36" s="71"/>
      <c r="L36" s="71"/>
      <c r="M36" s="71"/>
      <c r="N36" s="71"/>
      <c r="O36" s="71"/>
      <c r="P36" s="71"/>
      <c r="Q36" s="163"/>
    </row>
    <row r="37" spans="2:17" ht="12" x14ac:dyDescent="0.2">
      <c r="B37" s="69"/>
      <c r="C37" s="142"/>
      <c r="D37" s="127"/>
      <c r="E37" s="148" t="str">
        <f>IFERROR(VLOOKUP(D37,BD!$B:$D,2,FALSE),"")</f>
        <v/>
      </c>
      <c r="F37" s="165" t="str">
        <f>IFERROR(VLOOKUP(D37,BD!$B:$D,3,FALSE),"")</f>
        <v/>
      </c>
      <c r="G37" s="149">
        <f>IF(COUNT(I37:Q37)&gt;=5,SUM(LARGE(I37:Q37,{1,2,3,4,5})),IF(COUNT(I37:Q37)=4,SUM(LARGE(I37:Q37,{1,2,3,4})),IF(COUNT(I37:Q37)=3,SUM(LARGE(I37:Q37,{1,2,3})),IF(COUNT(I37:Q37)=2,SUM(LARGE(I37:Q37,{1,2})),IF(COUNT(I37:Q37)=1,SUM(LARGE(I37:Q37,{1})),0)))))</f>
        <v>0</v>
      </c>
      <c r="H37" s="150">
        <f t="shared" si="1"/>
        <v>0</v>
      </c>
      <c r="I37" s="71"/>
      <c r="J37" s="71"/>
      <c r="K37" s="71"/>
      <c r="L37" s="71"/>
      <c r="M37" s="71"/>
      <c r="N37" s="71"/>
      <c r="O37" s="71"/>
      <c r="P37" s="71"/>
      <c r="Q37" s="163"/>
    </row>
    <row r="38" spans="2:17" ht="12" x14ac:dyDescent="0.2">
      <c r="B38" s="69"/>
      <c r="C38" s="142"/>
      <c r="D38" s="127"/>
      <c r="E38" s="148" t="str">
        <f>IFERROR(VLOOKUP(D38,BD!$B:$D,2,FALSE),"")</f>
        <v/>
      </c>
      <c r="F38" s="165" t="str">
        <f>IFERROR(VLOOKUP(D38,BD!$B:$D,3,FALSE),"")</f>
        <v/>
      </c>
      <c r="G38" s="149">
        <f>IF(COUNT(I38:Q38)&gt;=5,SUM(LARGE(I38:Q38,{1,2,3,4,5})),IF(COUNT(I38:Q38)=4,SUM(LARGE(I38:Q38,{1,2,3,4})),IF(COUNT(I38:Q38)=3,SUM(LARGE(I38:Q38,{1,2,3})),IF(COUNT(I38:Q38)=2,SUM(LARGE(I38:Q38,{1,2})),IF(COUNT(I38:Q38)=1,SUM(LARGE(I38:Q38,{1})),0)))))</f>
        <v>0</v>
      </c>
      <c r="H38" s="150">
        <f t="shared" si="1"/>
        <v>0</v>
      </c>
      <c r="I38" s="71"/>
      <c r="J38" s="71"/>
      <c r="K38" s="71"/>
      <c r="L38" s="71"/>
      <c r="M38" s="71"/>
      <c r="N38" s="71"/>
      <c r="O38" s="71"/>
      <c r="P38" s="71"/>
      <c r="Q38" s="163"/>
    </row>
    <row r="39" spans="2:17" ht="12" x14ac:dyDescent="0.2">
      <c r="B39" s="69"/>
      <c r="C39" s="63"/>
      <c r="D39" s="127"/>
      <c r="E39" s="148" t="str">
        <f>IFERROR(VLOOKUP(D39,BD!$B:$D,2,FALSE),"")</f>
        <v/>
      </c>
      <c r="F39" s="165" t="str">
        <f>IFERROR(VLOOKUP(D39,BD!$B:$D,3,FALSE),"")</f>
        <v/>
      </c>
      <c r="G39" s="149">
        <f>IF(COUNT(I39:Q39)&gt;=5,SUM(LARGE(I39:Q39,{1,2,3,4,5})),IF(COUNT(I39:Q39)=4,SUM(LARGE(I39:Q39,{1,2,3,4})),IF(COUNT(I39:Q39)=3,SUM(LARGE(I39:Q39,{1,2,3})),IF(COUNT(I39:Q39)=2,SUM(LARGE(I39:Q39,{1,2})),IF(COUNT(I39:Q39)=1,SUM(LARGE(I39:Q39,{1})),0)))))</f>
        <v>0</v>
      </c>
      <c r="H39" s="150">
        <f t="shared" si="1"/>
        <v>0</v>
      </c>
      <c r="I39" s="71"/>
      <c r="J39" s="71"/>
      <c r="K39" s="71"/>
      <c r="L39" s="71"/>
      <c r="M39" s="71"/>
      <c r="N39" s="71"/>
      <c r="O39" s="71"/>
      <c r="P39" s="71"/>
      <c r="Q39" s="163"/>
    </row>
    <row r="40" spans="2:17" x14ac:dyDescent="0.2">
      <c r="B40" s="72"/>
      <c r="C40" s="73"/>
      <c r="D40" s="73"/>
      <c r="E40" s="75"/>
      <c r="F40" s="83"/>
      <c r="G40" s="74"/>
      <c r="H40" s="75"/>
      <c r="I40" s="74"/>
      <c r="J40" s="74"/>
      <c r="K40" s="74"/>
      <c r="L40" s="74"/>
      <c r="M40" s="74"/>
      <c r="N40" s="74"/>
      <c r="O40" s="74"/>
      <c r="P40" s="74"/>
      <c r="Q40" s="163"/>
    </row>
    <row r="41" spans="2:17" s="80" customFormat="1" x14ac:dyDescent="0.2">
      <c r="B41" s="76"/>
      <c r="C41" s="77"/>
      <c r="D41" s="78" t="s">
        <v>8</v>
      </c>
      <c r="E41" s="82"/>
      <c r="F41" s="83"/>
      <c r="G41" s="79"/>
      <c r="H41" s="79"/>
      <c r="I41" s="102">
        <f>SM!H$41</f>
        <v>52</v>
      </c>
      <c r="J41" s="102">
        <f>SM!I$41</f>
        <v>30</v>
      </c>
      <c r="K41" s="102">
        <f>SM!J$41</f>
        <v>25</v>
      </c>
      <c r="L41" s="102">
        <f>SM!K$41</f>
        <v>22</v>
      </c>
      <c r="M41" s="102">
        <f>SM!L$41</f>
        <v>10</v>
      </c>
      <c r="N41" s="102">
        <f>SM!M$41</f>
        <v>6</v>
      </c>
      <c r="O41" s="102">
        <f>SM!N$41</f>
        <v>2</v>
      </c>
      <c r="P41" s="102">
        <f>SM!O$41</f>
        <v>1</v>
      </c>
      <c r="Q41" s="164"/>
    </row>
    <row r="127" spans="5:5" x14ac:dyDescent="0.2">
      <c r="E127" s="81" t="s">
        <v>122</v>
      </c>
    </row>
  </sheetData>
  <sheetProtection selectLockedCells="1" selectUnlockedCells="1"/>
  <sortState ref="D10:P24">
    <sortCondition descending="1" ref="G10:G24"/>
    <sortCondition descending="1" ref="H10:H24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26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55.85546875" style="49" customWidth="1"/>
    <col min="5" max="6" width="10.85546875" style="81" customWidth="1"/>
    <col min="7" max="7" width="10.85546875" style="49" customWidth="1"/>
    <col min="8" max="8" width="10.85546875" style="81" customWidth="1"/>
    <col min="9" max="16" width="8.28515625" style="49" customWidth="1"/>
    <col min="17" max="17" width="1.85546875" style="49" customWidth="1"/>
    <col min="18" max="16384" width="9.28515625" style="49"/>
  </cols>
  <sheetData>
    <row r="2" spans="2:17" ht="12" x14ac:dyDescent="0.2">
      <c r="B2" s="48" t="str">
        <f>SM_S19!B2</f>
        <v>RANKING ESTADUAL - 2017</v>
      </c>
      <c r="E2" s="51"/>
      <c r="F2" s="51"/>
      <c r="G2" s="50"/>
      <c r="H2" s="51"/>
      <c r="I2" s="52"/>
      <c r="J2" s="52"/>
      <c r="K2" s="52"/>
      <c r="L2" s="52"/>
      <c r="M2" s="52"/>
      <c r="N2" s="52"/>
      <c r="O2" s="52"/>
      <c r="P2" s="52"/>
    </row>
    <row r="3" spans="2:17" ht="12" x14ac:dyDescent="0.2">
      <c r="B3" s="53" t="s">
        <v>10</v>
      </c>
      <c r="D3" s="8">
        <f>SM!D3</f>
        <v>43052</v>
      </c>
      <c r="E3" s="51"/>
      <c r="F3" s="51"/>
      <c r="G3" s="50"/>
      <c r="H3" s="51"/>
      <c r="I3" s="52"/>
      <c r="J3" s="52"/>
      <c r="K3" s="52"/>
      <c r="L3" s="52"/>
      <c r="M3" s="52"/>
      <c r="N3" s="52"/>
      <c r="O3" s="52"/>
      <c r="P3" s="52"/>
    </row>
    <row r="4" spans="2:17" ht="12" x14ac:dyDescent="0.2">
      <c r="B4" s="52"/>
      <c r="C4" s="55"/>
      <c r="D4" s="56"/>
      <c r="E4" s="51"/>
      <c r="F4" s="51"/>
      <c r="G4" s="50"/>
      <c r="H4" s="51"/>
      <c r="I4" s="52"/>
      <c r="J4" s="52"/>
      <c r="K4" s="52"/>
      <c r="L4" s="52"/>
      <c r="M4" s="52"/>
      <c r="N4" s="52"/>
      <c r="O4" s="52"/>
      <c r="P4" s="52"/>
    </row>
    <row r="5" spans="2:17" ht="6" customHeight="1" x14ac:dyDescent="0.2">
      <c r="B5" s="57"/>
      <c r="C5" s="58"/>
      <c r="D5" s="58"/>
      <c r="E5" s="60"/>
      <c r="F5" s="60"/>
      <c r="G5" s="59"/>
      <c r="H5" s="60"/>
      <c r="I5" s="61"/>
      <c r="J5" s="61"/>
      <c r="K5" s="61"/>
      <c r="L5" s="61"/>
      <c r="M5" s="61"/>
      <c r="N5" s="61"/>
      <c r="O5" s="61"/>
      <c r="P5" s="61"/>
      <c r="Q5" s="162"/>
    </row>
    <row r="6" spans="2:17" ht="12" customHeight="1" x14ac:dyDescent="0.2">
      <c r="B6" s="62"/>
      <c r="C6" s="222" t="s">
        <v>1</v>
      </c>
      <c r="D6" s="222" t="str">
        <f>SM_S19!D6</f>
        <v>ATLETA</v>
      </c>
      <c r="E6" s="218" t="str">
        <f>SM_S19!E6</f>
        <v>ENTIDADE</v>
      </c>
      <c r="F6" s="227" t="s">
        <v>36</v>
      </c>
      <c r="G6" s="228" t="str">
        <f>SM_S19!G6</f>
        <v>TOTAL RK52</v>
      </c>
      <c r="H6" s="226" t="str">
        <f>SM_S19!H6</f>
        <v>Torneios</v>
      </c>
      <c r="I6" s="11" t="str">
        <f>SM!H6</f>
        <v>4o</v>
      </c>
      <c r="J6" s="11" t="str">
        <f>SM!I6</f>
        <v>1o</v>
      </c>
      <c r="K6" s="11" t="str">
        <f>SM!J6</f>
        <v>1o</v>
      </c>
      <c r="L6" s="11" t="str">
        <f>SM!K6</f>
        <v>2o</v>
      </c>
      <c r="M6" s="11" t="str">
        <f>SM!L6</f>
        <v>3o</v>
      </c>
      <c r="N6" s="11" t="str">
        <f>SM!M6</f>
        <v>2o</v>
      </c>
      <c r="O6" s="11" t="str">
        <f>SM!N6</f>
        <v>4o</v>
      </c>
      <c r="P6" s="11" t="str">
        <f>SM!O6</f>
        <v>1o</v>
      </c>
      <c r="Q6" s="163"/>
    </row>
    <row r="7" spans="2:17" ht="12" x14ac:dyDescent="0.2">
      <c r="B7" s="62"/>
      <c r="C7" s="222"/>
      <c r="D7" s="222"/>
      <c r="E7" s="218"/>
      <c r="F7" s="227"/>
      <c r="G7" s="228"/>
      <c r="H7" s="226"/>
      <c r="I7" s="12" t="str">
        <f>SM!H7</f>
        <v>EST</v>
      </c>
      <c r="J7" s="12" t="str">
        <f>SM!I7</f>
        <v>EST</v>
      </c>
      <c r="K7" s="12" t="str">
        <f>SM!J7</f>
        <v>M-CWB</v>
      </c>
      <c r="L7" s="12" t="str">
        <f>SM!K7</f>
        <v>EST</v>
      </c>
      <c r="M7" s="12" t="str">
        <f>SM!L7</f>
        <v>EST</v>
      </c>
      <c r="N7" s="12" t="str">
        <f>SM!M7</f>
        <v>M-CWB</v>
      </c>
      <c r="O7" s="12" t="str">
        <f>SM!N7</f>
        <v>EST</v>
      </c>
      <c r="P7" s="12" t="str">
        <f>SM!O7</f>
        <v>M-OES</v>
      </c>
      <c r="Q7" s="163"/>
    </row>
    <row r="8" spans="2:17" ht="12" x14ac:dyDescent="0.2">
      <c r="B8" s="64"/>
      <c r="C8" s="222"/>
      <c r="D8" s="222"/>
      <c r="E8" s="218"/>
      <c r="F8" s="227"/>
      <c r="G8" s="228"/>
      <c r="H8" s="226"/>
      <c r="I8" s="13">
        <f>SM!H8</f>
        <v>42689</v>
      </c>
      <c r="J8" s="13">
        <f>SM!I8</f>
        <v>42849</v>
      </c>
      <c r="K8" s="13">
        <f>SM!J8</f>
        <v>42884</v>
      </c>
      <c r="L8" s="13">
        <f>SM!K8</f>
        <v>42905</v>
      </c>
      <c r="M8" s="13">
        <f>SM!L8</f>
        <v>42988</v>
      </c>
      <c r="N8" s="13">
        <f>SM!M8</f>
        <v>43017</v>
      </c>
      <c r="O8" s="13">
        <f>SM!N8</f>
        <v>43045</v>
      </c>
      <c r="P8" s="13">
        <f>SM!O8</f>
        <v>43052</v>
      </c>
      <c r="Q8" s="163"/>
    </row>
    <row r="9" spans="2:17" ht="6" customHeight="1" x14ac:dyDescent="0.2">
      <c r="B9" s="65"/>
      <c r="C9" s="58"/>
      <c r="D9" s="58"/>
      <c r="E9" s="88"/>
      <c r="F9" s="87"/>
      <c r="G9" s="66"/>
      <c r="H9" s="67"/>
      <c r="I9" s="68"/>
      <c r="J9" s="68"/>
      <c r="K9" s="68"/>
      <c r="L9" s="68"/>
      <c r="M9" s="68"/>
      <c r="N9" s="68"/>
      <c r="O9" s="68"/>
      <c r="P9" s="68"/>
      <c r="Q9" s="163"/>
    </row>
    <row r="10" spans="2:17" ht="12" x14ac:dyDescent="0.2">
      <c r="B10" s="69"/>
      <c r="C10" s="63">
        <v>1</v>
      </c>
      <c r="D10" s="191" t="s">
        <v>816</v>
      </c>
      <c r="E10" s="148" t="str">
        <f>IFERROR(VLOOKUP(D10,BD!$B:$D,2,FALSE),"")</f>
        <v>ASSVP</v>
      </c>
      <c r="F10" s="165">
        <f>IFERROR(VLOOKUP(D10,BD!$B:$D,3,FALSE),"")</f>
        <v>36401</v>
      </c>
      <c r="G10" s="149">
        <f>IF(COUNT(I10:Q10)&gt;=5,SUM(LARGE(I10:Q10,{1,2,3,4,5})),IF(COUNT(I10:Q10)=4,SUM(LARGE(I10:Q10,{1,2,3,4})),IF(COUNT(I10:Q10)=3,SUM(LARGE(I10:Q10,{1,2,3})),IF(COUNT(I10:Q10)=2,SUM(LARGE(I10:Q10,{1,2})),IF(COUNT(I10:Q10)=1,SUM(LARGE(I10:Q10,{1})),0)))))</f>
        <v>6800</v>
      </c>
      <c r="H10" s="150">
        <f t="shared" ref="H10:H39" si="0">COUNT(I10:Q10)-COUNTIF(I10:Q10,"=0")</f>
        <v>5</v>
      </c>
      <c r="I10" s="71">
        <v>1600</v>
      </c>
      <c r="J10" s="71">
        <v>1600</v>
      </c>
      <c r="K10" s="71"/>
      <c r="L10" s="71">
        <v>880</v>
      </c>
      <c r="M10" s="71">
        <v>1120</v>
      </c>
      <c r="N10" s="71"/>
      <c r="O10" s="71">
        <v>1600</v>
      </c>
      <c r="P10" s="71"/>
      <c r="Q10" s="163"/>
    </row>
    <row r="11" spans="2:17" ht="12" x14ac:dyDescent="0.2">
      <c r="B11" s="69"/>
      <c r="C11" s="63">
        <v>2</v>
      </c>
      <c r="D11" s="2" t="s">
        <v>375</v>
      </c>
      <c r="E11" s="148" t="str">
        <f>IFERROR(VLOOKUP(D11,BD!$B:$D,2,FALSE),"")</f>
        <v>SMCC</v>
      </c>
      <c r="F11" s="165">
        <f>IFERROR(VLOOKUP(D11,BD!$B:$D,3,FALSE),"")</f>
        <v>36636</v>
      </c>
      <c r="G11" s="149">
        <f>IF(COUNT(I11:Q11)&gt;=5,SUM(LARGE(I11:Q11,{1,2,3,4,5})),IF(COUNT(I11:Q11)=4,SUM(LARGE(I11:Q11,{1,2,3,4})),IF(COUNT(I11:Q11)=3,SUM(LARGE(I11:Q11,{1,2,3})),IF(COUNT(I11:Q11)=2,SUM(LARGE(I11:Q11,{1,2})),IF(COUNT(I11:Q11)=1,SUM(LARGE(I11:Q11,{1})),0)))))</f>
        <v>6720</v>
      </c>
      <c r="H11" s="150">
        <f t="shared" si="0"/>
        <v>6</v>
      </c>
      <c r="I11" s="71">
        <v>1360</v>
      </c>
      <c r="J11" s="71">
        <v>1360</v>
      </c>
      <c r="K11" s="71">
        <v>680</v>
      </c>
      <c r="L11" s="71">
        <v>1600</v>
      </c>
      <c r="M11" s="71">
        <v>1600</v>
      </c>
      <c r="N11" s="71">
        <v>800</v>
      </c>
      <c r="O11" s="71"/>
      <c r="P11" s="71"/>
      <c r="Q11" s="163"/>
    </row>
    <row r="12" spans="2:17" ht="12" x14ac:dyDescent="0.2">
      <c r="B12" s="69"/>
      <c r="C12" s="177">
        <v>3</v>
      </c>
      <c r="D12" s="70" t="s">
        <v>190</v>
      </c>
      <c r="E12" s="148" t="str">
        <f>IFERROR(VLOOKUP(D12,BD!$B:$D,2,FALSE),"")</f>
        <v>BME</v>
      </c>
      <c r="F12" s="165">
        <f>IFERROR(VLOOKUP(D12,BD!$B:$D,3,FALSE),"")</f>
        <v>36886</v>
      </c>
      <c r="G12" s="149">
        <f>IF(COUNT(I12:Q12)&gt;=5,SUM(LARGE(I12:Q12,{1,2,3,4,5})),IF(COUNT(I12:Q12)=4,SUM(LARGE(I12:Q12,{1,2,3,4})),IF(COUNT(I12:Q12)=3,SUM(LARGE(I12:Q12,{1,2,3})),IF(COUNT(I12:Q12)=2,SUM(LARGE(I12:Q12,{1,2})),IF(COUNT(I12:Q12)=1,SUM(LARGE(I12:Q12,{1})),0)))))</f>
        <v>3000</v>
      </c>
      <c r="H12" s="150">
        <f t="shared" si="0"/>
        <v>4</v>
      </c>
      <c r="I12" s="71"/>
      <c r="J12" s="71">
        <v>880</v>
      </c>
      <c r="K12" s="71">
        <v>560</v>
      </c>
      <c r="L12" s="71">
        <v>880</v>
      </c>
      <c r="M12" s="71"/>
      <c r="N12" s="71">
        <v>680</v>
      </c>
      <c r="O12" s="71"/>
      <c r="P12" s="71"/>
      <c r="Q12" s="163"/>
    </row>
    <row r="13" spans="2:17" ht="12" x14ac:dyDescent="0.2">
      <c r="B13" s="69"/>
      <c r="C13" s="177">
        <v>4</v>
      </c>
      <c r="D13" s="2" t="s">
        <v>208</v>
      </c>
      <c r="E13" s="148" t="str">
        <f>IFERROR(VLOOKUP(D13,BD!$B:$D,2,FALSE),"")</f>
        <v>PALOTINA</v>
      </c>
      <c r="F13" s="165">
        <f>IFERROR(VLOOKUP(D13,BD!$B:$D,3,FALSE),"")</f>
        <v>36507</v>
      </c>
      <c r="G13" s="149">
        <f>IF(COUNT(I13:Q13)&gt;=5,SUM(LARGE(I13:Q13,{1,2,3,4,5})),IF(COUNT(I13:Q13)=4,SUM(LARGE(I13:Q13,{1,2,3,4})),IF(COUNT(I13:Q13)=3,SUM(LARGE(I13:Q13,{1,2,3})),IF(COUNT(I13:Q13)=2,SUM(LARGE(I13:Q13,{1,2})),IF(COUNT(I13:Q13)=1,SUM(LARGE(I13:Q13,{1})),0)))))</f>
        <v>2880</v>
      </c>
      <c r="H13" s="150">
        <f t="shared" si="0"/>
        <v>3</v>
      </c>
      <c r="I13" s="71">
        <v>1120</v>
      </c>
      <c r="J13" s="71">
        <v>880</v>
      </c>
      <c r="K13" s="71"/>
      <c r="L13" s="71">
        <v>880</v>
      </c>
      <c r="M13" s="71"/>
      <c r="N13" s="71"/>
      <c r="O13" s="71"/>
      <c r="P13" s="71"/>
      <c r="Q13" s="163"/>
    </row>
    <row r="14" spans="2:17" ht="12" x14ac:dyDescent="0.2">
      <c r="B14" s="69"/>
      <c r="C14" s="177">
        <v>5</v>
      </c>
      <c r="D14" s="2" t="s">
        <v>471</v>
      </c>
      <c r="E14" s="148" t="str">
        <f>IFERROR(VLOOKUP(D14,BD!$B:$D,2,FALSE),"")</f>
        <v>ABB</v>
      </c>
      <c r="F14" s="165">
        <f>IFERROR(VLOOKUP(D14,BD!$B:$D,3,FALSE),"")</f>
        <v>36443</v>
      </c>
      <c r="G14" s="149">
        <f>IF(COUNT(I14:Q14)&gt;=5,SUM(LARGE(I14:Q14,{1,2,3,4,5})),IF(COUNT(I14:Q14)=4,SUM(LARGE(I14:Q14,{1,2,3,4})),IF(COUNT(I14:Q14)=3,SUM(LARGE(I14:Q14,{1,2,3})),IF(COUNT(I14:Q14)=2,SUM(LARGE(I14:Q14,{1,2})),IF(COUNT(I14:Q14)=1,SUM(LARGE(I14:Q14,{1})),0)))))</f>
        <v>2720</v>
      </c>
      <c r="H14" s="150">
        <f t="shared" si="0"/>
        <v>2</v>
      </c>
      <c r="I14" s="71"/>
      <c r="J14" s="71"/>
      <c r="K14" s="71"/>
      <c r="L14" s="71">
        <v>1360</v>
      </c>
      <c r="M14" s="71">
        <v>1360</v>
      </c>
      <c r="N14" s="71"/>
      <c r="O14" s="71"/>
      <c r="P14" s="71"/>
      <c r="Q14" s="163"/>
    </row>
    <row r="15" spans="2:17" ht="12" x14ac:dyDescent="0.2">
      <c r="B15" s="69"/>
      <c r="C15" s="177">
        <v>6</v>
      </c>
      <c r="D15" s="70" t="s">
        <v>137</v>
      </c>
      <c r="E15" s="148" t="str">
        <f>IFERROR(VLOOKUP(D15,BD!$B:$D,2,FALSE),"")</f>
        <v>BME</v>
      </c>
      <c r="F15" s="165">
        <f>IFERROR(VLOOKUP(D15,BD!$B:$D,3,FALSE),"")</f>
        <v>36348</v>
      </c>
      <c r="G15" s="149">
        <f>IF(COUNT(I15:Q15)&gt;=5,SUM(LARGE(I15:Q15,{1,2,3,4,5})),IF(COUNT(I15:Q15)=4,SUM(LARGE(I15:Q15,{1,2,3,4})),IF(COUNT(I15:Q15)=3,SUM(LARGE(I15:Q15,{1,2,3})),IF(COUNT(I15:Q15)=2,SUM(LARGE(I15:Q15,{1,2})),IF(COUNT(I15:Q15)=1,SUM(LARGE(I15:Q15,{1})),0)))))</f>
        <v>2480</v>
      </c>
      <c r="H15" s="150">
        <f t="shared" si="0"/>
        <v>2</v>
      </c>
      <c r="I15" s="71">
        <v>1120</v>
      </c>
      <c r="J15" s="71"/>
      <c r="K15" s="71"/>
      <c r="L15" s="71"/>
      <c r="M15" s="71"/>
      <c r="N15" s="71"/>
      <c r="O15" s="71">
        <v>1360</v>
      </c>
      <c r="P15" s="71"/>
      <c r="Q15" s="163"/>
    </row>
    <row r="16" spans="2:17" ht="12" x14ac:dyDescent="0.2">
      <c r="B16" s="69"/>
      <c r="C16" s="177">
        <v>7</v>
      </c>
      <c r="D16" s="125" t="s">
        <v>472</v>
      </c>
      <c r="E16" s="148" t="str">
        <f>IFERROR(VLOOKUP(D16,BD!$B:$D,2,FALSE),"")</f>
        <v>BME</v>
      </c>
      <c r="F16" s="165">
        <f>IFERROR(VLOOKUP(D16,BD!$B:$D,3,FALSE),"")</f>
        <v>36364</v>
      </c>
      <c r="G16" s="149">
        <f>IF(COUNT(I16:Q16)&gt;=5,SUM(LARGE(I16:Q16,{1,2,3,4,5})),IF(COUNT(I16:Q16)=4,SUM(LARGE(I16:Q16,{1,2,3,4})),IF(COUNT(I16:Q16)=3,SUM(LARGE(I16:Q16,{1,2,3})),IF(COUNT(I16:Q16)=2,SUM(LARGE(I16:Q16,{1,2})),IF(COUNT(I16:Q16)=1,SUM(LARGE(I16:Q16,{1})),0)))))</f>
        <v>880</v>
      </c>
      <c r="H16" s="150">
        <f t="shared" si="0"/>
        <v>1</v>
      </c>
      <c r="I16" s="71"/>
      <c r="J16" s="71">
        <v>880</v>
      </c>
      <c r="K16" s="71"/>
      <c r="L16" s="71"/>
      <c r="M16" s="71"/>
      <c r="N16" s="71"/>
      <c r="O16" s="71"/>
      <c r="P16" s="71"/>
      <c r="Q16" s="163"/>
    </row>
    <row r="17" spans="2:17" ht="12" x14ac:dyDescent="0.2">
      <c r="B17" s="69"/>
      <c r="C17" s="177"/>
      <c r="D17" s="125" t="s">
        <v>473</v>
      </c>
      <c r="E17" s="148" t="str">
        <f>IFERROR(VLOOKUP(D17,BD!$B:$D,2,FALSE),"")</f>
        <v>ZARDO</v>
      </c>
      <c r="F17" s="165">
        <f>IFERROR(VLOOKUP(D17,BD!$B:$D,3,FALSE),"")</f>
        <v>36477</v>
      </c>
      <c r="G17" s="149">
        <f>IF(COUNT(I17:Q17)&gt;=5,SUM(LARGE(I17:Q17,{1,2,3,4,5})),IF(COUNT(I17:Q17)=4,SUM(LARGE(I17:Q17,{1,2,3,4})),IF(COUNT(I17:Q17)=3,SUM(LARGE(I17:Q17,{1,2,3})),IF(COUNT(I17:Q17)=2,SUM(LARGE(I17:Q17,{1,2})),IF(COUNT(I17:Q17)=1,SUM(LARGE(I17:Q17,{1})),0)))))</f>
        <v>880</v>
      </c>
      <c r="H17" s="150">
        <f t="shared" si="0"/>
        <v>1</v>
      </c>
      <c r="I17" s="71"/>
      <c r="J17" s="71"/>
      <c r="K17" s="71"/>
      <c r="L17" s="71">
        <v>880</v>
      </c>
      <c r="M17" s="71"/>
      <c r="N17" s="71"/>
      <c r="O17" s="71"/>
      <c r="P17" s="71"/>
      <c r="Q17" s="163"/>
    </row>
    <row r="18" spans="2:17" ht="12" x14ac:dyDescent="0.2">
      <c r="B18" s="69"/>
      <c r="C18" s="177">
        <v>9</v>
      </c>
      <c r="D18" s="166" t="s">
        <v>128</v>
      </c>
      <c r="E18" s="148" t="str">
        <f>IFERROR(VLOOKUP(D18,BD!$B:$D,2,FALSE),"")</f>
        <v>ZARDO</v>
      </c>
      <c r="F18" s="165">
        <f>IFERROR(VLOOKUP(D18,BD!$B:$D,3,FALSE),"")</f>
        <v>36371</v>
      </c>
      <c r="G18" s="149">
        <f>IF(COUNT(I18:Q18)&gt;=5,SUM(LARGE(I18:Q18,{1,2,3,4,5})),IF(COUNT(I18:Q18)=4,SUM(LARGE(I18:Q18,{1,2,3,4})),IF(COUNT(I18:Q18)=3,SUM(LARGE(I18:Q18,{1,2,3})),IF(COUNT(I18:Q18)=2,SUM(LARGE(I18:Q18,{1,2})),IF(COUNT(I18:Q18)=1,SUM(LARGE(I18:Q18,{1})),0)))))</f>
        <v>800</v>
      </c>
      <c r="H18" s="150">
        <f t="shared" si="0"/>
        <v>1</v>
      </c>
      <c r="I18" s="71"/>
      <c r="J18" s="71"/>
      <c r="K18" s="71">
        <v>800</v>
      </c>
      <c r="L18" s="71"/>
      <c r="M18" s="71"/>
      <c r="N18" s="71"/>
      <c r="O18" s="71"/>
      <c r="P18" s="71"/>
      <c r="Q18" s="163"/>
    </row>
    <row r="19" spans="2:17" ht="12" x14ac:dyDescent="0.2">
      <c r="B19" s="69"/>
      <c r="C19" s="142"/>
      <c r="D19" s="2"/>
      <c r="E19" s="148" t="str">
        <f>IFERROR(VLOOKUP(D19,BD!$B:$D,2,FALSE),"")</f>
        <v/>
      </c>
      <c r="F19" s="165" t="str">
        <f>IFERROR(VLOOKUP(D19,BD!$B:$D,3,FALSE),"")</f>
        <v/>
      </c>
      <c r="G19" s="149">
        <f>IF(COUNT(I19:Q19)&gt;=5,SUM(LARGE(I19:Q19,{1,2,3,4,5})),IF(COUNT(I19:Q19)=4,SUM(LARGE(I19:Q19,{1,2,3,4})),IF(COUNT(I19:Q19)=3,SUM(LARGE(I19:Q19,{1,2,3})),IF(COUNT(I19:Q19)=2,SUM(LARGE(I19:Q19,{1,2})),IF(COUNT(I19:Q19)=1,SUM(LARGE(I19:Q19,{1})),0)))))</f>
        <v>0</v>
      </c>
      <c r="H19" s="150">
        <f t="shared" si="0"/>
        <v>0</v>
      </c>
      <c r="I19" s="71"/>
      <c r="J19" s="71"/>
      <c r="K19" s="71"/>
      <c r="L19" s="71"/>
      <c r="M19" s="71"/>
      <c r="N19" s="71"/>
      <c r="O19" s="71"/>
      <c r="P19" s="71"/>
      <c r="Q19" s="163"/>
    </row>
    <row r="20" spans="2:17" ht="12" x14ac:dyDescent="0.2">
      <c r="B20" s="69"/>
      <c r="C20" s="142"/>
      <c r="D20" s="129"/>
      <c r="E20" s="148" t="str">
        <f>IFERROR(VLOOKUP(D20,BD!$B:$D,2,FALSE),"")</f>
        <v/>
      </c>
      <c r="F20" s="165" t="str">
        <f>IFERROR(VLOOKUP(D20,BD!$B:$D,3,FALSE),"")</f>
        <v/>
      </c>
      <c r="G20" s="149">
        <f>IF(COUNT(I20:Q20)&gt;=5,SUM(LARGE(I20:Q20,{1,2,3,4,5})),IF(COUNT(I20:Q20)=4,SUM(LARGE(I20:Q20,{1,2,3,4})),IF(COUNT(I20:Q20)=3,SUM(LARGE(I20:Q20,{1,2,3})),IF(COUNT(I20:Q20)=2,SUM(LARGE(I20:Q20,{1,2})),IF(COUNT(I20:Q20)=1,SUM(LARGE(I20:Q20,{1})),0)))))</f>
        <v>0</v>
      </c>
      <c r="H20" s="150">
        <f t="shared" si="0"/>
        <v>0</v>
      </c>
      <c r="I20" s="71"/>
      <c r="J20" s="71"/>
      <c r="K20" s="71"/>
      <c r="L20" s="71"/>
      <c r="M20" s="71"/>
      <c r="N20" s="71"/>
      <c r="O20" s="71"/>
      <c r="P20" s="71"/>
      <c r="Q20" s="163"/>
    </row>
    <row r="21" spans="2:17" ht="12" x14ac:dyDescent="0.2">
      <c r="B21" s="69"/>
      <c r="C21" s="142"/>
      <c r="D21" s="129"/>
      <c r="E21" s="148" t="str">
        <f>IFERROR(VLOOKUP(D21,BD!$B:$D,2,FALSE),"")</f>
        <v/>
      </c>
      <c r="F21" s="165" t="str">
        <f>IFERROR(VLOOKUP(D21,BD!$B:$D,3,FALSE),"")</f>
        <v/>
      </c>
      <c r="G21" s="149">
        <f>IF(COUNT(I21:Q21)&gt;=5,SUM(LARGE(I21:Q21,{1,2,3,4,5})),IF(COUNT(I21:Q21)=4,SUM(LARGE(I21:Q21,{1,2,3,4})),IF(COUNT(I21:Q21)=3,SUM(LARGE(I21:Q21,{1,2,3})),IF(COUNT(I21:Q21)=2,SUM(LARGE(I21:Q21,{1,2})),IF(COUNT(I21:Q21)=1,SUM(LARGE(I21:Q21,{1})),0)))))</f>
        <v>0</v>
      </c>
      <c r="H21" s="150">
        <f t="shared" si="0"/>
        <v>0</v>
      </c>
      <c r="I21" s="71"/>
      <c r="J21" s="71"/>
      <c r="K21" s="71"/>
      <c r="L21" s="71"/>
      <c r="M21" s="71"/>
      <c r="N21" s="71"/>
      <c r="O21" s="71"/>
      <c r="P21" s="71"/>
      <c r="Q21" s="163"/>
    </row>
    <row r="22" spans="2:17" ht="12" x14ac:dyDescent="0.2">
      <c r="B22" s="69"/>
      <c r="C22" s="142"/>
      <c r="D22" s="129"/>
      <c r="E22" s="148" t="str">
        <f>IFERROR(VLOOKUP(D22,BD!$B:$D,2,FALSE),"")</f>
        <v/>
      </c>
      <c r="F22" s="165" t="str">
        <f>IFERROR(VLOOKUP(D22,BD!$B:$D,3,FALSE),"")</f>
        <v/>
      </c>
      <c r="G22" s="149">
        <f>IF(COUNT(I22:Q22)&gt;=5,SUM(LARGE(I22:Q22,{1,2,3,4,5})),IF(COUNT(I22:Q22)=4,SUM(LARGE(I22:Q22,{1,2,3,4})),IF(COUNT(I22:Q22)=3,SUM(LARGE(I22:Q22,{1,2,3})),IF(COUNT(I22:Q22)=2,SUM(LARGE(I22:Q22,{1,2})),IF(COUNT(I22:Q22)=1,SUM(LARGE(I22:Q22,{1})),0)))))</f>
        <v>0</v>
      </c>
      <c r="H22" s="150">
        <f t="shared" si="0"/>
        <v>0</v>
      </c>
      <c r="I22" s="71"/>
      <c r="J22" s="71"/>
      <c r="K22" s="71"/>
      <c r="L22" s="71"/>
      <c r="M22" s="71"/>
      <c r="N22" s="71"/>
      <c r="O22" s="71"/>
      <c r="P22" s="71"/>
      <c r="Q22" s="163"/>
    </row>
    <row r="23" spans="2:17" ht="12" x14ac:dyDescent="0.2">
      <c r="B23" s="69"/>
      <c r="C23" s="142"/>
      <c r="D23" s="129"/>
      <c r="E23" s="148" t="str">
        <f>IFERROR(VLOOKUP(D23,BD!$B:$D,2,FALSE),"")</f>
        <v/>
      </c>
      <c r="F23" s="165" t="str">
        <f>IFERROR(VLOOKUP(D23,BD!$B:$D,3,FALSE),"")</f>
        <v/>
      </c>
      <c r="G23" s="149">
        <f>IF(COUNT(I23:Q23)&gt;=5,SUM(LARGE(I23:Q23,{1,2,3,4,5})),IF(COUNT(I23:Q23)=4,SUM(LARGE(I23:Q23,{1,2,3,4})),IF(COUNT(I23:Q23)=3,SUM(LARGE(I23:Q23,{1,2,3})),IF(COUNT(I23:Q23)=2,SUM(LARGE(I23:Q23,{1,2})),IF(COUNT(I23:Q23)=1,SUM(LARGE(I23:Q23,{1})),0)))))</f>
        <v>0</v>
      </c>
      <c r="H23" s="150">
        <f t="shared" si="0"/>
        <v>0</v>
      </c>
      <c r="I23" s="71"/>
      <c r="J23" s="71"/>
      <c r="K23" s="71"/>
      <c r="L23" s="71"/>
      <c r="M23" s="71"/>
      <c r="N23" s="71"/>
      <c r="O23" s="71"/>
      <c r="P23" s="71"/>
      <c r="Q23" s="163"/>
    </row>
    <row r="24" spans="2:17" ht="12" x14ac:dyDescent="0.2">
      <c r="B24" s="69"/>
      <c r="C24" s="142"/>
      <c r="D24" s="129"/>
      <c r="E24" s="148" t="str">
        <f>IFERROR(VLOOKUP(D24,BD!$B:$D,2,FALSE),"")</f>
        <v/>
      </c>
      <c r="F24" s="165" t="str">
        <f>IFERROR(VLOOKUP(D24,BD!$B:$D,3,FALSE),"")</f>
        <v/>
      </c>
      <c r="G24" s="149">
        <f>IF(COUNT(I24:Q24)&gt;=5,SUM(LARGE(I24:Q24,{1,2,3,4,5})),IF(COUNT(I24:Q24)=4,SUM(LARGE(I24:Q24,{1,2,3,4})),IF(COUNT(I24:Q24)=3,SUM(LARGE(I24:Q24,{1,2,3})),IF(COUNT(I24:Q24)=2,SUM(LARGE(I24:Q24,{1,2})),IF(COUNT(I24:Q24)=1,SUM(LARGE(I24:Q24,{1})),0)))))</f>
        <v>0</v>
      </c>
      <c r="H24" s="150">
        <f t="shared" si="0"/>
        <v>0</v>
      </c>
      <c r="I24" s="71"/>
      <c r="J24" s="71"/>
      <c r="K24" s="71"/>
      <c r="L24" s="71"/>
      <c r="M24" s="71"/>
      <c r="N24" s="71"/>
      <c r="O24" s="71"/>
      <c r="P24" s="71"/>
      <c r="Q24" s="163"/>
    </row>
    <row r="25" spans="2:17" ht="12" x14ac:dyDescent="0.2">
      <c r="B25" s="69"/>
      <c r="C25" s="142"/>
      <c r="D25" s="129"/>
      <c r="E25" s="148" t="str">
        <f>IFERROR(VLOOKUP(D25,BD!$B:$D,2,FALSE),"")</f>
        <v/>
      </c>
      <c r="F25" s="165" t="str">
        <f>IFERROR(VLOOKUP(D25,BD!$B:$D,3,FALSE),"")</f>
        <v/>
      </c>
      <c r="G25" s="149">
        <f>IF(COUNT(I25:Q25)&gt;=5,SUM(LARGE(I25:Q25,{1,2,3,4,5})),IF(COUNT(I25:Q25)=4,SUM(LARGE(I25:Q25,{1,2,3,4})),IF(COUNT(I25:Q25)=3,SUM(LARGE(I25:Q25,{1,2,3})),IF(COUNT(I25:Q25)=2,SUM(LARGE(I25:Q25,{1,2})),IF(COUNT(I25:Q25)=1,SUM(LARGE(I25:Q25,{1})),0)))))</f>
        <v>0</v>
      </c>
      <c r="H25" s="150">
        <f t="shared" si="0"/>
        <v>0</v>
      </c>
      <c r="I25" s="71"/>
      <c r="J25" s="71"/>
      <c r="K25" s="71"/>
      <c r="L25" s="71"/>
      <c r="M25" s="71"/>
      <c r="N25" s="71"/>
      <c r="O25" s="71"/>
      <c r="P25" s="71"/>
      <c r="Q25" s="163"/>
    </row>
    <row r="26" spans="2:17" ht="12" x14ac:dyDescent="0.2">
      <c r="B26" s="69"/>
      <c r="C26" s="142"/>
      <c r="D26" s="129"/>
      <c r="E26" s="148" t="str">
        <f>IFERROR(VLOOKUP(D26,BD!$B:$D,2,FALSE),"")</f>
        <v/>
      </c>
      <c r="F26" s="165" t="str">
        <f>IFERROR(VLOOKUP(D26,BD!$B:$D,3,FALSE),"")</f>
        <v/>
      </c>
      <c r="G26" s="149">
        <f>IF(COUNT(I26:Q26)&gt;=5,SUM(LARGE(I26:Q26,{1,2,3,4,5})),IF(COUNT(I26:Q26)=4,SUM(LARGE(I26:Q26,{1,2,3,4})),IF(COUNT(I26:Q26)=3,SUM(LARGE(I26:Q26,{1,2,3})),IF(COUNT(I26:Q26)=2,SUM(LARGE(I26:Q26,{1,2})),IF(COUNT(I26:Q26)=1,SUM(LARGE(I26:Q26,{1})),0)))))</f>
        <v>0</v>
      </c>
      <c r="H26" s="150">
        <f t="shared" si="0"/>
        <v>0</v>
      </c>
      <c r="I26" s="71"/>
      <c r="J26" s="71"/>
      <c r="K26" s="71"/>
      <c r="L26" s="71"/>
      <c r="M26" s="71"/>
      <c r="N26" s="71"/>
      <c r="O26" s="71"/>
      <c r="P26" s="71"/>
      <c r="Q26" s="163"/>
    </row>
    <row r="27" spans="2:17" ht="12" x14ac:dyDescent="0.2">
      <c r="B27" s="69"/>
      <c r="C27" s="142"/>
      <c r="D27" s="129"/>
      <c r="E27" s="148" t="str">
        <f>IFERROR(VLOOKUP(D27,BD!$B:$D,2,FALSE),"")</f>
        <v/>
      </c>
      <c r="F27" s="165" t="str">
        <f>IFERROR(VLOOKUP(D27,BD!$B:$D,3,FALSE),"")</f>
        <v/>
      </c>
      <c r="G27" s="149">
        <f>IF(COUNT(I27:Q27)&gt;=5,SUM(LARGE(I27:Q27,{1,2,3,4,5})),IF(COUNT(I27:Q27)=4,SUM(LARGE(I27:Q27,{1,2,3,4})),IF(COUNT(I27:Q27)=3,SUM(LARGE(I27:Q27,{1,2,3})),IF(COUNT(I27:Q27)=2,SUM(LARGE(I27:Q27,{1,2})),IF(COUNT(I27:Q27)=1,SUM(LARGE(I27:Q27,{1})),0)))))</f>
        <v>0</v>
      </c>
      <c r="H27" s="150">
        <f t="shared" si="0"/>
        <v>0</v>
      </c>
      <c r="I27" s="71"/>
      <c r="J27" s="71"/>
      <c r="K27" s="71"/>
      <c r="L27" s="71"/>
      <c r="M27" s="71"/>
      <c r="N27" s="71"/>
      <c r="O27" s="71"/>
      <c r="P27" s="71"/>
      <c r="Q27" s="163"/>
    </row>
    <row r="28" spans="2:17" ht="12" x14ac:dyDescent="0.2">
      <c r="B28" s="69"/>
      <c r="C28" s="142"/>
      <c r="D28" s="129"/>
      <c r="E28" s="148" t="str">
        <f>IFERROR(VLOOKUP(D28,BD!$B:$D,2,FALSE),"")</f>
        <v/>
      </c>
      <c r="F28" s="165" t="str">
        <f>IFERROR(VLOOKUP(D28,BD!$B:$D,3,FALSE),"")</f>
        <v/>
      </c>
      <c r="G28" s="149">
        <f>IF(COUNT(I28:Q28)&gt;=5,SUM(LARGE(I28:Q28,{1,2,3,4,5})),IF(COUNT(I28:Q28)=4,SUM(LARGE(I28:Q28,{1,2,3,4})),IF(COUNT(I28:Q28)=3,SUM(LARGE(I28:Q28,{1,2,3})),IF(COUNT(I28:Q28)=2,SUM(LARGE(I28:Q28,{1,2})),IF(COUNT(I28:Q28)=1,SUM(LARGE(I28:Q28,{1})),0)))))</f>
        <v>0</v>
      </c>
      <c r="H28" s="150">
        <f t="shared" si="0"/>
        <v>0</v>
      </c>
      <c r="I28" s="71"/>
      <c r="J28" s="71"/>
      <c r="K28" s="71"/>
      <c r="L28" s="71"/>
      <c r="M28" s="71"/>
      <c r="N28" s="71"/>
      <c r="O28" s="71"/>
      <c r="P28" s="71"/>
      <c r="Q28" s="163"/>
    </row>
    <row r="29" spans="2:17" ht="12" x14ac:dyDescent="0.2">
      <c r="B29" s="69"/>
      <c r="C29" s="142"/>
      <c r="D29" s="129"/>
      <c r="E29" s="148" t="str">
        <f>IFERROR(VLOOKUP(D29,BD!$B:$D,2,FALSE),"")</f>
        <v/>
      </c>
      <c r="F29" s="165" t="str">
        <f>IFERROR(VLOOKUP(D29,BD!$B:$D,3,FALSE),"")</f>
        <v/>
      </c>
      <c r="G29" s="149">
        <f>IF(COUNT(I29:Q29)&gt;=5,SUM(LARGE(I29:Q29,{1,2,3,4,5})),IF(COUNT(I29:Q29)=4,SUM(LARGE(I29:Q29,{1,2,3,4})),IF(COUNT(I29:Q29)=3,SUM(LARGE(I29:Q29,{1,2,3})),IF(COUNT(I29:Q29)=2,SUM(LARGE(I29:Q29,{1,2})),IF(COUNT(I29:Q29)=1,SUM(LARGE(I29:Q29,{1})),0)))))</f>
        <v>0</v>
      </c>
      <c r="H29" s="150">
        <f t="shared" si="0"/>
        <v>0</v>
      </c>
      <c r="I29" s="71"/>
      <c r="J29" s="71"/>
      <c r="K29" s="71"/>
      <c r="L29" s="71"/>
      <c r="M29" s="71"/>
      <c r="N29" s="71"/>
      <c r="O29" s="71"/>
      <c r="P29" s="71"/>
      <c r="Q29" s="163"/>
    </row>
    <row r="30" spans="2:17" ht="12" x14ac:dyDescent="0.2">
      <c r="B30" s="69"/>
      <c r="C30" s="142"/>
      <c r="D30" s="129"/>
      <c r="E30" s="148" t="str">
        <f>IFERROR(VLOOKUP(D30,BD!$B:$D,2,FALSE),"")</f>
        <v/>
      </c>
      <c r="F30" s="165" t="str">
        <f>IFERROR(VLOOKUP(D30,BD!$B:$D,3,FALSE),"")</f>
        <v/>
      </c>
      <c r="G30" s="149">
        <f>IF(COUNT(I30:Q30)&gt;=5,SUM(LARGE(I30:Q30,{1,2,3,4,5})),IF(COUNT(I30:Q30)=4,SUM(LARGE(I30:Q30,{1,2,3,4})),IF(COUNT(I30:Q30)=3,SUM(LARGE(I30:Q30,{1,2,3})),IF(COUNT(I30:Q30)=2,SUM(LARGE(I30:Q30,{1,2})),IF(COUNT(I30:Q30)=1,SUM(LARGE(I30:Q30,{1})),0)))))</f>
        <v>0</v>
      </c>
      <c r="H30" s="150">
        <f t="shared" si="0"/>
        <v>0</v>
      </c>
      <c r="I30" s="71"/>
      <c r="J30" s="71"/>
      <c r="K30" s="71"/>
      <c r="L30" s="71"/>
      <c r="M30" s="71"/>
      <c r="N30" s="71"/>
      <c r="O30" s="71"/>
      <c r="P30" s="71"/>
      <c r="Q30" s="163"/>
    </row>
    <row r="31" spans="2:17" ht="12" x14ac:dyDescent="0.2">
      <c r="B31" s="69"/>
      <c r="C31" s="142"/>
      <c r="D31" s="129"/>
      <c r="E31" s="148" t="str">
        <f>IFERROR(VLOOKUP(D31,BD!$B:$D,2,FALSE),"")</f>
        <v/>
      </c>
      <c r="F31" s="165" t="str">
        <f>IFERROR(VLOOKUP(D31,BD!$B:$D,3,FALSE),"")</f>
        <v/>
      </c>
      <c r="G31" s="149">
        <f>IF(COUNT(I31:Q31)&gt;=5,SUM(LARGE(I31:Q31,{1,2,3,4,5})),IF(COUNT(I31:Q31)=4,SUM(LARGE(I31:Q31,{1,2,3,4})),IF(COUNT(I31:Q31)=3,SUM(LARGE(I31:Q31,{1,2,3})),IF(COUNT(I31:Q31)=2,SUM(LARGE(I31:Q31,{1,2})),IF(COUNT(I31:Q31)=1,SUM(LARGE(I31:Q31,{1})),0)))))</f>
        <v>0</v>
      </c>
      <c r="H31" s="150">
        <f t="shared" si="0"/>
        <v>0</v>
      </c>
      <c r="I31" s="71"/>
      <c r="J31" s="71"/>
      <c r="K31" s="71"/>
      <c r="L31" s="71"/>
      <c r="M31" s="71"/>
      <c r="N31" s="71"/>
      <c r="O31" s="71"/>
      <c r="P31" s="71"/>
      <c r="Q31" s="163"/>
    </row>
    <row r="32" spans="2:17" ht="12" x14ac:dyDescent="0.2">
      <c r="B32" s="69"/>
      <c r="C32" s="142"/>
      <c r="D32" s="129"/>
      <c r="E32" s="148" t="str">
        <f>IFERROR(VLOOKUP(D32,BD!$B:$D,2,FALSE),"")</f>
        <v/>
      </c>
      <c r="F32" s="165" t="str">
        <f>IFERROR(VLOOKUP(D32,BD!$B:$D,3,FALSE),"")</f>
        <v/>
      </c>
      <c r="G32" s="149">
        <f>IF(COUNT(I32:Q32)&gt;=5,SUM(LARGE(I32:Q32,{1,2,3,4,5})),IF(COUNT(I32:Q32)=4,SUM(LARGE(I32:Q32,{1,2,3,4})),IF(COUNT(I32:Q32)=3,SUM(LARGE(I32:Q32,{1,2,3})),IF(COUNT(I32:Q32)=2,SUM(LARGE(I32:Q32,{1,2})),IF(COUNT(I32:Q32)=1,SUM(LARGE(I32:Q32,{1})),0)))))</f>
        <v>0</v>
      </c>
      <c r="H32" s="150">
        <f t="shared" si="0"/>
        <v>0</v>
      </c>
      <c r="I32" s="71"/>
      <c r="J32" s="71"/>
      <c r="K32" s="71"/>
      <c r="L32" s="71"/>
      <c r="M32" s="71"/>
      <c r="N32" s="71"/>
      <c r="O32" s="71"/>
      <c r="P32" s="71"/>
      <c r="Q32" s="163"/>
    </row>
    <row r="33" spans="2:17" ht="12" x14ac:dyDescent="0.2">
      <c r="B33" s="69"/>
      <c r="C33" s="142"/>
      <c r="D33" s="129"/>
      <c r="E33" s="148" t="str">
        <f>IFERROR(VLOOKUP(D33,BD!$B:$D,2,FALSE),"")</f>
        <v/>
      </c>
      <c r="F33" s="165" t="str">
        <f>IFERROR(VLOOKUP(D33,BD!$B:$D,3,FALSE),"")</f>
        <v/>
      </c>
      <c r="G33" s="149">
        <f>IF(COUNT(I33:Q33)&gt;=5,SUM(LARGE(I33:Q33,{1,2,3,4,5})),IF(COUNT(I33:Q33)=4,SUM(LARGE(I33:Q33,{1,2,3,4})),IF(COUNT(I33:Q33)=3,SUM(LARGE(I33:Q33,{1,2,3})),IF(COUNT(I33:Q33)=2,SUM(LARGE(I33:Q33,{1,2})),IF(COUNT(I33:Q33)=1,SUM(LARGE(I33:Q33,{1})),0)))))</f>
        <v>0</v>
      </c>
      <c r="H33" s="150">
        <f t="shared" si="0"/>
        <v>0</v>
      </c>
      <c r="I33" s="71"/>
      <c r="J33" s="71"/>
      <c r="K33" s="71"/>
      <c r="L33" s="71"/>
      <c r="M33" s="71"/>
      <c r="N33" s="71"/>
      <c r="O33" s="71"/>
      <c r="P33" s="71"/>
      <c r="Q33" s="163"/>
    </row>
    <row r="34" spans="2:17" ht="12" x14ac:dyDescent="0.2">
      <c r="B34" s="69"/>
      <c r="C34" s="142"/>
      <c r="D34" s="129"/>
      <c r="E34" s="148" t="str">
        <f>IFERROR(VLOOKUP(D34,BD!$B:$D,2,FALSE),"")</f>
        <v/>
      </c>
      <c r="F34" s="165" t="str">
        <f>IFERROR(VLOOKUP(D34,BD!$B:$D,3,FALSE),"")</f>
        <v/>
      </c>
      <c r="G34" s="149">
        <f>IF(COUNT(I34:Q34)&gt;=5,SUM(LARGE(I34:Q34,{1,2,3,4,5})),IF(COUNT(I34:Q34)=4,SUM(LARGE(I34:Q34,{1,2,3,4})),IF(COUNT(I34:Q34)=3,SUM(LARGE(I34:Q34,{1,2,3})),IF(COUNT(I34:Q34)=2,SUM(LARGE(I34:Q34,{1,2})),IF(COUNT(I34:Q34)=1,SUM(LARGE(I34:Q34,{1})),0)))))</f>
        <v>0</v>
      </c>
      <c r="H34" s="150">
        <f t="shared" si="0"/>
        <v>0</v>
      </c>
      <c r="I34" s="71"/>
      <c r="J34" s="71"/>
      <c r="K34" s="71"/>
      <c r="L34" s="71"/>
      <c r="M34" s="71"/>
      <c r="N34" s="71"/>
      <c r="O34" s="71"/>
      <c r="P34" s="71"/>
      <c r="Q34" s="163"/>
    </row>
    <row r="35" spans="2:17" ht="12" x14ac:dyDescent="0.2">
      <c r="B35" s="69"/>
      <c r="C35" s="142"/>
      <c r="D35" s="129"/>
      <c r="E35" s="148" t="str">
        <f>IFERROR(VLOOKUP(D35,BD!$B:$D,2,FALSE),"")</f>
        <v/>
      </c>
      <c r="F35" s="165" t="str">
        <f>IFERROR(VLOOKUP(D35,BD!$B:$D,3,FALSE),"")</f>
        <v/>
      </c>
      <c r="G35" s="149">
        <f>IF(COUNT(I35:Q35)&gt;=5,SUM(LARGE(I35:Q35,{1,2,3,4,5})),IF(COUNT(I35:Q35)=4,SUM(LARGE(I35:Q35,{1,2,3,4})),IF(COUNT(I35:Q35)=3,SUM(LARGE(I35:Q35,{1,2,3})),IF(COUNT(I35:Q35)=2,SUM(LARGE(I35:Q35,{1,2})),IF(COUNT(I35:Q35)=1,SUM(LARGE(I35:Q35,{1})),0)))))</f>
        <v>0</v>
      </c>
      <c r="H35" s="150">
        <f t="shared" si="0"/>
        <v>0</v>
      </c>
      <c r="I35" s="71"/>
      <c r="J35" s="71"/>
      <c r="K35" s="71"/>
      <c r="L35" s="71"/>
      <c r="M35" s="71"/>
      <c r="N35" s="71"/>
      <c r="O35" s="71"/>
      <c r="P35" s="71"/>
      <c r="Q35" s="163"/>
    </row>
    <row r="36" spans="2:17" ht="12" x14ac:dyDescent="0.2">
      <c r="B36" s="69"/>
      <c r="C36" s="142"/>
      <c r="D36" s="129"/>
      <c r="E36" s="148" t="str">
        <f>IFERROR(VLOOKUP(D36,BD!$B:$D,2,FALSE),"")</f>
        <v/>
      </c>
      <c r="F36" s="165" t="str">
        <f>IFERROR(VLOOKUP(D36,BD!$B:$D,3,FALSE),"")</f>
        <v/>
      </c>
      <c r="G36" s="149">
        <f>IF(COUNT(I36:Q36)&gt;=5,SUM(LARGE(I36:Q36,{1,2,3,4,5})),IF(COUNT(I36:Q36)=4,SUM(LARGE(I36:Q36,{1,2,3,4})),IF(COUNT(I36:Q36)=3,SUM(LARGE(I36:Q36,{1,2,3})),IF(COUNT(I36:Q36)=2,SUM(LARGE(I36:Q36,{1,2})),IF(COUNT(I36:Q36)=1,SUM(LARGE(I36:Q36,{1})),0)))))</f>
        <v>0</v>
      </c>
      <c r="H36" s="150">
        <f t="shared" si="0"/>
        <v>0</v>
      </c>
      <c r="I36" s="71"/>
      <c r="J36" s="71"/>
      <c r="K36" s="71"/>
      <c r="L36" s="71"/>
      <c r="M36" s="71"/>
      <c r="N36" s="71"/>
      <c r="O36" s="71"/>
      <c r="P36" s="71"/>
      <c r="Q36" s="163"/>
    </row>
    <row r="37" spans="2:17" ht="12" x14ac:dyDescent="0.2">
      <c r="B37" s="69"/>
      <c r="C37" s="142"/>
      <c r="D37" s="129"/>
      <c r="E37" s="148" t="str">
        <f>IFERROR(VLOOKUP(D37,BD!$B:$D,2,FALSE),"")</f>
        <v/>
      </c>
      <c r="F37" s="165" t="str">
        <f>IFERROR(VLOOKUP(D37,BD!$B:$D,3,FALSE),"")</f>
        <v/>
      </c>
      <c r="G37" s="149">
        <f>IF(COUNT(I37:Q37)&gt;=5,SUM(LARGE(I37:Q37,{1,2,3,4,5})),IF(COUNT(I37:Q37)=4,SUM(LARGE(I37:Q37,{1,2,3,4})),IF(COUNT(I37:Q37)=3,SUM(LARGE(I37:Q37,{1,2,3})),IF(COUNT(I37:Q37)=2,SUM(LARGE(I37:Q37,{1,2})),IF(COUNT(I37:Q37)=1,SUM(LARGE(I37:Q37,{1})),0)))))</f>
        <v>0</v>
      </c>
      <c r="H37" s="150">
        <f t="shared" si="0"/>
        <v>0</v>
      </c>
      <c r="I37" s="71"/>
      <c r="J37" s="71"/>
      <c r="K37" s="71"/>
      <c r="L37" s="71"/>
      <c r="M37" s="71"/>
      <c r="N37" s="71"/>
      <c r="O37" s="71"/>
      <c r="P37" s="71"/>
      <c r="Q37" s="163"/>
    </row>
    <row r="38" spans="2:17" ht="12" x14ac:dyDescent="0.2">
      <c r="B38" s="69"/>
      <c r="C38" s="142"/>
      <c r="D38" s="129"/>
      <c r="E38" s="148" t="str">
        <f>IFERROR(VLOOKUP(D38,BD!$B:$D,2,FALSE),"")</f>
        <v/>
      </c>
      <c r="F38" s="165" t="str">
        <f>IFERROR(VLOOKUP(D38,BD!$B:$D,3,FALSE),"")</f>
        <v/>
      </c>
      <c r="G38" s="149">
        <f>IF(COUNT(I38:Q38)&gt;=5,SUM(LARGE(I38:Q38,{1,2,3,4,5})),IF(COUNT(I38:Q38)=4,SUM(LARGE(I38:Q38,{1,2,3,4})),IF(COUNT(I38:Q38)=3,SUM(LARGE(I38:Q38,{1,2,3})),IF(COUNT(I38:Q38)=2,SUM(LARGE(I38:Q38,{1,2})),IF(COUNT(I38:Q38)=1,SUM(LARGE(I38:Q38,{1})),0)))))</f>
        <v>0</v>
      </c>
      <c r="H38" s="150">
        <f t="shared" si="0"/>
        <v>0</v>
      </c>
      <c r="I38" s="71"/>
      <c r="J38" s="71"/>
      <c r="K38" s="71"/>
      <c r="L38" s="71"/>
      <c r="M38" s="71"/>
      <c r="N38" s="71"/>
      <c r="O38" s="71"/>
      <c r="P38" s="71"/>
      <c r="Q38" s="163"/>
    </row>
    <row r="39" spans="2:17" ht="12" x14ac:dyDescent="0.2">
      <c r="B39" s="69"/>
      <c r="C39" s="142"/>
      <c r="D39" s="129"/>
      <c r="E39" s="148" t="str">
        <f>IFERROR(VLOOKUP(D39,BD!$B:$D,2,FALSE),"")</f>
        <v/>
      </c>
      <c r="F39" s="165" t="str">
        <f>IFERROR(VLOOKUP(D39,BD!$B:$D,3,FALSE),"")</f>
        <v/>
      </c>
      <c r="G39" s="149">
        <f>IF(COUNT(I39:Q39)&gt;=5,SUM(LARGE(I39:Q39,{1,2,3,4,5})),IF(COUNT(I39:Q39)=4,SUM(LARGE(I39:Q39,{1,2,3,4})),IF(COUNT(I39:Q39)=3,SUM(LARGE(I39:Q39,{1,2,3})),IF(COUNT(I39:Q39)=2,SUM(LARGE(I39:Q39,{1,2})),IF(COUNT(I39:Q39)=1,SUM(LARGE(I39:Q39,{1})),0)))))</f>
        <v>0</v>
      </c>
      <c r="H39" s="150">
        <f t="shared" si="0"/>
        <v>0</v>
      </c>
      <c r="I39" s="71"/>
      <c r="J39" s="71"/>
      <c r="K39" s="71"/>
      <c r="L39" s="71"/>
      <c r="M39" s="71"/>
      <c r="N39" s="71"/>
      <c r="O39" s="71"/>
      <c r="P39" s="71"/>
      <c r="Q39" s="163"/>
    </row>
    <row r="40" spans="2:17" x14ac:dyDescent="0.2">
      <c r="B40" s="72"/>
      <c r="C40" s="73"/>
      <c r="D40" s="73"/>
      <c r="E40" s="75"/>
      <c r="F40" s="75"/>
      <c r="G40" s="74"/>
      <c r="H40" s="75"/>
      <c r="I40" s="74"/>
      <c r="J40" s="74"/>
      <c r="K40" s="74"/>
      <c r="L40" s="74"/>
      <c r="M40" s="74"/>
      <c r="N40" s="74"/>
      <c r="O40" s="74"/>
      <c r="P40" s="74"/>
      <c r="Q40" s="163"/>
    </row>
    <row r="41" spans="2:17" s="80" customFormat="1" x14ac:dyDescent="0.2">
      <c r="B41" s="76"/>
      <c r="C41" s="77"/>
      <c r="D41" s="78" t="str">
        <f>SM_S19!$D$41</f>
        <v>CONTAGEM DE SEMANAS</v>
      </c>
      <c r="E41" s="79"/>
      <c r="F41" s="79"/>
      <c r="G41" s="79"/>
      <c r="H41" s="79"/>
      <c r="I41" s="102">
        <f>SM!H$41</f>
        <v>52</v>
      </c>
      <c r="J41" s="102">
        <f>SM!I$41</f>
        <v>30</v>
      </c>
      <c r="K41" s="102">
        <f>SM!J$41</f>
        <v>25</v>
      </c>
      <c r="L41" s="102">
        <f>SM!K$41</f>
        <v>22</v>
      </c>
      <c r="M41" s="102">
        <f>SM!L$41</f>
        <v>10</v>
      </c>
      <c r="N41" s="102">
        <f>SM!M$41</f>
        <v>6</v>
      </c>
      <c r="O41" s="102">
        <f>SM!N$41</f>
        <v>2</v>
      </c>
      <c r="P41" s="102">
        <f>SM!O$41</f>
        <v>1</v>
      </c>
      <c r="Q41" s="164"/>
    </row>
    <row r="126" spans="5:5" x14ac:dyDescent="0.2">
      <c r="E126" s="81" t="s">
        <v>122</v>
      </c>
    </row>
  </sheetData>
  <sheetProtection selectLockedCells="1" selectUnlockedCells="1"/>
  <sortState ref="D10:O20">
    <sortCondition descending="1" ref="G10:G20"/>
    <sortCondition descending="1" ref="H10:H20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rowBreaks count="1" manualBreakCount="1">
    <brk id="3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29"/>
  <sheetViews>
    <sheetView showGridLines="0" zoomScaleNormal="100" zoomScaleSheetLayoutView="100" workbookViewId="0">
      <selection activeCell="F13" sqref="F13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19" width="8.28515625" style="49" customWidth="1"/>
    <col min="20" max="20" width="1.85546875" style="49" customWidth="1"/>
    <col min="21" max="16384" width="9.28515625" style="49"/>
  </cols>
  <sheetData>
    <row r="2" spans="2:20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</row>
    <row r="3" spans="2:20" ht="12" x14ac:dyDescent="0.2">
      <c r="B3" s="53" t="s">
        <v>26</v>
      </c>
      <c r="D3" s="8">
        <f>SM!D3</f>
        <v>43052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</row>
    <row r="4" spans="2:20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</row>
    <row r="5" spans="2:20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162"/>
    </row>
    <row r="6" spans="2:20" ht="12" customHeight="1" x14ac:dyDescent="0.2">
      <c r="B6" s="62"/>
      <c r="C6" s="222" t="s">
        <v>1</v>
      </c>
      <c r="D6" s="222" t="s">
        <v>38</v>
      </c>
      <c r="E6" s="222" t="s">
        <v>39</v>
      </c>
      <c r="F6" s="218" t="s">
        <v>40</v>
      </c>
      <c r="G6" s="218" t="s">
        <v>41</v>
      </c>
      <c r="H6" s="229" t="s">
        <v>42</v>
      </c>
      <c r="I6" s="229" t="s">
        <v>43</v>
      </c>
      <c r="J6" s="228" t="str">
        <f>SM_S19!G6</f>
        <v>TOTAL RK52</v>
      </c>
      <c r="K6" s="226" t="str">
        <f>SM_S19!H6</f>
        <v>Torneios</v>
      </c>
      <c r="L6" s="167" t="str">
        <f>DM!J6</f>
        <v>4o</v>
      </c>
      <c r="M6" s="167" t="str">
        <f>DM!K6</f>
        <v>1o</v>
      </c>
      <c r="N6" s="167" t="str">
        <f>DM!L6</f>
        <v>1o</v>
      </c>
      <c r="O6" s="167" t="str">
        <f>DM!M6</f>
        <v>2o</v>
      </c>
      <c r="P6" s="167" t="str">
        <f>DM!N6</f>
        <v>3o</v>
      </c>
      <c r="Q6" s="167" t="str">
        <f>DM!O6</f>
        <v>2o</v>
      </c>
      <c r="R6" s="167" t="str">
        <f>DM!P6</f>
        <v>4o</v>
      </c>
      <c r="S6" s="167" t="str">
        <f>DM!Q6</f>
        <v>1o</v>
      </c>
      <c r="T6" s="163"/>
    </row>
    <row r="7" spans="2:20" ht="12" x14ac:dyDescent="0.2">
      <c r="B7" s="62"/>
      <c r="C7" s="222"/>
      <c r="D7" s="222"/>
      <c r="E7" s="222"/>
      <c r="F7" s="218"/>
      <c r="G7" s="218"/>
      <c r="H7" s="230"/>
      <c r="I7" s="230"/>
      <c r="J7" s="228"/>
      <c r="K7" s="226"/>
      <c r="L7" s="12" t="str">
        <f>DM!J7</f>
        <v>EST</v>
      </c>
      <c r="M7" s="12" t="str">
        <f>DM!K7</f>
        <v>EST</v>
      </c>
      <c r="N7" s="12" t="str">
        <f>DM!L7</f>
        <v>M-CWB</v>
      </c>
      <c r="O7" s="12" t="str">
        <f>DM!M7</f>
        <v>EST</v>
      </c>
      <c r="P7" s="12" t="str">
        <f>DM!N7</f>
        <v>EST</v>
      </c>
      <c r="Q7" s="12" t="str">
        <f>DM!O7</f>
        <v>M-CWB</v>
      </c>
      <c r="R7" s="12" t="str">
        <f>DM!P7</f>
        <v>EST</v>
      </c>
      <c r="S7" s="12" t="str">
        <f>DM!Q7</f>
        <v>M-OES</v>
      </c>
      <c r="T7" s="163"/>
    </row>
    <row r="8" spans="2:20" ht="12" x14ac:dyDescent="0.2">
      <c r="B8" s="64"/>
      <c r="C8" s="222"/>
      <c r="D8" s="222"/>
      <c r="E8" s="222"/>
      <c r="F8" s="218"/>
      <c r="G8" s="218"/>
      <c r="H8" s="231"/>
      <c r="I8" s="231"/>
      <c r="J8" s="228"/>
      <c r="K8" s="226"/>
      <c r="L8" s="13">
        <f>DM!J8</f>
        <v>42689</v>
      </c>
      <c r="M8" s="13">
        <f>DM!K8</f>
        <v>42849</v>
      </c>
      <c r="N8" s="13">
        <f>DM!L8</f>
        <v>42884</v>
      </c>
      <c r="O8" s="13">
        <f>DM!M8</f>
        <v>42905</v>
      </c>
      <c r="P8" s="13">
        <f>DM!N8</f>
        <v>42988</v>
      </c>
      <c r="Q8" s="13">
        <f>DM!O8</f>
        <v>43017</v>
      </c>
      <c r="R8" s="13">
        <f>DM!P8</f>
        <v>43045</v>
      </c>
      <c r="S8" s="13">
        <f>DM!Q8</f>
        <v>43052</v>
      </c>
      <c r="T8" s="163"/>
    </row>
    <row r="9" spans="2:20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163"/>
    </row>
    <row r="10" spans="2:20" ht="12" x14ac:dyDescent="0.2">
      <c r="B10" s="69"/>
      <c r="C10" s="63">
        <v>1</v>
      </c>
      <c r="D10" s="126" t="s">
        <v>804</v>
      </c>
      <c r="E10" s="70" t="s">
        <v>809</v>
      </c>
      <c r="F10" s="148" t="str">
        <f>IFERROR(VLOOKUP(D10,BD!$B:$D,2,FALSE),"")</f>
        <v>ZARDO</v>
      </c>
      <c r="G10" s="148" t="str">
        <f>IFERROR(VLOOKUP(E10,BD!$B:$D,2,FALSE),"")</f>
        <v>ZARDO</v>
      </c>
      <c r="H10" s="165">
        <f>IFERROR(VLOOKUP(D10,BD!$B:$D,3,FALSE),"")</f>
        <v>37089</v>
      </c>
      <c r="I10" s="165">
        <f>IFERROR(VLOOKUP(E10,BD!$B:$D,3,FALSE),"")</f>
        <v>36516</v>
      </c>
      <c r="J10" s="149">
        <f>IF(COUNT(L10:T10)&gt;=5,SUM(LARGE(L10:T10,{1,2,3,4,5})),IF(COUNT(L10:T10)=4,SUM(LARGE(L10:T10,{1,2,3,4})),IF(COUNT(L10:T10)=3,SUM(LARGE(L10:T10,{1,2,3})),IF(COUNT(L10:T10)=2,SUM(LARGE(L10:T10,{1,2})),IF(COUNT(L10:T10)=1,SUM(LARGE(L10:T10,{1})),0)))))</f>
        <v>1920</v>
      </c>
      <c r="K10" s="150">
        <f t="shared" ref="K10:K20" si="0">COUNT(L10:T10)-COUNTIF(L10:T10,"=0")</f>
        <v>2</v>
      </c>
      <c r="L10" s="71"/>
      <c r="M10" s="71"/>
      <c r="N10" s="71"/>
      <c r="O10" s="71"/>
      <c r="P10" s="71"/>
      <c r="Q10" s="71">
        <v>560</v>
      </c>
      <c r="R10" s="71">
        <v>1360</v>
      </c>
      <c r="S10" s="71"/>
      <c r="T10" s="163"/>
    </row>
    <row r="11" spans="2:20" ht="12" x14ac:dyDescent="0.2">
      <c r="B11" s="69"/>
      <c r="C11" s="63">
        <v>2</v>
      </c>
      <c r="D11" s="128" t="s">
        <v>525</v>
      </c>
      <c r="E11" s="105" t="s">
        <v>195</v>
      </c>
      <c r="F11" s="148" t="str">
        <f>IFERROR(VLOOKUP(D11,BD!$B:$D,2,FALSE),"")</f>
        <v>GRESFI</v>
      </c>
      <c r="G11" s="148" t="str">
        <f>IFERROR(VLOOKUP(E11,BD!$B:$D,2,FALSE),"")</f>
        <v>GRESFI</v>
      </c>
      <c r="H11" s="165">
        <f>IFERROR(VLOOKUP(D11,BD!$B:$D,3,FALSE),"")</f>
        <v>38021</v>
      </c>
      <c r="I11" s="165">
        <f>IFERROR(VLOOKUP(E11,BD!$B:$D,3,FALSE),"")</f>
        <v>0</v>
      </c>
      <c r="J11" s="149">
        <f>IF(COUNT(L11:T11)&gt;=5,SUM(LARGE(L11:T11,{1,2,3,4,5})),IF(COUNT(L11:T11)=4,SUM(LARGE(L11:T11,{1,2,3,4})),IF(COUNT(L11:T11)=3,SUM(LARGE(L11:T11,{1,2,3})),IF(COUNT(L11:T11)=2,SUM(LARGE(L11:T11,{1,2})),IF(COUNT(L11:T11)=1,SUM(LARGE(L11:T11,{1})),0)))))</f>
        <v>1600</v>
      </c>
      <c r="K11" s="150">
        <f t="shared" si="0"/>
        <v>1</v>
      </c>
      <c r="L11" s="71">
        <v>1600</v>
      </c>
      <c r="M11" s="71"/>
      <c r="N11" s="71"/>
      <c r="O11" s="71"/>
      <c r="P11" s="71"/>
      <c r="Q11" s="71"/>
      <c r="R11" s="71"/>
      <c r="S11" s="71"/>
      <c r="T11" s="163"/>
    </row>
    <row r="12" spans="2:20" ht="12" x14ac:dyDescent="0.2">
      <c r="B12" s="69"/>
      <c r="C12" s="190"/>
      <c r="D12" s="70" t="s">
        <v>143</v>
      </c>
      <c r="E12" s="70" t="s">
        <v>105</v>
      </c>
      <c r="F12" s="148" t="str">
        <f>IFERROR(VLOOKUP(D12,BD!$B:$D,2,FALSE),"")</f>
        <v>BME</v>
      </c>
      <c r="G12" s="148" t="str">
        <f>IFERROR(VLOOKUP(E12,BD!$B:$D,2,FALSE),"")</f>
        <v>BME</v>
      </c>
      <c r="H12" s="165">
        <f>IFERROR(VLOOKUP(D12,BD!$B:$D,3,FALSE),"")</f>
        <v>36678</v>
      </c>
      <c r="I12" s="165">
        <f>IFERROR(VLOOKUP(E12,BD!$B:$D,3,FALSE),"")</f>
        <v>36367</v>
      </c>
      <c r="J12" s="149">
        <f>IF(COUNT(L12:T12)&gt;=5,SUM(LARGE(L12:T12,{1,2,3,4,5})),IF(COUNT(L12:T12)=4,SUM(LARGE(L12:T12,{1,2,3,4})),IF(COUNT(L12:T12)=3,SUM(LARGE(L12:T12,{1,2,3})),IF(COUNT(L12:T12)=2,SUM(LARGE(L12:T12,{1,2})),IF(COUNT(L12:T12)=1,SUM(LARGE(L12:T12,{1})),0)))))</f>
        <v>1600</v>
      </c>
      <c r="K12" s="150">
        <f t="shared" si="0"/>
        <v>1</v>
      </c>
      <c r="L12" s="71"/>
      <c r="M12" s="71">
        <v>1600</v>
      </c>
      <c r="N12" s="71"/>
      <c r="O12" s="71"/>
      <c r="P12" s="71"/>
      <c r="Q12" s="71"/>
      <c r="R12" s="71"/>
      <c r="S12" s="71"/>
      <c r="T12" s="163"/>
    </row>
    <row r="13" spans="2:20" ht="12" x14ac:dyDescent="0.2">
      <c r="B13" s="69"/>
      <c r="C13" s="190"/>
      <c r="D13" s="70" t="s">
        <v>620</v>
      </c>
      <c r="E13" s="70" t="s">
        <v>284</v>
      </c>
      <c r="F13" s="148" t="str">
        <f>IFERROR(VLOOKUP(D13,BD!$B:$D,2,FALSE),"")</f>
        <v>ASSVP</v>
      </c>
      <c r="G13" s="148" t="str">
        <f>IFERROR(VLOOKUP(E13,BD!$B:$D,2,FALSE),"")</f>
        <v>ZARDO</v>
      </c>
      <c r="H13" s="165">
        <f>IFERROR(VLOOKUP(D13,BD!$B:$D,3,FALSE),"")</f>
        <v>37322</v>
      </c>
      <c r="I13" s="165">
        <f>IFERROR(VLOOKUP(E13,BD!$B:$D,3,FALSE),"")</f>
        <v>37341</v>
      </c>
      <c r="J13" s="149">
        <f>IF(COUNT(L13:T13)&gt;=5,SUM(LARGE(L13:T13,{1,2,3,4,5})),IF(COUNT(L13:T13)=4,SUM(LARGE(L13:T13,{1,2,3,4})),IF(COUNT(L13:T13)=3,SUM(LARGE(L13:T13,{1,2,3})),IF(COUNT(L13:T13)=2,SUM(LARGE(L13:T13,{1,2})),IF(COUNT(L13:T13)=1,SUM(LARGE(L13:T13,{1})),0)))))</f>
        <v>1600</v>
      </c>
      <c r="K13" s="150">
        <f t="shared" si="0"/>
        <v>1</v>
      </c>
      <c r="L13" s="71"/>
      <c r="M13" s="71"/>
      <c r="N13" s="71"/>
      <c r="O13" s="71"/>
      <c r="P13" s="71">
        <v>1600</v>
      </c>
      <c r="Q13" s="71"/>
      <c r="R13" s="71"/>
      <c r="S13" s="71"/>
      <c r="T13" s="163"/>
    </row>
    <row r="14" spans="2:20" ht="12" x14ac:dyDescent="0.2">
      <c r="B14" s="69"/>
      <c r="C14" s="190"/>
      <c r="D14" s="105" t="s">
        <v>268</v>
      </c>
      <c r="E14" s="70" t="s">
        <v>475</v>
      </c>
      <c r="F14" s="148" t="str">
        <f>IFERROR(VLOOKUP(D14,BD!$B:$D,2,FALSE),"")</f>
        <v>ASERP</v>
      </c>
      <c r="G14" s="148" t="str">
        <f>IFERROR(VLOOKUP(E14,BD!$B:$D,2,FALSE),"")</f>
        <v>ASERP</v>
      </c>
      <c r="H14" s="165">
        <f>IFERROR(VLOOKUP(D14,BD!$B:$D,3,FALSE),"")</f>
        <v>36395</v>
      </c>
      <c r="I14" s="165">
        <f>IFERROR(VLOOKUP(E14,BD!$B:$D,3,FALSE),"")</f>
        <v>36952</v>
      </c>
      <c r="J14" s="149">
        <f>IF(COUNT(L14:T14)&gt;=5,SUM(LARGE(L14:T14,{1,2,3,4,5})),IF(COUNT(L14:T14)=4,SUM(LARGE(L14:T14,{1,2,3,4})),IF(COUNT(L14:T14)=3,SUM(LARGE(L14:T14,{1,2,3})),IF(COUNT(L14:T14)=2,SUM(LARGE(L14:T14,{1,2})),IF(COUNT(L14:T14)=1,SUM(LARGE(L14:T14,{1})),0)))))</f>
        <v>1600</v>
      </c>
      <c r="K14" s="150">
        <f t="shared" si="0"/>
        <v>1</v>
      </c>
      <c r="L14" s="71"/>
      <c r="M14" s="71"/>
      <c r="N14" s="71"/>
      <c r="O14" s="71"/>
      <c r="P14" s="71"/>
      <c r="Q14" s="71"/>
      <c r="R14" s="71">
        <v>1600</v>
      </c>
      <c r="S14" s="71"/>
      <c r="T14" s="163"/>
    </row>
    <row r="15" spans="2:20" ht="12" x14ac:dyDescent="0.2">
      <c r="B15" s="69"/>
      <c r="C15" s="190">
        <v>6</v>
      </c>
      <c r="D15" s="70" t="s">
        <v>143</v>
      </c>
      <c r="E15" s="70" t="s">
        <v>95</v>
      </c>
      <c r="F15" s="148" t="str">
        <f>IFERROR(VLOOKUP(D15,BD!$B:$D,2,FALSE),"")</f>
        <v>BME</v>
      </c>
      <c r="G15" s="148" t="str">
        <f>IFERROR(VLOOKUP(E15,BD!$B:$D,2,FALSE),"")</f>
        <v>BME</v>
      </c>
      <c r="H15" s="165">
        <f>IFERROR(VLOOKUP(D15,BD!$B:$D,3,FALSE),"")</f>
        <v>36678</v>
      </c>
      <c r="I15" s="165">
        <f>IFERROR(VLOOKUP(E15,BD!$B:$D,3,FALSE),"")</f>
        <v>0</v>
      </c>
      <c r="J15" s="149">
        <f>IF(COUNT(L15:T15)&gt;=5,SUM(LARGE(L15:T15,{1,2,3,4,5})),IF(COUNT(L15:T15)=4,SUM(LARGE(L15:T15,{1,2,3,4})),IF(COUNT(L15:T15)=3,SUM(LARGE(L15:T15,{1,2,3})),IF(COUNT(L15:T15)=2,SUM(LARGE(L15:T15,{1,2})),IF(COUNT(L15:T15)=1,SUM(LARGE(L15:T15,{1})),0)))))</f>
        <v>1360</v>
      </c>
      <c r="K15" s="150">
        <f t="shared" si="0"/>
        <v>1</v>
      </c>
      <c r="L15" s="71"/>
      <c r="M15" s="71"/>
      <c r="N15" s="71"/>
      <c r="O15" s="71"/>
      <c r="P15" s="71">
        <v>1360</v>
      </c>
      <c r="Q15" s="71"/>
      <c r="R15" s="71"/>
      <c r="S15" s="71"/>
      <c r="T15" s="163"/>
    </row>
    <row r="16" spans="2:20" ht="12" x14ac:dyDescent="0.2">
      <c r="B16" s="69"/>
      <c r="C16" s="190"/>
      <c r="D16" s="70" t="s">
        <v>271</v>
      </c>
      <c r="E16" s="70" t="s">
        <v>272</v>
      </c>
      <c r="F16" s="148" t="str">
        <f>IFERROR(VLOOKUP(D16,BD!$B:$D,2,FALSE),"")</f>
        <v>PALOTINA</v>
      </c>
      <c r="G16" s="148" t="str">
        <f>IFERROR(VLOOKUP(E16,BD!$B:$D,2,FALSE),"")</f>
        <v>PALOTINA</v>
      </c>
      <c r="H16" s="165">
        <f>IFERROR(VLOOKUP(D16,BD!$B:$D,3,FALSE),"")</f>
        <v>36221</v>
      </c>
      <c r="I16" s="165">
        <f>IFERROR(VLOOKUP(E16,BD!$B:$D,3,FALSE),"")</f>
        <v>37114</v>
      </c>
      <c r="J16" s="149">
        <f>IF(COUNT(L16:T16)&gt;=5,SUM(LARGE(L16:T16,{1,2,3,4,5})),IF(COUNT(L16:T16)=4,SUM(LARGE(L16:T16,{1,2,3,4})),IF(COUNT(L16:T16)=3,SUM(LARGE(L16:T16,{1,2,3})),IF(COUNT(L16:T16)=2,SUM(LARGE(L16:T16,{1,2})),IF(COUNT(L16:T16)=1,SUM(LARGE(L16:T16,{1})),0)))))</f>
        <v>1360</v>
      </c>
      <c r="K16" s="150">
        <f t="shared" si="0"/>
        <v>1</v>
      </c>
      <c r="L16" s="71">
        <v>1360</v>
      </c>
      <c r="M16" s="71"/>
      <c r="N16" s="71"/>
      <c r="O16" s="71"/>
      <c r="P16" s="71"/>
      <c r="Q16" s="71"/>
      <c r="R16" s="71"/>
      <c r="S16" s="71"/>
      <c r="T16" s="163"/>
    </row>
    <row r="17" spans="2:20" ht="12" x14ac:dyDescent="0.2">
      <c r="B17" s="69"/>
      <c r="C17" s="190">
        <v>8</v>
      </c>
      <c r="D17" s="70" t="s">
        <v>604</v>
      </c>
      <c r="E17" s="70" t="s">
        <v>387</v>
      </c>
      <c r="F17" s="148" t="str">
        <f>IFERROR(VLOOKUP(D17,BD!$B:$D,2,FALSE),"")</f>
        <v>SMCC</v>
      </c>
      <c r="G17" s="148" t="str">
        <f>IFERROR(VLOOKUP(E17,BD!$B:$D,2,FALSE),"")</f>
        <v>SMCC</v>
      </c>
      <c r="H17" s="165">
        <f>IFERROR(VLOOKUP(D17,BD!$B:$D,3,FALSE),"")</f>
        <v>37043</v>
      </c>
      <c r="I17" s="165">
        <f>IFERROR(VLOOKUP(E17,BD!$B:$D,3,FALSE),"")</f>
        <v>37463</v>
      </c>
      <c r="J17" s="149">
        <f>IF(COUNT(L17:T17)&gt;=5,SUM(LARGE(L17:T17,{1,2,3,4,5})),IF(COUNT(L17:T17)=4,SUM(LARGE(L17:T17,{1,2,3,4})),IF(COUNT(L17:T17)=3,SUM(LARGE(L17:T17,{1,2,3})),IF(COUNT(L17:T17)=2,SUM(LARGE(L17:T17,{1,2})),IF(COUNT(L17:T17)=1,SUM(LARGE(L17:T17,{1})),0)))))</f>
        <v>1120</v>
      </c>
      <c r="K17" s="150">
        <f t="shared" si="0"/>
        <v>1</v>
      </c>
      <c r="L17" s="71"/>
      <c r="M17" s="71"/>
      <c r="N17" s="71"/>
      <c r="O17" s="71"/>
      <c r="P17" s="71">
        <v>1120</v>
      </c>
      <c r="Q17" s="71"/>
      <c r="R17" s="71"/>
      <c r="S17" s="71"/>
      <c r="T17" s="163"/>
    </row>
    <row r="18" spans="2:20" ht="12" x14ac:dyDescent="0.2">
      <c r="B18" s="69"/>
      <c r="C18" s="190">
        <v>9</v>
      </c>
      <c r="D18" s="70" t="s">
        <v>203</v>
      </c>
      <c r="E18" s="70" t="s">
        <v>143</v>
      </c>
      <c r="F18" s="148" t="str">
        <f>IFERROR(VLOOKUP(D18,BD!$B:$D,2,FALSE),"")</f>
        <v>ZARDO</v>
      </c>
      <c r="G18" s="148" t="str">
        <f>IFERROR(VLOOKUP(E18,BD!$B:$D,2,FALSE),"")</f>
        <v>BME</v>
      </c>
      <c r="H18" s="165">
        <f>IFERROR(VLOOKUP(D18,BD!$B:$D,3,FALSE),"")</f>
        <v>37494</v>
      </c>
      <c r="I18" s="165">
        <f>IFERROR(VLOOKUP(E18,BD!$B:$D,3,FALSE),"")</f>
        <v>36678</v>
      </c>
      <c r="J18" s="149">
        <f>IF(COUNT(L18:T18)&gt;=5,SUM(LARGE(L18:T18,{1,2,3,4,5})),IF(COUNT(L18:T18)=4,SUM(LARGE(L18:T18,{1,2,3,4})),IF(COUNT(L18:T18)=3,SUM(LARGE(L18:T18,{1,2,3})),IF(COUNT(L18:T18)=2,SUM(LARGE(L18:T18,{1,2})),IF(COUNT(L18:T18)=1,SUM(LARGE(L18:T18,{1})),0)))))</f>
        <v>800</v>
      </c>
      <c r="K18" s="150">
        <f t="shared" si="0"/>
        <v>1</v>
      </c>
      <c r="L18" s="71"/>
      <c r="M18" s="71"/>
      <c r="N18" s="71"/>
      <c r="O18" s="71"/>
      <c r="P18" s="71"/>
      <c r="Q18" s="71">
        <v>800</v>
      </c>
      <c r="R18" s="71"/>
      <c r="S18" s="71"/>
      <c r="T18" s="163"/>
    </row>
    <row r="19" spans="2:20" ht="12" x14ac:dyDescent="0.2">
      <c r="B19" s="69"/>
      <c r="C19" s="190"/>
      <c r="D19" s="70" t="s">
        <v>147</v>
      </c>
      <c r="E19" s="105" t="s">
        <v>148</v>
      </c>
      <c r="F19" s="148" t="str">
        <f>IFERROR(VLOOKUP(D19,BD!$B:$D,2,FALSE),"")</f>
        <v>ASSVP</v>
      </c>
      <c r="G19" s="148" t="str">
        <f>IFERROR(VLOOKUP(E19,BD!$B:$D,2,FALSE),"")</f>
        <v>ASSVP</v>
      </c>
      <c r="H19" s="165">
        <f>IFERROR(VLOOKUP(D19,BD!$B:$D,3,FALSE),"")</f>
        <v>36960</v>
      </c>
      <c r="I19" s="165">
        <f>IFERROR(VLOOKUP(E19,BD!$B:$D,3,FALSE),"")</f>
        <v>0</v>
      </c>
      <c r="J19" s="149">
        <f>IF(COUNT(L19:T19)&gt;=5,SUM(LARGE(L19:T19,{1,2,3,4,5})),IF(COUNT(L19:T19)=4,SUM(LARGE(L19:T19,{1,2,3,4})),IF(COUNT(L19:T19)=3,SUM(LARGE(L19:T19,{1,2,3})),IF(COUNT(L19:T19)=2,SUM(LARGE(L19:T19,{1,2})),IF(COUNT(L19:T19)=1,SUM(LARGE(L19:T19,{1})),0)))))</f>
        <v>800</v>
      </c>
      <c r="K19" s="150">
        <f t="shared" si="0"/>
        <v>1</v>
      </c>
      <c r="L19" s="71"/>
      <c r="M19" s="71"/>
      <c r="N19" s="71"/>
      <c r="O19" s="71"/>
      <c r="P19" s="71"/>
      <c r="Q19" s="71"/>
      <c r="R19" s="71"/>
      <c r="S19" s="71">
        <v>800</v>
      </c>
      <c r="T19" s="163"/>
    </row>
    <row r="20" spans="2:20" ht="12" x14ac:dyDescent="0.2">
      <c r="B20" s="69"/>
      <c r="C20" s="190">
        <v>11</v>
      </c>
      <c r="D20" s="70" t="s">
        <v>117</v>
      </c>
      <c r="E20" s="70" t="s">
        <v>270</v>
      </c>
      <c r="F20" s="148" t="str">
        <f>IFERROR(VLOOKUP(D20,BD!$B:$D,2,FALSE),"")</f>
        <v>BME</v>
      </c>
      <c r="G20" s="148" t="str">
        <f>IFERROR(VLOOKUP(E20,BD!$B:$D,2,FALSE),"")</f>
        <v>BME</v>
      </c>
      <c r="H20" s="165">
        <f>IFERROR(VLOOKUP(D20,BD!$B:$D,3,FALSE),"")</f>
        <v>36506</v>
      </c>
      <c r="I20" s="165">
        <f>IFERROR(VLOOKUP(E20,BD!$B:$D,3,FALSE),"")</f>
        <v>36202</v>
      </c>
      <c r="J20" s="149">
        <f>IF(COUNT(L20:T20)&gt;=5,SUM(LARGE(L20:T20,{1,2,3,4,5})),IF(COUNT(L20:T20)=4,SUM(LARGE(L20:T20,{1,2,3,4})),IF(COUNT(L20:T20)=3,SUM(LARGE(L20:T20,{1,2,3})),IF(COUNT(L20:T20)=2,SUM(LARGE(L20:T20,{1,2})),IF(COUNT(L20:T20)=1,SUM(LARGE(L20:T20,{1})),0)))))</f>
        <v>680</v>
      </c>
      <c r="K20" s="150">
        <f t="shared" si="0"/>
        <v>1</v>
      </c>
      <c r="L20" s="71"/>
      <c r="M20" s="71"/>
      <c r="N20" s="71"/>
      <c r="O20" s="71"/>
      <c r="P20" s="71"/>
      <c r="Q20" s="71">
        <v>680</v>
      </c>
      <c r="R20" s="71"/>
      <c r="S20" s="71"/>
      <c r="T20" s="163"/>
    </row>
    <row r="21" spans="2:20" ht="12" x14ac:dyDescent="0.2">
      <c r="B21" s="69"/>
      <c r="C21" s="142"/>
      <c r="D21" s="70"/>
      <c r="E21" s="70"/>
      <c r="F21" s="148" t="str">
        <f>IFERROR(VLOOKUP(D21,BD!$B:$D,2,FALSE),"")</f>
        <v/>
      </c>
      <c r="G21" s="148" t="str">
        <f>IFERROR(VLOOKUP(E21,BD!$B:$D,2,FALSE),"")</f>
        <v/>
      </c>
      <c r="H21" s="165" t="str">
        <f>IFERROR(VLOOKUP(D21,BD!$B:$D,3,FALSE),"")</f>
        <v/>
      </c>
      <c r="I21" s="165" t="str">
        <f>IFERROR(VLOOKUP(E21,BD!$B:$D,3,FALSE),"")</f>
        <v/>
      </c>
      <c r="J21" s="149">
        <f>IF(COUNT(L21:T21)&gt;=5,SUM(LARGE(L21:T21,{1,2,3,4,5})),IF(COUNT(L21:T21)=4,SUM(LARGE(L21:T21,{1,2,3,4})),IF(COUNT(L21:T21)=3,SUM(LARGE(L21:T21,{1,2,3})),IF(COUNT(L21:T21)=2,SUM(LARGE(L21:T21,{1,2})),IF(COUNT(L21:T21)=1,SUM(LARGE(L21:T21,{1})),0)))))</f>
        <v>0</v>
      </c>
      <c r="K21" s="150">
        <f t="shared" ref="K21:K39" si="1">COUNT(L21:T21)-COUNTIF(L21:T21,"=0")</f>
        <v>0</v>
      </c>
      <c r="L21" s="71"/>
      <c r="M21" s="71"/>
      <c r="N21" s="71"/>
      <c r="O21" s="71"/>
      <c r="P21" s="71"/>
      <c r="Q21" s="71"/>
      <c r="R21" s="71"/>
      <c r="S21" s="71"/>
      <c r="T21" s="163"/>
    </row>
    <row r="22" spans="2:20" ht="12" x14ac:dyDescent="0.2">
      <c r="B22" s="69"/>
      <c r="C22" s="142"/>
      <c r="D22" s="70"/>
      <c r="E22" s="70"/>
      <c r="F22" s="148" t="str">
        <f>IFERROR(VLOOKUP(D22,BD!$B:$D,2,FALSE),"")</f>
        <v/>
      </c>
      <c r="G22" s="148" t="str">
        <f>IFERROR(VLOOKUP(E22,BD!$B:$D,2,FALSE),"")</f>
        <v/>
      </c>
      <c r="H22" s="165" t="str">
        <f>IFERROR(VLOOKUP(D22,BD!$B:$D,3,FALSE),"")</f>
        <v/>
      </c>
      <c r="I22" s="165" t="str">
        <f>IFERROR(VLOOKUP(E22,BD!$B:$D,3,FALSE),"")</f>
        <v/>
      </c>
      <c r="J22" s="149">
        <f>IF(COUNT(L22:T22)&gt;=5,SUM(LARGE(L22:T22,{1,2,3,4,5})),IF(COUNT(L22:T22)=4,SUM(LARGE(L22:T22,{1,2,3,4})),IF(COUNT(L22:T22)=3,SUM(LARGE(L22:T22,{1,2,3})),IF(COUNT(L22:T22)=2,SUM(LARGE(L22:T22,{1,2})),IF(COUNT(L22:T22)=1,SUM(LARGE(L22:T22,{1})),0)))))</f>
        <v>0</v>
      </c>
      <c r="K22" s="150">
        <f t="shared" si="1"/>
        <v>0</v>
      </c>
      <c r="L22" s="71"/>
      <c r="M22" s="71"/>
      <c r="N22" s="71"/>
      <c r="O22" s="71"/>
      <c r="P22" s="71"/>
      <c r="Q22" s="71"/>
      <c r="R22" s="71"/>
      <c r="S22" s="71"/>
      <c r="T22" s="163"/>
    </row>
    <row r="23" spans="2:20" ht="12" x14ac:dyDescent="0.2">
      <c r="B23" s="69"/>
      <c r="C23" s="142"/>
      <c r="D23" s="70"/>
      <c r="E23" s="70"/>
      <c r="F23" s="148" t="str">
        <f>IFERROR(VLOOKUP(D23,BD!$B:$D,2,FALSE),"")</f>
        <v/>
      </c>
      <c r="G23" s="148" t="str">
        <f>IFERROR(VLOOKUP(E23,BD!$B:$D,2,FALSE),"")</f>
        <v/>
      </c>
      <c r="H23" s="165" t="str">
        <f>IFERROR(VLOOKUP(D23,BD!$B:$D,3,FALSE),"")</f>
        <v/>
      </c>
      <c r="I23" s="165" t="str">
        <f>IFERROR(VLOOKUP(E23,BD!$B:$D,3,FALSE),"")</f>
        <v/>
      </c>
      <c r="J23" s="149">
        <f>IF(COUNT(L23:T23)&gt;=5,SUM(LARGE(L23:T23,{1,2,3,4,5})),IF(COUNT(L23:T23)=4,SUM(LARGE(L23:T23,{1,2,3,4})),IF(COUNT(L23:T23)=3,SUM(LARGE(L23:T23,{1,2,3})),IF(COUNT(L23:T23)=2,SUM(LARGE(L23:T23,{1,2})),IF(COUNT(L23:T23)=1,SUM(LARGE(L23:T23,{1})),0)))))</f>
        <v>0</v>
      </c>
      <c r="K23" s="150">
        <f t="shared" si="1"/>
        <v>0</v>
      </c>
      <c r="L23" s="71"/>
      <c r="M23" s="71"/>
      <c r="N23" s="71"/>
      <c r="O23" s="71"/>
      <c r="P23" s="71"/>
      <c r="Q23" s="71"/>
      <c r="R23" s="71"/>
      <c r="S23" s="71"/>
      <c r="T23" s="163"/>
    </row>
    <row r="24" spans="2:20" ht="12" x14ac:dyDescent="0.2">
      <c r="B24" s="69"/>
      <c r="C24" s="142"/>
      <c r="D24" s="105"/>
      <c r="E24" s="70"/>
      <c r="F24" s="148" t="str">
        <f>IFERROR(VLOOKUP(D24,BD!$B:$D,2,FALSE),"")</f>
        <v/>
      </c>
      <c r="G24" s="148" t="str">
        <f>IFERROR(VLOOKUP(E24,BD!$B:$D,2,FALSE),"")</f>
        <v/>
      </c>
      <c r="H24" s="165" t="str">
        <f>IFERROR(VLOOKUP(D24,BD!$B:$D,3,FALSE),"")</f>
        <v/>
      </c>
      <c r="I24" s="165" t="str">
        <f>IFERROR(VLOOKUP(E24,BD!$B:$D,3,FALSE),"")</f>
        <v/>
      </c>
      <c r="J24" s="149">
        <f>IF(COUNT(L24:T24)&gt;=5,SUM(LARGE(L24:T24,{1,2,3,4,5})),IF(COUNT(L24:T24)=4,SUM(LARGE(L24:T24,{1,2,3,4})),IF(COUNT(L24:T24)=3,SUM(LARGE(L24:T24,{1,2,3})),IF(COUNT(L24:T24)=2,SUM(LARGE(L24:T24,{1,2})),IF(COUNT(L24:T24)=1,SUM(LARGE(L24:T24,{1})),0)))))</f>
        <v>0</v>
      </c>
      <c r="K24" s="150">
        <f t="shared" si="1"/>
        <v>0</v>
      </c>
      <c r="L24" s="71"/>
      <c r="M24" s="71"/>
      <c r="N24" s="71"/>
      <c r="O24" s="71"/>
      <c r="P24" s="71"/>
      <c r="Q24" s="71"/>
      <c r="R24" s="71"/>
      <c r="S24" s="71"/>
      <c r="T24" s="163"/>
    </row>
    <row r="25" spans="2:20" ht="12" x14ac:dyDescent="0.2">
      <c r="B25" s="69"/>
      <c r="C25" s="142"/>
      <c r="D25" s="70"/>
      <c r="E25" s="70"/>
      <c r="F25" s="148" t="str">
        <f>IFERROR(VLOOKUP(D25,BD!$B:$D,2,FALSE),"")</f>
        <v/>
      </c>
      <c r="G25" s="148" t="str">
        <f>IFERROR(VLOOKUP(E25,BD!$B:$D,2,FALSE),"")</f>
        <v/>
      </c>
      <c r="H25" s="165" t="str">
        <f>IFERROR(VLOOKUP(D25,BD!$B:$D,3,FALSE),"")</f>
        <v/>
      </c>
      <c r="I25" s="165" t="str">
        <f>IFERROR(VLOOKUP(E25,BD!$B:$D,3,FALSE),"")</f>
        <v/>
      </c>
      <c r="J25" s="149">
        <f>IF(COUNT(L25:T25)&gt;=5,SUM(LARGE(L25:T25,{1,2,3,4,5})),IF(COUNT(L25:T25)=4,SUM(LARGE(L25:T25,{1,2,3,4})),IF(COUNT(L25:T25)=3,SUM(LARGE(L25:T25,{1,2,3})),IF(COUNT(L25:T25)=2,SUM(LARGE(L25:T25,{1,2})),IF(COUNT(L25:T25)=1,SUM(LARGE(L25:T25,{1})),0)))))</f>
        <v>0</v>
      </c>
      <c r="K25" s="150">
        <f t="shared" si="1"/>
        <v>0</v>
      </c>
      <c r="L25" s="71"/>
      <c r="M25" s="71"/>
      <c r="N25" s="71"/>
      <c r="O25" s="71"/>
      <c r="P25" s="71"/>
      <c r="Q25" s="71"/>
      <c r="R25" s="71"/>
      <c r="S25" s="71"/>
      <c r="T25" s="163"/>
    </row>
    <row r="26" spans="2:20" ht="12" x14ac:dyDescent="0.2">
      <c r="B26" s="69"/>
      <c r="C26" s="142"/>
      <c r="D26" s="70"/>
      <c r="E26" s="70"/>
      <c r="F26" s="148" t="str">
        <f>IFERROR(VLOOKUP(D26,BD!$B:$D,2,FALSE),"")</f>
        <v/>
      </c>
      <c r="G26" s="148" t="str">
        <f>IFERROR(VLOOKUP(E26,BD!$B:$D,2,FALSE),"")</f>
        <v/>
      </c>
      <c r="H26" s="165" t="str">
        <f>IFERROR(VLOOKUP(D26,BD!$B:$D,3,FALSE),"")</f>
        <v/>
      </c>
      <c r="I26" s="165" t="str">
        <f>IFERROR(VLOOKUP(E26,BD!$B:$D,3,FALSE),"")</f>
        <v/>
      </c>
      <c r="J26" s="149">
        <f>IF(COUNT(L26:T26)&gt;=5,SUM(LARGE(L26:T26,{1,2,3,4,5})),IF(COUNT(L26:T26)=4,SUM(LARGE(L26:T26,{1,2,3,4})),IF(COUNT(L26:T26)=3,SUM(LARGE(L26:T26,{1,2,3})),IF(COUNT(L26:T26)=2,SUM(LARGE(L26:T26,{1,2})),IF(COUNT(L26:T26)=1,SUM(LARGE(L26:T26,{1})),0)))))</f>
        <v>0</v>
      </c>
      <c r="K26" s="150">
        <f t="shared" si="1"/>
        <v>0</v>
      </c>
      <c r="L26" s="71"/>
      <c r="M26" s="71"/>
      <c r="N26" s="71"/>
      <c r="O26" s="71"/>
      <c r="P26" s="71"/>
      <c r="Q26" s="71"/>
      <c r="R26" s="71"/>
      <c r="S26" s="71"/>
      <c r="T26" s="163"/>
    </row>
    <row r="27" spans="2:20" ht="12" x14ac:dyDescent="0.2">
      <c r="B27" s="69"/>
      <c r="C27" s="142"/>
      <c r="D27" s="70"/>
      <c r="E27" s="70"/>
      <c r="F27" s="148" t="str">
        <f>IFERROR(VLOOKUP(D27,BD!$B:$D,2,FALSE),"")</f>
        <v/>
      </c>
      <c r="G27" s="148" t="str">
        <f>IFERROR(VLOOKUP(E27,BD!$B:$D,2,FALSE),"")</f>
        <v/>
      </c>
      <c r="H27" s="165" t="str">
        <f>IFERROR(VLOOKUP(D27,BD!$B:$D,3,FALSE),"")</f>
        <v/>
      </c>
      <c r="I27" s="165" t="str">
        <f>IFERROR(VLOOKUP(E27,BD!$B:$D,3,FALSE),"")</f>
        <v/>
      </c>
      <c r="J27" s="149">
        <f>IF(COUNT(L27:T27)&gt;=5,SUM(LARGE(L27:T27,{1,2,3,4,5})),IF(COUNT(L27:T27)=4,SUM(LARGE(L27:T27,{1,2,3,4})),IF(COUNT(L27:T27)=3,SUM(LARGE(L27:T27,{1,2,3})),IF(COUNT(L27:T27)=2,SUM(LARGE(L27:T27,{1,2})),IF(COUNT(L27:T27)=1,SUM(LARGE(L27:T27,{1})),0)))))</f>
        <v>0</v>
      </c>
      <c r="K27" s="150">
        <f t="shared" si="1"/>
        <v>0</v>
      </c>
      <c r="L27" s="71"/>
      <c r="M27" s="71"/>
      <c r="N27" s="71"/>
      <c r="O27" s="71"/>
      <c r="P27" s="71"/>
      <c r="Q27" s="71"/>
      <c r="R27" s="71"/>
      <c r="S27" s="71"/>
      <c r="T27" s="163"/>
    </row>
    <row r="28" spans="2:20" ht="12" x14ac:dyDescent="0.2">
      <c r="B28" s="69"/>
      <c r="C28" s="142"/>
      <c r="D28" s="70"/>
      <c r="E28" s="70"/>
      <c r="F28" s="148" t="str">
        <f>IFERROR(VLOOKUP(D28,BD!$B:$D,2,FALSE),"")</f>
        <v/>
      </c>
      <c r="G28" s="148" t="str">
        <f>IFERROR(VLOOKUP(E28,BD!$B:$D,2,FALSE),"")</f>
        <v/>
      </c>
      <c r="H28" s="165" t="str">
        <f>IFERROR(VLOOKUP(D28,BD!$B:$D,3,FALSE),"")</f>
        <v/>
      </c>
      <c r="I28" s="165" t="str">
        <f>IFERROR(VLOOKUP(E28,BD!$B:$D,3,FALSE),"")</f>
        <v/>
      </c>
      <c r="J28" s="149">
        <f>IF(COUNT(L28:T28)&gt;=5,SUM(LARGE(L28:T28,{1,2,3,4,5})),IF(COUNT(L28:T28)=4,SUM(LARGE(L28:T28,{1,2,3,4})),IF(COUNT(L28:T28)=3,SUM(LARGE(L28:T28,{1,2,3})),IF(COUNT(L28:T28)=2,SUM(LARGE(L28:T28,{1,2})),IF(COUNT(L28:T28)=1,SUM(LARGE(L28:T28,{1})),0)))))</f>
        <v>0</v>
      </c>
      <c r="K28" s="150">
        <f t="shared" si="1"/>
        <v>0</v>
      </c>
      <c r="L28" s="71"/>
      <c r="M28" s="71"/>
      <c r="N28" s="71"/>
      <c r="O28" s="71"/>
      <c r="P28" s="71"/>
      <c r="Q28" s="71"/>
      <c r="R28" s="71"/>
      <c r="S28" s="71"/>
      <c r="T28" s="163"/>
    </row>
    <row r="29" spans="2:20" ht="12" x14ac:dyDescent="0.2">
      <c r="B29" s="69"/>
      <c r="C29" s="142"/>
      <c r="D29" s="70"/>
      <c r="E29" s="70"/>
      <c r="F29" s="148" t="str">
        <f>IFERROR(VLOOKUP(D29,BD!$B:$D,2,FALSE),"")</f>
        <v/>
      </c>
      <c r="G29" s="148" t="str">
        <f>IFERROR(VLOOKUP(E29,BD!$B:$D,2,FALSE),"")</f>
        <v/>
      </c>
      <c r="H29" s="165" t="str">
        <f>IFERROR(VLOOKUP(D29,BD!$B:$D,3,FALSE),"")</f>
        <v/>
      </c>
      <c r="I29" s="165" t="str">
        <f>IFERROR(VLOOKUP(E29,BD!$B:$D,3,FALSE),"")</f>
        <v/>
      </c>
      <c r="J29" s="149">
        <f>IF(COUNT(L29:T29)&gt;=5,SUM(LARGE(L29:T29,{1,2,3,4,5})),IF(COUNT(L29:T29)=4,SUM(LARGE(L29:T29,{1,2,3,4})),IF(COUNT(L29:T29)=3,SUM(LARGE(L29:T29,{1,2,3})),IF(COUNT(L29:T29)=2,SUM(LARGE(L29:T29,{1,2})),IF(COUNT(L29:T29)=1,SUM(LARGE(L29:T29,{1})),0)))))</f>
        <v>0</v>
      </c>
      <c r="K29" s="150">
        <f t="shared" si="1"/>
        <v>0</v>
      </c>
      <c r="L29" s="71"/>
      <c r="M29" s="71"/>
      <c r="N29" s="71"/>
      <c r="O29" s="71"/>
      <c r="P29" s="71"/>
      <c r="Q29" s="71"/>
      <c r="R29" s="71"/>
      <c r="S29" s="71"/>
      <c r="T29" s="163"/>
    </row>
    <row r="30" spans="2:20" ht="12" x14ac:dyDescent="0.2">
      <c r="B30" s="69"/>
      <c r="C30" s="142"/>
      <c r="D30" s="70"/>
      <c r="E30" s="70"/>
      <c r="F30" s="148" t="str">
        <f>IFERROR(VLOOKUP(D30,BD!$B:$D,2,FALSE),"")</f>
        <v/>
      </c>
      <c r="G30" s="148" t="str">
        <f>IFERROR(VLOOKUP(E30,BD!$B:$D,2,FALSE),"")</f>
        <v/>
      </c>
      <c r="H30" s="165" t="str">
        <f>IFERROR(VLOOKUP(D30,BD!$B:$D,3,FALSE),"")</f>
        <v/>
      </c>
      <c r="I30" s="165" t="str">
        <f>IFERROR(VLOOKUP(E30,BD!$B:$D,3,FALSE),"")</f>
        <v/>
      </c>
      <c r="J30" s="149">
        <f>IF(COUNT(L30:T30)&gt;=5,SUM(LARGE(L30:T30,{1,2,3,4,5})),IF(COUNT(L30:T30)=4,SUM(LARGE(L30:T30,{1,2,3,4})),IF(COUNT(L30:T30)=3,SUM(LARGE(L30:T30,{1,2,3})),IF(COUNT(L30:T30)=2,SUM(LARGE(L30:T30,{1,2})),IF(COUNT(L30:T30)=1,SUM(LARGE(L30:T30,{1})),0)))))</f>
        <v>0</v>
      </c>
      <c r="K30" s="150">
        <f t="shared" si="1"/>
        <v>0</v>
      </c>
      <c r="L30" s="71"/>
      <c r="M30" s="71"/>
      <c r="N30" s="71"/>
      <c r="O30" s="71"/>
      <c r="P30" s="71"/>
      <c r="Q30" s="71"/>
      <c r="R30" s="71"/>
      <c r="S30" s="71"/>
      <c r="T30" s="163"/>
    </row>
    <row r="31" spans="2:20" ht="12" x14ac:dyDescent="0.2">
      <c r="B31" s="69"/>
      <c r="C31" s="142"/>
      <c r="D31" s="70"/>
      <c r="E31" s="70"/>
      <c r="F31" s="148" t="str">
        <f>IFERROR(VLOOKUP(D31,BD!$B:$D,2,FALSE),"")</f>
        <v/>
      </c>
      <c r="G31" s="148" t="str">
        <f>IFERROR(VLOOKUP(E31,BD!$B:$D,2,FALSE),"")</f>
        <v/>
      </c>
      <c r="H31" s="165" t="str">
        <f>IFERROR(VLOOKUP(D31,BD!$B:$D,3,FALSE),"")</f>
        <v/>
      </c>
      <c r="I31" s="165" t="str">
        <f>IFERROR(VLOOKUP(E31,BD!$B:$D,3,FALSE),"")</f>
        <v/>
      </c>
      <c r="J31" s="149">
        <f>IF(COUNT(L31:T31)&gt;=5,SUM(LARGE(L31:T31,{1,2,3,4,5})),IF(COUNT(L31:T31)=4,SUM(LARGE(L31:T31,{1,2,3,4})),IF(COUNT(L31:T31)=3,SUM(LARGE(L31:T31,{1,2,3})),IF(COUNT(L31:T31)=2,SUM(LARGE(L31:T31,{1,2})),IF(COUNT(L31:T31)=1,SUM(LARGE(L31:T31,{1})),0)))))</f>
        <v>0</v>
      </c>
      <c r="K31" s="150">
        <f t="shared" si="1"/>
        <v>0</v>
      </c>
      <c r="L31" s="71"/>
      <c r="M31" s="71"/>
      <c r="N31" s="71"/>
      <c r="O31" s="71"/>
      <c r="P31" s="71"/>
      <c r="Q31" s="71"/>
      <c r="R31" s="71"/>
      <c r="S31" s="71"/>
      <c r="T31" s="163"/>
    </row>
    <row r="32" spans="2:20" ht="12" x14ac:dyDescent="0.2">
      <c r="B32" s="69"/>
      <c r="C32" s="142"/>
      <c r="D32" s="70"/>
      <c r="E32" s="70"/>
      <c r="F32" s="148" t="str">
        <f>IFERROR(VLOOKUP(D32,BD!$B:$D,2,FALSE),"")</f>
        <v/>
      </c>
      <c r="G32" s="148" t="str">
        <f>IFERROR(VLOOKUP(E32,BD!$B:$D,2,FALSE),"")</f>
        <v/>
      </c>
      <c r="H32" s="165" t="str">
        <f>IFERROR(VLOOKUP(D32,BD!$B:$D,3,FALSE),"")</f>
        <v/>
      </c>
      <c r="I32" s="165" t="str">
        <f>IFERROR(VLOOKUP(E32,BD!$B:$D,3,FALSE),"")</f>
        <v/>
      </c>
      <c r="J32" s="149">
        <f>IF(COUNT(L32:T32)&gt;=5,SUM(LARGE(L32:T32,{1,2,3,4,5})),IF(COUNT(L32:T32)=4,SUM(LARGE(L32:T32,{1,2,3,4})),IF(COUNT(L32:T32)=3,SUM(LARGE(L32:T32,{1,2,3})),IF(COUNT(L32:T32)=2,SUM(LARGE(L32:T32,{1,2})),IF(COUNT(L32:T32)=1,SUM(LARGE(L32:T32,{1})),0)))))</f>
        <v>0</v>
      </c>
      <c r="K32" s="150">
        <f t="shared" si="1"/>
        <v>0</v>
      </c>
      <c r="L32" s="71"/>
      <c r="M32" s="71"/>
      <c r="N32" s="71"/>
      <c r="O32" s="71"/>
      <c r="P32" s="71"/>
      <c r="Q32" s="71"/>
      <c r="R32" s="71"/>
      <c r="S32" s="71"/>
      <c r="T32" s="163"/>
    </row>
    <row r="33" spans="2:20" ht="12" x14ac:dyDescent="0.2">
      <c r="B33" s="69"/>
      <c r="C33" s="142"/>
      <c r="D33" s="70"/>
      <c r="E33" s="70"/>
      <c r="F33" s="148" t="str">
        <f>IFERROR(VLOOKUP(D33,BD!$B:$D,2,FALSE),"")</f>
        <v/>
      </c>
      <c r="G33" s="148" t="str">
        <f>IFERROR(VLOOKUP(E33,BD!$B:$D,2,FALSE),"")</f>
        <v/>
      </c>
      <c r="H33" s="165" t="str">
        <f>IFERROR(VLOOKUP(D33,BD!$B:$D,3,FALSE),"")</f>
        <v/>
      </c>
      <c r="I33" s="165" t="str">
        <f>IFERROR(VLOOKUP(E33,BD!$B:$D,3,FALSE),"")</f>
        <v/>
      </c>
      <c r="J33" s="149">
        <f>IF(COUNT(L33:T33)&gt;=5,SUM(LARGE(L33:T33,{1,2,3,4,5})),IF(COUNT(L33:T33)=4,SUM(LARGE(L33:T33,{1,2,3,4})),IF(COUNT(L33:T33)=3,SUM(LARGE(L33:T33,{1,2,3})),IF(COUNT(L33:T33)=2,SUM(LARGE(L33:T33,{1,2})),IF(COUNT(L33:T33)=1,SUM(LARGE(L33:T33,{1})),0)))))</f>
        <v>0</v>
      </c>
      <c r="K33" s="150">
        <f t="shared" si="1"/>
        <v>0</v>
      </c>
      <c r="L33" s="71"/>
      <c r="M33" s="71"/>
      <c r="N33" s="71"/>
      <c r="O33" s="71"/>
      <c r="P33" s="71"/>
      <c r="Q33" s="71"/>
      <c r="R33" s="71"/>
      <c r="S33" s="71"/>
      <c r="T33" s="163"/>
    </row>
    <row r="34" spans="2:20" ht="12" x14ac:dyDescent="0.2">
      <c r="B34" s="69"/>
      <c r="C34" s="142"/>
      <c r="D34" s="70"/>
      <c r="E34" s="70"/>
      <c r="F34" s="148" t="str">
        <f>IFERROR(VLOOKUP(D34,BD!$B:$D,2,FALSE),"")</f>
        <v/>
      </c>
      <c r="G34" s="148" t="str">
        <f>IFERROR(VLOOKUP(E34,BD!$B:$D,2,FALSE),"")</f>
        <v/>
      </c>
      <c r="H34" s="165" t="str">
        <f>IFERROR(VLOOKUP(D34,BD!$B:$D,3,FALSE),"")</f>
        <v/>
      </c>
      <c r="I34" s="165" t="str">
        <f>IFERROR(VLOOKUP(E34,BD!$B:$D,3,FALSE),"")</f>
        <v/>
      </c>
      <c r="J34" s="149">
        <f>IF(COUNT(L34:T34)&gt;=5,SUM(LARGE(L34:T34,{1,2,3,4,5})),IF(COUNT(L34:T34)=4,SUM(LARGE(L34:T34,{1,2,3,4})),IF(COUNT(L34:T34)=3,SUM(LARGE(L34:T34,{1,2,3})),IF(COUNT(L34:T34)=2,SUM(LARGE(L34:T34,{1,2})),IF(COUNT(L34:T34)=1,SUM(LARGE(L34:T34,{1})),0)))))</f>
        <v>0</v>
      </c>
      <c r="K34" s="150">
        <f t="shared" si="1"/>
        <v>0</v>
      </c>
      <c r="L34" s="71"/>
      <c r="M34" s="71"/>
      <c r="N34" s="71"/>
      <c r="O34" s="71"/>
      <c r="P34" s="71"/>
      <c r="Q34" s="71"/>
      <c r="R34" s="71"/>
      <c r="S34" s="71"/>
      <c r="T34" s="163"/>
    </row>
    <row r="35" spans="2:20" ht="12" x14ac:dyDescent="0.2">
      <c r="B35" s="69"/>
      <c r="C35" s="142"/>
      <c r="D35" s="70"/>
      <c r="E35" s="70"/>
      <c r="F35" s="148" t="str">
        <f>IFERROR(VLOOKUP(D35,BD!$B:$D,2,FALSE),"")</f>
        <v/>
      </c>
      <c r="G35" s="148" t="str">
        <f>IFERROR(VLOOKUP(E35,BD!$B:$D,2,FALSE),"")</f>
        <v/>
      </c>
      <c r="H35" s="165" t="str">
        <f>IFERROR(VLOOKUP(D35,BD!$B:$D,3,FALSE),"")</f>
        <v/>
      </c>
      <c r="I35" s="165" t="str">
        <f>IFERROR(VLOOKUP(E35,BD!$B:$D,3,FALSE),"")</f>
        <v/>
      </c>
      <c r="J35" s="149">
        <f>IF(COUNT(L35:T35)&gt;=5,SUM(LARGE(L35:T35,{1,2,3,4,5})),IF(COUNT(L35:T35)=4,SUM(LARGE(L35:T35,{1,2,3,4})),IF(COUNT(L35:T35)=3,SUM(LARGE(L35:T35,{1,2,3})),IF(COUNT(L35:T35)=2,SUM(LARGE(L35:T35,{1,2})),IF(COUNT(L35:T35)=1,SUM(LARGE(L35:T35,{1})),0)))))</f>
        <v>0</v>
      </c>
      <c r="K35" s="150">
        <f t="shared" si="1"/>
        <v>0</v>
      </c>
      <c r="L35" s="71"/>
      <c r="M35" s="71"/>
      <c r="N35" s="71"/>
      <c r="O35" s="71"/>
      <c r="P35" s="71"/>
      <c r="Q35" s="71"/>
      <c r="R35" s="71"/>
      <c r="S35" s="71"/>
      <c r="T35" s="163"/>
    </row>
    <row r="36" spans="2:20" ht="12" x14ac:dyDescent="0.2">
      <c r="B36" s="69"/>
      <c r="C36" s="142"/>
      <c r="D36" s="70"/>
      <c r="E36" s="70"/>
      <c r="F36" s="148" t="str">
        <f>IFERROR(VLOOKUP(D36,BD!$B:$D,2,FALSE),"")</f>
        <v/>
      </c>
      <c r="G36" s="148" t="str">
        <f>IFERROR(VLOOKUP(E36,BD!$B:$D,2,FALSE),"")</f>
        <v/>
      </c>
      <c r="H36" s="165" t="str">
        <f>IFERROR(VLOOKUP(D36,BD!$B:$D,3,FALSE),"")</f>
        <v/>
      </c>
      <c r="I36" s="165" t="str">
        <f>IFERROR(VLOOKUP(E36,BD!$B:$D,3,FALSE),"")</f>
        <v/>
      </c>
      <c r="J36" s="149">
        <f>IF(COUNT(L36:T36)&gt;=5,SUM(LARGE(L36:T36,{1,2,3,4,5})),IF(COUNT(L36:T36)=4,SUM(LARGE(L36:T36,{1,2,3,4})),IF(COUNT(L36:T36)=3,SUM(LARGE(L36:T36,{1,2,3})),IF(COUNT(L36:T36)=2,SUM(LARGE(L36:T36,{1,2})),IF(COUNT(L36:T36)=1,SUM(LARGE(L36:T36,{1})),0)))))</f>
        <v>0</v>
      </c>
      <c r="K36" s="150">
        <f t="shared" si="1"/>
        <v>0</v>
      </c>
      <c r="L36" s="71"/>
      <c r="M36" s="71"/>
      <c r="N36" s="71"/>
      <c r="O36" s="71"/>
      <c r="P36" s="71"/>
      <c r="Q36" s="71"/>
      <c r="R36" s="71"/>
      <c r="S36" s="71"/>
      <c r="T36" s="163"/>
    </row>
    <row r="37" spans="2:20" ht="12" x14ac:dyDescent="0.2">
      <c r="B37" s="69"/>
      <c r="C37" s="142"/>
      <c r="D37" s="70"/>
      <c r="E37" s="70"/>
      <c r="F37" s="148" t="str">
        <f>IFERROR(VLOOKUP(D37,BD!$B:$D,2,FALSE),"")</f>
        <v/>
      </c>
      <c r="G37" s="148" t="str">
        <f>IFERROR(VLOOKUP(E37,BD!$B:$D,2,FALSE),"")</f>
        <v/>
      </c>
      <c r="H37" s="165" t="str">
        <f>IFERROR(VLOOKUP(D37,BD!$B:$D,3,FALSE),"")</f>
        <v/>
      </c>
      <c r="I37" s="165" t="str">
        <f>IFERROR(VLOOKUP(E37,BD!$B:$D,3,FALSE),"")</f>
        <v/>
      </c>
      <c r="J37" s="149">
        <f>IF(COUNT(L37:T37)&gt;=5,SUM(LARGE(L37:T37,{1,2,3,4,5})),IF(COUNT(L37:T37)=4,SUM(LARGE(L37:T37,{1,2,3,4})),IF(COUNT(L37:T37)=3,SUM(LARGE(L37:T37,{1,2,3})),IF(COUNT(L37:T37)=2,SUM(LARGE(L37:T37,{1,2})),IF(COUNT(L37:T37)=1,SUM(LARGE(L37:T37,{1})),0)))))</f>
        <v>0</v>
      </c>
      <c r="K37" s="150">
        <f t="shared" si="1"/>
        <v>0</v>
      </c>
      <c r="L37" s="71"/>
      <c r="M37" s="71"/>
      <c r="N37" s="71"/>
      <c r="O37" s="71"/>
      <c r="P37" s="71"/>
      <c r="Q37" s="71"/>
      <c r="R37" s="71"/>
      <c r="S37" s="71"/>
      <c r="T37" s="163"/>
    </row>
    <row r="38" spans="2:20" ht="12" x14ac:dyDescent="0.2">
      <c r="B38" s="69"/>
      <c r="C38" s="142"/>
      <c r="D38" s="70"/>
      <c r="E38" s="70"/>
      <c r="F38" s="148" t="str">
        <f>IFERROR(VLOOKUP(D38,BD!$B:$D,2,FALSE),"")</f>
        <v/>
      </c>
      <c r="G38" s="148" t="str">
        <f>IFERROR(VLOOKUP(E38,BD!$B:$D,2,FALSE),"")</f>
        <v/>
      </c>
      <c r="H38" s="165" t="str">
        <f>IFERROR(VLOOKUP(D38,BD!$B:$D,3,FALSE),"")</f>
        <v/>
      </c>
      <c r="I38" s="165" t="str">
        <f>IFERROR(VLOOKUP(E38,BD!$B:$D,3,FALSE),"")</f>
        <v/>
      </c>
      <c r="J38" s="149">
        <f>IF(COUNT(L38:T38)&gt;=5,SUM(LARGE(L38:T38,{1,2,3,4,5})),IF(COUNT(L38:T38)=4,SUM(LARGE(L38:T38,{1,2,3,4})),IF(COUNT(L38:T38)=3,SUM(LARGE(L38:T38,{1,2,3})),IF(COUNT(L38:T38)=2,SUM(LARGE(L38:T38,{1,2})),IF(COUNT(L38:T38)=1,SUM(LARGE(L38:T38,{1})),0)))))</f>
        <v>0</v>
      </c>
      <c r="K38" s="150">
        <f t="shared" si="1"/>
        <v>0</v>
      </c>
      <c r="L38" s="71"/>
      <c r="M38" s="71"/>
      <c r="N38" s="71"/>
      <c r="O38" s="71"/>
      <c r="P38" s="71"/>
      <c r="Q38" s="71"/>
      <c r="R38" s="71"/>
      <c r="S38" s="71"/>
      <c r="T38" s="163"/>
    </row>
    <row r="39" spans="2:20" ht="12" x14ac:dyDescent="0.2">
      <c r="B39" s="69"/>
      <c r="C39" s="63"/>
      <c r="D39" s="70"/>
      <c r="E39" s="70"/>
      <c r="F39" s="148" t="str">
        <f>IFERROR(VLOOKUP(D39,BD!$B:$D,2,FALSE),"")</f>
        <v/>
      </c>
      <c r="G39" s="148" t="str">
        <f>IFERROR(VLOOKUP(E39,BD!$B:$D,2,FALSE),"")</f>
        <v/>
      </c>
      <c r="H39" s="165" t="str">
        <f>IFERROR(VLOOKUP(D39,BD!$B:$D,3,FALSE),"")</f>
        <v/>
      </c>
      <c r="I39" s="165" t="str">
        <f>IFERROR(VLOOKUP(E39,BD!$B:$D,3,FALSE),"")</f>
        <v/>
      </c>
      <c r="J39" s="149">
        <f>IF(COUNT(L39:T39)&gt;=5,SUM(LARGE(L39:T39,{1,2,3,4,5})),IF(COUNT(L39:T39)=4,SUM(LARGE(L39:T39,{1,2,3,4})),IF(COUNT(L39:T39)=3,SUM(LARGE(L39:T39,{1,2,3})),IF(COUNT(L39:T39)=2,SUM(LARGE(L39:T39,{1,2})),IF(COUNT(L39:T39)=1,SUM(LARGE(L39:T39,{1})),0)))))</f>
        <v>0</v>
      </c>
      <c r="K39" s="150">
        <f t="shared" si="1"/>
        <v>0</v>
      </c>
      <c r="L39" s="71"/>
      <c r="M39" s="71"/>
      <c r="N39" s="71"/>
      <c r="O39" s="71"/>
      <c r="P39" s="71"/>
      <c r="Q39" s="71"/>
      <c r="R39" s="71"/>
      <c r="S39" s="71"/>
      <c r="T39" s="163"/>
    </row>
    <row r="40" spans="2:20" x14ac:dyDescent="0.2">
      <c r="B40" s="72"/>
      <c r="C40" s="73"/>
      <c r="D40" s="73"/>
      <c r="E40" s="73"/>
      <c r="F40" s="75"/>
      <c r="G40" s="75"/>
      <c r="H40" s="83"/>
      <c r="I40" s="83"/>
      <c r="J40" s="74"/>
      <c r="K40" s="75"/>
      <c r="L40" s="74"/>
      <c r="M40" s="74"/>
      <c r="N40" s="74"/>
      <c r="O40" s="74"/>
      <c r="P40" s="74"/>
      <c r="Q40" s="74"/>
      <c r="R40" s="74"/>
      <c r="S40" s="74"/>
      <c r="T40" s="163"/>
    </row>
    <row r="41" spans="2:20" s="80" customFormat="1" x14ac:dyDescent="0.2">
      <c r="B41" s="76"/>
      <c r="C41" s="77"/>
      <c r="D41" s="78"/>
      <c r="E41" s="78" t="str">
        <f>SM_S19!$D$41</f>
        <v>CONTAGEM DE SEMANAS</v>
      </c>
      <c r="F41" s="82"/>
      <c r="G41" s="82"/>
      <c r="H41" s="83"/>
      <c r="I41" s="83"/>
      <c r="J41" s="79"/>
      <c r="K41" s="79"/>
      <c r="L41" s="102">
        <f>SM!H$41</f>
        <v>52</v>
      </c>
      <c r="M41" s="102">
        <f>SM!I$41</f>
        <v>30</v>
      </c>
      <c r="N41" s="102">
        <f>SM!J$41</f>
        <v>25</v>
      </c>
      <c r="O41" s="102">
        <f>SM!K$41</f>
        <v>22</v>
      </c>
      <c r="P41" s="102">
        <f>SM!L$41</f>
        <v>10</v>
      </c>
      <c r="Q41" s="102">
        <f>SM!M$41</f>
        <v>6</v>
      </c>
      <c r="R41" s="102">
        <f>SM!N$41</f>
        <v>2</v>
      </c>
      <c r="S41" s="102">
        <f>SM!O$41</f>
        <v>1</v>
      </c>
      <c r="T41" s="164"/>
    </row>
    <row r="129" spans="5:5" x14ac:dyDescent="0.2">
      <c r="E129" s="49" t="s">
        <v>122</v>
      </c>
    </row>
  </sheetData>
  <sheetProtection selectLockedCells="1" selectUnlockedCells="1"/>
  <sortState ref="D10:S20">
    <sortCondition descending="1" ref="J10:J20"/>
    <sortCondition descending="1" ref="K10:K2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1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5" width="35.85546875" style="49" customWidth="1"/>
    <col min="6" max="9" width="10.85546875" style="81" customWidth="1"/>
    <col min="10" max="10" width="10.85546875" style="49" customWidth="1"/>
    <col min="11" max="11" width="10.85546875" style="81" customWidth="1"/>
    <col min="12" max="19" width="8.28515625" style="49" customWidth="1"/>
    <col min="20" max="20" width="1.85546875" style="49" customWidth="1"/>
    <col min="21" max="16384" width="9.28515625" style="49"/>
  </cols>
  <sheetData>
    <row r="2" spans="2:20" ht="12" x14ac:dyDescent="0.2">
      <c r="B2" s="48" t="str">
        <f>SM_S19!B2</f>
        <v>RANKING ESTADUAL - 2017</v>
      </c>
      <c r="F2" s="51"/>
      <c r="G2" s="51"/>
      <c r="H2" s="51"/>
      <c r="I2" s="51"/>
      <c r="J2" s="50"/>
      <c r="K2" s="51"/>
      <c r="L2" s="52"/>
      <c r="M2" s="52"/>
      <c r="N2" s="52"/>
      <c r="O2" s="52"/>
      <c r="P2" s="52"/>
      <c r="Q2" s="52"/>
      <c r="R2" s="52"/>
      <c r="S2" s="52"/>
    </row>
    <row r="3" spans="2:20" ht="12" x14ac:dyDescent="0.2">
      <c r="B3" s="53" t="s">
        <v>27</v>
      </c>
      <c r="D3" s="8">
        <f>SM!D3</f>
        <v>43052</v>
      </c>
      <c r="E3" s="54"/>
      <c r="F3" s="51"/>
      <c r="G3" s="51"/>
      <c r="H3" s="51"/>
      <c r="I3" s="51"/>
      <c r="J3" s="50"/>
      <c r="K3" s="51"/>
      <c r="L3" s="52"/>
      <c r="M3" s="52"/>
      <c r="N3" s="52"/>
      <c r="O3" s="52"/>
      <c r="P3" s="52"/>
      <c r="Q3" s="52"/>
      <c r="R3" s="52"/>
      <c r="S3" s="52"/>
    </row>
    <row r="4" spans="2:20" ht="12" x14ac:dyDescent="0.2">
      <c r="B4" s="52"/>
      <c r="C4" s="55"/>
      <c r="D4" s="56"/>
      <c r="E4" s="56"/>
      <c r="F4" s="51"/>
      <c r="G4" s="51"/>
      <c r="H4" s="51"/>
      <c r="I4" s="51"/>
      <c r="J4" s="50"/>
      <c r="K4" s="51"/>
      <c r="L4" s="52"/>
      <c r="M4" s="52"/>
      <c r="N4" s="52"/>
      <c r="O4" s="52"/>
      <c r="P4" s="52"/>
      <c r="Q4" s="52"/>
      <c r="R4" s="52"/>
      <c r="S4" s="52"/>
    </row>
    <row r="5" spans="2:20" ht="6" customHeight="1" x14ac:dyDescent="0.2">
      <c r="B5" s="57"/>
      <c r="C5" s="58"/>
      <c r="D5" s="58"/>
      <c r="E5" s="58"/>
      <c r="F5" s="89"/>
      <c r="G5" s="89"/>
      <c r="H5" s="89"/>
      <c r="I5" s="89"/>
      <c r="J5" s="59"/>
      <c r="K5" s="60"/>
      <c r="L5" s="61"/>
      <c r="M5" s="61"/>
      <c r="N5" s="61"/>
      <c r="O5" s="61"/>
      <c r="P5" s="61"/>
      <c r="Q5" s="61"/>
      <c r="R5" s="61"/>
      <c r="S5" s="61"/>
      <c r="T5" s="162"/>
    </row>
    <row r="6" spans="2:20" ht="12" customHeight="1" x14ac:dyDescent="0.2">
      <c r="B6" s="62"/>
      <c r="C6" s="222" t="s">
        <v>1</v>
      </c>
      <c r="D6" s="222" t="str">
        <f>DM_S19!D6</f>
        <v>ATLETA 1</v>
      </c>
      <c r="E6" s="232" t="str">
        <f>DM_S19!E6</f>
        <v>ATLETA 2</v>
      </c>
      <c r="F6" s="235" t="str">
        <f>DM_S19!F6</f>
        <v>ENT 1</v>
      </c>
      <c r="G6" s="218" t="str">
        <f>DM_S19!G6</f>
        <v>ENT 2</v>
      </c>
      <c r="H6" s="229" t="s">
        <v>42</v>
      </c>
      <c r="I6" s="229" t="s">
        <v>43</v>
      </c>
      <c r="J6" s="228" t="str">
        <f>DM_S19!J6</f>
        <v>TOTAL RK52</v>
      </c>
      <c r="K6" s="226" t="str">
        <f>DM_S19!K6</f>
        <v>Torneios</v>
      </c>
      <c r="L6" s="167" t="str">
        <f>DM!J6</f>
        <v>4o</v>
      </c>
      <c r="M6" s="167" t="str">
        <f>DM!K6</f>
        <v>1o</v>
      </c>
      <c r="N6" s="167" t="str">
        <f>DM!L6</f>
        <v>1o</v>
      </c>
      <c r="O6" s="167" t="str">
        <f>DM!M6</f>
        <v>2o</v>
      </c>
      <c r="P6" s="167" t="str">
        <f>DM!N6</f>
        <v>3o</v>
      </c>
      <c r="Q6" s="167" t="str">
        <f>DM!O6</f>
        <v>2o</v>
      </c>
      <c r="R6" s="167" t="str">
        <f>DM!P6</f>
        <v>4o</v>
      </c>
      <c r="S6" s="167" t="str">
        <f>DM!Q6</f>
        <v>1o</v>
      </c>
      <c r="T6" s="163"/>
    </row>
    <row r="7" spans="2:20" ht="12" x14ac:dyDescent="0.2">
      <c r="B7" s="62"/>
      <c r="C7" s="222"/>
      <c r="D7" s="222"/>
      <c r="E7" s="233"/>
      <c r="F7" s="236"/>
      <c r="G7" s="218"/>
      <c r="H7" s="230"/>
      <c r="I7" s="230"/>
      <c r="J7" s="228"/>
      <c r="K7" s="226"/>
      <c r="L7" s="12" t="str">
        <f>DM!J7</f>
        <v>EST</v>
      </c>
      <c r="M7" s="12" t="str">
        <f>DM!K7</f>
        <v>EST</v>
      </c>
      <c r="N7" s="12" t="str">
        <f>DM!L7</f>
        <v>M-CWB</v>
      </c>
      <c r="O7" s="12" t="str">
        <f>DM!M7</f>
        <v>EST</v>
      </c>
      <c r="P7" s="12" t="str">
        <f>DM!N7</f>
        <v>EST</v>
      </c>
      <c r="Q7" s="12" t="str">
        <f>DM!O7</f>
        <v>M-CWB</v>
      </c>
      <c r="R7" s="12" t="str">
        <f>DM!P7</f>
        <v>EST</v>
      </c>
      <c r="S7" s="12" t="str">
        <f>DM!Q7</f>
        <v>M-OES</v>
      </c>
      <c r="T7" s="163"/>
    </row>
    <row r="8" spans="2:20" ht="12" x14ac:dyDescent="0.2">
      <c r="B8" s="64"/>
      <c r="C8" s="222"/>
      <c r="D8" s="222"/>
      <c r="E8" s="234"/>
      <c r="F8" s="237"/>
      <c r="G8" s="218"/>
      <c r="H8" s="231"/>
      <c r="I8" s="231"/>
      <c r="J8" s="228"/>
      <c r="K8" s="226"/>
      <c r="L8" s="13">
        <f>DM!J8</f>
        <v>42689</v>
      </c>
      <c r="M8" s="13">
        <f>DM!K8</f>
        <v>42849</v>
      </c>
      <c r="N8" s="13">
        <f>DM!L8</f>
        <v>42884</v>
      </c>
      <c r="O8" s="13">
        <f>DM!M8</f>
        <v>42905</v>
      </c>
      <c r="P8" s="13">
        <f>DM!N8</f>
        <v>42988</v>
      </c>
      <c r="Q8" s="13">
        <f>DM!O8</f>
        <v>43017</v>
      </c>
      <c r="R8" s="13">
        <f>DM!P8</f>
        <v>43045</v>
      </c>
      <c r="S8" s="13">
        <f>DM!Q8</f>
        <v>43052</v>
      </c>
      <c r="T8" s="163"/>
    </row>
    <row r="9" spans="2:20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163"/>
    </row>
    <row r="10" spans="2:20" ht="12" x14ac:dyDescent="0.2">
      <c r="B10" s="69"/>
      <c r="C10" s="63">
        <v>1</v>
      </c>
      <c r="D10" s="127" t="s">
        <v>214</v>
      </c>
      <c r="E10" s="2" t="s">
        <v>375</v>
      </c>
      <c r="F10" s="148" t="str">
        <f>IFERROR(VLOOKUP(D10,BD!$B:$D,2,FALSE),"")</f>
        <v>SMCC</v>
      </c>
      <c r="G10" s="148" t="str">
        <f>IFERROR(VLOOKUP(E10,BD!$B:$D,2,FALSE),"")</f>
        <v>SMCC</v>
      </c>
      <c r="H10" s="165">
        <f>IFERROR(VLOOKUP(D10,BD!$B:$D,3,FALSE),"")</f>
        <v>37515</v>
      </c>
      <c r="I10" s="165">
        <f>IFERROR(VLOOKUP(E10,BD!$B:$D,3,FALSE),"")</f>
        <v>36636</v>
      </c>
      <c r="J10" s="149">
        <f>IF(COUNT(L10:T10)&gt;=5,SUM(LARGE(L10:T10,{1,2,3,4,5})),IF(COUNT(L10:T10)=4,SUM(LARGE(L10:T10,{1,2,3,4})),IF(COUNT(L10:T10)=3,SUM(LARGE(L10:T10,{1,2,3})),IF(COUNT(L10:T10)=2,SUM(LARGE(L10:T10,{1,2})),IF(COUNT(L10:T10)=1,SUM(LARGE(L10:T10,{1})),0)))))</f>
        <v>5680</v>
      </c>
      <c r="K10" s="150">
        <f t="shared" ref="K10:K39" si="0">COUNT(L10:T10)-COUNTIF(L10:T10,"=0")</f>
        <v>5</v>
      </c>
      <c r="L10" s="71"/>
      <c r="M10" s="71">
        <v>1360</v>
      </c>
      <c r="N10" s="71">
        <v>560</v>
      </c>
      <c r="O10" s="71">
        <v>1360</v>
      </c>
      <c r="P10" s="71">
        <v>1600</v>
      </c>
      <c r="Q10" s="71">
        <v>800</v>
      </c>
      <c r="R10" s="71"/>
      <c r="S10" s="71"/>
      <c r="T10" s="163"/>
    </row>
    <row r="11" spans="2:20" ht="12" x14ac:dyDescent="0.2">
      <c r="B11" s="69"/>
      <c r="C11" s="63">
        <v>2</v>
      </c>
      <c r="D11" s="134" t="s">
        <v>816</v>
      </c>
      <c r="E11" s="2" t="s">
        <v>208</v>
      </c>
      <c r="F11" s="148" t="str">
        <f>IFERROR(VLOOKUP(D11,BD!$B:$D,2,FALSE),"")</f>
        <v>ASSVP</v>
      </c>
      <c r="G11" s="148" t="str">
        <f>IFERROR(VLOOKUP(E11,BD!$B:$D,2,FALSE),"")</f>
        <v>PALOTINA</v>
      </c>
      <c r="H11" s="165">
        <f>IFERROR(VLOOKUP(D11,BD!$B:$D,3,FALSE),"")</f>
        <v>36401</v>
      </c>
      <c r="I11" s="165">
        <f>IFERROR(VLOOKUP(E11,BD!$B:$D,3,FALSE),"")</f>
        <v>36507</v>
      </c>
      <c r="J11" s="149">
        <f>IF(COUNT(L11:T11)&gt;=5,SUM(LARGE(L11:T11,{1,2,3,4,5})),IF(COUNT(L11:T11)=4,SUM(LARGE(L11:T11,{1,2,3,4})),IF(COUNT(L11:T11)=3,SUM(LARGE(L11:T11,{1,2,3})),IF(COUNT(L11:T11)=2,SUM(LARGE(L11:T11,{1,2})),IF(COUNT(L11:T11)=1,SUM(LARGE(L11:T11,{1})),0)))))</f>
        <v>4800</v>
      </c>
      <c r="K11" s="150">
        <f t="shared" si="0"/>
        <v>3</v>
      </c>
      <c r="L11" s="71">
        <v>1600</v>
      </c>
      <c r="M11" s="71">
        <v>1600</v>
      </c>
      <c r="N11" s="71"/>
      <c r="O11" s="71">
        <v>1600</v>
      </c>
      <c r="P11" s="71"/>
      <c r="Q11" s="71"/>
      <c r="R11" s="71"/>
      <c r="S11" s="71"/>
      <c r="T11" s="163"/>
    </row>
    <row r="12" spans="2:20" ht="12" x14ac:dyDescent="0.2">
      <c r="B12" s="69"/>
      <c r="C12" s="177">
        <v>3</v>
      </c>
      <c r="D12" s="2" t="s">
        <v>100</v>
      </c>
      <c r="E12" s="70" t="s">
        <v>190</v>
      </c>
      <c r="F12" s="148" t="str">
        <f>IFERROR(VLOOKUP(D12,BD!$B:$D,2,FALSE),"")</f>
        <v>BME</v>
      </c>
      <c r="G12" s="148" t="str">
        <f>IFERROR(VLOOKUP(E12,BD!$B:$D,2,FALSE),"")</f>
        <v>BME</v>
      </c>
      <c r="H12" s="165">
        <f>IFERROR(VLOOKUP(D12,BD!$B:$D,3,FALSE),"")</f>
        <v>36727</v>
      </c>
      <c r="I12" s="165">
        <f>IFERROR(VLOOKUP(E12,BD!$B:$D,3,FALSE),"")</f>
        <v>36886</v>
      </c>
      <c r="J12" s="149">
        <f>IF(COUNT(L12:T12)&gt;=5,SUM(LARGE(L12:T12,{1,2,3,4,5})),IF(COUNT(L12:T12)=4,SUM(LARGE(L12:T12,{1,2,3,4})),IF(COUNT(L12:T12)=3,SUM(LARGE(L12:T12,{1,2,3})),IF(COUNT(L12:T12)=2,SUM(LARGE(L12:T12,{1,2})),IF(COUNT(L12:T12)=1,SUM(LARGE(L12:T12,{1})),0)))))</f>
        <v>2480</v>
      </c>
      <c r="K12" s="150">
        <f t="shared" si="0"/>
        <v>3</v>
      </c>
      <c r="L12" s="71"/>
      <c r="M12" s="71"/>
      <c r="N12" s="71">
        <v>680</v>
      </c>
      <c r="O12" s="71">
        <v>1120</v>
      </c>
      <c r="P12" s="71"/>
      <c r="Q12" s="71">
        <v>680</v>
      </c>
      <c r="R12" s="71"/>
      <c r="S12" s="71"/>
      <c r="T12" s="163"/>
    </row>
    <row r="13" spans="2:20" ht="12" x14ac:dyDescent="0.2">
      <c r="B13" s="69"/>
      <c r="C13" s="177">
        <v>4</v>
      </c>
      <c r="D13" s="134" t="s">
        <v>816</v>
      </c>
      <c r="E13" s="2" t="s">
        <v>815</v>
      </c>
      <c r="F13" s="148" t="str">
        <f>IFERROR(VLOOKUP(D13,BD!$B:$D,2,FALSE),"")</f>
        <v>ASSVP</v>
      </c>
      <c r="G13" s="148" t="str">
        <f>IFERROR(VLOOKUP(E13,BD!$B:$D,2,FALSE),"")</f>
        <v>ASSVP</v>
      </c>
      <c r="H13" s="165">
        <f>IFERROR(VLOOKUP(D13,BD!$B:$D,3,FALSE),"")</f>
        <v>36401</v>
      </c>
      <c r="I13" s="165">
        <f>IFERROR(VLOOKUP(E13,BD!$B:$D,3,FALSE),"")</f>
        <v>36969</v>
      </c>
      <c r="J13" s="149">
        <f>IF(COUNT(L13:T13)&gt;=5,SUM(LARGE(L13:T13,{1,2,3,4,5})),IF(COUNT(L13:T13)=4,SUM(LARGE(L13:T13,{1,2,3,4})),IF(COUNT(L13:T13)=3,SUM(LARGE(L13:T13,{1,2,3})),IF(COUNT(L13:T13)=2,SUM(LARGE(L13:T13,{1,2})),IF(COUNT(L13:T13)=1,SUM(LARGE(L13:T13,{1})),0)))))</f>
        <v>1600</v>
      </c>
      <c r="K13" s="150">
        <f t="shared" si="0"/>
        <v>1</v>
      </c>
      <c r="L13" s="71"/>
      <c r="M13" s="71"/>
      <c r="N13" s="71"/>
      <c r="O13" s="71"/>
      <c r="P13" s="71"/>
      <c r="Q13" s="71"/>
      <c r="R13" s="71">
        <v>1600</v>
      </c>
      <c r="S13" s="71"/>
      <c r="T13" s="163"/>
    </row>
    <row r="14" spans="2:20" ht="12" x14ac:dyDescent="0.2">
      <c r="B14" s="69"/>
      <c r="C14" s="177">
        <v>5</v>
      </c>
      <c r="D14" s="134" t="s">
        <v>816</v>
      </c>
      <c r="E14" s="125" t="s">
        <v>417</v>
      </c>
      <c r="F14" s="148" t="str">
        <f>IFERROR(VLOOKUP(D14,BD!$B:$D,2,FALSE),"")</f>
        <v>ASSVP</v>
      </c>
      <c r="G14" s="148" t="str">
        <f>IFERROR(VLOOKUP(E14,BD!$B:$D,2,FALSE),"")</f>
        <v>ASSVP</v>
      </c>
      <c r="H14" s="165">
        <f>IFERROR(VLOOKUP(D14,BD!$B:$D,3,FALSE),"")</f>
        <v>36401</v>
      </c>
      <c r="I14" s="165">
        <f>IFERROR(VLOOKUP(E14,BD!$B:$D,3,FALSE),"")</f>
        <v>38167</v>
      </c>
      <c r="J14" s="149">
        <f>IF(COUNT(L14:T14)&gt;=5,SUM(LARGE(L14:T14,{1,2,3,4,5})),IF(COUNT(L14:T14)=4,SUM(LARGE(L14:T14,{1,2,3,4})),IF(COUNT(L14:T14)=3,SUM(LARGE(L14:T14,{1,2,3})),IF(COUNT(L14:T14)=2,SUM(LARGE(L14:T14,{1,2})),IF(COUNT(L14:T14)=1,SUM(LARGE(L14:T14,{1})),0)))))</f>
        <v>1360</v>
      </c>
      <c r="K14" s="150">
        <f t="shared" si="0"/>
        <v>1</v>
      </c>
      <c r="L14" s="71"/>
      <c r="M14" s="71"/>
      <c r="N14" s="71"/>
      <c r="O14" s="71"/>
      <c r="P14" s="71">
        <v>1360</v>
      </c>
      <c r="Q14" s="71"/>
      <c r="R14" s="71"/>
      <c r="S14" s="71"/>
      <c r="T14" s="163"/>
    </row>
    <row r="15" spans="2:20" ht="12" x14ac:dyDescent="0.2">
      <c r="B15" s="69"/>
      <c r="C15" s="177"/>
      <c r="D15" s="2" t="s">
        <v>123</v>
      </c>
      <c r="E15" s="116" t="s">
        <v>128</v>
      </c>
      <c r="F15" s="148" t="str">
        <f>IFERROR(VLOOKUP(D15,BD!$B:$D,2,FALSE),"")</f>
        <v>ZARDO</v>
      </c>
      <c r="G15" s="148" t="str">
        <f>IFERROR(VLOOKUP(E15,BD!$B:$D,2,FALSE),"")</f>
        <v>ZARDO</v>
      </c>
      <c r="H15" s="165">
        <f>IFERROR(VLOOKUP(D15,BD!$B:$D,3,FALSE),"")</f>
        <v>0</v>
      </c>
      <c r="I15" s="165">
        <f>IFERROR(VLOOKUP(E15,BD!$B:$D,3,FALSE),"")</f>
        <v>36371</v>
      </c>
      <c r="J15" s="149">
        <f>IF(COUNT(L15:T15)&gt;=5,SUM(LARGE(L15:T15,{1,2,3,4,5})),IF(COUNT(L15:T15)=4,SUM(LARGE(L15:T15,{1,2,3,4})),IF(COUNT(L15:T15)=3,SUM(LARGE(L15:T15,{1,2,3})),IF(COUNT(L15:T15)=2,SUM(LARGE(L15:T15,{1,2})),IF(COUNT(L15:T15)=1,SUM(LARGE(L15:T15,{1})),0)))))</f>
        <v>1360</v>
      </c>
      <c r="K15" s="150">
        <f t="shared" si="0"/>
        <v>1</v>
      </c>
      <c r="L15" s="71">
        <v>1360</v>
      </c>
      <c r="M15" s="71"/>
      <c r="N15" s="71"/>
      <c r="O15" s="71"/>
      <c r="P15" s="71"/>
      <c r="Q15" s="71"/>
      <c r="R15" s="71"/>
      <c r="S15" s="71"/>
      <c r="T15" s="163"/>
    </row>
    <row r="16" spans="2:20" ht="12" x14ac:dyDescent="0.2">
      <c r="B16" s="69"/>
      <c r="C16" s="177">
        <v>7</v>
      </c>
      <c r="D16" s="2" t="s">
        <v>280</v>
      </c>
      <c r="E16" s="125" t="s">
        <v>473</v>
      </c>
      <c r="F16" s="148" t="str">
        <f>IFERROR(VLOOKUP(D16,BD!$B:$D,2,FALSE),"")</f>
        <v>ZARDO</v>
      </c>
      <c r="G16" s="148" t="str">
        <f>IFERROR(VLOOKUP(E16,BD!$B:$D,2,FALSE),"")</f>
        <v>ZARDO</v>
      </c>
      <c r="H16" s="165">
        <f>IFERROR(VLOOKUP(D16,BD!$B:$D,3,FALSE),"")</f>
        <v>37113</v>
      </c>
      <c r="I16" s="165">
        <f>IFERROR(VLOOKUP(E16,BD!$B:$D,3,FALSE),"")</f>
        <v>36477</v>
      </c>
      <c r="J16" s="149">
        <f>IF(COUNT(L16:T16)&gt;=5,SUM(LARGE(L16:T16,{1,2,3,4,5})),IF(COUNT(L16:T16)=4,SUM(LARGE(L16:T16,{1,2,3,4})),IF(COUNT(L16:T16)=3,SUM(LARGE(L16:T16,{1,2,3})),IF(COUNT(L16:T16)=2,SUM(LARGE(L16:T16,{1,2})),IF(COUNT(L16:T16)=1,SUM(LARGE(L16:T16,{1})),0)))))</f>
        <v>1120</v>
      </c>
      <c r="K16" s="150">
        <f t="shared" si="0"/>
        <v>1</v>
      </c>
      <c r="L16" s="71"/>
      <c r="M16" s="71"/>
      <c r="N16" s="71"/>
      <c r="O16" s="71">
        <v>1120</v>
      </c>
      <c r="P16" s="71"/>
      <c r="Q16" s="71"/>
      <c r="R16" s="71"/>
      <c r="S16" s="71"/>
      <c r="T16" s="163"/>
    </row>
    <row r="17" spans="2:20" ht="12" x14ac:dyDescent="0.2">
      <c r="B17" s="69"/>
      <c r="C17" s="177"/>
      <c r="D17" s="125" t="s">
        <v>472</v>
      </c>
      <c r="E17" s="70" t="s">
        <v>190</v>
      </c>
      <c r="F17" s="148" t="str">
        <f>IFERROR(VLOOKUP(D17,BD!$B:$D,2,FALSE),"")</f>
        <v>BME</v>
      </c>
      <c r="G17" s="148" t="str">
        <f>IFERROR(VLOOKUP(E17,BD!$B:$D,2,FALSE),"")</f>
        <v>BME</v>
      </c>
      <c r="H17" s="165">
        <f>IFERROR(VLOOKUP(D17,BD!$B:$D,3,FALSE),"")</f>
        <v>36364</v>
      </c>
      <c r="I17" s="165">
        <f>IFERROR(VLOOKUP(E17,BD!$B:$D,3,FALSE),"")</f>
        <v>36886</v>
      </c>
      <c r="J17" s="149">
        <f>IF(COUNT(L17:T17)&gt;=5,SUM(LARGE(L17:T17,{1,2,3,4,5})),IF(COUNT(L17:T17)=4,SUM(LARGE(L17:T17,{1,2,3,4})),IF(COUNT(L17:T17)=3,SUM(LARGE(L17:T17,{1,2,3})),IF(COUNT(L17:T17)=2,SUM(LARGE(L17:T17,{1,2})),IF(COUNT(L17:T17)=1,SUM(LARGE(L17:T17,{1})),0)))))</f>
        <v>1120</v>
      </c>
      <c r="K17" s="150">
        <f t="shared" si="0"/>
        <v>1</v>
      </c>
      <c r="L17" s="71"/>
      <c r="M17" s="71">
        <v>1120</v>
      </c>
      <c r="N17" s="71"/>
      <c r="O17" s="71"/>
      <c r="P17" s="71"/>
      <c r="Q17" s="71"/>
      <c r="R17" s="71"/>
      <c r="S17" s="71"/>
      <c r="T17" s="163"/>
    </row>
    <row r="18" spans="2:20" ht="12" x14ac:dyDescent="0.2">
      <c r="B18" s="69"/>
      <c r="C18" s="177"/>
      <c r="D18" s="70" t="s">
        <v>137</v>
      </c>
      <c r="E18" s="2" t="s">
        <v>375</v>
      </c>
      <c r="F18" s="148" t="str">
        <f>IFERROR(VLOOKUP(D18,BD!$B:$D,2,FALSE),"")</f>
        <v>BME</v>
      </c>
      <c r="G18" s="148" t="str">
        <f>IFERROR(VLOOKUP(E18,BD!$B:$D,2,FALSE),"")</f>
        <v>SMCC</v>
      </c>
      <c r="H18" s="165">
        <f>IFERROR(VLOOKUP(D18,BD!$B:$D,3,FALSE),"")</f>
        <v>36348</v>
      </c>
      <c r="I18" s="165">
        <f>IFERROR(VLOOKUP(E18,BD!$B:$D,3,FALSE),"")</f>
        <v>36636</v>
      </c>
      <c r="J18" s="149">
        <f>IF(COUNT(L18:T18)&gt;=5,SUM(LARGE(L18:T18,{1,2,3,4,5})),IF(COUNT(L18:T18)=4,SUM(LARGE(L18:T18,{1,2,3,4})),IF(COUNT(L18:T18)=3,SUM(LARGE(L18:T18,{1,2,3})),IF(COUNT(L18:T18)=2,SUM(LARGE(L18:T18,{1,2})),IF(COUNT(L18:T18)=1,SUM(LARGE(L18:T18,{1})),0)))))</f>
        <v>1120</v>
      </c>
      <c r="K18" s="150">
        <f t="shared" si="0"/>
        <v>1</v>
      </c>
      <c r="L18" s="71">
        <v>1120</v>
      </c>
      <c r="M18" s="71"/>
      <c r="N18" s="71"/>
      <c r="O18" s="71"/>
      <c r="P18" s="71"/>
      <c r="Q18" s="71"/>
      <c r="R18" s="71"/>
      <c r="S18" s="71"/>
      <c r="T18" s="163"/>
    </row>
    <row r="19" spans="2:20" ht="12" x14ac:dyDescent="0.2">
      <c r="B19" s="69"/>
      <c r="C19" s="177">
        <v>10</v>
      </c>
      <c r="D19" s="2" t="s">
        <v>350</v>
      </c>
      <c r="E19" s="116" t="s">
        <v>128</v>
      </c>
      <c r="F19" s="148" t="str">
        <f>IFERROR(VLOOKUP(D19,BD!$B:$D,2,FALSE),"")</f>
        <v>ZARDO</v>
      </c>
      <c r="G19" s="148" t="str">
        <f>IFERROR(VLOOKUP(E19,BD!$B:$D,2,FALSE),"")</f>
        <v>ZARDO</v>
      </c>
      <c r="H19" s="165">
        <f>IFERROR(VLOOKUP(D19,BD!$B:$D,3,FALSE),"")</f>
        <v>37931</v>
      </c>
      <c r="I19" s="165">
        <f>IFERROR(VLOOKUP(E19,BD!$B:$D,3,FALSE),"")</f>
        <v>36371</v>
      </c>
      <c r="J19" s="149">
        <f>IF(COUNT(L19:T19)&gt;=5,SUM(LARGE(L19:T19,{1,2,3,4,5})),IF(COUNT(L19:T19)=4,SUM(LARGE(L19:T19,{1,2,3,4})),IF(COUNT(L19:T19)=3,SUM(LARGE(L19:T19,{1,2,3})),IF(COUNT(L19:T19)=2,SUM(LARGE(L19:T19,{1,2})),IF(COUNT(L19:T19)=1,SUM(LARGE(L19:T19,{1})),0)))))</f>
        <v>800</v>
      </c>
      <c r="K19" s="150">
        <f t="shared" si="0"/>
        <v>1</v>
      </c>
      <c r="L19" s="71"/>
      <c r="M19" s="71"/>
      <c r="N19" s="71">
        <v>800</v>
      </c>
      <c r="O19" s="71"/>
      <c r="P19" s="71"/>
      <c r="Q19" s="71"/>
      <c r="R19" s="71"/>
      <c r="S19" s="71"/>
      <c r="T19" s="163"/>
    </row>
    <row r="20" spans="2:20" ht="12" x14ac:dyDescent="0.2">
      <c r="B20" s="69"/>
      <c r="C20" s="142"/>
      <c r="D20" s="2"/>
      <c r="E20" s="125"/>
      <c r="F20" s="148" t="str">
        <f>IFERROR(VLOOKUP(D20,BD!$B:$D,2,FALSE),"")</f>
        <v/>
      </c>
      <c r="G20" s="148" t="str">
        <f>IFERROR(VLOOKUP(E20,BD!$B:$D,2,FALSE),"")</f>
        <v/>
      </c>
      <c r="H20" s="165" t="str">
        <f>IFERROR(VLOOKUP(D20,BD!$B:$D,3,FALSE),"")</f>
        <v/>
      </c>
      <c r="I20" s="165" t="str">
        <f>IFERROR(VLOOKUP(E20,BD!$B:$D,3,FALSE),"")</f>
        <v/>
      </c>
      <c r="J20" s="149">
        <f>IF(COUNT(L20:T20)&gt;=5,SUM(LARGE(L20:T20,{1,2,3,4,5})),IF(COUNT(L20:T20)=4,SUM(LARGE(L20:T20,{1,2,3,4})),IF(COUNT(L20:T20)=3,SUM(LARGE(L20:T20,{1,2,3})),IF(COUNT(L20:T20)=2,SUM(LARGE(L20:T20,{1,2})),IF(COUNT(L20:T20)=1,SUM(LARGE(L20:T20,{1})),0)))))</f>
        <v>0</v>
      </c>
      <c r="K20" s="150">
        <f t="shared" si="0"/>
        <v>0</v>
      </c>
      <c r="L20" s="71"/>
      <c r="M20" s="71"/>
      <c r="N20" s="71"/>
      <c r="O20" s="71"/>
      <c r="P20" s="71"/>
      <c r="Q20" s="71"/>
      <c r="R20" s="71"/>
      <c r="S20" s="71"/>
      <c r="T20" s="163"/>
    </row>
    <row r="21" spans="2:20" ht="12" x14ac:dyDescent="0.2">
      <c r="B21" s="69"/>
      <c r="C21" s="142"/>
      <c r="D21" s="70"/>
      <c r="E21" s="2"/>
      <c r="F21" s="148" t="str">
        <f>IFERROR(VLOOKUP(D21,BD!$B:$D,2,FALSE),"")</f>
        <v/>
      </c>
      <c r="G21" s="148" t="str">
        <f>IFERROR(VLOOKUP(E21,BD!$B:$D,2,FALSE),"")</f>
        <v/>
      </c>
      <c r="H21" s="165" t="str">
        <f>IFERROR(VLOOKUP(D21,BD!$B:$D,3,FALSE),"")</f>
        <v/>
      </c>
      <c r="I21" s="165" t="str">
        <f>IFERROR(VLOOKUP(E21,BD!$B:$D,3,FALSE),"")</f>
        <v/>
      </c>
      <c r="J21" s="149">
        <f>IF(COUNT(L21:T21)&gt;=5,SUM(LARGE(L21:T21,{1,2,3,4,5})),IF(COUNT(L21:T21)=4,SUM(LARGE(L21:T21,{1,2,3,4})),IF(COUNT(L21:T21)=3,SUM(LARGE(L21:T21,{1,2,3})),IF(COUNT(L21:T21)=2,SUM(LARGE(L21:T21,{1,2})),IF(COUNT(L21:T21)=1,SUM(LARGE(L21:T21,{1})),0)))))</f>
        <v>0</v>
      </c>
      <c r="K21" s="150">
        <f t="shared" si="0"/>
        <v>0</v>
      </c>
      <c r="L21" s="71"/>
      <c r="M21" s="71"/>
      <c r="N21" s="71"/>
      <c r="O21" s="71"/>
      <c r="P21" s="71"/>
      <c r="Q21" s="71"/>
      <c r="R21" s="71"/>
      <c r="S21" s="71"/>
      <c r="T21" s="163"/>
    </row>
    <row r="22" spans="2:20" ht="12" x14ac:dyDescent="0.2">
      <c r="B22" s="69"/>
      <c r="C22" s="142"/>
      <c r="D22" s="70"/>
      <c r="E22" s="2"/>
      <c r="F22" s="148" t="str">
        <f>IFERROR(VLOOKUP(D22,BD!$B:$D,2,FALSE),"")</f>
        <v/>
      </c>
      <c r="G22" s="148" t="str">
        <f>IFERROR(VLOOKUP(E22,BD!$B:$D,2,FALSE),"")</f>
        <v/>
      </c>
      <c r="H22" s="165" t="str">
        <f>IFERROR(VLOOKUP(D22,BD!$B:$D,3,FALSE),"")</f>
        <v/>
      </c>
      <c r="I22" s="165" t="str">
        <f>IFERROR(VLOOKUP(E22,BD!$B:$D,3,FALSE),"")</f>
        <v/>
      </c>
      <c r="J22" s="149">
        <f>IF(COUNT(L22:T22)&gt;=5,SUM(LARGE(L22:T22,{1,2,3,4,5})),IF(COUNT(L22:T22)=4,SUM(LARGE(L22:T22,{1,2,3,4})),IF(COUNT(L22:T22)=3,SUM(LARGE(L22:T22,{1,2,3})),IF(COUNT(L22:T22)=2,SUM(LARGE(L22:T22,{1,2})),IF(COUNT(L22:T22)=1,SUM(LARGE(L22:T22,{1})),0)))))</f>
        <v>0</v>
      </c>
      <c r="K22" s="150">
        <f t="shared" si="0"/>
        <v>0</v>
      </c>
      <c r="L22" s="71"/>
      <c r="M22" s="71"/>
      <c r="N22" s="71"/>
      <c r="O22" s="71"/>
      <c r="P22" s="71"/>
      <c r="Q22" s="71"/>
      <c r="R22" s="71"/>
      <c r="S22" s="71"/>
      <c r="T22" s="163"/>
    </row>
    <row r="23" spans="2:20" ht="12" x14ac:dyDescent="0.2">
      <c r="B23" s="69"/>
      <c r="C23" s="142"/>
      <c r="D23" s="135"/>
      <c r="E23" s="116"/>
      <c r="F23" s="148" t="str">
        <f>IFERROR(VLOOKUP(D23,BD!$B:$D,2,FALSE),"")</f>
        <v/>
      </c>
      <c r="G23" s="148" t="str">
        <f>IFERROR(VLOOKUP(E23,BD!$B:$D,2,FALSE),"")</f>
        <v/>
      </c>
      <c r="H23" s="165" t="str">
        <f>IFERROR(VLOOKUP(D23,BD!$B:$D,3,FALSE),"")</f>
        <v/>
      </c>
      <c r="I23" s="165" t="str">
        <f>IFERROR(VLOOKUP(E23,BD!$B:$D,3,FALSE),"")</f>
        <v/>
      </c>
      <c r="J23" s="149">
        <f>IF(COUNT(L23:T23)&gt;=5,SUM(LARGE(L23:T23,{1,2,3,4,5})),IF(COUNT(L23:T23)=4,SUM(LARGE(L23:T23,{1,2,3,4})),IF(COUNT(L23:T23)=3,SUM(LARGE(L23:T23,{1,2,3})),IF(COUNT(L23:T23)=2,SUM(LARGE(L23:T23,{1,2})),IF(COUNT(L23:T23)=1,SUM(LARGE(L23:T23,{1})),0)))))</f>
        <v>0</v>
      </c>
      <c r="K23" s="150">
        <f t="shared" si="0"/>
        <v>0</v>
      </c>
      <c r="L23" s="71"/>
      <c r="M23" s="71"/>
      <c r="N23" s="71"/>
      <c r="O23" s="71"/>
      <c r="P23" s="71"/>
      <c r="Q23" s="71"/>
      <c r="R23" s="71"/>
      <c r="S23" s="71"/>
      <c r="T23" s="163"/>
    </row>
    <row r="24" spans="2:20" ht="12" x14ac:dyDescent="0.2">
      <c r="B24" s="69"/>
      <c r="C24" s="142"/>
      <c r="D24" s="2"/>
      <c r="E24" s="125"/>
      <c r="F24" s="148" t="str">
        <f>IFERROR(VLOOKUP(D24,BD!$B:$D,2,FALSE),"")</f>
        <v/>
      </c>
      <c r="G24" s="148" t="str">
        <f>IFERROR(VLOOKUP(E24,BD!$B:$D,2,FALSE),"")</f>
        <v/>
      </c>
      <c r="H24" s="165" t="str">
        <f>IFERROR(VLOOKUP(D24,BD!$B:$D,3,FALSE),"")</f>
        <v/>
      </c>
      <c r="I24" s="165" t="str">
        <f>IFERROR(VLOOKUP(E24,BD!$B:$D,3,FALSE),"")</f>
        <v/>
      </c>
      <c r="J24" s="149">
        <f>IF(COUNT(L24:T24)&gt;=5,SUM(LARGE(L24:T24,{1,2,3,4,5})),IF(COUNT(L24:T24)=4,SUM(LARGE(L24:T24,{1,2,3,4})),IF(COUNT(L24:T24)=3,SUM(LARGE(L24:T24,{1,2,3})),IF(COUNT(L24:T24)=2,SUM(LARGE(L24:T24,{1,2})),IF(COUNT(L24:T24)=1,SUM(LARGE(L24:T24,{1})),0)))))</f>
        <v>0</v>
      </c>
      <c r="K24" s="150">
        <f t="shared" si="0"/>
        <v>0</v>
      </c>
      <c r="L24" s="71"/>
      <c r="M24" s="71"/>
      <c r="N24" s="71"/>
      <c r="O24" s="71"/>
      <c r="P24" s="71"/>
      <c r="Q24" s="71"/>
      <c r="R24" s="71"/>
      <c r="S24" s="71"/>
      <c r="T24" s="163"/>
    </row>
    <row r="25" spans="2:20" ht="12" x14ac:dyDescent="0.2">
      <c r="B25" s="69"/>
      <c r="C25" s="142"/>
      <c r="D25" s="2"/>
      <c r="E25" s="125"/>
      <c r="F25" s="148" t="str">
        <f>IFERROR(VLOOKUP(D25,BD!$B:$D,2,FALSE),"")</f>
        <v/>
      </c>
      <c r="G25" s="148" t="str">
        <f>IFERROR(VLOOKUP(E25,BD!$B:$D,2,FALSE),"")</f>
        <v/>
      </c>
      <c r="H25" s="165" t="str">
        <f>IFERROR(VLOOKUP(D25,BD!$B:$D,3,FALSE),"")</f>
        <v/>
      </c>
      <c r="I25" s="165" t="str">
        <f>IFERROR(VLOOKUP(E25,BD!$B:$D,3,FALSE),"")</f>
        <v/>
      </c>
      <c r="J25" s="149">
        <f>IF(COUNT(L25:T25)&gt;=5,SUM(LARGE(L25:T25,{1,2,3,4,5})),IF(COUNT(L25:T25)=4,SUM(LARGE(L25:T25,{1,2,3,4})),IF(COUNT(L25:T25)=3,SUM(LARGE(L25:T25,{1,2,3})),IF(COUNT(L25:T25)=2,SUM(LARGE(L25:T25,{1,2})),IF(COUNT(L25:T25)=1,SUM(LARGE(L25:T25,{1})),0)))))</f>
        <v>0</v>
      </c>
      <c r="K25" s="150">
        <f t="shared" si="0"/>
        <v>0</v>
      </c>
      <c r="L25" s="71"/>
      <c r="M25" s="71"/>
      <c r="N25" s="71"/>
      <c r="O25" s="71"/>
      <c r="P25" s="71"/>
      <c r="Q25" s="71"/>
      <c r="R25" s="71"/>
      <c r="S25" s="71"/>
      <c r="T25" s="163"/>
    </row>
    <row r="26" spans="2:20" ht="12" x14ac:dyDescent="0.2">
      <c r="B26" s="69"/>
      <c r="C26" s="142"/>
      <c r="D26" s="2"/>
      <c r="E26" s="125"/>
      <c r="F26" s="148" t="str">
        <f>IFERROR(VLOOKUP(D26,BD!$B:$D,2,FALSE),"")</f>
        <v/>
      </c>
      <c r="G26" s="148" t="str">
        <f>IFERROR(VLOOKUP(E26,BD!$B:$D,2,FALSE),"")</f>
        <v/>
      </c>
      <c r="H26" s="165" t="str">
        <f>IFERROR(VLOOKUP(D26,BD!$B:$D,3,FALSE),"")</f>
        <v/>
      </c>
      <c r="I26" s="165" t="str">
        <f>IFERROR(VLOOKUP(E26,BD!$B:$D,3,FALSE),"")</f>
        <v/>
      </c>
      <c r="J26" s="149">
        <f>IF(COUNT(L26:T26)&gt;=5,SUM(LARGE(L26:T26,{1,2,3,4,5})),IF(COUNT(L26:T26)=4,SUM(LARGE(L26:T26,{1,2,3,4})),IF(COUNT(L26:T26)=3,SUM(LARGE(L26:T26,{1,2,3})),IF(COUNT(L26:T26)=2,SUM(LARGE(L26:T26,{1,2})),IF(COUNT(L26:T26)=1,SUM(LARGE(L26:T26,{1})),0)))))</f>
        <v>0</v>
      </c>
      <c r="K26" s="150">
        <f t="shared" si="0"/>
        <v>0</v>
      </c>
      <c r="L26" s="71"/>
      <c r="M26" s="71"/>
      <c r="N26" s="71"/>
      <c r="O26" s="71"/>
      <c r="P26" s="71"/>
      <c r="Q26" s="71"/>
      <c r="R26" s="71"/>
      <c r="S26" s="71"/>
      <c r="T26" s="163"/>
    </row>
    <row r="27" spans="2:20" ht="12" x14ac:dyDescent="0.2">
      <c r="B27" s="69"/>
      <c r="C27" s="142"/>
      <c r="D27" s="2"/>
      <c r="E27" s="125"/>
      <c r="F27" s="148" t="str">
        <f>IFERROR(VLOOKUP(D27,BD!$B:$D,2,FALSE),"")</f>
        <v/>
      </c>
      <c r="G27" s="148" t="str">
        <f>IFERROR(VLOOKUP(E27,BD!$B:$D,2,FALSE),"")</f>
        <v/>
      </c>
      <c r="H27" s="165" t="str">
        <f>IFERROR(VLOOKUP(D27,BD!$B:$D,3,FALSE),"")</f>
        <v/>
      </c>
      <c r="I27" s="165" t="str">
        <f>IFERROR(VLOOKUP(E27,BD!$B:$D,3,FALSE),"")</f>
        <v/>
      </c>
      <c r="J27" s="149">
        <f>IF(COUNT(L27:T27)&gt;=5,SUM(LARGE(L27:T27,{1,2,3,4,5})),IF(COUNT(L27:T27)=4,SUM(LARGE(L27:T27,{1,2,3,4})),IF(COUNT(L27:T27)=3,SUM(LARGE(L27:T27,{1,2,3})),IF(COUNT(L27:T27)=2,SUM(LARGE(L27:T27,{1,2})),IF(COUNT(L27:T27)=1,SUM(LARGE(L27:T27,{1})),0)))))</f>
        <v>0</v>
      </c>
      <c r="K27" s="150">
        <f t="shared" si="0"/>
        <v>0</v>
      </c>
      <c r="L27" s="71"/>
      <c r="M27" s="71"/>
      <c r="N27" s="71"/>
      <c r="O27" s="71"/>
      <c r="P27" s="71"/>
      <c r="Q27" s="71"/>
      <c r="R27" s="71"/>
      <c r="S27" s="71"/>
      <c r="T27" s="163"/>
    </row>
    <row r="28" spans="2:20" ht="12" x14ac:dyDescent="0.2">
      <c r="B28" s="69"/>
      <c r="C28" s="142"/>
      <c r="D28" s="2"/>
      <c r="E28" s="125"/>
      <c r="F28" s="148" t="str">
        <f>IFERROR(VLOOKUP(D28,BD!$B:$D,2,FALSE),"")</f>
        <v/>
      </c>
      <c r="G28" s="148" t="str">
        <f>IFERROR(VLOOKUP(E28,BD!$B:$D,2,FALSE),"")</f>
        <v/>
      </c>
      <c r="H28" s="165" t="str">
        <f>IFERROR(VLOOKUP(D28,BD!$B:$D,3,FALSE),"")</f>
        <v/>
      </c>
      <c r="I28" s="165" t="str">
        <f>IFERROR(VLOOKUP(E28,BD!$B:$D,3,FALSE),"")</f>
        <v/>
      </c>
      <c r="J28" s="149">
        <f>IF(COUNT(L28:T28)&gt;=5,SUM(LARGE(L28:T28,{1,2,3,4,5})),IF(COUNT(L28:T28)=4,SUM(LARGE(L28:T28,{1,2,3,4})),IF(COUNT(L28:T28)=3,SUM(LARGE(L28:T28,{1,2,3})),IF(COUNT(L28:T28)=2,SUM(LARGE(L28:T28,{1,2})),IF(COUNT(L28:T28)=1,SUM(LARGE(L28:T28,{1})),0)))))</f>
        <v>0</v>
      </c>
      <c r="K28" s="150">
        <f t="shared" si="0"/>
        <v>0</v>
      </c>
      <c r="L28" s="71"/>
      <c r="M28" s="71"/>
      <c r="N28" s="71"/>
      <c r="O28" s="71"/>
      <c r="P28" s="71"/>
      <c r="Q28" s="71"/>
      <c r="R28" s="71"/>
      <c r="S28" s="71"/>
      <c r="T28" s="163"/>
    </row>
    <row r="29" spans="2:20" ht="12" x14ac:dyDescent="0.2">
      <c r="B29" s="69"/>
      <c r="C29" s="142"/>
      <c r="D29" s="2"/>
      <c r="E29" s="125"/>
      <c r="F29" s="148" t="str">
        <f>IFERROR(VLOOKUP(D29,BD!$B:$D,2,FALSE),"")</f>
        <v/>
      </c>
      <c r="G29" s="148" t="str">
        <f>IFERROR(VLOOKUP(E29,BD!$B:$D,2,FALSE),"")</f>
        <v/>
      </c>
      <c r="H29" s="165" t="str">
        <f>IFERROR(VLOOKUP(D29,BD!$B:$D,3,FALSE),"")</f>
        <v/>
      </c>
      <c r="I29" s="165" t="str">
        <f>IFERROR(VLOOKUP(E29,BD!$B:$D,3,FALSE),"")</f>
        <v/>
      </c>
      <c r="J29" s="149">
        <f>IF(COUNT(L29:T29)&gt;=5,SUM(LARGE(L29:T29,{1,2,3,4,5})),IF(COUNT(L29:T29)=4,SUM(LARGE(L29:T29,{1,2,3,4})),IF(COUNT(L29:T29)=3,SUM(LARGE(L29:T29,{1,2,3})),IF(COUNT(L29:T29)=2,SUM(LARGE(L29:T29,{1,2})),IF(COUNT(L29:T29)=1,SUM(LARGE(L29:T29,{1})),0)))))</f>
        <v>0</v>
      </c>
      <c r="K29" s="150">
        <f t="shared" si="0"/>
        <v>0</v>
      </c>
      <c r="L29" s="71"/>
      <c r="M29" s="71"/>
      <c r="N29" s="71"/>
      <c r="O29" s="71"/>
      <c r="P29" s="71"/>
      <c r="Q29" s="71"/>
      <c r="R29" s="71"/>
      <c r="S29" s="71"/>
      <c r="T29" s="163"/>
    </row>
    <row r="30" spans="2:20" ht="12" x14ac:dyDescent="0.2">
      <c r="B30" s="69"/>
      <c r="C30" s="142"/>
      <c r="D30" s="2"/>
      <c r="E30" s="125"/>
      <c r="F30" s="148" t="str">
        <f>IFERROR(VLOOKUP(D30,BD!$B:$D,2,FALSE),"")</f>
        <v/>
      </c>
      <c r="G30" s="148" t="str">
        <f>IFERROR(VLOOKUP(E30,BD!$B:$D,2,FALSE),"")</f>
        <v/>
      </c>
      <c r="H30" s="165" t="str">
        <f>IFERROR(VLOOKUP(D30,BD!$B:$D,3,FALSE),"")</f>
        <v/>
      </c>
      <c r="I30" s="165" t="str">
        <f>IFERROR(VLOOKUP(E30,BD!$B:$D,3,FALSE),"")</f>
        <v/>
      </c>
      <c r="J30" s="149">
        <f>IF(COUNT(L30:T30)&gt;=5,SUM(LARGE(L30:T30,{1,2,3,4,5})),IF(COUNT(L30:T30)=4,SUM(LARGE(L30:T30,{1,2,3,4})),IF(COUNT(L30:T30)=3,SUM(LARGE(L30:T30,{1,2,3})),IF(COUNT(L30:T30)=2,SUM(LARGE(L30:T30,{1,2})),IF(COUNT(L30:T30)=1,SUM(LARGE(L30:T30,{1})),0)))))</f>
        <v>0</v>
      </c>
      <c r="K30" s="150">
        <f t="shared" si="0"/>
        <v>0</v>
      </c>
      <c r="L30" s="71"/>
      <c r="M30" s="71"/>
      <c r="N30" s="71"/>
      <c r="O30" s="71"/>
      <c r="P30" s="71"/>
      <c r="Q30" s="71"/>
      <c r="R30" s="71"/>
      <c r="S30" s="71"/>
      <c r="T30" s="163"/>
    </row>
    <row r="31" spans="2:20" ht="12" x14ac:dyDescent="0.2">
      <c r="B31" s="69"/>
      <c r="C31" s="142"/>
      <c r="D31" s="2"/>
      <c r="E31" s="125"/>
      <c r="F31" s="148" t="str">
        <f>IFERROR(VLOOKUP(D31,BD!$B:$D,2,FALSE),"")</f>
        <v/>
      </c>
      <c r="G31" s="148" t="str">
        <f>IFERROR(VLOOKUP(E31,BD!$B:$D,2,FALSE),"")</f>
        <v/>
      </c>
      <c r="H31" s="165" t="str">
        <f>IFERROR(VLOOKUP(D31,BD!$B:$D,3,FALSE),"")</f>
        <v/>
      </c>
      <c r="I31" s="165" t="str">
        <f>IFERROR(VLOOKUP(E31,BD!$B:$D,3,FALSE),"")</f>
        <v/>
      </c>
      <c r="J31" s="149">
        <f>IF(COUNT(L31:T31)&gt;=5,SUM(LARGE(L31:T31,{1,2,3,4,5})),IF(COUNT(L31:T31)=4,SUM(LARGE(L31:T31,{1,2,3,4})),IF(COUNT(L31:T31)=3,SUM(LARGE(L31:T31,{1,2,3})),IF(COUNT(L31:T31)=2,SUM(LARGE(L31:T31,{1,2})),IF(COUNT(L31:T31)=1,SUM(LARGE(L31:T31,{1})),0)))))</f>
        <v>0</v>
      </c>
      <c r="K31" s="150">
        <f t="shared" si="0"/>
        <v>0</v>
      </c>
      <c r="L31" s="71"/>
      <c r="M31" s="71"/>
      <c r="N31" s="71"/>
      <c r="O31" s="71"/>
      <c r="P31" s="71"/>
      <c r="Q31" s="71"/>
      <c r="R31" s="71"/>
      <c r="S31" s="71"/>
      <c r="T31" s="163"/>
    </row>
    <row r="32" spans="2:20" ht="12" x14ac:dyDescent="0.2">
      <c r="B32" s="69"/>
      <c r="C32" s="142"/>
      <c r="D32" s="2"/>
      <c r="E32" s="125"/>
      <c r="F32" s="148" t="str">
        <f>IFERROR(VLOOKUP(D32,BD!$B:$D,2,FALSE),"")</f>
        <v/>
      </c>
      <c r="G32" s="148" t="str">
        <f>IFERROR(VLOOKUP(E32,BD!$B:$D,2,FALSE),"")</f>
        <v/>
      </c>
      <c r="H32" s="165" t="str">
        <f>IFERROR(VLOOKUP(D32,BD!$B:$D,3,FALSE),"")</f>
        <v/>
      </c>
      <c r="I32" s="165" t="str">
        <f>IFERROR(VLOOKUP(E32,BD!$B:$D,3,FALSE),"")</f>
        <v/>
      </c>
      <c r="J32" s="149">
        <f>IF(COUNT(L32:T32)&gt;=5,SUM(LARGE(L32:T32,{1,2,3,4,5})),IF(COUNT(L32:T32)=4,SUM(LARGE(L32:T32,{1,2,3,4})),IF(COUNT(L32:T32)=3,SUM(LARGE(L32:T32,{1,2,3})),IF(COUNT(L32:T32)=2,SUM(LARGE(L32:T32,{1,2})),IF(COUNT(L32:T32)=1,SUM(LARGE(L32:T32,{1})),0)))))</f>
        <v>0</v>
      </c>
      <c r="K32" s="150">
        <f t="shared" si="0"/>
        <v>0</v>
      </c>
      <c r="L32" s="71"/>
      <c r="M32" s="71"/>
      <c r="N32" s="71"/>
      <c r="O32" s="71"/>
      <c r="P32" s="71"/>
      <c r="Q32" s="71"/>
      <c r="R32" s="71"/>
      <c r="S32" s="71"/>
      <c r="T32" s="163"/>
    </row>
    <row r="33" spans="2:20" ht="12" x14ac:dyDescent="0.2">
      <c r="B33" s="69"/>
      <c r="C33" s="142"/>
      <c r="D33" s="2"/>
      <c r="E33" s="125"/>
      <c r="F33" s="148" t="str">
        <f>IFERROR(VLOOKUP(D33,BD!$B:$D,2,FALSE),"")</f>
        <v/>
      </c>
      <c r="G33" s="148" t="str">
        <f>IFERROR(VLOOKUP(E33,BD!$B:$D,2,FALSE),"")</f>
        <v/>
      </c>
      <c r="H33" s="165" t="str">
        <f>IFERROR(VLOOKUP(D33,BD!$B:$D,3,FALSE),"")</f>
        <v/>
      </c>
      <c r="I33" s="165" t="str">
        <f>IFERROR(VLOOKUP(E33,BD!$B:$D,3,FALSE),"")</f>
        <v/>
      </c>
      <c r="J33" s="149">
        <f>IF(COUNT(L33:T33)&gt;=5,SUM(LARGE(L33:T33,{1,2,3,4,5})),IF(COUNT(L33:T33)=4,SUM(LARGE(L33:T33,{1,2,3,4})),IF(COUNT(L33:T33)=3,SUM(LARGE(L33:T33,{1,2,3})),IF(COUNT(L33:T33)=2,SUM(LARGE(L33:T33,{1,2})),IF(COUNT(L33:T33)=1,SUM(LARGE(L33:T33,{1})),0)))))</f>
        <v>0</v>
      </c>
      <c r="K33" s="150">
        <f t="shared" si="0"/>
        <v>0</v>
      </c>
      <c r="L33" s="71"/>
      <c r="M33" s="71"/>
      <c r="N33" s="71"/>
      <c r="O33" s="71"/>
      <c r="P33" s="71"/>
      <c r="Q33" s="71"/>
      <c r="R33" s="71"/>
      <c r="S33" s="71"/>
      <c r="T33" s="163"/>
    </row>
    <row r="34" spans="2:20" ht="12" x14ac:dyDescent="0.2">
      <c r="B34" s="69"/>
      <c r="C34" s="142"/>
      <c r="D34" s="2"/>
      <c r="E34" s="125"/>
      <c r="F34" s="148" t="str">
        <f>IFERROR(VLOOKUP(D34,BD!$B:$D,2,FALSE),"")</f>
        <v/>
      </c>
      <c r="G34" s="148" t="str">
        <f>IFERROR(VLOOKUP(E34,BD!$B:$D,2,FALSE),"")</f>
        <v/>
      </c>
      <c r="H34" s="165" t="str">
        <f>IFERROR(VLOOKUP(D34,BD!$B:$D,3,FALSE),"")</f>
        <v/>
      </c>
      <c r="I34" s="165" t="str">
        <f>IFERROR(VLOOKUP(E34,BD!$B:$D,3,FALSE),"")</f>
        <v/>
      </c>
      <c r="J34" s="149">
        <f>IF(COUNT(L34:T34)&gt;=5,SUM(LARGE(L34:T34,{1,2,3,4,5})),IF(COUNT(L34:T34)=4,SUM(LARGE(L34:T34,{1,2,3,4})),IF(COUNT(L34:T34)=3,SUM(LARGE(L34:T34,{1,2,3})),IF(COUNT(L34:T34)=2,SUM(LARGE(L34:T34,{1,2})),IF(COUNT(L34:T34)=1,SUM(LARGE(L34:T34,{1})),0)))))</f>
        <v>0</v>
      </c>
      <c r="K34" s="150">
        <f t="shared" si="0"/>
        <v>0</v>
      </c>
      <c r="L34" s="71"/>
      <c r="M34" s="71"/>
      <c r="N34" s="71"/>
      <c r="O34" s="71"/>
      <c r="P34" s="71"/>
      <c r="Q34" s="71"/>
      <c r="R34" s="71"/>
      <c r="S34" s="71"/>
      <c r="T34" s="163"/>
    </row>
    <row r="35" spans="2:20" ht="12" x14ac:dyDescent="0.2">
      <c r="B35" s="69"/>
      <c r="C35" s="142"/>
      <c r="D35" s="2"/>
      <c r="E35" s="125"/>
      <c r="F35" s="148" t="str">
        <f>IFERROR(VLOOKUP(D35,BD!$B:$D,2,FALSE),"")</f>
        <v/>
      </c>
      <c r="G35" s="148" t="str">
        <f>IFERROR(VLOOKUP(E35,BD!$B:$D,2,FALSE),"")</f>
        <v/>
      </c>
      <c r="H35" s="165" t="str">
        <f>IFERROR(VLOOKUP(D35,BD!$B:$D,3,FALSE),"")</f>
        <v/>
      </c>
      <c r="I35" s="165" t="str">
        <f>IFERROR(VLOOKUP(E35,BD!$B:$D,3,FALSE),"")</f>
        <v/>
      </c>
      <c r="J35" s="149">
        <f>IF(COUNT(L35:T35)&gt;=5,SUM(LARGE(L35:T35,{1,2,3,4,5})),IF(COUNT(L35:T35)=4,SUM(LARGE(L35:T35,{1,2,3,4})),IF(COUNT(L35:T35)=3,SUM(LARGE(L35:T35,{1,2,3})),IF(COUNT(L35:T35)=2,SUM(LARGE(L35:T35,{1,2})),IF(COUNT(L35:T35)=1,SUM(LARGE(L35:T35,{1})),0)))))</f>
        <v>0</v>
      </c>
      <c r="K35" s="150">
        <f t="shared" si="0"/>
        <v>0</v>
      </c>
      <c r="L35" s="71"/>
      <c r="M35" s="71"/>
      <c r="N35" s="71"/>
      <c r="O35" s="71"/>
      <c r="P35" s="71"/>
      <c r="Q35" s="71"/>
      <c r="R35" s="71"/>
      <c r="S35" s="71"/>
      <c r="T35" s="163"/>
    </row>
    <row r="36" spans="2:20" ht="12" x14ac:dyDescent="0.2">
      <c r="B36" s="69"/>
      <c r="C36" s="142"/>
      <c r="D36" s="2"/>
      <c r="E36" s="125"/>
      <c r="F36" s="148" t="str">
        <f>IFERROR(VLOOKUP(D36,BD!$B:$D,2,FALSE),"")</f>
        <v/>
      </c>
      <c r="G36" s="148" t="str">
        <f>IFERROR(VLOOKUP(E36,BD!$B:$D,2,FALSE),"")</f>
        <v/>
      </c>
      <c r="H36" s="165" t="str">
        <f>IFERROR(VLOOKUP(D36,BD!$B:$D,3,FALSE),"")</f>
        <v/>
      </c>
      <c r="I36" s="165" t="str">
        <f>IFERROR(VLOOKUP(E36,BD!$B:$D,3,FALSE),"")</f>
        <v/>
      </c>
      <c r="J36" s="149">
        <f>IF(COUNT(L36:T36)&gt;=5,SUM(LARGE(L36:T36,{1,2,3,4,5})),IF(COUNT(L36:T36)=4,SUM(LARGE(L36:T36,{1,2,3,4})),IF(COUNT(L36:T36)=3,SUM(LARGE(L36:T36,{1,2,3})),IF(COUNT(L36:T36)=2,SUM(LARGE(L36:T36,{1,2})),IF(COUNT(L36:T36)=1,SUM(LARGE(L36:T36,{1})),0)))))</f>
        <v>0</v>
      </c>
      <c r="K36" s="150">
        <f t="shared" si="0"/>
        <v>0</v>
      </c>
      <c r="L36" s="71"/>
      <c r="M36" s="71"/>
      <c r="N36" s="71"/>
      <c r="O36" s="71"/>
      <c r="P36" s="71"/>
      <c r="Q36" s="71"/>
      <c r="R36" s="71"/>
      <c r="S36" s="71"/>
      <c r="T36" s="163"/>
    </row>
    <row r="37" spans="2:20" ht="12" x14ac:dyDescent="0.2">
      <c r="B37" s="69"/>
      <c r="C37" s="142"/>
      <c r="D37" s="2"/>
      <c r="E37" s="125"/>
      <c r="F37" s="148" t="str">
        <f>IFERROR(VLOOKUP(D37,BD!$B:$D,2,FALSE),"")</f>
        <v/>
      </c>
      <c r="G37" s="148" t="str">
        <f>IFERROR(VLOOKUP(E37,BD!$B:$D,2,FALSE),"")</f>
        <v/>
      </c>
      <c r="H37" s="165" t="str">
        <f>IFERROR(VLOOKUP(D37,BD!$B:$D,3,FALSE),"")</f>
        <v/>
      </c>
      <c r="I37" s="165" t="str">
        <f>IFERROR(VLOOKUP(E37,BD!$B:$D,3,FALSE),"")</f>
        <v/>
      </c>
      <c r="J37" s="149">
        <f>IF(COUNT(L37:T37)&gt;=5,SUM(LARGE(L37:T37,{1,2,3,4,5})),IF(COUNT(L37:T37)=4,SUM(LARGE(L37:T37,{1,2,3,4})),IF(COUNT(L37:T37)=3,SUM(LARGE(L37:T37,{1,2,3})),IF(COUNT(L37:T37)=2,SUM(LARGE(L37:T37,{1,2})),IF(COUNT(L37:T37)=1,SUM(LARGE(L37:T37,{1})),0)))))</f>
        <v>0</v>
      </c>
      <c r="K37" s="150">
        <f t="shared" si="0"/>
        <v>0</v>
      </c>
      <c r="L37" s="71"/>
      <c r="M37" s="71"/>
      <c r="N37" s="71"/>
      <c r="O37" s="71"/>
      <c r="P37" s="71"/>
      <c r="Q37" s="71"/>
      <c r="R37" s="71"/>
      <c r="S37" s="71"/>
      <c r="T37" s="163"/>
    </row>
    <row r="38" spans="2:20" ht="12" x14ac:dyDescent="0.2">
      <c r="B38" s="69"/>
      <c r="C38" s="142"/>
      <c r="D38" s="2"/>
      <c r="E38" s="125"/>
      <c r="F38" s="148" t="str">
        <f>IFERROR(VLOOKUP(D38,BD!$B:$D,2,FALSE),"")</f>
        <v/>
      </c>
      <c r="G38" s="148" t="str">
        <f>IFERROR(VLOOKUP(E38,BD!$B:$D,2,FALSE),"")</f>
        <v/>
      </c>
      <c r="H38" s="165" t="str">
        <f>IFERROR(VLOOKUP(D38,BD!$B:$D,3,FALSE),"")</f>
        <v/>
      </c>
      <c r="I38" s="165" t="str">
        <f>IFERROR(VLOOKUP(E38,BD!$B:$D,3,FALSE),"")</f>
        <v/>
      </c>
      <c r="J38" s="149">
        <f>IF(COUNT(L38:T38)&gt;=5,SUM(LARGE(L38:T38,{1,2,3,4,5})),IF(COUNT(L38:T38)=4,SUM(LARGE(L38:T38,{1,2,3,4})),IF(COUNT(L38:T38)=3,SUM(LARGE(L38:T38,{1,2,3})),IF(COUNT(L38:T38)=2,SUM(LARGE(L38:T38,{1,2})),IF(COUNT(L38:T38)=1,SUM(LARGE(L38:T38,{1})),0)))))</f>
        <v>0</v>
      </c>
      <c r="K38" s="150">
        <f t="shared" si="0"/>
        <v>0</v>
      </c>
      <c r="L38" s="71"/>
      <c r="M38" s="71"/>
      <c r="N38" s="71"/>
      <c r="O38" s="71"/>
      <c r="P38" s="71"/>
      <c r="Q38" s="71"/>
      <c r="R38" s="71"/>
      <c r="S38" s="71"/>
      <c r="T38" s="163"/>
    </row>
    <row r="39" spans="2:20" ht="12" x14ac:dyDescent="0.2">
      <c r="B39" s="69"/>
      <c r="C39" s="142"/>
      <c r="D39" s="2"/>
      <c r="E39" s="125"/>
      <c r="F39" s="148" t="str">
        <f>IFERROR(VLOOKUP(D39,BD!$B:$D,2,FALSE),"")</f>
        <v/>
      </c>
      <c r="G39" s="148" t="str">
        <f>IFERROR(VLOOKUP(E39,BD!$B:$D,2,FALSE),"")</f>
        <v/>
      </c>
      <c r="H39" s="165" t="str">
        <f>IFERROR(VLOOKUP(D39,BD!$B:$D,3,FALSE),"")</f>
        <v/>
      </c>
      <c r="I39" s="165" t="str">
        <f>IFERROR(VLOOKUP(E39,BD!$B:$D,3,FALSE),"")</f>
        <v/>
      </c>
      <c r="J39" s="149">
        <f>IF(COUNT(L39:T39)&gt;=5,SUM(LARGE(L39:T39,{1,2,3,4,5})),IF(COUNT(L39:T39)=4,SUM(LARGE(L39:T39,{1,2,3,4})),IF(COUNT(L39:T39)=3,SUM(LARGE(L39:T39,{1,2,3})),IF(COUNT(L39:T39)=2,SUM(LARGE(L39:T39,{1,2})),IF(COUNT(L39:T39)=1,SUM(LARGE(L39:T39,{1})),0)))))</f>
        <v>0</v>
      </c>
      <c r="K39" s="150">
        <f t="shared" si="0"/>
        <v>0</v>
      </c>
      <c r="L39" s="71"/>
      <c r="M39" s="71"/>
      <c r="N39" s="71"/>
      <c r="O39" s="71"/>
      <c r="P39" s="71"/>
      <c r="Q39" s="71"/>
      <c r="R39" s="71"/>
      <c r="S39" s="71"/>
      <c r="T39" s="163"/>
    </row>
    <row r="40" spans="2:20" x14ac:dyDescent="0.2">
      <c r="B40" s="72"/>
      <c r="C40" s="73"/>
      <c r="D40" s="73"/>
      <c r="E40" s="73"/>
      <c r="F40" s="75"/>
      <c r="G40" s="75"/>
      <c r="H40" s="75"/>
      <c r="I40" s="75"/>
      <c r="J40" s="74"/>
      <c r="K40" s="75"/>
      <c r="L40" s="74"/>
      <c r="M40" s="74"/>
      <c r="N40" s="74"/>
      <c r="O40" s="74"/>
      <c r="P40" s="74"/>
      <c r="Q40" s="74"/>
      <c r="R40" s="74"/>
      <c r="S40" s="74"/>
      <c r="T40" s="163"/>
    </row>
    <row r="41" spans="2:20" s="80" customFormat="1" x14ac:dyDescent="0.2">
      <c r="B41" s="76"/>
      <c r="C41" s="77"/>
      <c r="D41" s="78"/>
      <c r="E41" s="78" t="str">
        <f>SM_S19!$D$41</f>
        <v>CONTAGEM DE SEMANAS</v>
      </c>
      <c r="F41" s="82"/>
      <c r="G41" s="82"/>
      <c r="H41" s="82"/>
      <c r="I41" s="82"/>
      <c r="J41" s="79"/>
      <c r="K41" s="79"/>
      <c r="L41" s="102">
        <f>SM!H$41</f>
        <v>52</v>
      </c>
      <c r="M41" s="102">
        <f>SM!I$41</f>
        <v>30</v>
      </c>
      <c r="N41" s="102">
        <f>SM!J$41</f>
        <v>25</v>
      </c>
      <c r="O41" s="102">
        <f>SM!K$41</f>
        <v>22</v>
      </c>
      <c r="P41" s="102">
        <f>SM!L$41</f>
        <v>10</v>
      </c>
      <c r="Q41" s="102">
        <f>SM!M$41</f>
        <v>6</v>
      </c>
      <c r="R41" s="102">
        <f>SM!N$41</f>
        <v>2</v>
      </c>
      <c r="S41" s="102">
        <f>SM!O$41</f>
        <v>1</v>
      </c>
      <c r="T41" s="164"/>
    </row>
  </sheetData>
  <sheetProtection selectLockedCells="1" selectUnlockedCells="1"/>
  <sortState ref="D10:R20">
    <sortCondition descending="1" ref="J10:J20"/>
    <sortCondition descending="1" ref="K10:K2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1"/>
  <sheetViews>
    <sheetView showGridLines="0" zoomScaleNormal="100" zoomScaleSheetLayoutView="100" workbookViewId="0">
      <selection activeCell="G18" sqref="G18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19" width="8.28515625" style="49" customWidth="1"/>
    <col min="20" max="20" width="1.85546875" style="49" customWidth="1"/>
    <col min="21" max="16384" width="9.28515625" style="49"/>
  </cols>
  <sheetData>
    <row r="2" spans="2:20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</row>
    <row r="3" spans="2:20" ht="12" x14ac:dyDescent="0.2">
      <c r="B3" s="53" t="s">
        <v>28</v>
      </c>
      <c r="D3" s="8">
        <f>SM!D3</f>
        <v>43052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</row>
    <row r="4" spans="2:20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</row>
    <row r="5" spans="2:20" ht="6" customHeight="1" x14ac:dyDescent="0.2">
      <c r="B5" s="57"/>
      <c r="C5" s="58"/>
      <c r="D5" s="58"/>
      <c r="E5" s="58"/>
      <c r="F5" s="192"/>
      <c r="G5" s="192"/>
      <c r="H5" s="193"/>
      <c r="I5" s="193"/>
      <c r="J5" s="194"/>
      <c r="K5" s="195"/>
      <c r="L5" s="61"/>
      <c r="M5" s="61"/>
      <c r="N5" s="61"/>
      <c r="O5" s="61"/>
      <c r="P5" s="61"/>
      <c r="Q5" s="61"/>
      <c r="R5" s="61"/>
      <c r="S5" s="61"/>
      <c r="T5" s="162"/>
    </row>
    <row r="6" spans="2:20" ht="12" customHeight="1" x14ac:dyDescent="0.2">
      <c r="B6" s="178"/>
      <c r="C6" s="222" t="s">
        <v>1</v>
      </c>
      <c r="D6" s="222" t="str">
        <f>DM_S19!D6</f>
        <v>ATLETA 1</v>
      </c>
      <c r="E6" s="232" t="str">
        <f>DM_S19!E6</f>
        <v>ATLETA 2</v>
      </c>
      <c r="F6" s="239" t="str">
        <f>DM_S19!F6</f>
        <v>ENT 1</v>
      </c>
      <c r="G6" s="242" t="str">
        <f>DM_S19!G6</f>
        <v>ENT 2</v>
      </c>
      <c r="H6" s="229" t="s">
        <v>42</v>
      </c>
      <c r="I6" s="229" t="s">
        <v>43</v>
      </c>
      <c r="J6" s="228" t="str">
        <f>DM_S19!J6</f>
        <v>TOTAL RK52</v>
      </c>
      <c r="K6" s="238" t="str">
        <f>DM_S19!K6</f>
        <v>Torneios</v>
      </c>
      <c r="L6" s="167" t="str">
        <f>DM!J6</f>
        <v>4o</v>
      </c>
      <c r="M6" s="167" t="str">
        <f>DM!K6</f>
        <v>1o</v>
      </c>
      <c r="N6" s="167" t="str">
        <f>DM!L6</f>
        <v>1o</v>
      </c>
      <c r="O6" s="167" t="str">
        <f>DM!M6</f>
        <v>2o</v>
      </c>
      <c r="P6" s="167" t="str">
        <f>DM!N6</f>
        <v>3o</v>
      </c>
      <c r="Q6" s="167" t="str">
        <f>DM!O6</f>
        <v>2o</v>
      </c>
      <c r="R6" s="167" t="str">
        <f>DM!P6</f>
        <v>4o</v>
      </c>
      <c r="S6" s="167" t="str">
        <f>DM!Q6</f>
        <v>1o</v>
      </c>
      <c r="T6" s="163"/>
    </row>
    <row r="7" spans="2:20" ht="12" x14ac:dyDescent="0.2">
      <c r="B7" s="178"/>
      <c r="C7" s="222"/>
      <c r="D7" s="222"/>
      <c r="E7" s="233"/>
      <c r="F7" s="240"/>
      <c r="G7" s="242"/>
      <c r="H7" s="230"/>
      <c r="I7" s="230"/>
      <c r="J7" s="228"/>
      <c r="K7" s="238"/>
      <c r="L7" s="12" t="str">
        <f>DM!J7</f>
        <v>EST</v>
      </c>
      <c r="M7" s="12" t="str">
        <f>DM!K7</f>
        <v>EST</v>
      </c>
      <c r="N7" s="12" t="str">
        <f>DM!L7</f>
        <v>M-CWB</v>
      </c>
      <c r="O7" s="12" t="str">
        <f>DM!M7</f>
        <v>EST</v>
      </c>
      <c r="P7" s="12" t="str">
        <f>DM!N7</f>
        <v>EST</v>
      </c>
      <c r="Q7" s="12" t="str">
        <f>DM!O7</f>
        <v>M-CWB</v>
      </c>
      <c r="R7" s="12" t="str">
        <f>DM!P7</f>
        <v>EST</v>
      </c>
      <c r="S7" s="12" t="str">
        <f>DM!Q7</f>
        <v>M-OES</v>
      </c>
      <c r="T7" s="163"/>
    </row>
    <row r="8" spans="2:20" ht="12" x14ac:dyDescent="0.2">
      <c r="B8" s="64"/>
      <c r="C8" s="222"/>
      <c r="D8" s="222"/>
      <c r="E8" s="234"/>
      <c r="F8" s="241"/>
      <c r="G8" s="242"/>
      <c r="H8" s="231"/>
      <c r="I8" s="231"/>
      <c r="J8" s="228"/>
      <c r="K8" s="238"/>
      <c r="L8" s="13">
        <f>DM!J8</f>
        <v>42689</v>
      </c>
      <c r="M8" s="13">
        <f>DM!K8</f>
        <v>42849</v>
      </c>
      <c r="N8" s="13">
        <f>DM!L8</f>
        <v>42884</v>
      </c>
      <c r="O8" s="13">
        <f>DM!M8</f>
        <v>42905</v>
      </c>
      <c r="P8" s="13">
        <f>DM!N8</f>
        <v>42988</v>
      </c>
      <c r="Q8" s="13">
        <f>DM!O8</f>
        <v>43017</v>
      </c>
      <c r="R8" s="13">
        <f>DM!P8</f>
        <v>43045</v>
      </c>
      <c r="S8" s="13">
        <f>DM!Q8</f>
        <v>43052</v>
      </c>
      <c r="T8" s="163"/>
    </row>
    <row r="9" spans="2:20" ht="6" customHeight="1" x14ac:dyDescent="0.2">
      <c r="B9" s="65"/>
      <c r="C9" s="58"/>
      <c r="D9" s="58"/>
      <c r="E9" s="58"/>
      <c r="F9" s="196"/>
      <c r="G9" s="196"/>
      <c r="H9" s="193"/>
      <c r="I9" s="193"/>
      <c r="J9" s="197"/>
      <c r="K9" s="198"/>
      <c r="L9" s="68"/>
      <c r="M9" s="68"/>
      <c r="N9" s="68"/>
      <c r="O9" s="68"/>
      <c r="P9" s="68"/>
      <c r="Q9" s="68"/>
      <c r="R9" s="68"/>
      <c r="S9" s="68"/>
      <c r="T9" s="163"/>
    </row>
    <row r="10" spans="2:20" ht="12" x14ac:dyDescent="0.2">
      <c r="B10" s="69"/>
      <c r="C10" s="177">
        <v>1</v>
      </c>
      <c r="D10" s="160" t="s">
        <v>820</v>
      </c>
      <c r="E10" s="132" t="s">
        <v>417</v>
      </c>
      <c r="F10" s="243" t="s">
        <v>880</v>
      </c>
      <c r="G10" s="148" t="str">
        <f>IFERROR(VLOOKUP(E10,BD!$B:$D,2,FALSE),"")</f>
        <v>ASSVP</v>
      </c>
      <c r="H10" s="165">
        <f>IFERROR(VLOOKUP(D10,BD!$B:$D,3,FALSE),"")</f>
        <v>36706</v>
      </c>
      <c r="I10" s="165">
        <f>IFERROR(VLOOKUP(E10,BD!$B:$D,3,FALSE),"")</f>
        <v>38167</v>
      </c>
      <c r="J10" s="149">
        <f>IF(COUNT(L10:T10)&gt;=5,SUM(LARGE(L10:T10,{1,2,3,4,5})),IF(COUNT(L10:T10)=4,SUM(LARGE(L10:T10,{1,2,3,4})),IF(COUNT(L10:T10)=3,SUM(LARGE(L10:T10,{1,2,3})),IF(COUNT(L10:T10)=2,SUM(LARGE(L10:T10,{1,2})),IF(COUNT(L10:T10)=1,SUM(LARGE(L10:T10,{1})),0)))))</f>
        <v>4320</v>
      </c>
      <c r="K10" s="150">
        <f t="shared" ref="K10:K39" si="0">COUNT(L10:T10)-COUNTIF(L10:T10,"=0")</f>
        <v>3</v>
      </c>
      <c r="L10" s="71"/>
      <c r="M10" s="71"/>
      <c r="N10" s="71"/>
      <c r="O10" s="71">
        <v>1360</v>
      </c>
      <c r="P10" s="71">
        <v>1360</v>
      </c>
      <c r="Q10" s="71"/>
      <c r="R10" s="71">
        <v>1600</v>
      </c>
      <c r="S10" s="71"/>
      <c r="T10" s="163"/>
    </row>
    <row r="11" spans="2:20" ht="12" x14ac:dyDescent="0.2">
      <c r="B11" s="69"/>
      <c r="C11" s="177">
        <v>2</v>
      </c>
      <c r="D11" s="132" t="s">
        <v>474</v>
      </c>
      <c r="E11" s="2" t="s">
        <v>208</v>
      </c>
      <c r="F11" s="148" t="str">
        <f>IFERROR(VLOOKUP(D11,BD!$B:$D,2,FALSE),"")</f>
        <v>PALOTINA</v>
      </c>
      <c r="G11" s="148" t="str">
        <f>IFERROR(VLOOKUP(E11,BD!$B:$D,2,FALSE),"")</f>
        <v>PALOTINA</v>
      </c>
      <c r="H11" s="165">
        <f>IFERROR(VLOOKUP(D11,BD!$B:$D,3,FALSE),"")</f>
        <v>37214</v>
      </c>
      <c r="I11" s="165">
        <f>IFERROR(VLOOKUP(E11,BD!$B:$D,3,FALSE),"")</f>
        <v>36507</v>
      </c>
      <c r="J11" s="149">
        <f>IF(COUNT(L11:T11)&gt;=5,SUM(LARGE(L11:T11,{1,2,3,4,5})),IF(COUNT(L11:T11)=4,SUM(LARGE(L11:T11,{1,2,3,4})),IF(COUNT(L11:T11)=3,SUM(LARGE(L11:T11,{1,2,3})),IF(COUNT(L11:T11)=2,SUM(LARGE(L11:T11,{1,2})),IF(COUNT(L11:T11)=1,SUM(LARGE(L11:T11,{1})),0)))))</f>
        <v>3360</v>
      </c>
      <c r="K11" s="150">
        <f t="shared" si="0"/>
        <v>3</v>
      </c>
      <c r="L11" s="71">
        <v>1360</v>
      </c>
      <c r="M11" s="71">
        <v>1120</v>
      </c>
      <c r="N11" s="71"/>
      <c r="O11" s="71">
        <v>880</v>
      </c>
      <c r="P11" s="71"/>
      <c r="Q11" s="71"/>
      <c r="R11" s="71"/>
      <c r="S11" s="71"/>
      <c r="T11" s="163"/>
    </row>
    <row r="12" spans="2:20" ht="12" x14ac:dyDescent="0.2">
      <c r="B12" s="69"/>
      <c r="C12" s="177">
        <v>3</v>
      </c>
      <c r="D12" s="132" t="s">
        <v>116</v>
      </c>
      <c r="E12" s="132" t="s">
        <v>816</v>
      </c>
      <c r="F12" s="243" t="s">
        <v>880</v>
      </c>
      <c r="G12" s="148" t="str">
        <f>IFERROR(VLOOKUP(E12,BD!$B:$D,2,FALSE),"")</f>
        <v>ASSVP</v>
      </c>
      <c r="H12" s="165">
        <f>IFERROR(VLOOKUP(D12,BD!$B:$D,3,FALSE),"")</f>
        <v>0</v>
      </c>
      <c r="I12" s="165">
        <f>IFERROR(VLOOKUP(E12,BD!$B:$D,3,FALSE),"")</f>
        <v>36401</v>
      </c>
      <c r="J12" s="149">
        <f>IF(COUNT(L12:T12)&gt;=5,SUM(LARGE(L12:T12,{1,2,3,4,5})),IF(COUNT(L12:T12)=4,SUM(LARGE(L12:T12,{1,2,3,4})),IF(COUNT(L12:T12)=3,SUM(LARGE(L12:T12,{1,2,3})),IF(COUNT(L12:T12)=2,SUM(LARGE(L12:T12,{1,2})),IF(COUNT(L12:T12)=1,SUM(LARGE(L12:T12,{1})),0)))))</f>
        <v>3200</v>
      </c>
      <c r="K12" s="150">
        <f t="shared" si="0"/>
        <v>2</v>
      </c>
      <c r="L12" s="71"/>
      <c r="M12" s="71"/>
      <c r="N12" s="71"/>
      <c r="O12" s="71">
        <v>1600</v>
      </c>
      <c r="P12" s="71">
        <v>1600</v>
      </c>
      <c r="Q12" s="71"/>
      <c r="R12" s="71"/>
      <c r="S12" s="71"/>
      <c r="T12" s="163"/>
    </row>
    <row r="13" spans="2:20" ht="12" x14ac:dyDescent="0.2">
      <c r="B13" s="69"/>
      <c r="C13" s="177">
        <v>4</v>
      </c>
      <c r="D13" s="132" t="s">
        <v>201</v>
      </c>
      <c r="E13" s="2" t="s">
        <v>375</v>
      </c>
      <c r="F13" s="148" t="str">
        <f>IFERROR(VLOOKUP(D13,BD!$B:$D,2,FALSE),"")</f>
        <v>SMCC</v>
      </c>
      <c r="G13" s="148" t="str">
        <f>IFERROR(VLOOKUP(E13,BD!$B:$D,2,FALSE),"")</f>
        <v>SMCC</v>
      </c>
      <c r="H13" s="165">
        <f>IFERROR(VLOOKUP(D13,BD!$B:$D,3,FALSE),"")</f>
        <v>37617</v>
      </c>
      <c r="I13" s="165">
        <f>IFERROR(VLOOKUP(E13,BD!$B:$D,3,FALSE),"")</f>
        <v>36636</v>
      </c>
      <c r="J13" s="149">
        <f>IF(COUNT(L13:T13)&gt;=5,SUM(LARGE(L13:T13,{1,2,3,4,5})),IF(COUNT(L13:T13)=4,SUM(LARGE(L13:T13,{1,2,3,4})),IF(COUNT(L13:T13)=3,SUM(LARGE(L13:T13,{1,2,3})),IF(COUNT(L13:T13)=2,SUM(LARGE(L13:T13,{1,2})),IF(COUNT(L13:T13)=1,SUM(LARGE(L13:T13,{1})),0)))))</f>
        <v>2920</v>
      </c>
      <c r="K13" s="150">
        <f t="shared" si="0"/>
        <v>3</v>
      </c>
      <c r="L13" s="71"/>
      <c r="M13" s="71"/>
      <c r="N13" s="71">
        <v>680</v>
      </c>
      <c r="O13" s="71">
        <v>1120</v>
      </c>
      <c r="P13" s="71">
        <v>1120</v>
      </c>
      <c r="Q13" s="71"/>
      <c r="R13" s="71"/>
      <c r="S13" s="71"/>
      <c r="T13" s="163"/>
    </row>
    <row r="14" spans="2:20" ht="12" x14ac:dyDescent="0.2">
      <c r="B14" s="69"/>
      <c r="C14" s="177">
        <v>5</v>
      </c>
      <c r="D14" s="70" t="s">
        <v>386</v>
      </c>
      <c r="E14" s="70" t="s">
        <v>810</v>
      </c>
      <c r="F14" s="148" t="str">
        <f>IFERROR(VLOOKUP(D14,BD!$B:$D,2,FALSE),"")</f>
        <v>ZARDO</v>
      </c>
      <c r="G14" s="148" t="str">
        <f>IFERROR(VLOOKUP(E14,BD!$B:$D,2,FALSE),"")</f>
        <v>ZARDO</v>
      </c>
      <c r="H14" s="165">
        <f>IFERROR(VLOOKUP(D14,BD!$B:$D,3,FALSE),"")</f>
        <v>36226</v>
      </c>
      <c r="I14" s="165">
        <f>IFERROR(VLOOKUP(E14,BD!$B:$D,3,FALSE),"")</f>
        <v>37521</v>
      </c>
      <c r="J14" s="149">
        <f>IF(COUNT(L14:T14)&gt;=5,SUM(LARGE(L14:T14,{1,2,3,4,5})),IF(COUNT(L14:T14)=4,SUM(LARGE(L14:T14,{1,2,3,4})),IF(COUNT(L14:T14)=3,SUM(LARGE(L14:T14,{1,2,3})),IF(COUNT(L14:T14)=2,SUM(LARGE(L14:T14,{1,2})),IF(COUNT(L14:T14)=1,SUM(LARGE(L14:T14,{1})),0)))))</f>
        <v>2560</v>
      </c>
      <c r="K14" s="150">
        <f t="shared" si="0"/>
        <v>3</v>
      </c>
      <c r="L14" s="71"/>
      <c r="M14" s="71">
        <v>1120</v>
      </c>
      <c r="N14" s="71">
        <v>560</v>
      </c>
      <c r="O14" s="71">
        <v>880</v>
      </c>
      <c r="P14" s="71"/>
      <c r="Q14" s="71"/>
      <c r="R14" s="71"/>
      <c r="S14" s="71"/>
      <c r="T14" s="163"/>
    </row>
    <row r="15" spans="2:20" ht="12" x14ac:dyDescent="0.2">
      <c r="B15" s="69"/>
      <c r="C15" s="177">
        <v>6</v>
      </c>
      <c r="D15" s="70" t="s">
        <v>105</v>
      </c>
      <c r="E15" s="70" t="s">
        <v>100</v>
      </c>
      <c r="F15" s="148" t="str">
        <f>IFERROR(VLOOKUP(D15,BD!$B:$D,2,FALSE),"")</f>
        <v>BME</v>
      </c>
      <c r="G15" s="148" t="str">
        <f>IFERROR(VLOOKUP(E15,BD!$B:$D,2,FALSE),"")</f>
        <v>BME</v>
      </c>
      <c r="H15" s="165">
        <f>IFERROR(VLOOKUP(D15,BD!$B:$D,3,FALSE),"")</f>
        <v>36367</v>
      </c>
      <c r="I15" s="165">
        <f>IFERROR(VLOOKUP(E15,BD!$B:$D,3,FALSE),"")</f>
        <v>36727</v>
      </c>
      <c r="J15" s="149">
        <f>IF(COUNT(L15:T15)&gt;=5,SUM(LARGE(L15:T15,{1,2,3,4,5})),IF(COUNT(L15:T15)=4,SUM(LARGE(L15:T15,{1,2,3,4})),IF(COUNT(L15:T15)=3,SUM(LARGE(L15:T15,{1,2,3})),IF(COUNT(L15:T15)=2,SUM(LARGE(L15:T15,{1,2})),IF(COUNT(L15:T15)=1,SUM(LARGE(L15:T15,{1})),0)))))</f>
        <v>2400</v>
      </c>
      <c r="K15" s="150">
        <f t="shared" si="0"/>
        <v>2</v>
      </c>
      <c r="L15" s="71"/>
      <c r="M15" s="71">
        <v>1600</v>
      </c>
      <c r="N15" s="71">
        <v>800</v>
      </c>
      <c r="O15" s="71"/>
      <c r="P15" s="71"/>
      <c r="Q15" s="71"/>
      <c r="R15" s="71"/>
      <c r="S15" s="71"/>
      <c r="T15" s="163"/>
    </row>
    <row r="16" spans="2:20" ht="12" x14ac:dyDescent="0.2">
      <c r="B16" s="69"/>
      <c r="C16" s="177">
        <v>7</v>
      </c>
      <c r="D16" s="132" t="s">
        <v>804</v>
      </c>
      <c r="E16" s="132" t="s">
        <v>482</v>
      </c>
      <c r="F16" s="148" t="str">
        <f>IFERROR(VLOOKUP(D16,BD!$B:$D,2,FALSE),"")</f>
        <v>ZARDO</v>
      </c>
      <c r="G16" s="148" t="str">
        <f>IFERROR(VLOOKUP(E16,BD!$B:$D,2,FALSE),"")</f>
        <v>ZARDO</v>
      </c>
      <c r="H16" s="165">
        <f>IFERROR(VLOOKUP(D16,BD!$B:$D,3,FALSE),"")</f>
        <v>37089</v>
      </c>
      <c r="I16" s="165">
        <f>IFERROR(VLOOKUP(E16,BD!$B:$D,3,FALSE),"")</f>
        <v>37314</v>
      </c>
      <c r="J16" s="149">
        <f>IF(COUNT(L16:T16)&gt;=5,SUM(LARGE(L16:T16,{1,2,3,4,5})),IF(COUNT(L16:T16)=4,SUM(LARGE(L16:T16,{1,2,3,4})),IF(COUNT(L16:T16)=3,SUM(LARGE(L16:T16,{1,2,3})),IF(COUNT(L16:T16)=2,SUM(LARGE(L16:T16,{1,2})),IF(COUNT(L16:T16)=1,SUM(LARGE(L16:T16,{1})),0)))))</f>
        <v>1800</v>
      </c>
      <c r="K16" s="150">
        <f t="shared" si="0"/>
        <v>2</v>
      </c>
      <c r="L16" s="71"/>
      <c r="M16" s="71"/>
      <c r="N16" s="71"/>
      <c r="O16" s="71"/>
      <c r="P16" s="71"/>
      <c r="Q16" s="71">
        <v>680</v>
      </c>
      <c r="R16" s="71">
        <v>1120</v>
      </c>
      <c r="S16" s="71"/>
      <c r="T16" s="163"/>
    </row>
    <row r="17" spans="2:20" ht="12" x14ac:dyDescent="0.2">
      <c r="B17" s="69"/>
      <c r="C17" s="177">
        <v>8</v>
      </c>
      <c r="D17" s="105" t="s">
        <v>103</v>
      </c>
      <c r="E17" s="131" t="s">
        <v>375</v>
      </c>
      <c r="F17" s="148" t="str">
        <f>IFERROR(VLOOKUP(D17,BD!$B:$D,2,FALSE),"")</f>
        <v>SMCC</v>
      </c>
      <c r="G17" s="148" t="str">
        <f>IFERROR(VLOOKUP(E17,BD!$B:$D,2,FALSE),"")</f>
        <v>SMCC</v>
      </c>
      <c r="H17" s="165">
        <f>IFERROR(VLOOKUP(D17,BD!$B:$D,3,FALSE),"")</f>
        <v>36298</v>
      </c>
      <c r="I17" s="165">
        <f>IFERROR(VLOOKUP(E17,BD!$B:$D,3,FALSE),"")</f>
        <v>36636</v>
      </c>
      <c r="J17" s="149">
        <f>IF(COUNT(L17:T17)&gt;=5,SUM(LARGE(L17:T17,{1,2,3,4,5})),IF(COUNT(L17:T17)=4,SUM(LARGE(L17:T17,{1,2,3,4})),IF(COUNT(L17:T17)=3,SUM(LARGE(L17:T17,{1,2,3})),IF(COUNT(L17:T17)=2,SUM(LARGE(L17:T17,{1,2})),IF(COUNT(L17:T17)=1,SUM(LARGE(L17:T17,{1})),0)))))</f>
        <v>1600</v>
      </c>
      <c r="K17" s="150">
        <f t="shared" si="0"/>
        <v>1</v>
      </c>
      <c r="L17" s="71">
        <v>1600</v>
      </c>
      <c r="M17" s="71"/>
      <c r="N17" s="71"/>
      <c r="O17" s="71"/>
      <c r="P17" s="71"/>
      <c r="Q17" s="71"/>
      <c r="R17" s="71"/>
      <c r="S17" s="71"/>
      <c r="T17" s="163"/>
    </row>
    <row r="18" spans="2:20" ht="12" x14ac:dyDescent="0.2">
      <c r="B18" s="69"/>
      <c r="C18" s="177">
        <v>9</v>
      </c>
      <c r="D18" s="105" t="s">
        <v>110</v>
      </c>
      <c r="E18" s="132" t="s">
        <v>472</v>
      </c>
      <c r="F18" s="148" t="str">
        <f>IFERROR(VLOOKUP(D18,BD!$B:$D,2,FALSE),"")</f>
        <v>BME</v>
      </c>
      <c r="G18" s="148" t="str">
        <f>IFERROR(VLOOKUP(E18,BD!$B:$D,2,FALSE),"")</f>
        <v>BME</v>
      </c>
      <c r="H18" s="165">
        <f>IFERROR(VLOOKUP(D18,BD!$B:$D,3,FALSE),"")</f>
        <v>36936</v>
      </c>
      <c r="I18" s="165">
        <f>IFERROR(VLOOKUP(E18,BD!$B:$D,3,FALSE),"")</f>
        <v>36364</v>
      </c>
      <c r="J18" s="149">
        <f>IF(COUNT(L18:T18)&gt;=5,SUM(LARGE(L18:T18,{1,2,3,4,5})),IF(COUNT(L18:T18)=4,SUM(LARGE(L18:T18,{1,2,3,4})),IF(COUNT(L18:T18)=3,SUM(LARGE(L18:T18,{1,2,3})),IF(COUNT(L18:T18)=2,SUM(LARGE(L18:T18,{1,2})),IF(COUNT(L18:T18)=1,SUM(LARGE(L18:T18,{1})),0)))))</f>
        <v>1360</v>
      </c>
      <c r="K18" s="150">
        <f t="shared" si="0"/>
        <v>1</v>
      </c>
      <c r="L18" s="71"/>
      <c r="M18" s="71">
        <v>1360</v>
      </c>
      <c r="N18" s="71"/>
      <c r="O18" s="71"/>
      <c r="P18" s="71"/>
      <c r="Q18" s="71"/>
      <c r="R18" s="71"/>
      <c r="S18" s="71"/>
      <c r="T18" s="163"/>
    </row>
    <row r="19" spans="2:20" ht="12" x14ac:dyDescent="0.2">
      <c r="B19" s="69"/>
      <c r="C19" s="177"/>
      <c r="D19" s="70" t="s">
        <v>620</v>
      </c>
      <c r="E19" s="2" t="s">
        <v>184</v>
      </c>
      <c r="F19" s="148" t="str">
        <f>IFERROR(VLOOKUP(D19,BD!$B:$D,2,FALSE),"")</f>
        <v>ASSVP</v>
      </c>
      <c r="G19" s="148" t="str">
        <f>IFERROR(VLOOKUP(E19,BD!$B:$D,2,FALSE),"")</f>
        <v>ASSVP</v>
      </c>
      <c r="H19" s="165">
        <f>IFERROR(VLOOKUP(D19,BD!$B:$D,3,FALSE),"")</f>
        <v>37322</v>
      </c>
      <c r="I19" s="165">
        <f>IFERROR(VLOOKUP(E19,BD!$B:$D,3,FALSE),"")</f>
        <v>37453</v>
      </c>
      <c r="J19" s="149">
        <f>IF(COUNT(L19:T19)&gt;=5,SUM(LARGE(L19:T19,{1,2,3,4,5})),IF(COUNT(L19:T19)=4,SUM(LARGE(L19:T19,{1,2,3,4})),IF(COUNT(L19:T19)=3,SUM(LARGE(L19:T19,{1,2,3})),IF(COUNT(L19:T19)=2,SUM(LARGE(L19:T19,{1,2})),IF(COUNT(L19:T19)=1,SUM(LARGE(L19:T19,{1})),0)))))</f>
        <v>1360</v>
      </c>
      <c r="K19" s="150">
        <f t="shared" si="0"/>
        <v>1</v>
      </c>
      <c r="L19" s="71"/>
      <c r="M19" s="71"/>
      <c r="N19" s="71"/>
      <c r="O19" s="71"/>
      <c r="P19" s="71"/>
      <c r="Q19" s="71"/>
      <c r="R19" s="71">
        <v>1360</v>
      </c>
      <c r="S19" s="71"/>
      <c r="T19" s="163"/>
    </row>
    <row r="20" spans="2:20" ht="12" x14ac:dyDescent="0.2">
      <c r="B20" s="69"/>
      <c r="C20" s="177">
        <v>11</v>
      </c>
      <c r="D20" s="132" t="s">
        <v>143</v>
      </c>
      <c r="E20" s="70" t="s">
        <v>129</v>
      </c>
      <c r="F20" s="148" t="str">
        <f>IFERROR(VLOOKUP(D20,BD!$B:$D,2,FALSE),"")</f>
        <v>BME</v>
      </c>
      <c r="G20" s="148" t="str">
        <f>IFERROR(VLOOKUP(E20,BD!$B:$D,2,FALSE),"")</f>
        <v>ZARDO</v>
      </c>
      <c r="H20" s="165">
        <f>IFERROR(VLOOKUP(D20,BD!$B:$D,3,FALSE),"")</f>
        <v>36678</v>
      </c>
      <c r="I20" s="165">
        <f>IFERROR(VLOOKUP(E20,BD!$B:$D,3,FALSE),"")</f>
        <v>37077</v>
      </c>
      <c r="J20" s="149">
        <f>IF(COUNT(L20:T20)&gt;=5,SUM(LARGE(L20:T20,{1,2,3,4,5})),IF(COUNT(L20:T20)=4,SUM(LARGE(L20:T20,{1,2,3,4})),IF(COUNT(L20:T20)=3,SUM(LARGE(L20:T20,{1,2,3})),IF(COUNT(L20:T20)=2,SUM(LARGE(L20:T20,{1,2})),IF(COUNT(L20:T20)=1,SUM(LARGE(L20:T20,{1})),0)))))</f>
        <v>1120</v>
      </c>
      <c r="K20" s="150">
        <f t="shared" si="0"/>
        <v>1</v>
      </c>
      <c r="L20" s="71"/>
      <c r="M20" s="71"/>
      <c r="N20" s="71"/>
      <c r="O20" s="71"/>
      <c r="P20" s="71">
        <v>1120</v>
      </c>
      <c r="Q20" s="71"/>
      <c r="R20" s="71"/>
      <c r="S20" s="71"/>
      <c r="T20" s="163"/>
    </row>
    <row r="21" spans="2:20" ht="12" x14ac:dyDescent="0.2">
      <c r="B21" s="69"/>
      <c r="C21" s="177"/>
      <c r="D21" s="70" t="s">
        <v>270</v>
      </c>
      <c r="E21" s="132" t="s">
        <v>482</v>
      </c>
      <c r="F21" s="148" t="str">
        <f>IFERROR(VLOOKUP(D21,BD!$B:$D,2,FALSE),"")</f>
        <v>BME</v>
      </c>
      <c r="G21" s="148" t="str">
        <f>IFERROR(VLOOKUP(E21,BD!$B:$D,2,FALSE),"")</f>
        <v>ZARDO</v>
      </c>
      <c r="H21" s="165">
        <f>IFERROR(VLOOKUP(D21,BD!$B:$D,3,FALSE),"")</f>
        <v>36202</v>
      </c>
      <c r="I21" s="165">
        <f>IFERROR(VLOOKUP(E21,BD!$B:$D,3,FALSE),"")</f>
        <v>37314</v>
      </c>
      <c r="J21" s="149">
        <f>IF(COUNT(L21:T21)&gt;=5,SUM(LARGE(L21:T21,{1,2,3,4,5})),IF(COUNT(L21:T21)=4,SUM(LARGE(L21:T21,{1,2,3,4})),IF(COUNT(L21:T21)=3,SUM(LARGE(L21:T21,{1,2,3})),IF(COUNT(L21:T21)=2,SUM(LARGE(L21:T21,{1,2})),IF(COUNT(L21:T21)=1,SUM(LARGE(L21:T21,{1})),0)))))</f>
        <v>1120</v>
      </c>
      <c r="K21" s="150">
        <f t="shared" si="0"/>
        <v>1</v>
      </c>
      <c r="L21" s="71"/>
      <c r="M21" s="71"/>
      <c r="N21" s="71"/>
      <c r="O21" s="71">
        <v>1120</v>
      </c>
      <c r="P21" s="71"/>
      <c r="Q21" s="71"/>
      <c r="R21" s="71"/>
      <c r="S21" s="71"/>
      <c r="T21" s="163"/>
    </row>
    <row r="22" spans="2:20" ht="12" x14ac:dyDescent="0.2">
      <c r="B22" s="69"/>
      <c r="C22" s="177">
        <v>13</v>
      </c>
      <c r="D22" s="70" t="s">
        <v>386</v>
      </c>
      <c r="E22" s="70" t="s">
        <v>806</v>
      </c>
      <c r="F22" s="148" t="str">
        <f>IFERROR(VLOOKUP(D22,BD!$B:$D,2,FALSE),"")</f>
        <v>ZARDO</v>
      </c>
      <c r="G22" s="148" t="str">
        <f>IFERROR(VLOOKUP(E22,BD!$B:$D,2,FALSE),"")</f>
        <v>ZARDO</v>
      </c>
      <c r="H22" s="165">
        <f>IFERROR(VLOOKUP(D22,BD!$B:$D,3,FALSE),"")</f>
        <v>36226</v>
      </c>
      <c r="I22" s="165">
        <f>IFERROR(VLOOKUP(E22,BD!$B:$D,3,FALSE),"")</f>
        <v>37477</v>
      </c>
      <c r="J22" s="149">
        <f>IF(COUNT(L22:T22)&gt;=5,SUM(LARGE(L22:T22,{1,2,3,4,5})),IF(COUNT(L22:T22)=4,SUM(LARGE(L22:T22,{1,2,3,4})),IF(COUNT(L22:T22)=3,SUM(LARGE(L22:T22,{1,2,3})),IF(COUNT(L22:T22)=2,SUM(LARGE(L22:T22,{1,2})),IF(COUNT(L22:T22)=1,SUM(LARGE(L22:T22,{1})),0)))))</f>
        <v>880</v>
      </c>
      <c r="K22" s="150">
        <f t="shared" si="0"/>
        <v>1</v>
      </c>
      <c r="L22" s="71">
        <v>880</v>
      </c>
      <c r="M22" s="71"/>
      <c r="N22" s="71"/>
      <c r="O22" s="71"/>
      <c r="P22" s="71"/>
      <c r="Q22" s="71"/>
      <c r="R22" s="71"/>
      <c r="S22" s="71"/>
      <c r="T22" s="163"/>
    </row>
    <row r="23" spans="2:20" ht="12" x14ac:dyDescent="0.2">
      <c r="B23" s="69"/>
      <c r="C23" s="177"/>
      <c r="D23" s="132" t="s">
        <v>143</v>
      </c>
      <c r="E23" s="132" t="s">
        <v>190</v>
      </c>
      <c r="F23" s="148" t="str">
        <f>IFERROR(VLOOKUP(D23,BD!$B:$D,2,FALSE),"")</f>
        <v>BME</v>
      </c>
      <c r="G23" s="148" t="str">
        <f>IFERROR(VLOOKUP(E23,BD!$B:$D,2,FALSE),"")</f>
        <v>BME</v>
      </c>
      <c r="H23" s="165">
        <f>IFERROR(VLOOKUP(D23,BD!$B:$D,3,FALSE),"")</f>
        <v>36678</v>
      </c>
      <c r="I23" s="165">
        <f>IFERROR(VLOOKUP(E23,BD!$B:$D,3,FALSE),"")</f>
        <v>36886</v>
      </c>
      <c r="J23" s="149">
        <f>IF(COUNT(L23:T23)&gt;=5,SUM(LARGE(L23:T23,{1,2,3,4,5})),IF(COUNT(L23:T23)=4,SUM(LARGE(L23:T23,{1,2,3,4})),IF(COUNT(L23:T23)=3,SUM(LARGE(L23:T23,{1,2,3})),IF(COUNT(L23:T23)=2,SUM(LARGE(L23:T23,{1,2})),IF(COUNT(L23:T23)=1,SUM(LARGE(L23:T23,{1})),0)))))</f>
        <v>880</v>
      </c>
      <c r="K23" s="150">
        <f t="shared" si="0"/>
        <v>1</v>
      </c>
      <c r="L23" s="71"/>
      <c r="M23" s="71"/>
      <c r="N23" s="71"/>
      <c r="O23" s="71">
        <v>880</v>
      </c>
      <c r="P23" s="71"/>
      <c r="Q23" s="71"/>
      <c r="R23" s="71"/>
      <c r="S23" s="71"/>
      <c r="T23" s="163"/>
    </row>
    <row r="24" spans="2:20" ht="12" x14ac:dyDescent="0.2">
      <c r="B24" s="69"/>
      <c r="C24" s="177"/>
      <c r="D24" s="200" t="s">
        <v>355</v>
      </c>
      <c r="E24" s="70" t="s">
        <v>129</v>
      </c>
      <c r="F24" s="148" t="str">
        <f>IFERROR(VLOOKUP(D24,BD!$B:$D,2,FALSE),"")</f>
        <v>ILECE</v>
      </c>
      <c r="G24" s="148" t="str">
        <f>IFERROR(VLOOKUP(E24,BD!$B:$D,2,FALSE),"")</f>
        <v>ZARDO</v>
      </c>
      <c r="H24" s="165">
        <f>IFERROR(VLOOKUP(D24,BD!$B:$D,3,FALSE),"")</f>
        <v>36390</v>
      </c>
      <c r="I24" s="165">
        <f>IFERROR(VLOOKUP(E24,BD!$B:$D,3,FALSE),"")</f>
        <v>37077</v>
      </c>
      <c r="J24" s="149">
        <f>IF(COUNT(L24:T24)&gt;=5,SUM(LARGE(L24:T24,{1,2,3,4,5})),IF(COUNT(L24:T24)=4,SUM(LARGE(L24:T24,{1,2,3,4})),IF(COUNT(L24:T24)=3,SUM(LARGE(L24:T24,{1,2,3})),IF(COUNT(L24:T24)=2,SUM(LARGE(L24:T24,{1,2})),IF(COUNT(L24:T24)=1,SUM(LARGE(L24:T24,{1})),0)))))</f>
        <v>880</v>
      </c>
      <c r="K24" s="150">
        <f t="shared" si="0"/>
        <v>1</v>
      </c>
      <c r="L24" s="71">
        <v>880</v>
      </c>
      <c r="M24" s="71"/>
      <c r="N24" s="71"/>
      <c r="O24" s="71"/>
      <c r="P24" s="71"/>
      <c r="Q24" s="71"/>
      <c r="R24" s="71"/>
      <c r="S24" s="71"/>
      <c r="T24" s="163"/>
    </row>
    <row r="25" spans="2:20" ht="12" x14ac:dyDescent="0.2">
      <c r="B25" s="69"/>
      <c r="C25" s="177"/>
      <c r="D25" s="132" t="s">
        <v>804</v>
      </c>
      <c r="E25" s="132" t="s">
        <v>473</v>
      </c>
      <c r="F25" s="148" t="str">
        <f>IFERROR(VLOOKUP(D25,BD!$B:$D,2,FALSE),"")</f>
        <v>ZARDO</v>
      </c>
      <c r="G25" s="148" t="str">
        <f>IFERROR(VLOOKUP(E25,BD!$B:$D,2,FALSE),"")</f>
        <v>ZARDO</v>
      </c>
      <c r="H25" s="165">
        <f>IFERROR(VLOOKUP(D25,BD!$B:$D,3,FALSE),"")</f>
        <v>37089</v>
      </c>
      <c r="I25" s="165">
        <f>IFERROR(VLOOKUP(E25,BD!$B:$D,3,FALSE),"")</f>
        <v>36477</v>
      </c>
      <c r="J25" s="149">
        <f>IF(COUNT(L25:T25)&gt;=5,SUM(LARGE(L25:T25,{1,2,3,4,5})),IF(COUNT(L25:T25)=4,SUM(LARGE(L25:T25,{1,2,3,4})),IF(COUNT(L25:T25)=3,SUM(LARGE(L25:T25,{1,2,3})),IF(COUNT(L25:T25)=2,SUM(LARGE(L25:T25,{1,2})),IF(COUNT(L25:T25)=1,SUM(LARGE(L25:T25,{1})),0)))))</f>
        <v>880</v>
      </c>
      <c r="K25" s="150">
        <f t="shared" si="0"/>
        <v>1</v>
      </c>
      <c r="L25" s="71"/>
      <c r="M25" s="71"/>
      <c r="N25" s="71"/>
      <c r="O25" s="71">
        <v>880</v>
      </c>
      <c r="P25" s="71"/>
      <c r="Q25" s="71"/>
      <c r="R25" s="71"/>
      <c r="S25" s="71"/>
      <c r="T25" s="163"/>
    </row>
    <row r="26" spans="2:20" ht="12" x14ac:dyDescent="0.2">
      <c r="B26" s="69"/>
      <c r="C26" s="177"/>
      <c r="D26" s="70" t="s">
        <v>260</v>
      </c>
      <c r="E26" s="70" t="s">
        <v>137</v>
      </c>
      <c r="F26" s="148" t="str">
        <f>IFERROR(VLOOKUP(D26,BD!$B:$D,2,FALSE),"")</f>
        <v>BME</v>
      </c>
      <c r="G26" s="148" t="str">
        <f>IFERROR(VLOOKUP(E26,BD!$B:$D,2,FALSE),"")</f>
        <v>BME</v>
      </c>
      <c r="H26" s="165">
        <f>IFERROR(VLOOKUP(D26,BD!$B:$D,3,FALSE),"")</f>
        <v>36351</v>
      </c>
      <c r="I26" s="165">
        <f>IFERROR(VLOOKUP(E26,BD!$B:$D,3,FALSE),"")</f>
        <v>36348</v>
      </c>
      <c r="J26" s="149">
        <f>IF(COUNT(L26:T26)&gt;=5,SUM(LARGE(L26:T26,{1,2,3,4,5})),IF(COUNT(L26:T26)=4,SUM(LARGE(L26:T26,{1,2,3,4})),IF(COUNT(L26:T26)=3,SUM(LARGE(L26:T26,{1,2,3})),IF(COUNT(L26:T26)=2,SUM(LARGE(L26:T26,{1,2})),IF(COUNT(L26:T26)=1,SUM(LARGE(L26:T26,{1})),0)))))</f>
        <v>880</v>
      </c>
      <c r="K26" s="150">
        <f t="shared" si="0"/>
        <v>1</v>
      </c>
      <c r="L26" s="71">
        <v>880</v>
      </c>
      <c r="M26" s="71"/>
      <c r="N26" s="71"/>
      <c r="O26" s="71"/>
      <c r="P26" s="71"/>
      <c r="Q26" s="71"/>
      <c r="R26" s="71"/>
      <c r="S26" s="71"/>
      <c r="T26" s="163"/>
    </row>
    <row r="27" spans="2:20" ht="12" x14ac:dyDescent="0.2">
      <c r="B27" s="69"/>
      <c r="C27" s="177"/>
      <c r="D27" s="132" t="s">
        <v>809</v>
      </c>
      <c r="E27" s="132" t="s">
        <v>524</v>
      </c>
      <c r="F27" s="148" t="str">
        <f>IFERROR(VLOOKUP(D27,BD!$B:$D,2,FALSE),"")</f>
        <v>ZARDO</v>
      </c>
      <c r="G27" s="148" t="str">
        <f>IFERROR(VLOOKUP(E27,BD!$B:$D,2,FALSE),"")</f>
        <v>ZARDO</v>
      </c>
      <c r="H27" s="165">
        <f>IFERROR(VLOOKUP(D27,BD!$B:$D,3,FALSE),"")</f>
        <v>36516</v>
      </c>
      <c r="I27" s="165">
        <f>IFERROR(VLOOKUP(E27,BD!$B:$D,3,FALSE),"")</f>
        <v>38170</v>
      </c>
      <c r="J27" s="149">
        <f>IF(COUNT(L27:T27)&gt;=5,SUM(LARGE(L27:T27,{1,2,3,4,5})),IF(COUNT(L27:T27)=4,SUM(LARGE(L27:T27,{1,2,3,4})),IF(COUNT(L27:T27)=3,SUM(LARGE(L27:T27,{1,2,3})),IF(COUNT(L27:T27)=2,SUM(LARGE(L27:T27,{1,2})),IF(COUNT(L27:T27)=1,SUM(LARGE(L27:T27,{1})),0)))))</f>
        <v>880</v>
      </c>
      <c r="K27" s="150">
        <f t="shared" si="0"/>
        <v>1</v>
      </c>
      <c r="L27" s="71"/>
      <c r="M27" s="71"/>
      <c r="N27" s="71"/>
      <c r="O27" s="71"/>
      <c r="P27" s="71">
        <v>880</v>
      </c>
      <c r="Q27" s="71"/>
      <c r="R27" s="71"/>
      <c r="S27" s="71"/>
      <c r="T27" s="163"/>
    </row>
    <row r="28" spans="2:20" ht="12" x14ac:dyDescent="0.2">
      <c r="B28" s="69"/>
      <c r="C28" s="177"/>
      <c r="D28" s="132" t="s">
        <v>634</v>
      </c>
      <c r="E28" s="132" t="s">
        <v>471</v>
      </c>
      <c r="F28" s="148" t="str">
        <f>IFERROR(VLOOKUP(D28,BD!$B:$D,2,FALSE),"")</f>
        <v>ABB</v>
      </c>
      <c r="G28" s="148" t="str">
        <f>IFERROR(VLOOKUP(E28,BD!$B:$D,2,FALSE),"")</f>
        <v>ABB</v>
      </c>
      <c r="H28" s="165">
        <f>IFERROR(VLOOKUP(D28,BD!$B:$D,3,FALSE),"")</f>
        <v>0</v>
      </c>
      <c r="I28" s="165">
        <f>IFERROR(VLOOKUP(E28,BD!$B:$D,3,FALSE),"")</f>
        <v>36443</v>
      </c>
      <c r="J28" s="149">
        <f>IF(COUNT(L28:T28)&gt;=5,SUM(LARGE(L28:T28,{1,2,3,4,5})),IF(COUNT(L28:T28)=4,SUM(LARGE(L28:T28,{1,2,3,4})),IF(COUNT(L28:T28)=3,SUM(LARGE(L28:T28,{1,2,3})),IF(COUNT(L28:T28)=2,SUM(LARGE(L28:T28,{1,2})),IF(COUNT(L28:T28)=1,SUM(LARGE(L28:T28,{1})),0)))))</f>
        <v>880</v>
      </c>
      <c r="K28" s="150">
        <f t="shared" si="0"/>
        <v>1</v>
      </c>
      <c r="L28" s="71"/>
      <c r="M28" s="71"/>
      <c r="N28" s="71"/>
      <c r="O28" s="71"/>
      <c r="P28" s="71">
        <v>880</v>
      </c>
      <c r="Q28" s="71"/>
      <c r="R28" s="71"/>
      <c r="S28" s="71"/>
      <c r="T28" s="163"/>
    </row>
    <row r="29" spans="2:20" ht="12" x14ac:dyDescent="0.2">
      <c r="B29" s="69"/>
      <c r="C29" s="177">
        <v>20</v>
      </c>
      <c r="D29" s="105" t="s">
        <v>117</v>
      </c>
      <c r="E29" s="70" t="s">
        <v>129</v>
      </c>
      <c r="F29" s="148" t="str">
        <f>IFERROR(VLOOKUP(D29,BD!$B:$D,2,FALSE),"")</f>
        <v>BME</v>
      </c>
      <c r="G29" s="148" t="str">
        <f>IFERROR(VLOOKUP(E29,BD!$B:$D,2,FALSE),"")</f>
        <v>ZARDO</v>
      </c>
      <c r="H29" s="165">
        <f>IFERROR(VLOOKUP(D29,BD!$B:$D,3,FALSE),"")</f>
        <v>36506</v>
      </c>
      <c r="I29" s="165">
        <f>IFERROR(VLOOKUP(E29,BD!$B:$D,3,FALSE),"")</f>
        <v>37077</v>
      </c>
      <c r="J29" s="149">
        <f>IF(COUNT(L29:T29)&gt;=5,SUM(LARGE(L29:T29,{1,2,3,4,5})),IF(COUNT(L29:T29)=4,SUM(LARGE(L29:T29,{1,2,3,4})),IF(COUNT(L29:T29)=3,SUM(LARGE(L29:T29,{1,2,3})),IF(COUNT(L29:T29)=2,SUM(LARGE(L29:T29,{1,2})),IF(COUNT(L29:T29)=1,SUM(LARGE(L29:T29,{1})),0)))))</f>
        <v>800</v>
      </c>
      <c r="K29" s="150">
        <f t="shared" si="0"/>
        <v>1</v>
      </c>
      <c r="L29" s="71"/>
      <c r="M29" s="71"/>
      <c r="N29" s="71"/>
      <c r="O29" s="71"/>
      <c r="P29" s="71"/>
      <c r="Q29" s="71">
        <v>800</v>
      </c>
      <c r="R29" s="71"/>
      <c r="S29" s="71"/>
      <c r="T29" s="163"/>
    </row>
    <row r="30" spans="2:20" ht="12" x14ac:dyDescent="0.2">
      <c r="B30" s="69"/>
      <c r="C30" s="177"/>
      <c r="D30" s="70"/>
      <c r="E30" s="2"/>
      <c r="F30" s="148" t="str">
        <f>IFERROR(VLOOKUP(D30,BD!$B:$D,2,FALSE),"")</f>
        <v/>
      </c>
      <c r="G30" s="148" t="str">
        <f>IFERROR(VLOOKUP(E30,BD!$B:$D,2,FALSE),"")</f>
        <v/>
      </c>
      <c r="H30" s="165" t="str">
        <f>IFERROR(VLOOKUP(D30,BD!$B:$D,3,FALSE),"")</f>
        <v/>
      </c>
      <c r="I30" s="165" t="str">
        <f>IFERROR(VLOOKUP(E30,BD!$B:$D,3,FALSE),"")</f>
        <v/>
      </c>
      <c r="J30" s="149">
        <f>IF(COUNT(L30:T30)&gt;=5,SUM(LARGE(L30:T30,{1,2,3,4,5})),IF(COUNT(L30:T30)=4,SUM(LARGE(L30:T30,{1,2,3,4})),IF(COUNT(L30:T30)=3,SUM(LARGE(L30:T30,{1,2,3})),IF(COUNT(L30:T30)=2,SUM(LARGE(L30:T30,{1,2})),IF(COUNT(L30:T30)=1,SUM(LARGE(L30:T30,{1})),0)))))</f>
        <v>0</v>
      </c>
      <c r="K30" s="150">
        <f t="shared" si="0"/>
        <v>0</v>
      </c>
      <c r="L30" s="71"/>
      <c r="M30" s="71"/>
      <c r="N30" s="71"/>
      <c r="O30" s="71"/>
      <c r="P30" s="71"/>
      <c r="Q30" s="71"/>
      <c r="R30" s="71"/>
      <c r="S30" s="71"/>
      <c r="T30" s="163"/>
    </row>
    <row r="31" spans="2:20" ht="12" x14ac:dyDescent="0.2">
      <c r="B31" s="69"/>
      <c r="C31" s="177"/>
      <c r="D31" s="132"/>
      <c r="E31" s="132"/>
      <c r="F31" s="148" t="str">
        <f>IFERROR(VLOOKUP(D31,BD!$B:$D,2,FALSE),"")</f>
        <v/>
      </c>
      <c r="G31" s="148" t="str">
        <f>IFERROR(VLOOKUP(E31,BD!$B:$D,2,FALSE),"")</f>
        <v/>
      </c>
      <c r="H31" s="165" t="str">
        <f>IFERROR(VLOOKUP(D31,BD!$B:$D,3,FALSE),"")</f>
        <v/>
      </c>
      <c r="I31" s="165" t="str">
        <f>IFERROR(VLOOKUP(E31,BD!$B:$D,3,FALSE),"")</f>
        <v/>
      </c>
      <c r="J31" s="149">
        <f>IF(COUNT(L31:T31)&gt;=5,SUM(LARGE(L31:T31,{1,2,3,4,5})),IF(COUNT(L31:T31)=4,SUM(LARGE(L31:T31,{1,2,3,4})),IF(COUNT(L31:T31)=3,SUM(LARGE(L31:T31,{1,2,3})),IF(COUNT(L31:T31)=2,SUM(LARGE(L31:T31,{1,2})),IF(COUNT(L31:T31)=1,SUM(LARGE(L31:T31,{1})),0)))))</f>
        <v>0</v>
      </c>
      <c r="K31" s="150">
        <f t="shared" si="0"/>
        <v>0</v>
      </c>
      <c r="L31" s="71"/>
      <c r="M31" s="71"/>
      <c r="N31" s="71"/>
      <c r="O31" s="71"/>
      <c r="P31" s="71"/>
      <c r="Q31" s="71"/>
      <c r="R31" s="71"/>
      <c r="S31" s="71"/>
      <c r="T31" s="163"/>
    </row>
    <row r="32" spans="2:20" ht="12" x14ac:dyDescent="0.2">
      <c r="B32" s="69"/>
      <c r="C32" s="177"/>
      <c r="D32" s="70"/>
      <c r="E32" s="70"/>
      <c r="F32" s="148" t="str">
        <f>IFERROR(VLOOKUP(D32,BD!$B:$D,2,FALSE),"")</f>
        <v/>
      </c>
      <c r="G32" s="148" t="str">
        <f>IFERROR(VLOOKUP(E32,BD!$B:$D,2,FALSE),"")</f>
        <v/>
      </c>
      <c r="H32" s="165" t="str">
        <f>IFERROR(VLOOKUP(D32,BD!$B:$D,3,FALSE),"")</f>
        <v/>
      </c>
      <c r="I32" s="165" t="str">
        <f>IFERROR(VLOOKUP(E32,BD!$B:$D,3,FALSE),"")</f>
        <v/>
      </c>
      <c r="J32" s="149">
        <f>IF(COUNT(L32:T32)&gt;=5,SUM(LARGE(L32:T32,{1,2,3,4,5})),IF(COUNT(L32:T32)=4,SUM(LARGE(L32:T32,{1,2,3,4})),IF(COUNT(L32:T32)=3,SUM(LARGE(L32:T32,{1,2,3})),IF(COUNT(L32:T32)=2,SUM(LARGE(L32:T32,{1,2})),IF(COUNT(L32:T32)=1,SUM(LARGE(L32:T32,{1})),0)))))</f>
        <v>0</v>
      </c>
      <c r="K32" s="150">
        <f t="shared" si="0"/>
        <v>0</v>
      </c>
      <c r="L32" s="71"/>
      <c r="M32" s="71"/>
      <c r="N32" s="71"/>
      <c r="O32" s="71"/>
      <c r="P32" s="71"/>
      <c r="Q32" s="71"/>
      <c r="R32" s="71"/>
      <c r="S32" s="71"/>
      <c r="T32" s="163"/>
    </row>
    <row r="33" spans="2:20" ht="12" x14ac:dyDescent="0.2">
      <c r="B33" s="69"/>
      <c r="C33" s="177"/>
      <c r="D33" s="70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65" t="str">
        <f>IFERROR(VLOOKUP(D33,BD!$B:$D,3,FALSE),"")</f>
        <v/>
      </c>
      <c r="I33" s="165" t="str">
        <f>IFERROR(VLOOKUP(E33,BD!$B:$D,3,FALSE),"")</f>
        <v/>
      </c>
      <c r="J33" s="149">
        <f>IF(COUNT(L33:T33)&gt;=5,SUM(LARGE(L33:T33,{1,2,3,4,5})),IF(COUNT(L33:T33)=4,SUM(LARGE(L33:T33,{1,2,3,4})),IF(COUNT(L33:T33)=3,SUM(LARGE(L33:T33,{1,2,3})),IF(COUNT(L33:T33)=2,SUM(LARGE(L33:T33,{1,2})),IF(COUNT(L33:T33)=1,SUM(LARGE(L33:T33,{1})),0)))))</f>
        <v>0</v>
      </c>
      <c r="K33" s="150">
        <f t="shared" si="0"/>
        <v>0</v>
      </c>
      <c r="L33" s="71"/>
      <c r="M33" s="71"/>
      <c r="N33" s="71"/>
      <c r="O33" s="71"/>
      <c r="P33" s="71"/>
      <c r="Q33" s="71"/>
      <c r="R33" s="71"/>
      <c r="S33" s="71"/>
      <c r="T33" s="163"/>
    </row>
    <row r="34" spans="2:20" ht="12" x14ac:dyDescent="0.2">
      <c r="B34" s="69"/>
      <c r="C34" s="177"/>
      <c r="D34" s="70"/>
      <c r="E34" s="199"/>
      <c r="F34" s="148" t="str">
        <f>IFERROR(VLOOKUP(D34,BD!$B:$D,2,FALSE),"")</f>
        <v/>
      </c>
      <c r="G34" s="148" t="str">
        <f>IFERROR(VLOOKUP(E34,BD!$B:$D,2,FALSE),"")</f>
        <v/>
      </c>
      <c r="H34" s="165" t="str">
        <f>IFERROR(VLOOKUP(D34,BD!$B:$D,3,FALSE),"")</f>
        <v/>
      </c>
      <c r="I34" s="165" t="str">
        <f>IFERROR(VLOOKUP(E34,BD!$B:$D,3,FALSE),"")</f>
        <v/>
      </c>
      <c r="J34" s="149">
        <f>IF(COUNT(L34:T34)&gt;=5,SUM(LARGE(L34:T34,{1,2,3,4,5})),IF(COUNT(L34:T34)=4,SUM(LARGE(L34:T34,{1,2,3,4})),IF(COUNT(L34:T34)=3,SUM(LARGE(L34:T34,{1,2,3})),IF(COUNT(L34:T34)=2,SUM(LARGE(L34:T34,{1,2})),IF(COUNT(L34:T34)=1,SUM(LARGE(L34:T34,{1})),0)))))</f>
        <v>0</v>
      </c>
      <c r="K34" s="150">
        <f t="shared" si="0"/>
        <v>0</v>
      </c>
      <c r="L34" s="71"/>
      <c r="M34" s="71"/>
      <c r="N34" s="71"/>
      <c r="O34" s="71"/>
      <c r="P34" s="71"/>
      <c r="Q34" s="71"/>
      <c r="R34" s="71"/>
      <c r="S34" s="71"/>
      <c r="T34" s="163"/>
    </row>
    <row r="35" spans="2:20" ht="12" x14ac:dyDescent="0.2">
      <c r="B35" s="69"/>
      <c r="C35" s="177"/>
      <c r="D35" s="70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65" t="str">
        <f>IFERROR(VLOOKUP(D35,BD!$B:$D,3,FALSE),"")</f>
        <v/>
      </c>
      <c r="I35" s="165" t="str">
        <f>IFERROR(VLOOKUP(E35,BD!$B:$D,3,FALSE),"")</f>
        <v/>
      </c>
      <c r="J35" s="149">
        <f>IF(COUNT(L35:T35)&gt;=5,SUM(LARGE(L35:T35,{1,2,3,4,5})),IF(COUNT(L35:T35)=4,SUM(LARGE(L35:T35,{1,2,3,4})),IF(COUNT(L35:T35)=3,SUM(LARGE(L35:T35,{1,2,3})),IF(COUNT(L35:T35)=2,SUM(LARGE(L35:T35,{1,2})),IF(COUNT(L35:T35)=1,SUM(LARGE(L35:T35,{1})),0)))))</f>
        <v>0</v>
      </c>
      <c r="K35" s="150">
        <f t="shared" si="0"/>
        <v>0</v>
      </c>
      <c r="L35" s="71"/>
      <c r="M35" s="71"/>
      <c r="N35" s="71"/>
      <c r="O35" s="71"/>
      <c r="P35" s="71"/>
      <c r="Q35" s="71"/>
      <c r="R35" s="71"/>
      <c r="S35" s="71"/>
      <c r="T35" s="163"/>
    </row>
    <row r="36" spans="2:20" ht="12" x14ac:dyDescent="0.2">
      <c r="B36" s="69"/>
      <c r="C36" s="177"/>
      <c r="D36" s="70"/>
      <c r="E36" s="2"/>
      <c r="F36" s="148" t="str">
        <f>IFERROR(VLOOKUP(D36,BD!$B:$D,2,FALSE),"")</f>
        <v/>
      </c>
      <c r="G36" s="148" t="str">
        <f>IFERROR(VLOOKUP(E36,BD!$B:$D,2,FALSE),"")</f>
        <v/>
      </c>
      <c r="H36" s="165" t="str">
        <f>IFERROR(VLOOKUP(D36,BD!$B:$D,3,FALSE),"")</f>
        <v/>
      </c>
      <c r="I36" s="165" t="str">
        <f>IFERROR(VLOOKUP(E36,BD!$B:$D,3,FALSE),"")</f>
        <v/>
      </c>
      <c r="J36" s="149">
        <f>IF(COUNT(L36:T36)&gt;=5,SUM(LARGE(L36:T36,{1,2,3,4,5})),IF(COUNT(L36:T36)=4,SUM(LARGE(L36:T36,{1,2,3,4})),IF(COUNT(L36:T36)=3,SUM(LARGE(L36:T36,{1,2,3})),IF(COUNT(L36:T36)=2,SUM(LARGE(L36:T36,{1,2})),IF(COUNT(L36:T36)=1,SUM(LARGE(L36:T36,{1})),0)))))</f>
        <v>0</v>
      </c>
      <c r="K36" s="150">
        <f t="shared" si="0"/>
        <v>0</v>
      </c>
      <c r="L36" s="71"/>
      <c r="M36" s="71"/>
      <c r="N36" s="71"/>
      <c r="O36" s="71"/>
      <c r="P36" s="71"/>
      <c r="Q36" s="71"/>
      <c r="R36" s="71"/>
      <c r="S36" s="71"/>
      <c r="T36" s="163"/>
    </row>
    <row r="37" spans="2:20" ht="12" x14ac:dyDescent="0.2">
      <c r="B37" s="69"/>
      <c r="C37" s="177"/>
      <c r="D37" s="70"/>
      <c r="E37" s="105"/>
      <c r="F37" s="148" t="str">
        <f>IFERROR(VLOOKUP(D37,BD!$B:$D,2,FALSE),"")</f>
        <v/>
      </c>
      <c r="G37" s="148" t="str">
        <f>IFERROR(VLOOKUP(E37,BD!$B:$D,2,FALSE),"")</f>
        <v/>
      </c>
      <c r="H37" s="165" t="str">
        <f>IFERROR(VLOOKUP(D37,BD!$B:$D,3,FALSE),"")</f>
        <v/>
      </c>
      <c r="I37" s="165" t="str">
        <f>IFERROR(VLOOKUP(E37,BD!$B:$D,3,FALSE),"")</f>
        <v/>
      </c>
      <c r="J37" s="149">
        <f>IF(COUNT(L37:T37)&gt;=5,SUM(LARGE(L37:T37,{1,2,3,4,5})),IF(COUNT(L37:T37)=4,SUM(LARGE(L37:T37,{1,2,3,4})),IF(COUNT(L37:T37)=3,SUM(LARGE(L37:T37,{1,2,3})),IF(COUNT(L37:T37)=2,SUM(LARGE(L37:T37,{1,2})),IF(COUNT(L37:T37)=1,SUM(LARGE(L37:T37,{1})),0)))))</f>
        <v>0</v>
      </c>
      <c r="K37" s="150">
        <f t="shared" si="0"/>
        <v>0</v>
      </c>
      <c r="L37" s="71"/>
      <c r="M37" s="71"/>
      <c r="N37" s="71"/>
      <c r="O37" s="71"/>
      <c r="P37" s="71"/>
      <c r="Q37" s="71"/>
      <c r="R37" s="71"/>
      <c r="S37" s="71"/>
      <c r="T37" s="163"/>
    </row>
    <row r="38" spans="2:20" ht="12" x14ac:dyDescent="0.2">
      <c r="B38" s="69"/>
      <c r="C38" s="177"/>
      <c r="D38" s="70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65" t="str">
        <f>IFERROR(VLOOKUP(D38,BD!$B:$D,3,FALSE),"")</f>
        <v/>
      </c>
      <c r="I38" s="165" t="str">
        <f>IFERROR(VLOOKUP(E38,BD!$B:$D,3,FALSE),"")</f>
        <v/>
      </c>
      <c r="J38" s="149">
        <f>IF(COUNT(L38:T38)&gt;=5,SUM(LARGE(L38:T38,{1,2,3,4,5})),IF(COUNT(L38:T38)=4,SUM(LARGE(L38:T38,{1,2,3,4})),IF(COUNT(L38:T38)=3,SUM(LARGE(L38:T38,{1,2,3})),IF(COUNT(L38:T38)=2,SUM(LARGE(L38:T38,{1,2})),IF(COUNT(L38:T38)=1,SUM(LARGE(L38:T38,{1})),0)))))</f>
        <v>0</v>
      </c>
      <c r="K38" s="150">
        <f t="shared" si="0"/>
        <v>0</v>
      </c>
      <c r="L38" s="71"/>
      <c r="M38" s="71"/>
      <c r="N38" s="71"/>
      <c r="O38" s="71"/>
      <c r="P38" s="71"/>
      <c r="Q38" s="71"/>
      <c r="R38" s="71"/>
      <c r="S38" s="71"/>
      <c r="T38" s="163"/>
    </row>
    <row r="39" spans="2:20" ht="12" x14ac:dyDescent="0.2">
      <c r="B39" s="69"/>
      <c r="C39" s="177"/>
      <c r="D39" s="132"/>
      <c r="E39" s="70"/>
      <c r="F39" s="148" t="str">
        <f>IFERROR(VLOOKUP(D39,BD!$B:$D,2,FALSE),"")</f>
        <v/>
      </c>
      <c r="G39" s="148" t="str">
        <f>IFERROR(VLOOKUP(E39,BD!$B:$D,2,FALSE),"")</f>
        <v/>
      </c>
      <c r="H39" s="165" t="str">
        <f>IFERROR(VLOOKUP(D39,BD!$B:$D,3,FALSE),"")</f>
        <v/>
      </c>
      <c r="I39" s="165" t="str">
        <f>IFERROR(VLOOKUP(E39,BD!$B:$D,3,FALSE),"")</f>
        <v/>
      </c>
      <c r="J39" s="149">
        <f>IF(COUNT(L39:T39)&gt;=5,SUM(LARGE(L39:T39,{1,2,3,4,5})),IF(COUNT(L39:T39)=4,SUM(LARGE(L39:T39,{1,2,3,4})),IF(COUNT(L39:T39)=3,SUM(LARGE(L39:T39,{1,2,3})),IF(COUNT(L39:T39)=2,SUM(LARGE(L39:T39,{1,2})),IF(COUNT(L39:T39)=1,SUM(LARGE(L39:T39,{1})),0)))))</f>
        <v>0</v>
      </c>
      <c r="K39" s="150">
        <f t="shared" si="0"/>
        <v>0</v>
      </c>
      <c r="L39" s="71"/>
      <c r="M39" s="71"/>
      <c r="N39" s="71"/>
      <c r="O39" s="71"/>
      <c r="P39" s="71"/>
      <c r="Q39" s="71"/>
      <c r="R39" s="71"/>
      <c r="S39" s="71"/>
      <c r="T39" s="163"/>
    </row>
    <row r="40" spans="2:20" x14ac:dyDescent="0.2">
      <c r="B40" s="72"/>
      <c r="C40" s="73"/>
      <c r="D40" s="73"/>
      <c r="E40" s="73"/>
      <c r="F40" s="75"/>
      <c r="G40" s="75"/>
      <c r="H40" s="83"/>
      <c r="I40" s="83"/>
      <c r="J40" s="74"/>
      <c r="K40" s="75"/>
      <c r="L40" s="74"/>
      <c r="M40" s="74"/>
      <c r="N40" s="74"/>
      <c r="O40" s="74"/>
      <c r="P40" s="74"/>
      <c r="Q40" s="74"/>
      <c r="R40" s="74"/>
      <c r="S40" s="74"/>
      <c r="T40" s="163"/>
    </row>
    <row r="41" spans="2:20" s="80" customFormat="1" x14ac:dyDescent="0.2">
      <c r="B41" s="76"/>
      <c r="C41" s="77"/>
      <c r="D41" s="78"/>
      <c r="E41" s="78" t="str">
        <f>SM_S19!$D$41</f>
        <v>CONTAGEM DE SEMANAS</v>
      </c>
      <c r="F41" s="82"/>
      <c r="G41" s="82"/>
      <c r="H41" s="83"/>
      <c r="I41" s="83"/>
      <c r="J41" s="79"/>
      <c r="K41" s="79"/>
      <c r="L41" s="102">
        <f>SM!H$41</f>
        <v>52</v>
      </c>
      <c r="M41" s="102">
        <f>SM!I$41</f>
        <v>30</v>
      </c>
      <c r="N41" s="102">
        <f>SM!J$41</f>
        <v>25</v>
      </c>
      <c r="O41" s="102">
        <f>SM!K$41</f>
        <v>22</v>
      </c>
      <c r="P41" s="102">
        <f>SM!L$41</f>
        <v>10</v>
      </c>
      <c r="Q41" s="102">
        <f>SM!M$41</f>
        <v>6</v>
      </c>
      <c r="R41" s="102">
        <f>SM!N$41</f>
        <v>2</v>
      </c>
      <c r="S41" s="102">
        <f>SM!O$41</f>
        <v>1</v>
      </c>
      <c r="T41" s="164"/>
    </row>
  </sheetData>
  <sheetProtection selectLockedCells="1" selectUnlockedCells="1"/>
  <sortState ref="D10:R32">
    <sortCondition descending="1" ref="J10:J32"/>
    <sortCondition descending="1" ref="K10:K32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71"/>
  <sheetViews>
    <sheetView showGridLines="0" topLeftCell="A27" zoomScaleNormal="100" zoomScaleSheetLayoutView="100" workbookViewId="0">
      <selection activeCell="E62" sqref="E62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55.85546875" style="49" customWidth="1"/>
    <col min="5" max="5" width="10.85546875" style="81" customWidth="1"/>
    <col min="6" max="6" width="10.85546875" style="84" customWidth="1"/>
    <col min="7" max="7" width="10.85546875" style="49" customWidth="1"/>
    <col min="8" max="8" width="10.85546875" style="81" customWidth="1"/>
    <col min="9" max="16" width="8.28515625" style="49" customWidth="1"/>
    <col min="17" max="17" width="1.85546875" style="49" customWidth="1"/>
    <col min="18" max="16384" width="9.28515625" style="49"/>
  </cols>
  <sheetData>
    <row r="2" spans="2:17" ht="12" x14ac:dyDescent="0.2">
      <c r="B2" s="48" t="str">
        <f>SM_S19!B2</f>
        <v>RANKING ESTADUAL - 2017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  <c r="P2" s="52"/>
    </row>
    <row r="3" spans="2:17" ht="12" x14ac:dyDescent="0.2">
      <c r="B3" s="53" t="s">
        <v>11</v>
      </c>
      <c r="D3" s="8">
        <f>SM!D3</f>
        <v>43052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  <c r="P3" s="52"/>
    </row>
    <row r="4" spans="2:17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  <c r="P4" s="52"/>
    </row>
    <row r="5" spans="2:17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61"/>
      <c r="Q5" s="162"/>
    </row>
    <row r="6" spans="2:17" ht="12" customHeight="1" x14ac:dyDescent="0.2">
      <c r="B6" s="62"/>
      <c r="C6" s="222" t="s">
        <v>1</v>
      </c>
      <c r="D6" s="222" t="str">
        <f>SM_S19!D6</f>
        <v>ATLETA</v>
      </c>
      <c r="E6" s="218" t="str">
        <f>SM_S19!E6</f>
        <v>ENTIDADE</v>
      </c>
      <c r="F6" s="227" t="s">
        <v>36</v>
      </c>
      <c r="G6" s="228" t="str">
        <f>SM_S19!G6</f>
        <v>TOTAL RK52</v>
      </c>
      <c r="H6" s="226" t="str">
        <f>SM_S19!H6</f>
        <v>Torneios</v>
      </c>
      <c r="I6" s="11" t="str">
        <f>SM!H6</f>
        <v>4o</v>
      </c>
      <c r="J6" s="11" t="str">
        <f>SM!I6</f>
        <v>1o</v>
      </c>
      <c r="K6" s="11" t="str">
        <f>SM!J6</f>
        <v>1o</v>
      </c>
      <c r="L6" s="11" t="str">
        <f>SM!K6</f>
        <v>2o</v>
      </c>
      <c r="M6" s="11" t="str">
        <f>SM!L6</f>
        <v>3o</v>
      </c>
      <c r="N6" s="11" t="str">
        <f>SM!M6</f>
        <v>2o</v>
      </c>
      <c r="O6" s="11" t="str">
        <f>SM!N6</f>
        <v>4o</v>
      </c>
      <c r="P6" s="11" t="str">
        <f>SM!O6</f>
        <v>1o</v>
      </c>
      <c r="Q6" s="163"/>
    </row>
    <row r="7" spans="2:17" ht="12" x14ac:dyDescent="0.2">
      <c r="B7" s="62"/>
      <c r="C7" s="222"/>
      <c r="D7" s="222"/>
      <c r="E7" s="218"/>
      <c r="F7" s="227"/>
      <c r="G7" s="228"/>
      <c r="H7" s="226"/>
      <c r="I7" s="12" t="str">
        <f>SM!H7</f>
        <v>EST</v>
      </c>
      <c r="J7" s="12" t="str">
        <f>SM!I7</f>
        <v>EST</v>
      </c>
      <c r="K7" s="12" t="str">
        <f>SM!J7</f>
        <v>M-CWB</v>
      </c>
      <c r="L7" s="12" t="str">
        <f>SM!K7</f>
        <v>EST</v>
      </c>
      <c r="M7" s="12" t="str">
        <f>SM!L7</f>
        <v>EST</v>
      </c>
      <c r="N7" s="12" t="str">
        <f>SM!M7</f>
        <v>M-CWB</v>
      </c>
      <c r="O7" s="12" t="str">
        <f>SM!N7</f>
        <v>EST</v>
      </c>
      <c r="P7" s="12" t="str">
        <f>SM!O7</f>
        <v>M-OES</v>
      </c>
      <c r="Q7" s="163"/>
    </row>
    <row r="8" spans="2:17" ht="12" x14ac:dyDescent="0.2">
      <c r="B8" s="64"/>
      <c r="C8" s="222"/>
      <c r="D8" s="222"/>
      <c r="E8" s="218"/>
      <c r="F8" s="227"/>
      <c r="G8" s="228"/>
      <c r="H8" s="226"/>
      <c r="I8" s="13">
        <f>SM!H8</f>
        <v>42689</v>
      </c>
      <c r="J8" s="13">
        <f>SM!I8</f>
        <v>42849</v>
      </c>
      <c r="K8" s="13">
        <f>SM!J8</f>
        <v>42884</v>
      </c>
      <c r="L8" s="13">
        <f>SM!K8</f>
        <v>42905</v>
      </c>
      <c r="M8" s="13">
        <f>SM!L8</f>
        <v>42988</v>
      </c>
      <c r="N8" s="13">
        <f>SM!M8</f>
        <v>43017</v>
      </c>
      <c r="O8" s="13">
        <f>SM!N8</f>
        <v>43045</v>
      </c>
      <c r="P8" s="13">
        <f>SM!O8</f>
        <v>43052</v>
      </c>
      <c r="Q8" s="163"/>
    </row>
    <row r="9" spans="2:17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68"/>
      <c r="Q9" s="163"/>
    </row>
    <row r="10" spans="2:17" ht="12" x14ac:dyDescent="0.2">
      <c r="B10" s="69"/>
      <c r="C10" s="63">
        <v>1</v>
      </c>
      <c r="D10" s="70" t="s">
        <v>144</v>
      </c>
      <c r="E10" s="243" t="s">
        <v>880</v>
      </c>
      <c r="F10" s="165">
        <f>IFERROR(VLOOKUP(D10,BD!$B:$D,3,FALSE),"")</f>
        <v>37282</v>
      </c>
      <c r="G10" s="149">
        <f>IF(COUNT(I10:Q10)&gt;=5,SUM(LARGE(I10:Q10,{1,2,3,4,5})),IF(COUNT(I10:Q10)=4,SUM(LARGE(I10:Q10,{1,2,3,4})),IF(COUNT(I10:Q10)=3,SUM(LARGE(I10:Q10,{1,2,3})),IF(COUNT(I10:Q10)=2,SUM(LARGE(I10:Q10,{1,2})),IF(COUNT(I10:Q10)=1,SUM(LARGE(I10:Q10,{1})),0)))))</f>
        <v>5760</v>
      </c>
      <c r="H10" s="150">
        <f t="shared" ref="H10:H57" si="0">COUNT(I10:Q10)-COUNTIF(I10:Q10,"=0")</f>
        <v>5</v>
      </c>
      <c r="I10" s="71"/>
      <c r="J10" s="71">
        <v>1120</v>
      </c>
      <c r="K10" s="71"/>
      <c r="L10" s="71">
        <v>1600</v>
      </c>
      <c r="M10" s="71">
        <v>640</v>
      </c>
      <c r="N10" s="71"/>
      <c r="O10" s="71">
        <v>1600</v>
      </c>
      <c r="P10" s="71">
        <v>800</v>
      </c>
      <c r="Q10" s="163"/>
    </row>
    <row r="11" spans="2:17" ht="12" x14ac:dyDescent="0.2">
      <c r="B11" s="69"/>
      <c r="C11" s="63">
        <v>2</v>
      </c>
      <c r="D11" s="126" t="s">
        <v>729</v>
      </c>
      <c r="E11" s="243" t="s">
        <v>881</v>
      </c>
      <c r="F11" s="165">
        <f>IFERROR(VLOOKUP(D11,BD!$B:$D,3,FALSE),"")</f>
        <v>37335</v>
      </c>
      <c r="G11" s="149">
        <f>IF(COUNT(I11:Q11)&gt;=5,SUM(LARGE(I11:Q11,{1,2,3,4,5})),IF(COUNT(I11:Q11)=4,SUM(LARGE(I11:Q11,{1,2,3,4})),IF(COUNT(I11:Q11)=3,SUM(LARGE(I11:Q11,{1,2,3})),IF(COUNT(I11:Q11)=2,SUM(LARGE(I11:Q11,{1,2})),IF(COUNT(I11:Q11)=1,SUM(LARGE(I11:Q11,{1})),0)))))</f>
        <v>4920</v>
      </c>
      <c r="H11" s="150">
        <f t="shared" si="0"/>
        <v>5</v>
      </c>
      <c r="I11" s="71"/>
      <c r="J11" s="71">
        <v>880</v>
      </c>
      <c r="K11" s="71"/>
      <c r="L11" s="71">
        <v>1360</v>
      </c>
      <c r="M11" s="71">
        <v>640</v>
      </c>
      <c r="N11" s="71"/>
      <c r="O11" s="71">
        <v>1360</v>
      </c>
      <c r="P11" s="71">
        <v>680</v>
      </c>
      <c r="Q11" s="163"/>
    </row>
    <row r="12" spans="2:17" ht="12" x14ac:dyDescent="0.2">
      <c r="B12" s="69"/>
      <c r="C12" s="190">
        <v>3</v>
      </c>
      <c r="D12" s="70" t="s">
        <v>201</v>
      </c>
      <c r="E12" s="148" t="str">
        <f>IFERROR(VLOOKUP(D12,BD!$B:$D,2,FALSE),"")</f>
        <v>SMCC</v>
      </c>
      <c r="F12" s="165">
        <f>IFERROR(VLOOKUP(D12,BD!$B:$D,3,FALSE),"")</f>
        <v>37617</v>
      </c>
      <c r="G12" s="149">
        <f>IF(COUNT(I12:Q12)&gt;=5,SUM(LARGE(I12:Q12,{1,2,3,4,5})),IF(COUNT(I12:Q12)=4,SUM(LARGE(I12:Q12,{1,2,3,4})),IF(COUNT(I12:Q12)=3,SUM(LARGE(I12:Q12,{1,2,3})),IF(COUNT(I12:Q12)=2,SUM(LARGE(I12:Q12,{1,2})),IF(COUNT(I12:Q12)=1,SUM(LARGE(I12:Q12,{1})),0)))))</f>
        <v>4200</v>
      </c>
      <c r="H12" s="150">
        <f t="shared" si="0"/>
        <v>7</v>
      </c>
      <c r="I12" s="71">
        <v>640</v>
      </c>
      <c r="J12" s="71">
        <v>640</v>
      </c>
      <c r="K12" s="71">
        <v>680</v>
      </c>
      <c r="L12" s="71">
        <v>880</v>
      </c>
      <c r="M12" s="71">
        <v>880</v>
      </c>
      <c r="N12" s="71">
        <v>560</v>
      </c>
      <c r="O12" s="71">
        <v>1120</v>
      </c>
      <c r="P12" s="71"/>
      <c r="Q12" s="163"/>
    </row>
    <row r="13" spans="2:17" ht="12" x14ac:dyDescent="0.2">
      <c r="B13" s="69"/>
      <c r="C13" s="190">
        <v>4</v>
      </c>
      <c r="D13" s="70" t="s">
        <v>743</v>
      </c>
      <c r="E13" s="148" t="str">
        <f>IFERROR(VLOOKUP(D13,BD!$B:$D,2,FALSE),"")</f>
        <v>BME</v>
      </c>
      <c r="F13" s="165">
        <f>IFERROR(VLOOKUP(D13,BD!$B:$D,3,FALSE),"")</f>
        <v>37309</v>
      </c>
      <c r="G13" s="149">
        <f>IF(COUNT(I13:Q13)&gt;=5,SUM(LARGE(I13:Q13,{1,2,3,4,5})),IF(COUNT(I13:Q13)=4,SUM(LARGE(I13:Q13,{1,2,3,4})),IF(COUNT(I13:Q13)=3,SUM(LARGE(I13:Q13,{1,2,3})),IF(COUNT(I13:Q13)=2,SUM(LARGE(I13:Q13,{1,2})),IF(COUNT(I13:Q13)=1,SUM(LARGE(I13:Q13,{1})),0)))))</f>
        <v>3400</v>
      </c>
      <c r="H13" s="150">
        <f t="shared" si="0"/>
        <v>6</v>
      </c>
      <c r="I13" s="71"/>
      <c r="J13" s="71">
        <v>640</v>
      </c>
      <c r="K13" s="71">
        <v>560</v>
      </c>
      <c r="L13" s="71">
        <v>400</v>
      </c>
      <c r="M13" s="71">
        <v>1120</v>
      </c>
      <c r="N13" s="71">
        <v>680</v>
      </c>
      <c r="O13" s="71">
        <v>400</v>
      </c>
      <c r="P13" s="71"/>
      <c r="Q13" s="163"/>
    </row>
    <row r="14" spans="2:17" ht="12" x14ac:dyDescent="0.2">
      <c r="B14" s="69"/>
      <c r="C14" s="190">
        <v>5</v>
      </c>
      <c r="D14" s="70" t="s">
        <v>203</v>
      </c>
      <c r="E14" s="148" t="str">
        <f>IFERROR(VLOOKUP(D14,BD!$B:$D,2,FALSE),"")</f>
        <v>ZARDO</v>
      </c>
      <c r="F14" s="165">
        <f>IFERROR(VLOOKUP(D14,BD!$B:$D,3,FALSE),"")</f>
        <v>37494</v>
      </c>
      <c r="G14" s="149">
        <f>IF(COUNT(I14:Q14)&gt;=5,SUM(LARGE(I14:Q14,{1,2,3,4,5})),IF(COUNT(I14:Q14)=4,SUM(LARGE(I14:Q14,{1,2,3,4})),IF(COUNT(I14:Q14)=3,SUM(LARGE(I14:Q14,{1,2,3})),IF(COUNT(I14:Q14)=2,SUM(LARGE(I14:Q14,{1,2})),IF(COUNT(I14:Q14)=1,SUM(LARGE(I14:Q14,{1})),0)))))</f>
        <v>3280</v>
      </c>
      <c r="H14" s="150">
        <f t="shared" si="0"/>
        <v>6</v>
      </c>
      <c r="I14" s="71"/>
      <c r="J14" s="71">
        <v>640</v>
      </c>
      <c r="K14" s="71">
        <v>800</v>
      </c>
      <c r="L14" s="71">
        <v>400</v>
      </c>
      <c r="M14" s="71">
        <v>640</v>
      </c>
      <c r="N14" s="71">
        <v>800</v>
      </c>
      <c r="O14" s="71">
        <v>400</v>
      </c>
      <c r="P14" s="71"/>
      <c r="Q14" s="163"/>
    </row>
    <row r="15" spans="2:17" ht="12" x14ac:dyDescent="0.2">
      <c r="B15" s="69"/>
      <c r="C15" s="190">
        <v>6</v>
      </c>
      <c r="D15" s="125" t="s">
        <v>474</v>
      </c>
      <c r="E15" s="148" t="str">
        <f>IFERROR(VLOOKUP(D15,BD!$B:$D,2,FALSE),"")</f>
        <v>PALOTINA</v>
      </c>
      <c r="F15" s="165">
        <f>IFERROR(VLOOKUP(D15,BD!$B:$D,3,FALSE),"")</f>
        <v>37214</v>
      </c>
      <c r="G15" s="149">
        <f>IF(COUNT(I15:Q15)&gt;=5,SUM(LARGE(I15:Q15,{1,2,3,4,5})),IF(COUNT(I15:Q15)=4,SUM(LARGE(I15:Q15,{1,2,3,4})),IF(COUNT(I15:Q15)=3,SUM(LARGE(I15:Q15,{1,2,3})),IF(COUNT(I15:Q15)=2,SUM(LARGE(I15:Q15,{1,2})),IF(COUNT(I15:Q15)=1,SUM(LARGE(I15:Q15,{1})),0)))))</f>
        <v>3280</v>
      </c>
      <c r="H15" s="150">
        <f t="shared" si="0"/>
        <v>4</v>
      </c>
      <c r="I15" s="71">
        <v>1120</v>
      </c>
      <c r="J15" s="71">
        <v>880</v>
      </c>
      <c r="K15" s="71"/>
      <c r="L15" s="71">
        <v>400</v>
      </c>
      <c r="M15" s="71"/>
      <c r="N15" s="71"/>
      <c r="O15" s="71">
        <v>880</v>
      </c>
      <c r="P15" s="71"/>
      <c r="Q15" s="163"/>
    </row>
    <row r="16" spans="2:17" ht="12" x14ac:dyDescent="0.2">
      <c r="B16" s="69"/>
      <c r="C16" s="190">
        <v>7</v>
      </c>
      <c r="D16" s="70" t="s">
        <v>215</v>
      </c>
      <c r="E16" s="243" t="s">
        <v>880</v>
      </c>
      <c r="F16" s="165">
        <f>IFERROR(VLOOKUP(D16,BD!$B:$D,3,FALSE),"")</f>
        <v>37507</v>
      </c>
      <c r="G16" s="149">
        <f>IF(COUNT(I16:Q16)&gt;=5,SUM(LARGE(I16:Q16,{1,2,3,4,5})),IF(COUNT(I16:Q16)=4,SUM(LARGE(I16:Q16,{1,2,3,4})),IF(COUNT(I16:Q16)=3,SUM(LARGE(I16:Q16,{1,2,3})),IF(COUNT(I16:Q16)=2,SUM(LARGE(I16:Q16,{1,2})),IF(COUNT(I16:Q16)=1,SUM(LARGE(I16:Q16,{1})),0)))))</f>
        <v>2960</v>
      </c>
      <c r="H16" s="150">
        <f t="shared" si="0"/>
        <v>4</v>
      </c>
      <c r="I16" s="71"/>
      <c r="J16" s="71">
        <v>400</v>
      </c>
      <c r="K16" s="71"/>
      <c r="L16" s="71">
        <v>880</v>
      </c>
      <c r="M16" s="71"/>
      <c r="N16" s="71"/>
      <c r="O16" s="71">
        <v>1120</v>
      </c>
      <c r="P16" s="71">
        <v>560</v>
      </c>
      <c r="Q16" s="163"/>
    </row>
    <row r="17" spans="2:17" ht="12" x14ac:dyDescent="0.2">
      <c r="B17" s="69"/>
      <c r="C17" s="190">
        <v>8</v>
      </c>
      <c r="D17" s="70" t="s">
        <v>732</v>
      </c>
      <c r="E17" s="148" t="str">
        <f>IFERROR(VLOOKUP(D17,BD!$B:$D,2,FALSE),"")</f>
        <v>CC</v>
      </c>
      <c r="F17" s="165">
        <f>IFERROR(VLOOKUP(D17,BD!$B:$D,3,FALSE),"")</f>
        <v>37203</v>
      </c>
      <c r="G17" s="149">
        <f>IF(COUNT(I17:Q17)&gt;=5,SUM(LARGE(I17:Q17,{1,2,3,4,5})),IF(COUNT(I17:Q17)=4,SUM(LARGE(I17:Q17,{1,2,3,4})),IF(COUNT(I17:Q17)=3,SUM(LARGE(I17:Q17,{1,2,3})),IF(COUNT(I17:Q17)=2,SUM(LARGE(I17:Q17,{1,2})),IF(COUNT(I17:Q17)=1,SUM(LARGE(I17:Q17,{1})),0)))))</f>
        <v>2920</v>
      </c>
      <c r="H17" s="150">
        <f t="shared" si="0"/>
        <v>5</v>
      </c>
      <c r="I17" s="71">
        <v>640</v>
      </c>
      <c r="J17" s="71"/>
      <c r="K17" s="71">
        <v>440</v>
      </c>
      <c r="L17" s="71">
        <v>880</v>
      </c>
      <c r="M17" s="71"/>
      <c r="N17" s="71">
        <v>560</v>
      </c>
      <c r="O17" s="71">
        <v>400</v>
      </c>
      <c r="P17" s="71"/>
      <c r="Q17" s="163"/>
    </row>
    <row r="18" spans="2:17" ht="12" x14ac:dyDescent="0.2">
      <c r="B18" s="69"/>
      <c r="C18" s="190">
        <v>9</v>
      </c>
      <c r="D18" s="127" t="s">
        <v>387</v>
      </c>
      <c r="E18" s="148" t="str">
        <f>IFERROR(VLOOKUP(D18,BD!$B:$D,2,FALSE),"")</f>
        <v>SMCC</v>
      </c>
      <c r="F18" s="165">
        <f>IFERROR(VLOOKUP(D18,BD!$B:$D,3,FALSE),"")</f>
        <v>37463</v>
      </c>
      <c r="G18" s="149">
        <f>IF(COUNT(I18:Q18)&gt;=5,SUM(LARGE(I18:Q18,{1,2,3,4,5})),IF(COUNT(I18:Q18)=4,SUM(LARGE(I18:Q18,{1,2,3,4})),IF(COUNT(I18:Q18)=3,SUM(LARGE(I18:Q18,{1,2,3})),IF(COUNT(I18:Q18)=2,SUM(LARGE(I18:Q18,{1,2})),IF(COUNT(I18:Q18)=1,SUM(LARGE(I18:Q18,{1})),0)))))</f>
        <v>2560</v>
      </c>
      <c r="H18" s="150">
        <f t="shared" si="0"/>
        <v>5</v>
      </c>
      <c r="I18" s="71"/>
      <c r="J18" s="71"/>
      <c r="K18" s="71">
        <v>440</v>
      </c>
      <c r="L18" s="71">
        <v>640</v>
      </c>
      <c r="M18" s="71">
        <v>640</v>
      </c>
      <c r="N18" s="71">
        <v>440</v>
      </c>
      <c r="O18" s="71">
        <v>400</v>
      </c>
      <c r="P18" s="71"/>
      <c r="Q18" s="163"/>
    </row>
    <row r="19" spans="2:17" ht="12" x14ac:dyDescent="0.2">
      <c r="B19" s="69"/>
      <c r="C19" s="190">
        <v>10</v>
      </c>
      <c r="D19" s="70" t="s">
        <v>200</v>
      </c>
      <c r="E19" s="148" t="str">
        <f>IFERROR(VLOOKUP(D19,BD!$B:$D,2,FALSE),"")</f>
        <v>ASSVP</v>
      </c>
      <c r="F19" s="165">
        <f>IFERROR(VLOOKUP(D19,BD!$B:$D,3,FALSE),"")</f>
        <v>37588</v>
      </c>
      <c r="G19" s="149">
        <f>IF(COUNT(I19:Q19)&gt;=5,SUM(LARGE(I19:Q19,{1,2,3,4,5})),IF(COUNT(I19:Q19)=4,SUM(LARGE(I19:Q19,{1,2,3,4})),IF(COUNT(I19:Q19)=3,SUM(LARGE(I19:Q19,{1,2,3})),IF(COUNT(I19:Q19)=2,SUM(LARGE(I19:Q19,{1,2})),IF(COUNT(I19:Q19)=1,SUM(LARGE(I19:Q19,{1})),0)))))</f>
        <v>2400</v>
      </c>
      <c r="H19" s="150">
        <f t="shared" si="0"/>
        <v>3</v>
      </c>
      <c r="I19" s="71"/>
      <c r="J19" s="71">
        <v>1120</v>
      </c>
      <c r="K19" s="71"/>
      <c r="L19" s="71">
        <v>400</v>
      </c>
      <c r="M19" s="71">
        <v>880</v>
      </c>
      <c r="N19" s="71"/>
      <c r="O19" s="71"/>
      <c r="P19" s="71"/>
      <c r="Q19" s="163"/>
    </row>
    <row r="20" spans="2:17" ht="12" x14ac:dyDescent="0.2">
      <c r="B20" s="69"/>
      <c r="C20" s="190">
        <v>11</v>
      </c>
      <c r="D20" s="70" t="s">
        <v>767</v>
      </c>
      <c r="E20" s="148" t="str">
        <f>IFERROR(VLOOKUP(D20,BD!$B:$D,2,FALSE),"")</f>
        <v>PALOTINA</v>
      </c>
      <c r="F20" s="165">
        <f>IFERROR(VLOOKUP(D20,BD!$B:$D,3,FALSE),"")</f>
        <v>37038</v>
      </c>
      <c r="G20" s="149">
        <f>IF(COUNT(I20:Q20)&gt;=5,SUM(LARGE(I20:Q20,{1,2,3,4,5})),IF(COUNT(I20:Q20)=4,SUM(LARGE(I20:Q20,{1,2,3,4})),IF(COUNT(I20:Q20)=3,SUM(LARGE(I20:Q20,{1,2,3})),IF(COUNT(I20:Q20)=2,SUM(LARGE(I20:Q20,{1,2})),IF(COUNT(I20:Q20)=1,SUM(LARGE(I20:Q20,{1})),0)))))</f>
        <v>2320</v>
      </c>
      <c r="H20" s="150">
        <f t="shared" si="0"/>
        <v>4</v>
      </c>
      <c r="I20" s="71">
        <v>640</v>
      </c>
      <c r="J20" s="71">
        <v>400</v>
      </c>
      <c r="K20" s="71"/>
      <c r="L20" s="71">
        <v>400</v>
      </c>
      <c r="M20" s="71"/>
      <c r="N20" s="71"/>
      <c r="O20" s="71">
        <v>880</v>
      </c>
      <c r="P20" s="71"/>
      <c r="Q20" s="163"/>
    </row>
    <row r="21" spans="2:17" ht="12" x14ac:dyDescent="0.2">
      <c r="B21" s="69"/>
      <c r="C21" s="190">
        <v>12</v>
      </c>
      <c r="D21" s="70" t="s">
        <v>211</v>
      </c>
      <c r="E21" s="148" t="str">
        <f>IFERROR(VLOOKUP(D21,BD!$B:$D,2,FALSE),"")</f>
        <v>PALOTINA</v>
      </c>
      <c r="F21" s="165">
        <f>IFERROR(VLOOKUP(D21,BD!$B:$D,3,FALSE),"")</f>
        <v>37592</v>
      </c>
      <c r="G21" s="149">
        <f>IF(COUNT(I21:Q21)&gt;=5,SUM(LARGE(I21:Q21,{1,2,3,4,5})),IF(COUNT(I21:Q21)=4,SUM(LARGE(I21:Q21,{1,2,3,4})),IF(COUNT(I21:Q21)=3,SUM(LARGE(I21:Q21,{1,2,3})),IF(COUNT(I21:Q21)=2,SUM(LARGE(I21:Q21,{1,2})),IF(COUNT(I21:Q21)=1,SUM(LARGE(I21:Q21,{1})),0)))))</f>
        <v>2240</v>
      </c>
      <c r="H21" s="150">
        <f t="shared" si="0"/>
        <v>4</v>
      </c>
      <c r="I21" s="71"/>
      <c r="J21" s="71">
        <v>400</v>
      </c>
      <c r="K21" s="71"/>
      <c r="L21" s="71">
        <v>400</v>
      </c>
      <c r="M21" s="71"/>
      <c r="N21" s="71"/>
      <c r="O21" s="71">
        <v>880</v>
      </c>
      <c r="P21" s="71">
        <v>560</v>
      </c>
      <c r="Q21" s="163"/>
    </row>
    <row r="22" spans="2:17" ht="12" x14ac:dyDescent="0.2">
      <c r="B22" s="69"/>
      <c r="C22" s="190">
        <v>13</v>
      </c>
      <c r="D22" s="70" t="s">
        <v>369</v>
      </c>
      <c r="E22" s="148" t="str">
        <f>IFERROR(VLOOKUP(D22,BD!$B:$D,2,FALSE),"")</f>
        <v>REALEZA</v>
      </c>
      <c r="F22" s="165">
        <f>IFERROR(VLOOKUP(D22,BD!$B:$D,3,FALSE),"")</f>
        <v>37088</v>
      </c>
      <c r="G22" s="149">
        <f>IF(COUNT(I22:Q22)&gt;=5,SUM(LARGE(I22:Q22,{1,2,3,4,5})),IF(COUNT(I22:Q22)=4,SUM(LARGE(I22:Q22,{1,2,3,4})),IF(COUNT(I22:Q22)=3,SUM(LARGE(I22:Q22,{1,2,3})),IF(COUNT(I22:Q22)=2,SUM(LARGE(I22:Q22,{1,2})),IF(COUNT(I22:Q22)=1,SUM(LARGE(I22:Q22,{1})),0)))))</f>
        <v>2200</v>
      </c>
      <c r="H22" s="150">
        <f t="shared" si="0"/>
        <v>3</v>
      </c>
      <c r="I22" s="71">
        <v>1360</v>
      </c>
      <c r="J22" s="71">
        <v>400</v>
      </c>
      <c r="K22" s="71"/>
      <c r="L22" s="71"/>
      <c r="M22" s="71"/>
      <c r="N22" s="71"/>
      <c r="O22" s="71"/>
      <c r="P22" s="71">
        <v>440</v>
      </c>
      <c r="Q22" s="163"/>
    </row>
    <row r="23" spans="2:17" ht="12" x14ac:dyDescent="0.2">
      <c r="B23" s="69"/>
      <c r="C23" s="190">
        <v>14</v>
      </c>
      <c r="D23" s="122" t="s">
        <v>604</v>
      </c>
      <c r="E23" s="148" t="str">
        <f>IFERROR(VLOOKUP(D23,BD!$B:$D,2,FALSE),"")</f>
        <v>SMCC</v>
      </c>
      <c r="F23" s="165">
        <f>IFERROR(VLOOKUP(D23,BD!$B:$D,3,FALSE),"")</f>
        <v>37043</v>
      </c>
      <c r="G23" s="149">
        <f>IF(COUNT(I23:Q23)&gt;=5,SUM(LARGE(I23:Q23,{1,2,3,4,5})),IF(COUNT(I23:Q23)=4,SUM(LARGE(I23:Q23,{1,2,3,4})),IF(COUNT(I23:Q23)=3,SUM(LARGE(I23:Q23,{1,2,3})),IF(COUNT(I23:Q23)=2,SUM(LARGE(I23:Q23,{1,2})),IF(COUNT(I23:Q23)=1,SUM(LARGE(I23:Q23,{1})),0)))))</f>
        <v>2040</v>
      </c>
      <c r="H23" s="150">
        <f t="shared" si="0"/>
        <v>4</v>
      </c>
      <c r="I23" s="71"/>
      <c r="J23" s="71"/>
      <c r="K23" s="71">
        <v>440</v>
      </c>
      <c r="L23" s="71">
        <v>400</v>
      </c>
      <c r="M23" s="71">
        <v>880</v>
      </c>
      <c r="N23" s="71">
        <v>320</v>
      </c>
      <c r="O23" s="71"/>
      <c r="P23" s="71"/>
      <c r="Q23" s="163"/>
    </row>
    <row r="24" spans="2:17" ht="12" x14ac:dyDescent="0.2">
      <c r="B24" s="69"/>
      <c r="C24" s="190">
        <v>15</v>
      </c>
      <c r="D24" s="125" t="s">
        <v>773</v>
      </c>
      <c r="E24" s="148" t="str">
        <f>IFERROR(VLOOKUP(D24,BD!$B:$D,2,FALSE),"")</f>
        <v>PIAMARTA</v>
      </c>
      <c r="F24" s="165">
        <f>IFERROR(VLOOKUP(D24,BD!$B:$D,3,FALSE),"")</f>
        <v>37561</v>
      </c>
      <c r="G24" s="149">
        <f>IF(COUNT(I24:Q24)&gt;=5,SUM(LARGE(I24:Q24,{1,2,3,4,5})),IF(COUNT(I24:Q24)=4,SUM(LARGE(I24:Q24,{1,2,3,4})),IF(COUNT(I24:Q24)=3,SUM(LARGE(I24:Q24,{1,2,3})),IF(COUNT(I24:Q24)=2,SUM(LARGE(I24:Q24,{1,2})),IF(COUNT(I24:Q24)=1,SUM(LARGE(I24:Q24,{1})),0)))))</f>
        <v>2000</v>
      </c>
      <c r="H24" s="150">
        <f t="shared" si="0"/>
        <v>4</v>
      </c>
      <c r="I24" s="71"/>
      <c r="J24" s="71">
        <v>400</v>
      </c>
      <c r="K24" s="71"/>
      <c r="L24" s="71">
        <v>400</v>
      </c>
      <c r="M24" s="71"/>
      <c r="N24" s="71"/>
      <c r="O24" s="71">
        <v>880</v>
      </c>
      <c r="P24" s="71">
        <v>320</v>
      </c>
      <c r="Q24" s="163"/>
    </row>
    <row r="25" spans="2:17" ht="12" x14ac:dyDescent="0.2">
      <c r="B25" s="69"/>
      <c r="C25" s="190">
        <v>16</v>
      </c>
      <c r="D25" s="70" t="s">
        <v>124</v>
      </c>
      <c r="E25" s="148" t="str">
        <f>IFERROR(VLOOKUP(D25,BD!$B:$D,2,FALSE),"")</f>
        <v>ASSVP</v>
      </c>
      <c r="F25" s="165">
        <f>IFERROR(VLOOKUP(D25,BD!$B:$D,3,FALSE),"")</f>
        <v>37355</v>
      </c>
      <c r="G25" s="149">
        <f>IF(COUNT(I25:Q25)&gt;=5,SUM(LARGE(I25:Q25,{1,2,3,4,5})),IF(COUNT(I25:Q25)=4,SUM(LARGE(I25:Q25,{1,2,3,4})),IF(COUNT(I25:Q25)=3,SUM(LARGE(I25:Q25,{1,2,3})),IF(COUNT(I25:Q25)=2,SUM(LARGE(I25:Q25,{1,2})),IF(COUNT(I25:Q25)=1,SUM(LARGE(I25:Q25,{1})),0)))))</f>
        <v>2000</v>
      </c>
      <c r="H25" s="150">
        <f t="shared" si="0"/>
        <v>2</v>
      </c>
      <c r="I25" s="71"/>
      <c r="J25" s="71">
        <v>880</v>
      </c>
      <c r="K25" s="71"/>
      <c r="L25" s="71">
        <v>1120</v>
      </c>
      <c r="M25" s="71"/>
      <c r="N25" s="71"/>
      <c r="O25" s="71"/>
      <c r="P25" s="71"/>
      <c r="Q25" s="163"/>
    </row>
    <row r="26" spans="2:17" ht="12" x14ac:dyDescent="0.2">
      <c r="B26" s="69"/>
      <c r="C26" s="190">
        <v>17</v>
      </c>
      <c r="D26" s="70" t="s">
        <v>290</v>
      </c>
      <c r="E26" s="148" t="str">
        <f>IFERROR(VLOOKUP(D26,BD!$B:$D,2,FALSE),"")</f>
        <v>ZARDO</v>
      </c>
      <c r="F26" s="165">
        <f>IFERROR(VLOOKUP(D26,BD!$B:$D,3,FALSE),"")</f>
        <v>37940</v>
      </c>
      <c r="G26" s="149">
        <f>IF(COUNT(I26:Q26)&gt;=5,SUM(LARGE(I26:Q26,{1,2,3,4,5})),IF(COUNT(I26:Q26)=4,SUM(LARGE(I26:Q26,{1,2,3,4})),IF(COUNT(I26:Q26)=3,SUM(LARGE(I26:Q26,{1,2,3})),IF(COUNT(I26:Q26)=2,SUM(LARGE(I26:Q26,{1,2})),IF(COUNT(I26:Q26)=1,SUM(LARGE(I26:Q26,{1})),0)))))</f>
        <v>1880</v>
      </c>
      <c r="H26" s="150">
        <f t="shared" si="0"/>
        <v>4</v>
      </c>
      <c r="I26" s="71"/>
      <c r="J26" s="71"/>
      <c r="K26" s="71">
        <v>440</v>
      </c>
      <c r="L26" s="71">
        <v>400</v>
      </c>
      <c r="M26" s="71">
        <v>640</v>
      </c>
      <c r="N26" s="71"/>
      <c r="O26" s="71">
        <v>400</v>
      </c>
      <c r="P26" s="71"/>
      <c r="Q26" s="163"/>
    </row>
    <row r="27" spans="2:17" ht="12" x14ac:dyDescent="0.2">
      <c r="B27" s="69"/>
      <c r="C27" s="190"/>
      <c r="D27" s="125" t="s">
        <v>477</v>
      </c>
      <c r="E27" s="148" t="str">
        <f>IFERROR(VLOOKUP(D27,BD!$B:$D,2,FALSE),"")</f>
        <v>PIAMARTA</v>
      </c>
      <c r="F27" s="165">
        <f>IFERROR(VLOOKUP(D27,BD!$B:$D,3,FALSE),"")</f>
        <v>37293</v>
      </c>
      <c r="G27" s="149">
        <f>IF(COUNT(I27:Q27)&gt;=5,SUM(LARGE(I27:Q27,{1,2,3,4,5})),IF(COUNT(I27:Q27)=4,SUM(LARGE(I27:Q27,{1,2,3,4})),IF(COUNT(I27:Q27)=3,SUM(LARGE(I27:Q27,{1,2,3})),IF(COUNT(I27:Q27)=2,SUM(LARGE(I27:Q27,{1,2})),IF(COUNT(I27:Q27)=1,SUM(LARGE(I27:Q27,{1})),0)))))</f>
        <v>1880</v>
      </c>
      <c r="H27" s="150">
        <f t="shared" si="0"/>
        <v>4</v>
      </c>
      <c r="I27" s="71"/>
      <c r="J27" s="71">
        <v>400</v>
      </c>
      <c r="K27" s="71"/>
      <c r="L27" s="71">
        <v>400</v>
      </c>
      <c r="M27" s="71"/>
      <c r="N27" s="71"/>
      <c r="O27" s="71">
        <v>640</v>
      </c>
      <c r="P27" s="71">
        <v>440</v>
      </c>
      <c r="Q27" s="163"/>
    </row>
    <row r="28" spans="2:17" ht="12" x14ac:dyDescent="0.2">
      <c r="B28" s="69"/>
      <c r="C28" s="190">
        <v>19</v>
      </c>
      <c r="D28" s="70" t="s">
        <v>173</v>
      </c>
      <c r="E28" s="243" t="s">
        <v>880</v>
      </c>
      <c r="F28" s="165">
        <f>IFERROR(VLOOKUP(D28,BD!$B:$D,3,FALSE),"")</f>
        <v>37013</v>
      </c>
      <c r="G28" s="149">
        <f>IF(COUNT(I28:Q28)&gt;=5,SUM(LARGE(I28:Q28,{1,2,3,4,5})),IF(COUNT(I28:Q28)=4,SUM(LARGE(I28:Q28,{1,2,3,4})),IF(COUNT(I28:Q28)=3,SUM(LARGE(I28:Q28,{1,2,3})),IF(COUNT(I28:Q28)=2,SUM(LARGE(I28:Q28,{1,2})),IF(COUNT(I28:Q28)=1,SUM(LARGE(I28:Q28,{1})),0)))))</f>
        <v>1600</v>
      </c>
      <c r="H28" s="150">
        <f t="shared" si="0"/>
        <v>1</v>
      </c>
      <c r="I28" s="71"/>
      <c r="J28" s="71">
        <v>1600</v>
      </c>
      <c r="K28" s="71"/>
      <c r="L28" s="71"/>
      <c r="M28" s="71"/>
      <c r="N28" s="71"/>
      <c r="O28" s="71"/>
      <c r="P28" s="71"/>
      <c r="Q28" s="163"/>
    </row>
    <row r="29" spans="2:17" ht="12" x14ac:dyDescent="0.2">
      <c r="B29" s="69"/>
      <c r="C29" s="190"/>
      <c r="D29" s="126" t="s">
        <v>130</v>
      </c>
      <c r="E29" s="243" t="s">
        <v>880</v>
      </c>
      <c r="F29" s="165">
        <f>IFERROR(VLOOKUP(D29,BD!$B:$D,3,FALSE),"")</f>
        <v>37259</v>
      </c>
      <c r="G29" s="149">
        <f>IF(COUNT(I29:Q29)&gt;=5,SUM(LARGE(I29:Q29,{1,2,3,4,5})),IF(COUNT(I29:Q29)=4,SUM(LARGE(I29:Q29,{1,2,3,4})),IF(COUNT(I29:Q29)=3,SUM(LARGE(I29:Q29,{1,2,3})),IF(COUNT(I29:Q29)=2,SUM(LARGE(I29:Q29,{1,2})),IF(COUNT(I29:Q29)=1,SUM(LARGE(I29:Q29,{1})),0)))))</f>
        <v>1600</v>
      </c>
      <c r="H29" s="150">
        <f t="shared" si="0"/>
        <v>1</v>
      </c>
      <c r="I29" s="71"/>
      <c r="J29" s="71"/>
      <c r="K29" s="71"/>
      <c r="L29" s="71"/>
      <c r="M29" s="71">
        <v>1600</v>
      </c>
      <c r="N29" s="71"/>
      <c r="O29" s="71"/>
      <c r="P29" s="71"/>
      <c r="Q29" s="163"/>
    </row>
    <row r="30" spans="2:17" ht="12" x14ac:dyDescent="0.2">
      <c r="B30" s="69"/>
      <c r="C30" s="190">
        <v>21</v>
      </c>
      <c r="D30" s="123" t="s">
        <v>470</v>
      </c>
      <c r="E30" s="148" t="str">
        <f>IFERROR(VLOOKUP(D30,BD!$B:$D,2,FALSE),"")</f>
        <v>GRESFI</v>
      </c>
      <c r="F30" s="165">
        <f>IFERROR(VLOOKUP(D30,BD!$B:$D,3,FALSE),"")</f>
        <v>37211</v>
      </c>
      <c r="G30" s="149">
        <f>IF(COUNT(I30:Q30)&gt;=5,SUM(LARGE(I30:Q30,{1,2,3,4,5})),IF(COUNT(I30:Q30)=4,SUM(LARGE(I30:Q30,{1,2,3,4})),IF(COUNT(I30:Q30)=3,SUM(LARGE(I30:Q30,{1,2,3})),IF(COUNT(I30:Q30)=2,SUM(LARGE(I30:Q30,{1,2})),IF(COUNT(I30:Q30)=1,SUM(LARGE(I30:Q30,{1})),0)))))</f>
        <v>1520</v>
      </c>
      <c r="H30" s="150">
        <f t="shared" si="0"/>
        <v>2</v>
      </c>
      <c r="I30" s="71"/>
      <c r="J30" s="71">
        <v>400</v>
      </c>
      <c r="K30" s="71"/>
      <c r="L30" s="71">
        <v>1120</v>
      </c>
      <c r="M30" s="71"/>
      <c r="N30" s="71"/>
      <c r="O30" s="71"/>
      <c r="P30" s="71"/>
      <c r="Q30" s="163"/>
    </row>
    <row r="31" spans="2:17" ht="12" x14ac:dyDescent="0.2">
      <c r="B31" s="69"/>
      <c r="C31" s="190">
        <v>22</v>
      </c>
      <c r="D31" s="125" t="s">
        <v>475</v>
      </c>
      <c r="E31" s="148" t="str">
        <f>IFERROR(VLOOKUP(D31,BD!$B:$D,2,FALSE),"")</f>
        <v>ASERP</v>
      </c>
      <c r="F31" s="165">
        <f>IFERROR(VLOOKUP(D31,BD!$B:$D,3,FALSE),"")</f>
        <v>36952</v>
      </c>
      <c r="G31" s="149">
        <f>IF(COUNT(I31:Q31)&gt;=5,SUM(LARGE(I31:Q31,{1,2,3,4,5})),IF(COUNT(I31:Q31)=4,SUM(LARGE(I31:Q31,{1,2,3,4})),IF(COUNT(I31:Q31)=3,SUM(LARGE(I31:Q31,{1,2,3})),IF(COUNT(I31:Q31)=2,SUM(LARGE(I31:Q31,{1,2})),IF(COUNT(I31:Q31)=1,SUM(LARGE(I31:Q31,{1})),0)))))</f>
        <v>1440</v>
      </c>
      <c r="H31" s="150">
        <f t="shared" si="0"/>
        <v>3</v>
      </c>
      <c r="I31" s="71">
        <v>640</v>
      </c>
      <c r="J31" s="71">
        <v>400</v>
      </c>
      <c r="K31" s="71"/>
      <c r="L31" s="71"/>
      <c r="M31" s="71"/>
      <c r="N31" s="71"/>
      <c r="O31" s="71">
        <v>400</v>
      </c>
      <c r="P31" s="71"/>
      <c r="Q31" s="163"/>
    </row>
    <row r="32" spans="2:17" ht="12" x14ac:dyDescent="0.2">
      <c r="B32" s="69"/>
      <c r="C32" s="190">
        <v>23</v>
      </c>
      <c r="D32" s="129" t="s">
        <v>775</v>
      </c>
      <c r="E32" s="148" t="str">
        <f>IFERROR(VLOOKUP(D32,BD!$B:$D,2,FALSE),"")</f>
        <v>PIAMARTA</v>
      </c>
      <c r="F32" s="165">
        <f>IFERROR(VLOOKUP(D32,BD!$B:$D,3,FALSE),"")</f>
        <v>37509</v>
      </c>
      <c r="G32" s="149">
        <f>IF(COUNT(I32:Q32)&gt;=5,SUM(LARGE(I32:Q32,{1,2,3,4,5})),IF(COUNT(I32:Q32)=4,SUM(LARGE(I32:Q32,{1,2,3,4})),IF(COUNT(I32:Q32)=3,SUM(LARGE(I32:Q32,{1,2,3})),IF(COUNT(I32:Q32)=2,SUM(LARGE(I32:Q32,{1,2})),IF(COUNT(I32:Q32)=1,SUM(LARGE(I32:Q32,{1})),0)))))</f>
        <v>1400</v>
      </c>
      <c r="H32" s="150">
        <f t="shared" si="0"/>
        <v>4</v>
      </c>
      <c r="I32" s="71"/>
      <c r="J32" s="71">
        <v>400</v>
      </c>
      <c r="K32" s="71"/>
      <c r="L32" s="71">
        <v>400</v>
      </c>
      <c r="M32" s="71"/>
      <c r="N32" s="71"/>
      <c r="O32" s="71">
        <v>400</v>
      </c>
      <c r="P32" s="71">
        <v>200</v>
      </c>
      <c r="Q32" s="163"/>
    </row>
    <row r="33" spans="2:17" ht="12" x14ac:dyDescent="0.2">
      <c r="B33" s="69"/>
      <c r="C33" s="190">
        <v>24</v>
      </c>
      <c r="D33" s="70" t="s">
        <v>357</v>
      </c>
      <c r="E33" s="148" t="str">
        <f>IFERROR(VLOOKUP(D33,BD!$B:$D,2,FALSE),"")</f>
        <v>PIAMARTA</v>
      </c>
      <c r="F33" s="165">
        <f>IFERROR(VLOOKUP(D33,BD!$B:$D,3,FALSE),"")</f>
        <v>0</v>
      </c>
      <c r="G33" s="149">
        <f>IF(COUNT(I33:Q33)&gt;=5,SUM(LARGE(I33:Q33,{1,2,3,4,5})),IF(COUNT(I33:Q33)=4,SUM(LARGE(I33:Q33,{1,2,3,4})),IF(COUNT(I33:Q33)=3,SUM(LARGE(I33:Q33,{1,2,3})),IF(COUNT(I33:Q33)=2,SUM(LARGE(I33:Q33,{1,2})),IF(COUNT(I33:Q33)=1,SUM(LARGE(I33:Q33,{1})),0)))))</f>
        <v>1360</v>
      </c>
      <c r="H33" s="150">
        <f t="shared" si="0"/>
        <v>3</v>
      </c>
      <c r="I33" s="71"/>
      <c r="J33" s="71">
        <v>400</v>
      </c>
      <c r="K33" s="71"/>
      <c r="L33" s="71">
        <v>640</v>
      </c>
      <c r="M33" s="71"/>
      <c r="N33" s="71">
        <v>320</v>
      </c>
      <c r="O33" s="71"/>
      <c r="P33" s="71"/>
      <c r="Q33" s="163"/>
    </row>
    <row r="34" spans="2:17" ht="12" x14ac:dyDescent="0.2">
      <c r="B34" s="69"/>
      <c r="C34" s="190">
        <v>25</v>
      </c>
      <c r="D34" s="70" t="s">
        <v>183</v>
      </c>
      <c r="E34" s="148" t="str">
        <f>IFERROR(VLOOKUP(D34,BD!$B:$D,2,FALSE),"")</f>
        <v>ASSVP</v>
      </c>
      <c r="F34" s="165">
        <f>IFERROR(VLOOKUP(D34,BD!$B:$D,3,FALSE),"")</f>
        <v>37068</v>
      </c>
      <c r="G34" s="149">
        <f>IF(COUNT(I34:Q34)&gt;=5,SUM(LARGE(I34:Q34,{1,2,3,4,5})),IF(COUNT(I34:Q34)=4,SUM(LARGE(I34:Q34,{1,2,3,4})),IF(COUNT(I34:Q34)=3,SUM(LARGE(I34:Q34,{1,2,3})),IF(COUNT(I34:Q34)=2,SUM(LARGE(I34:Q34,{1,2})),IF(COUNT(I34:Q34)=1,SUM(LARGE(I34:Q34,{1})),0)))))</f>
        <v>1360</v>
      </c>
      <c r="H34" s="150">
        <f t="shared" si="0"/>
        <v>1</v>
      </c>
      <c r="I34" s="71"/>
      <c r="J34" s="71">
        <v>1360</v>
      </c>
      <c r="K34" s="71"/>
      <c r="L34" s="71"/>
      <c r="M34" s="71"/>
      <c r="N34" s="71"/>
      <c r="O34" s="71"/>
      <c r="P34" s="71"/>
      <c r="Q34" s="163"/>
    </row>
    <row r="35" spans="2:17" ht="12" x14ac:dyDescent="0.2">
      <c r="B35" s="69"/>
      <c r="C35" s="190"/>
      <c r="D35" s="70" t="s">
        <v>634</v>
      </c>
      <c r="E35" s="148" t="str">
        <f>IFERROR(VLOOKUP(D35,BD!$B:$D,2,FALSE),"")</f>
        <v>ABB</v>
      </c>
      <c r="F35" s="165">
        <f>IFERROR(VLOOKUP(D35,BD!$B:$D,3,FALSE),"")</f>
        <v>0</v>
      </c>
      <c r="G35" s="149">
        <f>IF(COUNT(I35:Q35)&gt;=5,SUM(LARGE(I35:Q35,{1,2,3,4,5})),IF(COUNT(I35:Q35)=4,SUM(LARGE(I35:Q35,{1,2,3,4})),IF(COUNT(I35:Q35)=3,SUM(LARGE(I35:Q35,{1,2,3})),IF(COUNT(I35:Q35)=2,SUM(LARGE(I35:Q35,{1,2})),IF(COUNT(I35:Q35)=1,SUM(LARGE(I35:Q35,{1})),0)))))</f>
        <v>1360</v>
      </c>
      <c r="H35" s="150">
        <f t="shared" si="0"/>
        <v>1</v>
      </c>
      <c r="I35" s="71"/>
      <c r="J35" s="71"/>
      <c r="K35" s="71"/>
      <c r="L35" s="71"/>
      <c r="M35" s="71">
        <v>1360</v>
      </c>
      <c r="N35" s="71"/>
      <c r="O35" s="71"/>
      <c r="P35" s="71"/>
      <c r="Q35" s="163"/>
    </row>
    <row r="36" spans="2:17" ht="12" x14ac:dyDescent="0.2">
      <c r="B36" s="69"/>
      <c r="C36" s="190">
        <v>27</v>
      </c>
      <c r="D36" s="70" t="s">
        <v>289</v>
      </c>
      <c r="E36" s="148" t="str">
        <f>IFERROR(VLOOKUP(D36,BD!$B:$D,2,FALSE),"")</f>
        <v>CC</v>
      </c>
      <c r="F36" s="165">
        <f>IFERROR(VLOOKUP(D36,BD!$B:$D,3,FALSE),"")</f>
        <v>37757</v>
      </c>
      <c r="G36" s="149">
        <f>IF(COUNT(I36:Q36)&gt;=5,SUM(LARGE(I36:Q36,{1,2,3,4,5})),IF(COUNT(I36:Q36)=4,SUM(LARGE(I36:Q36,{1,2,3,4})),IF(COUNT(I36:Q36)=3,SUM(LARGE(I36:Q36,{1,2,3})),IF(COUNT(I36:Q36)=2,SUM(LARGE(I36:Q36,{1,2})),IF(COUNT(I36:Q36)=1,SUM(LARGE(I36:Q36,{1})),0)))))</f>
        <v>1120</v>
      </c>
      <c r="H36" s="150">
        <f t="shared" si="0"/>
        <v>1</v>
      </c>
      <c r="I36" s="71"/>
      <c r="J36" s="71"/>
      <c r="K36" s="71"/>
      <c r="L36" s="71"/>
      <c r="M36" s="71">
        <v>1120</v>
      </c>
      <c r="N36" s="71"/>
      <c r="O36" s="71"/>
      <c r="P36" s="71"/>
      <c r="Q36" s="163"/>
    </row>
    <row r="37" spans="2:17" ht="12" x14ac:dyDescent="0.2">
      <c r="B37" s="69"/>
      <c r="C37" s="190">
        <v>28</v>
      </c>
      <c r="D37" s="122" t="s">
        <v>479</v>
      </c>
      <c r="E37" s="148" t="str">
        <f>IFERROR(VLOOKUP(D37,BD!$B:$D,2,FALSE),"")</f>
        <v>ABB</v>
      </c>
      <c r="F37" s="165">
        <f>IFERROR(VLOOKUP(D37,BD!$B:$D,3,FALSE),"")</f>
        <v>37579</v>
      </c>
      <c r="G37" s="149">
        <f>IF(COUNT(I37:Q37)&gt;=5,SUM(LARGE(I37:Q37,{1,2,3,4,5})),IF(COUNT(I37:Q37)=4,SUM(LARGE(I37:Q37,{1,2,3,4})),IF(COUNT(I37:Q37)=3,SUM(LARGE(I37:Q37,{1,2,3})),IF(COUNT(I37:Q37)=2,SUM(LARGE(I37:Q37,{1,2})),IF(COUNT(I37:Q37)=1,SUM(LARGE(I37:Q37,{1})),0)))))</f>
        <v>1040</v>
      </c>
      <c r="H37" s="150">
        <f t="shared" si="0"/>
        <v>2</v>
      </c>
      <c r="I37" s="71"/>
      <c r="J37" s="71"/>
      <c r="K37" s="71"/>
      <c r="L37" s="71">
        <v>400</v>
      </c>
      <c r="M37" s="71">
        <v>640</v>
      </c>
      <c r="N37" s="71"/>
      <c r="O37" s="71"/>
      <c r="P37" s="71"/>
      <c r="Q37" s="163"/>
    </row>
    <row r="38" spans="2:17" ht="12" x14ac:dyDescent="0.2">
      <c r="B38" s="69"/>
      <c r="C38" s="190">
        <v>29</v>
      </c>
      <c r="D38" s="70" t="s">
        <v>672</v>
      </c>
      <c r="E38" s="243" t="s">
        <v>159</v>
      </c>
      <c r="F38" s="165">
        <f>IFERROR(VLOOKUP(D38,BD!$B:$D,3,FALSE),"")</f>
        <v>0</v>
      </c>
      <c r="G38" s="149">
        <f>IF(COUNT(I38:Q38)&gt;=5,SUM(LARGE(I38:Q38,{1,2,3,4,5})),IF(COUNT(I38:Q38)=4,SUM(LARGE(I38:Q38,{1,2,3,4})),IF(COUNT(I38:Q38)=3,SUM(LARGE(I38:Q38,{1,2,3})),IF(COUNT(I38:Q38)=2,SUM(LARGE(I38:Q38,{1,2})),IF(COUNT(I38:Q38)=1,SUM(LARGE(I38:Q38,{1})),0)))))</f>
        <v>880</v>
      </c>
      <c r="H38" s="150">
        <f t="shared" si="0"/>
        <v>1</v>
      </c>
      <c r="I38" s="71"/>
      <c r="J38" s="71"/>
      <c r="K38" s="71"/>
      <c r="L38" s="71"/>
      <c r="M38" s="71">
        <v>880</v>
      </c>
      <c r="N38" s="71"/>
      <c r="O38" s="71"/>
      <c r="P38" s="71"/>
      <c r="Q38" s="163"/>
    </row>
    <row r="39" spans="2:17" ht="12" x14ac:dyDescent="0.2">
      <c r="B39" s="69"/>
      <c r="C39" s="190"/>
      <c r="D39" s="122" t="s">
        <v>601</v>
      </c>
      <c r="E39" s="148" t="str">
        <f>IFERROR(VLOOKUP(D39,BD!$B:$D,2,FALSE),"")</f>
        <v>GRESFI</v>
      </c>
      <c r="F39" s="165">
        <f>IFERROR(VLOOKUP(D39,BD!$B:$D,3,FALSE),"")</f>
        <v>37102</v>
      </c>
      <c r="G39" s="149">
        <f>IF(COUNT(I39:Q39)&gt;=5,SUM(LARGE(I39:Q39,{1,2,3,4,5})),IF(COUNT(I39:Q39)=4,SUM(LARGE(I39:Q39,{1,2,3,4})),IF(COUNT(I39:Q39)=3,SUM(LARGE(I39:Q39,{1,2,3})),IF(COUNT(I39:Q39)=2,SUM(LARGE(I39:Q39,{1,2})),IF(COUNT(I39:Q39)=1,SUM(LARGE(I39:Q39,{1})),0)))))</f>
        <v>880</v>
      </c>
      <c r="H39" s="150">
        <f t="shared" si="0"/>
        <v>1</v>
      </c>
      <c r="I39" s="71"/>
      <c r="J39" s="71"/>
      <c r="K39" s="71"/>
      <c r="L39" s="71">
        <v>880</v>
      </c>
      <c r="M39" s="71"/>
      <c r="N39" s="71"/>
      <c r="O39" s="71"/>
      <c r="P39" s="71"/>
      <c r="Q39" s="163"/>
    </row>
    <row r="40" spans="2:17" ht="12" x14ac:dyDescent="0.2">
      <c r="B40" s="69"/>
      <c r="C40" s="190"/>
      <c r="D40" s="126" t="s">
        <v>202</v>
      </c>
      <c r="E40" s="148" t="str">
        <f>IFERROR(VLOOKUP(D40,BD!$B:$D,2,FALSE),"")</f>
        <v>GRESFI</v>
      </c>
      <c r="F40" s="165">
        <f>IFERROR(VLOOKUP(D40,BD!$B:$D,3,FALSE),"")</f>
        <v>37427</v>
      </c>
      <c r="G40" s="149">
        <f>IF(COUNT(I40:Q40)&gt;=5,SUM(LARGE(I40:Q40,{1,2,3,4,5})),IF(COUNT(I40:Q40)=4,SUM(LARGE(I40:Q40,{1,2,3,4})),IF(COUNT(I40:Q40)=3,SUM(LARGE(I40:Q40,{1,2,3})),IF(COUNT(I40:Q40)=2,SUM(LARGE(I40:Q40,{1,2})),IF(COUNT(I40:Q40)=1,SUM(LARGE(I40:Q40,{1})),0)))))</f>
        <v>880</v>
      </c>
      <c r="H40" s="150">
        <f t="shared" si="0"/>
        <v>1</v>
      </c>
      <c r="I40" s="71"/>
      <c r="J40" s="71">
        <v>880</v>
      </c>
      <c r="K40" s="71"/>
      <c r="L40" s="71"/>
      <c r="M40" s="71"/>
      <c r="N40" s="71"/>
      <c r="O40" s="71"/>
      <c r="P40" s="71"/>
      <c r="Q40" s="163"/>
    </row>
    <row r="41" spans="2:17" ht="12" x14ac:dyDescent="0.2">
      <c r="B41" s="69"/>
      <c r="C41" s="190"/>
      <c r="D41" s="125" t="s">
        <v>476</v>
      </c>
      <c r="E41" s="148" t="str">
        <f>IFERROR(VLOOKUP(D41,BD!$B:$D,2,FALSE),"")</f>
        <v>AVULSO</v>
      </c>
      <c r="F41" s="165">
        <f>IFERROR(VLOOKUP(D41,BD!$B:$D,3,FALSE),"")</f>
        <v>37169</v>
      </c>
      <c r="G41" s="149">
        <f>IF(COUNT(I41:Q41)&gt;=5,SUM(LARGE(I41:Q41,{1,2,3,4,5})),IF(COUNT(I41:Q41)=4,SUM(LARGE(I41:Q41,{1,2,3,4})),IF(COUNT(I41:Q41)=3,SUM(LARGE(I41:Q41,{1,2,3})),IF(COUNT(I41:Q41)=2,SUM(LARGE(I41:Q41,{1,2})),IF(COUNT(I41:Q41)=1,SUM(LARGE(I41:Q41,{1})),0)))))</f>
        <v>880</v>
      </c>
      <c r="H41" s="150">
        <f t="shared" si="0"/>
        <v>1</v>
      </c>
      <c r="I41" s="71">
        <v>880</v>
      </c>
      <c r="J41" s="71"/>
      <c r="K41" s="71"/>
      <c r="L41" s="71"/>
      <c r="M41" s="71"/>
      <c r="N41" s="71"/>
      <c r="O41" s="71"/>
      <c r="P41" s="71"/>
      <c r="Q41" s="163"/>
    </row>
    <row r="42" spans="2:17" ht="12" x14ac:dyDescent="0.2">
      <c r="B42" s="69"/>
      <c r="C42" s="190">
        <v>33</v>
      </c>
      <c r="D42" s="70" t="s">
        <v>287</v>
      </c>
      <c r="E42" s="148" t="str">
        <f>IFERROR(VLOOKUP(D42,BD!$B:$D,2,FALSE),"")</f>
        <v>ASSVP</v>
      </c>
      <c r="F42" s="165">
        <f>IFERROR(VLOOKUP(D42,BD!$B:$D,3,FALSE),"")</f>
        <v>37864</v>
      </c>
      <c r="G42" s="149">
        <f>IF(COUNT(I42:Q42)&gt;=5,SUM(LARGE(I42:Q42,{1,2,3,4,5})),IF(COUNT(I42:Q42)=4,SUM(LARGE(I42:Q42,{1,2,3,4})),IF(COUNT(I42:Q42)=3,SUM(LARGE(I42:Q42,{1,2,3})),IF(COUNT(I42:Q42)=2,SUM(LARGE(I42:Q42,{1,2})),IF(COUNT(I42:Q42)=1,SUM(LARGE(I42:Q42,{1})),0)))))</f>
        <v>840</v>
      </c>
      <c r="H42" s="150">
        <f t="shared" si="0"/>
        <v>2</v>
      </c>
      <c r="I42" s="71"/>
      <c r="J42" s="71"/>
      <c r="K42" s="71"/>
      <c r="L42" s="71"/>
      <c r="M42" s="71">
        <v>640</v>
      </c>
      <c r="N42" s="71"/>
      <c r="O42" s="71"/>
      <c r="P42" s="71">
        <v>200</v>
      </c>
      <c r="Q42" s="163"/>
    </row>
    <row r="43" spans="2:17" ht="12" x14ac:dyDescent="0.2">
      <c r="B43" s="69"/>
      <c r="C43" s="190">
        <v>34</v>
      </c>
      <c r="D43" s="126" t="s">
        <v>724</v>
      </c>
      <c r="E43" s="243" t="s">
        <v>159</v>
      </c>
      <c r="F43" s="165">
        <f>IFERROR(VLOOKUP(D43,BD!$B:$D,3,FALSE),"")</f>
        <v>0</v>
      </c>
      <c r="G43" s="149">
        <f>IF(COUNT(I43:Q43)&gt;=5,SUM(LARGE(I43:Q43,{1,2,3,4,5})),IF(COUNT(I43:Q43)=4,SUM(LARGE(I43:Q43,{1,2,3,4})),IF(COUNT(I43:Q43)=3,SUM(LARGE(I43:Q43,{1,2,3})),IF(COUNT(I43:Q43)=2,SUM(LARGE(I43:Q43,{1,2})),IF(COUNT(I43:Q43)=1,SUM(LARGE(I43:Q43,{1})),0)))))</f>
        <v>640</v>
      </c>
      <c r="H43" s="150">
        <f t="shared" si="0"/>
        <v>1</v>
      </c>
      <c r="I43" s="71"/>
      <c r="J43" s="71"/>
      <c r="K43" s="71"/>
      <c r="L43" s="71"/>
      <c r="M43" s="71">
        <v>640</v>
      </c>
      <c r="N43" s="71"/>
      <c r="O43" s="71"/>
      <c r="P43" s="71"/>
      <c r="Q43" s="163"/>
    </row>
    <row r="44" spans="2:17" ht="12" x14ac:dyDescent="0.2">
      <c r="B44" s="69"/>
      <c r="C44" s="190"/>
      <c r="D44" s="123" t="s">
        <v>478</v>
      </c>
      <c r="E44" s="148" t="str">
        <f>IFERROR(VLOOKUP(D44,BD!$B:$D,2,FALSE),"")</f>
        <v>PALOTINA</v>
      </c>
      <c r="F44" s="165">
        <f>IFERROR(VLOOKUP(D44,BD!$B:$D,3,FALSE),"")</f>
        <v>37103</v>
      </c>
      <c r="G44" s="149">
        <f>IF(COUNT(I44:Q44)&gt;=5,SUM(LARGE(I44:Q44,{1,2,3,4,5})),IF(COUNT(I44:Q44)=4,SUM(LARGE(I44:Q44,{1,2,3,4})),IF(COUNT(I44:Q44)=3,SUM(LARGE(I44:Q44,{1,2,3})),IF(COUNT(I44:Q44)=2,SUM(LARGE(I44:Q44,{1,2})),IF(COUNT(I44:Q44)=1,SUM(LARGE(I44:Q44,{1})),0)))))</f>
        <v>640</v>
      </c>
      <c r="H44" s="150">
        <f t="shared" si="0"/>
        <v>1</v>
      </c>
      <c r="I44" s="71">
        <v>640</v>
      </c>
      <c r="J44" s="71"/>
      <c r="K44" s="71"/>
      <c r="L44" s="71"/>
      <c r="M44" s="71"/>
      <c r="N44" s="71"/>
      <c r="O44" s="71"/>
      <c r="P44" s="71"/>
      <c r="Q44" s="163"/>
    </row>
    <row r="45" spans="2:17" ht="12" x14ac:dyDescent="0.2">
      <c r="B45" s="69"/>
      <c r="C45" s="190"/>
      <c r="D45" s="127" t="s">
        <v>278</v>
      </c>
      <c r="E45" s="148" t="str">
        <f>IFERROR(VLOOKUP(D45,BD!$B:$D,2,FALSE),"")</f>
        <v>REALEZA</v>
      </c>
      <c r="F45" s="165">
        <f>IFERROR(VLOOKUP(D45,BD!$B:$D,3,FALSE),"")</f>
        <v>37125</v>
      </c>
      <c r="G45" s="149">
        <f>IF(COUNT(I45:Q45)&gt;=5,SUM(LARGE(I45:Q45,{1,2,3,4,5})),IF(COUNT(I45:Q45)=4,SUM(LARGE(I45:Q45,{1,2,3,4})),IF(COUNT(I45:Q45)=3,SUM(LARGE(I45:Q45,{1,2,3})),IF(COUNT(I45:Q45)=2,SUM(LARGE(I45:Q45,{1,2})),IF(COUNT(I45:Q45)=1,SUM(LARGE(I45:Q45,{1})),0)))))</f>
        <v>640</v>
      </c>
      <c r="H45" s="150">
        <f t="shared" si="0"/>
        <v>1</v>
      </c>
      <c r="I45" s="71"/>
      <c r="J45" s="71">
        <v>640</v>
      </c>
      <c r="K45" s="71"/>
      <c r="L45" s="71"/>
      <c r="M45" s="71"/>
      <c r="N45" s="71"/>
      <c r="O45" s="71"/>
      <c r="P45" s="71"/>
      <c r="Q45" s="163"/>
    </row>
    <row r="46" spans="2:17" ht="12" x14ac:dyDescent="0.2">
      <c r="B46" s="69"/>
      <c r="C46" s="190"/>
      <c r="D46" s="70" t="s">
        <v>284</v>
      </c>
      <c r="E46" s="148" t="str">
        <f>IFERROR(VLOOKUP(D46,BD!$B:$D,2,FALSE),"")</f>
        <v>ZARDO</v>
      </c>
      <c r="F46" s="165">
        <f>IFERROR(VLOOKUP(D46,BD!$B:$D,3,FALSE),"")</f>
        <v>37341</v>
      </c>
      <c r="G46" s="149">
        <f>IF(COUNT(I46:Q46)&gt;=5,SUM(LARGE(I46:Q46,{1,2,3,4,5})),IF(COUNT(I46:Q46)=4,SUM(LARGE(I46:Q46,{1,2,3,4})),IF(COUNT(I46:Q46)=3,SUM(LARGE(I46:Q46,{1,2,3})),IF(COUNT(I46:Q46)=2,SUM(LARGE(I46:Q46,{1,2})),IF(COUNT(I46:Q46)=1,SUM(LARGE(I46:Q46,{1})),0)))))</f>
        <v>640</v>
      </c>
      <c r="H46" s="150">
        <f t="shared" si="0"/>
        <v>1</v>
      </c>
      <c r="I46" s="71"/>
      <c r="J46" s="71">
        <v>640</v>
      </c>
      <c r="K46" s="71"/>
      <c r="L46" s="71"/>
      <c r="M46" s="71"/>
      <c r="N46" s="71"/>
      <c r="O46" s="71"/>
      <c r="P46" s="71"/>
      <c r="Q46" s="163"/>
    </row>
    <row r="47" spans="2:17" ht="12" x14ac:dyDescent="0.2">
      <c r="B47" s="69"/>
      <c r="C47" s="190"/>
      <c r="D47" s="129" t="s">
        <v>356</v>
      </c>
      <c r="E47" s="148" t="str">
        <f>IFERROR(VLOOKUP(D47,BD!$B:$D,2,FALSE),"")</f>
        <v>ASERP</v>
      </c>
      <c r="F47" s="165">
        <f>IFERROR(VLOOKUP(D47,BD!$B:$D,3,FALSE),"")</f>
        <v>37620</v>
      </c>
      <c r="G47" s="149">
        <f>IF(COUNT(I47:Q47)&gt;=5,SUM(LARGE(I47:Q47,{1,2,3,4,5})),IF(COUNT(I47:Q47)=4,SUM(LARGE(I47:Q47,{1,2,3,4})),IF(COUNT(I47:Q47)=3,SUM(LARGE(I47:Q47,{1,2,3})),IF(COUNT(I47:Q47)=2,SUM(LARGE(I47:Q47,{1,2})),IF(COUNT(I47:Q47)=1,SUM(LARGE(I47:Q47,{1})),0)))))</f>
        <v>640</v>
      </c>
      <c r="H47" s="150">
        <f t="shared" si="0"/>
        <v>1</v>
      </c>
      <c r="I47" s="71"/>
      <c r="J47" s="71">
        <v>640</v>
      </c>
      <c r="K47" s="71"/>
      <c r="L47" s="71"/>
      <c r="M47" s="71"/>
      <c r="N47" s="71"/>
      <c r="O47" s="71"/>
      <c r="P47" s="71"/>
      <c r="Q47" s="163"/>
    </row>
    <row r="48" spans="2:17" ht="12" x14ac:dyDescent="0.2">
      <c r="B48" s="69"/>
      <c r="C48" s="190"/>
      <c r="D48" s="70" t="s">
        <v>272</v>
      </c>
      <c r="E48" s="148" t="str">
        <f>IFERROR(VLOOKUP(D48,BD!$B:$D,2,FALSE),"")</f>
        <v>PALOTINA</v>
      </c>
      <c r="F48" s="165">
        <f>IFERROR(VLOOKUP(D48,BD!$B:$D,3,FALSE),"")</f>
        <v>37114</v>
      </c>
      <c r="G48" s="149">
        <f>IF(COUNT(I48:Q48)&gt;=5,SUM(LARGE(I48:Q48,{1,2,3,4,5})),IF(COUNT(I48:Q48)=4,SUM(LARGE(I48:Q48,{1,2,3,4})),IF(COUNT(I48:Q48)=3,SUM(LARGE(I48:Q48,{1,2,3})),IF(COUNT(I48:Q48)=2,SUM(LARGE(I48:Q48,{1,2})),IF(COUNT(I48:Q48)=1,SUM(LARGE(I48:Q48,{1})),0)))))</f>
        <v>640</v>
      </c>
      <c r="H48" s="150">
        <f t="shared" si="0"/>
        <v>1</v>
      </c>
      <c r="I48" s="71">
        <v>640</v>
      </c>
      <c r="J48" s="71"/>
      <c r="K48" s="71"/>
      <c r="L48" s="71"/>
      <c r="M48" s="71"/>
      <c r="N48" s="71"/>
      <c r="O48" s="71"/>
      <c r="P48" s="71"/>
      <c r="Q48" s="163"/>
    </row>
    <row r="49" spans="2:17" ht="12" x14ac:dyDescent="0.2">
      <c r="B49" s="69"/>
      <c r="C49" s="190">
        <v>40</v>
      </c>
      <c r="D49" s="70" t="s">
        <v>860</v>
      </c>
      <c r="E49" s="148" t="str">
        <f>IFERROR(VLOOKUP(D49,BD!$B:$D,2,FALSE),"")</f>
        <v>ATACAR</v>
      </c>
      <c r="F49" s="165">
        <f>IFERROR(VLOOKUP(D49,BD!$B:$D,3,FALSE),"")</f>
        <v>0</v>
      </c>
      <c r="G49" s="149">
        <f>IF(COUNT(I49:Q49)&gt;=5,SUM(LARGE(I49:Q49,{1,2,3,4,5})),IF(COUNT(I49:Q49)=4,SUM(LARGE(I49:Q49,{1,2,3,4})),IF(COUNT(I49:Q49)=3,SUM(LARGE(I49:Q49,{1,2,3})),IF(COUNT(I49:Q49)=2,SUM(LARGE(I49:Q49,{1,2})),IF(COUNT(I49:Q49)=1,SUM(LARGE(I49:Q49,{1})),0)))))</f>
        <v>440</v>
      </c>
      <c r="H49" s="150">
        <f t="shared" si="0"/>
        <v>1</v>
      </c>
      <c r="I49" s="71"/>
      <c r="J49" s="71"/>
      <c r="K49" s="71"/>
      <c r="L49" s="71"/>
      <c r="M49" s="71"/>
      <c r="N49" s="71"/>
      <c r="O49" s="71"/>
      <c r="P49" s="71">
        <v>440</v>
      </c>
      <c r="Q49" s="163"/>
    </row>
    <row r="50" spans="2:17" ht="12" x14ac:dyDescent="0.2">
      <c r="B50" s="69"/>
      <c r="C50" s="190">
        <v>41</v>
      </c>
      <c r="D50" s="129" t="s">
        <v>490</v>
      </c>
      <c r="E50" s="148" t="str">
        <f>IFERROR(VLOOKUP(D50,BD!$B:$D,2,FALSE),"")</f>
        <v>PIAMARTA</v>
      </c>
      <c r="F50" s="165">
        <f>IFERROR(VLOOKUP(D50,BD!$B:$D,3,FALSE),"")</f>
        <v>37383</v>
      </c>
      <c r="G50" s="149">
        <f>IF(COUNT(I50:Q50)&gt;=5,SUM(LARGE(I50:Q50,{1,2,3,4,5})),IF(COUNT(I50:Q50)=4,SUM(LARGE(I50:Q50,{1,2,3,4})),IF(COUNT(I50:Q50)=3,SUM(LARGE(I50:Q50,{1,2,3})),IF(COUNT(I50:Q50)=2,SUM(LARGE(I50:Q50,{1,2})),IF(COUNT(I50:Q50)=1,SUM(LARGE(I50:Q50,{1})),0)))))</f>
        <v>400</v>
      </c>
      <c r="H50" s="150">
        <f t="shared" si="0"/>
        <v>1</v>
      </c>
      <c r="I50" s="71"/>
      <c r="J50" s="71">
        <v>400</v>
      </c>
      <c r="K50" s="71"/>
      <c r="L50" s="71"/>
      <c r="M50" s="71"/>
      <c r="N50" s="71"/>
      <c r="O50" s="71"/>
      <c r="P50" s="71"/>
      <c r="Q50" s="163"/>
    </row>
    <row r="51" spans="2:17" ht="12" x14ac:dyDescent="0.2">
      <c r="B51" s="69"/>
      <c r="C51" s="190"/>
      <c r="D51" s="126" t="s">
        <v>281</v>
      </c>
      <c r="E51" s="148" t="str">
        <f>IFERROR(VLOOKUP(D51,BD!$B:$D,2,FALSE),"")</f>
        <v>GRESFI</v>
      </c>
      <c r="F51" s="165">
        <f>IFERROR(VLOOKUP(D51,BD!$B:$D,3,FALSE),"")</f>
        <v>37419</v>
      </c>
      <c r="G51" s="149">
        <f>IF(COUNT(I51:Q51)&gt;=5,SUM(LARGE(I51:Q51,{1,2,3,4,5})),IF(COUNT(I51:Q51)=4,SUM(LARGE(I51:Q51,{1,2,3,4})),IF(COUNT(I51:Q51)=3,SUM(LARGE(I51:Q51,{1,2,3})),IF(COUNT(I51:Q51)=2,SUM(LARGE(I51:Q51,{1,2})),IF(COUNT(I51:Q51)=1,SUM(LARGE(I51:Q51,{1})),0)))))</f>
        <v>400</v>
      </c>
      <c r="H51" s="150">
        <f t="shared" si="0"/>
        <v>1</v>
      </c>
      <c r="I51" s="71"/>
      <c r="J51" s="71">
        <v>400</v>
      </c>
      <c r="K51" s="71"/>
      <c r="L51" s="71"/>
      <c r="M51" s="71"/>
      <c r="N51" s="71"/>
      <c r="O51" s="71"/>
      <c r="P51" s="71"/>
      <c r="Q51" s="163"/>
    </row>
    <row r="52" spans="2:17" ht="12" x14ac:dyDescent="0.2">
      <c r="B52" s="69"/>
      <c r="C52" s="190"/>
      <c r="D52" s="129" t="s">
        <v>480</v>
      </c>
      <c r="E52" s="243" t="s">
        <v>354</v>
      </c>
      <c r="F52" s="165">
        <f>IFERROR(VLOOKUP(D52,BD!$B:$D,3,FALSE),"")</f>
        <v>37522</v>
      </c>
      <c r="G52" s="149">
        <f>IF(COUNT(I52:Q52)&gt;=5,SUM(LARGE(I52:Q52,{1,2,3,4,5})),IF(COUNT(I52:Q52)=4,SUM(LARGE(I52:Q52,{1,2,3,4})),IF(COUNT(I52:Q52)=3,SUM(LARGE(I52:Q52,{1,2,3})),IF(COUNT(I52:Q52)=2,SUM(LARGE(I52:Q52,{1,2})),IF(COUNT(I52:Q52)=1,SUM(LARGE(I52:Q52,{1})),0)))))</f>
        <v>400</v>
      </c>
      <c r="H52" s="150">
        <f t="shared" si="0"/>
        <v>1</v>
      </c>
      <c r="I52" s="71"/>
      <c r="J52" s="71">
        <v>400</v>
      </c>
      <c r="K52" s="71"/>
      <c r="L52" s="71"/>
      <c r="M52" s="71"/>
      <c r="N52" s="71"/>
      <c r="O52" s="71"/>
      <c r="P52" s="71"/>
      <c r="Q52" s="163"/>
    </row>
    <row r="53" spans="2:17" ht="12" x14ac:dyDescent="0.2">
      <c r="B53" s="69"/>
      <c r="C53" s="190"/>
      <c r="D53" s="126" t="s">
        <v>734</v>
      </c>
      <c r="E53" s="148" t="str">
        <f>IFERROR(VLOOKUP(D53,BD!$B:$D,2,FALSE),"")</f>
        <v>BME</v>
      </c>
      <c r="F53" s="165">
        <f>IFERROR(VLOOKUP(D53,BD!$B:$D,3,FALSE),"")</f>
        <v>37526</v>
      </c>
      <c r="G53" s="149">
        <f>IF(COUNT(I53:Q53)&gt;=5,SUM(LARGE(I53:Q53,{1,2,3,4,5})),IF(COUNT(I53:Q53)=4,SUM(LARGE(I53:Q53,{1,2,3,4})),IF(COUNT(I53:Q53)=3,SUM(LARGE(I53:Q53,{1,2,3})),IF(COUNT(I53:Q53)=2,SUM(LARGE(I53:Q53,{1,2})),IF(COUNT(I53:Q53)=1,SUM(LARGE(I53:Q53,{1})),0)))))</f>
        <v>400</v>
      </c>
      <c r="H53" s="150">
        <f t="shared" si="0"/>
        <v>1</v>
      </c>
      <c r="I53" s="71"/>
      <c r="J53" s="71"/>
      <c r="K53" s="71"/>
      <c r="L53" s="71"/>
      <c r="M53" s="71"/>
      <c r="N53" s="71"/>
      <c r="O53" s="71">
        <v>400</v>
      </c>
      <c r="P53" s="71"/>
      <c r="Q53" s="163"/>
    </row>
    <row r="54" spans="2:17" ht="12" x14ac:dyDescent="0.2">
      <c r="B54" s="69"/>
      <c r="C54" s="190">
        <v>45</v>
      </c>
      <c r="D54" s="126" t="s">
        <v>697</v>
      </c>
      <c r="E54" s="148" t="str">
        <f>IFERROR(VLOOKUP(D54,BD!$B:$D,2,FALSE),"")</f>
        <v>BME</v>
      </c>
      <c r="F54" s="165">
        <f>IFERROR(VLOOKUP(D54,BD!$B:$D,3,FALSE),"")</f>
        <v>0</v>
      </c>
      <c r="G54" s="149">
        <f>IF(COUNT(I54:Q54)&gt;=5,SUM(LARGE(I54:Q54,{1,2,3,4,5})),IF(COUNT(I54:Q54)=4,SUM(LARGE(I54:Q54,{1,2,3,4})),IF(COUNT(I54:Q54)=3,SUM(LARGE(I54:Q54,{1,2,3})),IF(COUNT(I54:Q54)=2,SUM(LARGE(I54:Q54,{1,2})),IF(COUNT(I54:Q54)=1,SUM(LARGE(I54:Q54,{1})),0)))))</f>
        <v>320</v>
      </c>
      <c r="H54" s="150">
        <f t="shared" si="0"/>
        <v>1</v>
      </c>
      <c r="I54" s="71"/>
      <c r="J54" s="71"/>
      <c r="K54" s="71"/>
      <c r="L54" s="71"/>
      <c r="M54" s="71"/>
      <c r="N54" s="71">
        <v>320</v>
      </c>
      <c r="O54" s="71"/>
      <c r="P54" s="71"/>
      <c r="Q54" s="163"/>
    </row>
    <row r="55" spans="2:17" ht="12" x14ac:dyDescent="0.2">
      <c r="B55" s="69"/>
      <c r="C55" s="190"/>
      <c r="D55" s="126" t="s">
        <v>698</v>
      </c>
      <c r="E55" s="148" t="str">
        <f>IFERROR(VLOOKUP(D55,BD!$B:$D,2,FALSE),"")</f>
        <v>BME</v>
      </c>
      <c r="F55" s="165">
        <f>IFERROR(VLOOKUP(D55,BD!$B:$D,3,FALSE),"")</f>
        <v>0</v>
      </c>
      <c r="G55" s="149">
        <f>IF(COUNT(I55:Q55)&gt;=5,SUM(LARGE(I55:Q55,{1,2,3,4,5})),IF(COUNT(I55:Q55)=4,SUM(LARGE(I55:Q55,{1,2,3,4})),IF(COUNT(I55:Q55)=3,SUM(LARGE(I55:Q55,{1,2,3})),IF(COUNT(I55:Q55)=2,SUM(LARGE(I55:Q55,{1,2})),IF(COUNT(I55:Q55)=1,SUM(LARGE(I55:Q55,{1})),0)))))</f>
        <v>320</v>
      </c>
      <c r="H55" s="150">
        <f t="shared" si="0"/>
        <v>1</v>
      </c>
      <c r="I55" s="71"/>
      <c r="J55" s="71"/>
      <c r="K55" s="71"/>
      <c r="L55" s="71"/>
      <c r="M55" s="71"/>
      <c r="N55" s="71">
        <v>320</v>
      </c>
      <c r="O55" s="71"/>
      <c r="P55" s="71"/>
      <c r="Q55" s="163"/>
    </row>
    <row r="56" spans="2:17" ht="12" x14ac:dyDescent="0.2">
      <c r="B56" s="69"/>
      <c r="C56" s="190">
        <v>47</v>
      </c>
      <c r="D56" s="137" t="s">
        <v>862</v>
      </c>
      <c r="E56" s="148" t="str">
        <f>IFERROR(VLOOKUP(D56,BD!$B:$D,2,FALSE),"")</f>
        <v>AVULSO</v>
      </c>
      <c r="F56" s="165">
        <f>IFERROR(VLOOKUP(D56,BD!$B:$D,3,FALSE),"")</f>
        <v>0</v>
      </c>
      <c r="G56" s="149">
        <f>IF(COUNT(I56:Q56)&gt;=5,SUM(LARGE(I56:Q56,{1,2,3,4,5})),IF(COUNT(I56:Q56)=4,SUM(LARGE(I56:Q56,{1,2,3,4})),IF(COUNT(I56:Q56)=3,SUM(LARGE(I56:Q56,{1,2,3})),IF(COUNT(I56:Q56)=2,SUM(LARGE(I56:Q56,{1,2})),IF(COUNT(I56:Q56)=1,SUM(LARGE(I56:Q56,{1})),0)))))</f>
        <v>200</v>
      </c>
      <c r="H56" s="150">
        <f t="shared" si="0"/>
        <v>1</v>
      </c>
      <c r="I56" s="71"/>
      <c r="J56" s="71"/>
      <c r="K56" s="71"/>
      <c r="L56" s="71"/>
      <c r="M56" s="71"/>
      <c r="N56" s="71"/>
      <c r="O56" s="71"/>
      <c r="P56" s="71">
        <v>200</v>
      </c>
      <c r="Q56" s="163"/>
    </row>
    <row r="57" spans="2:17" ht="12" x14ac:dyDescent="0.2">
      <c r="B57" s="69"/>
      <c r="C57" s="190"/>
      <c r="D57" s="126" t="s">
        <v>859</v>
      </c>
      <c r="E57" s="148" t="str">
        <f>IFERROR(VLOOKUP(D57,BD!$B:$D,2,FALSE),"")</f>
        <v>AVULSO</v>
      </c>
      <c r="F57" s="165">
        <f>IFERROR(VLOOKUP(D57,BD!$B:$D,3,FALSE),"")</f>
        <v>0</v>
      </c>
      <c r="G57" s="149">
        <f>IF(COUNT(I57:Q57)&gt;=5,SUM(LARGE(I57:Q57,{1,2,3,4,5})),IF(COUNT(I57:Q57)=4,SUM(LARGE(I57:Q57,{1,2,3,4})),IF(COUNT(I57:Q57)=3,SUM(LARGE(I57:Q57,{1,2,3})),IF(COUNT(I57:Q57)=2,SUM(LARGE(I57:Q57,{1,2})),IF(COUNT(I57:Q57)=1,SUM(LARGE(I57:Q57,{1})),0)))))</f>
        <v>200</v>
      </c>
      <c r="H57" s="150">
        <f t="shared" si="0"/>
        <v>1</v>
      </c>
      <c r="I57" s="71"/>
      <c r="J57" s="71"/>
      <c r="K57" s="71"/>
      <c r="L57" s="71"/>
      <c r="M57" s="71"/>
      <c r="N57" s="71"/>
      <c r="O57" s="71"/>
      <c r="P57" s="71">
        <v>200</v>
      </c>
      <c r="Q57" s="163"/>
    </row>
    <row r="58" spans="2:17" ht="12" x14ac:dyDescent="0.2">
      <c r="B58" s="69"/>
      <c r="C58" s="177"/>
      <c r="D58" s="126"/>
      <c r="E58" s="148" t="str">
        <f>IFERROR(VLOOKUP(D58,BD!$B:$D,2,FALSE),"")</f>
        <v/>
      </c>
      <c r="F58" s="165" t="str">
        <f>IFERROR(VLOOKUP(D58,BD!$B:$D,3,FALSE),"")</f>
        <v/>
      </c>
      <c r="G58" s="149">
        <f>IF(COUNT(I58:Q58)&gt;=5,SUM(LARGE(I58:Q58,{1,2,3,4,5})),IF(COUNT(I58:Q58)=4,SUM(LARGE(I58:Q58,{1,2,3,4})),IF(COUNT(I58:Q58)=3,SUM(LARGE(I58:Q58,{1,2,3})),IF(COUNT(I58:Q58)=2,SUM(LARGE(I58:Q58,{1,2})),IF(COUNT(I58:Q58)=1,SUM(LARGE(I58:Q58,{1})),0)))))</f>
        <v>0</v>
      </c>
      <c r="H58" s="150">
        <f t="shared" ref="H58:H69" si="1">COUNT(I58:Q58)-COUNTIF(I58:Q58,"=0")</f>
        <v>0</v>
      </c>
      <c r="I58" s="71"/>
      <c r="J58" s="71"/>
      <c r="K58" s="71"/>
      <c r="L58" s="71"/>
      <c r="M58" s="71"/>
      <c r="N58" s="71"/>
      <c r="O58" s="71"/>
      <c r="P58" s="71"/>
      <c r="Q58" s="163"/>
    </row>
    <row r="59" spans="2:17" ht="12" x14ac:dyDescent="0.2">
      <c r="B59" s="69"/>
      <c r="C59" s="177"/>
      <c r="D59" s="126"/>
      <c r="E59" s="148" t="str">
        <f>IFERROR(VLOOKUP(D59,BD!$B:$D,2,FALSE),"")</f>
        <v/>
      </c>
      <c r="F59" s="165" t="str">
        <f>IFERROR(VLOOKUP(D59,BD!$B:$D,3,FALSE),"")</f>
        <v/>
      </c>
      <c r="G59" s="149">
        <f>IF(COUNT(I59:Q59)&gt;=5,SUM(LARGE(I59:Q59,{1,2,3,4,5})),IF(COUNT(I59:Q59)=4,SUM(LARGE(I59:Q59,{1,2,3,4})),IF(COUNT(I59:Q59)=3,SUM(LARGE(I59:Q59,{1,2,3})),IF(COUNT(I59:Q59)=2,SUM(LARGE(I59:Q59,{1,2})),IF(COUNT(I59:Q59)=1,SUM(LARGE(I59:Q59,{1})),0)))))</f>
        <v>0</v>
      </c>
      <c r="H59" s="150">
        <f t="shared" si="1"/>
        <v>0</v>
      </c>
      <c r="I59" s="71"/>
      <c r="J59" s="71"/>
      <c r="K59" s="71"/>
      <c r="L59" s="71"/>
      <c r="M59" s="71"/>
      <c r="N59" s="71"/>
      <c r="O59" s="71"/>
      <c r="P59" s="71"/>
      <c r="Q59" s="163"/>
    </row>
    <row r="60" spans="2:17" ht="12" x14ac:dyDescent="0.2">
      <c r="B60" s="69"/>
      <c r="C60" s="168"/>
      <c r="D60" s="126"/>
      <c r="E60" s="148" t="str">
        <f>IFERROR(VLOOKUP(D60,BD!$B:$D,2,FALSE),"")</f>
        <v/>
      </c>
      <c r="F60" s="165" t="str">
        <f>IFERROR(VLOOKUP(D60,BD!$B:$D,3,FALSE),"")</f>
        <v/>
      </c>
      <c r="G60" s="149">
        <f>IF(COUNT(I60:Q60)&gt;=5,SUM(LARGE(I60:Q60,{1,2,3,4,5})),IF(COUNT(I60:Q60)=4,SUM(LARGE(I60:Q60,{1,2,3,4})),IF(COUNT(I60:Q60)=3,SUM(LARGE(I60:Q60,{1,2,3})),IF(COUNT(I60:Q60)=2,SUM(LARGE(I60:Q60,{1,2})),IF(COUNT(I60:Q60)=1,SUM(LARGE(I60:Q60,{1})),0)))))</f>
        <v>0</v>
      </c>
      <c r="H60" s="150">
        <f t="shared" si="1"/>
        <v>0</v>
      </c>
      <c r="I60" s="71"/>
      <c r="J60" s="71"/>
      <c r="K60" s="71"/>
      <c r="L60" s="71"/>
      <c r="M60" s="71"/>
      <c r="N60" s="71"/>
      <c r="O60" s="71"/>
      <c r="P60" s="71"/>
      <c r="Q60" s="163"/>
    </row>
    <row r="61" spans="2:17" ht="12" x14ac:dyDescent="0.2">
      <c r="B61" s="69"/>
      <c r="C61" s="168"/>
      <c r="D61" s="126"/>
      <c r="E61" s="148" t="str">
        <f>IFERROR(VLOOKUP(D61,BD!$B:$D,2,FALSE),"")</f>
        <v/>
      </c>
      <c r="F61" s="165" t="str">
        <f>IFERROR(VLOOKUP(D61,BD!$B:$D,3,FALSE),"")</f>
        <v/>
      </c>
      <c r="G61" s="149">
        <f>IF(COUNT(I61:Q61)&gt;=5,SUM(LARGE(I61:Q61,{1,2,3,4,5})),IF(COUNT(I61:Q61)=4,SUM(LARGE(I61:Q61,{1,2,3,4})),IF(COUNT(I61:Q61)=3,SUM(LARGE(I61:Q61,{1,2,3})),IF(COUNT(I61:Q61)=2,SUM(LARGE(I61:Q61,{1,2})),IF(COUNT(I61:Q61)=1,SUM(LARGE(I61:Q61,{1})),0)))))</f>
        <v>0</v>
      </c>
      <c r="H61" s="150">
        <f t="shared" si="1"/>
        <v>0</v>
      </c>
      <c r="I61" s="71"/>
      <c r="J61" s="71"/>
      <c r="K61" s="71"/>
      <c r="L61" s="71"/>
      <c r="M61" s="71"/>
      <c r="N61" s="71"/>
      <c r="O61" s="71"/>
      <c r="P61" s="71"/>
      <c r="Q61" s="163"/>
    </row>
    <row r="62" spans="2:17" ht="12" x14ac:dyDescent="0.2">
      <c r="B62" s="69"/>
      <c r="C62" s="168"/>
      <c r="D62" s="126"/>
      <c r="E62" s="148" t="str">
        <f>IFERROR(VLOOKUP(D62,BD!$B:$D,2,FALSE),"")</f>
        <v/>
      </c>
      <c r="F62" s="165" t="str">
        <f>IFERROR(VLOOKUP(D62,BD!$B:$D,3,FALSE),"")</f>
        <v/>
      </c>
      <c r="G62" s="149">
        <f>IF(COUNT(I62:Q62)&gt;=5,SUM(LARGE(I62:Q62,{1,2,3,4,5})),IF(COUNT(I62:Q62)=4,SUM(LARGE(I62:Q62,{1,2,3,4})),IF(COUNT(I62:Q62)=3,SUM(LARGE(I62:Q62,{1,2,3})),IF(COUNT(I62:Q62)=2,SUM(LARGE(I62:Q62,{1,2})),IF(COUNT(I62:Q62)=1,SUM(LARGE(I62:Q62,{1})),0)))))</f>
        <v>0</v>
      </c>
      <c r="H62" s="150">
        <f t="shared" si="1"/>
        <v>0</v>
      </c>
      <c r="I62" s="71"/>
      <c r="J62" s="71"/>
      <c r="K62" s="71"/>
      <c r="L62" s="71"/>
      <c r="M62" s="71"/>
      <c r="N62" s="71"/>
      <c r="O62" s="71"/>
      <c r="P62" s="71"/>
      <c r="Q62" s="163"/>
    </row>
    <row r="63" spans="2:17" ht="12" x14ac:dyDescent="0.2">
      <c r="B63" s="69"/>
      <c r="C63" s="168"/>
      <c r="D63" s="126"/>
      <c r="E63" s="148" t="str">
        <f>IFERROR(VLOOKUP(D63,BD!$B:$D,2,FALSE),"")</f>
        <v/>
      </c>
      <c r="F63" s="165" t="str">
        <f>IFERROR(VLOOKUP(D63,BD!$B:$D,3,FALSE),"")</f>
        <v/>
      </c>
      <c r="G63" s="149">
        <f>IF(COUNT(I63:Q63)&gt;=5,SUM(LARGE(I63:Q63,{1,2,3,4,5})),IF(COUNT(I63:Q63)=4,SUM(LARGE(I63:Q63,{1,2,3,4})),IF(COUNT(I63:Q63)=3,SUM(LARGE(I63:Q63,{1,2,3})),IF(COUNT(I63:Q63)=2,SUM(LARGE(I63:Q63,{1,2})),IF(COUNT(I63:Q63)=1,SUM(LARGE(I63:Q63,{1})),0)))))</f>
        <v>0</v>
      </c>
      <c r="H63" s="150">
        <f t="shared" si="1"/>
        <v>0</v>
      </c>
      <c r="I63" s="71"/>
      <c r="J63" s="71"/>
      <c r="K63" s="71"/>
      <c r="L63" s="71"/>
      <c r="M63" s="71"/>
      <c r="N63" s="71"/>
      <c r="O63" s="71"/>
      <c r="P63" s="71"/>
      <c r="Q63" s="163"/>
    </row>
    <row r="64" spans="2:17" ht="12" x14ac:dyDescent="0.2">
      <c r="B64" s="69"/>
      <c r="C64" s="168"/>
      <c r="D64" s="126"/>
      <c r="E64" s="148" t="str">
        <f>IFERROR(VLOOKUP(D64,BD!$B:$D,2,FALSE),"")</f>
        <v/>
      </c>
      <c r="F64" s="165" t="str">
        <f>IFERROR(VLOOKUP(D64,BD!$B:$D,3,FALSE),"")</f>
        <v/>
      </c>
      <c r="G64" s="149">
        <f>IF(COUNT(I64:Q64)&gt;=5,SUM(LARGE(I64:Q64,{1,2,3,4,5})),IF(COUNT(I64:Q64)=4,SUM(LARGE(I64:Q64,{1,2,3,4})),IF(COUNT(I64:Q64)=3,SUM(LARGE(I64:Q64,{1,2,3})),IF(COUNT(I64:Q64)=2,SUM(LARGE(I64:Q64,{1,2})),IF(COUNT(I64:Q64)=1,SUM(LARGE(I64:Q64,{1})),0)))))</f>
        <v>0</v>
      </c>
      <c r="H64" s="150">
        <f t="shared" si="1"/>
        <v>0</v>
      </c>
      <c r="I64" s="71"/>
      <c r="J64" s="71"/>
      <c r="K64" s="71"/>
      <c r="L64" s="71"/>
      <c r="M64" s="71"/>
      <c r="N64" s="71"/>
      <c r="O64" s="71"/>
      <c r="P64" s="71"/>
      <c r="Q64" s="163"/>
    </row>
    <row r="65" spans="2:17" ht="12" x14ac:dyDescent="0.2">
      <c r="B65" s="69"/>
      <c r="C65" s="168"/>
      <c r="D65" s="126"/>
      <c r="E65" s="148" t="str">
        <f>IFERROR(VLOOKUP(D65,BD!$B:$D,2,FALSE),"")</f>
        <v/>
      </c>
      <c r="F65" s="165" t="str">
        <f>IFERROR(VLOOKUP(D65,BD!$B:$D,3,FALSE),"")</f>
        <v/>
      </c>
      <c r="G65" s="149">
        <f>IF(COUNT(I65:Q65)&gt;=5,SUM(LARGE(I65:Q65,{1,2,3,4,5})),IF(COUNT(I65:Q65)=4,SUM(LARGE(I65:Q65,{1,2,3,4})),IF(COUNT(I65:Q65)=3,SUM(LARGE(I65:Q65,{1,2,3})),IF(COUNT(I65:Q65)=2,SUM(LARGE(I65:Q65,{1,2})),IF(COUNT(I65:Q65)=1,SUM(LARGE(I65:Q65,{1})),0)))))</f>
        <v>0</v>
      </c>
      <c r="H65" s="150">
        <f t="shared" si="1"/>
        <v>0</v>
      </c>
      <c r="I65" s="71"/>
      <c r="J65" s="71"/>
      <c r="K65" s="71"/>
      <c r="L65" s="71"/>
      <c r="M65" s="71"/>
      <c r="N65" s="71"/>
      <c r="O65" s="71"/>
      <c r="P65" s="71"/>
      <c r="Q65" s="163"/>
    </row>
    <row r="66" spans="2:17" ht="12" x14ac:dyDescent="0.2">
      <c r="B66" s="69"/>
      <c r="C66" s="168"/>
      <c r="D66" s="126"/>
      <c r="E66" s="148" t="str">
        <f>IFERROR(VLOOKUP(D66,BD!$B:$D,2,FALSE),"")</f>
        <v/>
      </c>
      <c r="F66" s="165" t="str">
        <f>IFERROR(VLOOKUP(D66,BD!$B:$D,3,FALSE),"")</f>
        <v/>
      </c>
      <c r="G66" s="149">
        <f>IF(COUNT(I66:Q66)&gt;=5,SUM(LARGE(I66:Q66,{1,2,3,4,5})),IF(COUNT(I66:Q66)=4,SUM(LARGE(I66:Q66,{1,2,3,4})),IF(COUNT(I66:Q66)=3,SUM(LARGE(I66:Q66,{1,2,3})),IF(COUNT(I66:Q66)=2,SUM(LARGE(I66:Q66,{1,2})),IF(COUNT(I66:Q66)=1,SUM(LARGE(I66:Q66,{1})),0)))))</f>
        <v>0</v>
      </c>
      <c r="H66" s="150">
        <f t="shared" si="1"/>
        <v>0</v>
      </c>
      <c r="I66" s="71"/>
      <c r="J66" s="71"/>
      <c r="K66" s="71"/>
      <c r="L66" s="71"/>
      <c r="M66" s="71"/>
      <c r="N66" s="71"/>
      <c r="O66" s="71"/>
      <c r="P66" s="71"/>
      <c r="Q66" s="163"/>
    </row>
    <row r="67" spans="2:17" ht="12" x14ac:dyDescent="0.2">
      <c r="B67" s="69"/>
      <c r="C67" s="168"/>
      <c r="D67" s="126"/>
      <c r="E67" s="148" t="str">
        <f>IFERROR(VLOOKUP(D67,BD!$B:$D,2,FALSE),"")</f>
        <v/>
      </c>
      <c r="F67" s="165" t="str">
        <f>IFERROR(VLOOKUP(D67,BD!$B:$D,3,FALSE),"")</f>
        <v/>
      </c>
      <c r="G67" s="149">
        <f>IF(COUNT(I67:Q67)&gt;=5,SUM(LARGE(I67:Q67,{1,2,3,4,5})),IF(COUNT(I67:Q67)=4,SUM(LARGE(I67:Q67,{1,2,3,4})),IF(COUNT(I67:Q67)=3,SUM(LARGE(I67:Q67,{1,2,3})),IF(COUNT(I67:Q67)=2,SUM(LARGE(I67:Q67,{1,2})),IF(COUNT(I67:Q67)=1,SUM(LARGE(I67:Q67,{1})),0)))))</f>
        <v>0</v>
      </c>
      <c r="H67" s="150">
        <f t="shared" si="1"/>
        <v>0</v>
      </c>
      <c r="I67" s="71"/>
      <c r="J67" s="71"/>
      <c r="K67" s="71"/>
      <c r="L67" s="71"/>
      <c r="M67" s="71"/>
      <c r="N67" s="71"/>
      <c r="O67" s="71"/>
      <c r="P67" s="71"/>
      <c r="Q67" s="163"/>
    </row>
    <row r="68" spans="2:17" ht="12" x14ac:dyDescent="0.2">
      <c r="B68" s="69"/>
      <c r="C68" s="168"/>
      <c r="D68" s="126"/>
      <c r="E68" s="148" t="str">
        <f>IFERROR(VLOOKUP(D68,BD!$B:$D,2,FALSE),"")</f>
        <v/>
      </c>
      <c r="F68" s="165" t="str">
        <f>IFERROR(VLOOKUP(D68,BD!$B:$D,3,FALSE),"")</f>
        <v/>
      </c>
      <c r="G68" s="149">
        <f>IF(COUNT(I68:Q68)&gt;=5,SUM(LARGE(I68:Q68,{1,2,3,4,5})),IF(COUNT(I68:Q68)=4,SUM(LARGE(I68:Q68,{1,2,3,4})),IF(COUNT(I68:Q68)=3,SUM(LARGE(I68:Q68,{1,2,3})),IF(COUNT(I68:Q68)=2,SUM(LARGE(I68:Q68,{1,2})),IF(COUNT(I68:Q68)=1,SUM(LARGE(I68:Q68,{1})),0)))))</f>
        <v>0</v>
      </c>
      <c r="H68" s="150">
        <f t="shared" si="1"/>
        <v>0</v>
      </c>
      <c r="I68" s="71"/>
      <c r="J68" s="71"/>
      <c r="K68" s="71"/>
      <c r="L68" s="71"/>
      <c r="M68" s="71"/>
      <c r="N68" s="71"/>
      <c r="O68" s="71"/>
      <c r="P68" s="71"/>
      <c r="Q68" s="163"/>
    </row>
    <row r="69" spans="2:17" ht="12" x14ac:dyDescent="0.2">
      <c r="B69" s="69"/>
      <c r="C69" s="63"/>
      <c r="D69" s="126"/>
      <c r="E69" s="148" t="str">
        <f>IFERROR(VLOOKUP(D69,BD!$B:$D,2,FALSE),"")</f>
        <v/>
      </c>
      <c r="F69" s="165" t="str">
        <f>IFERROR(VLOOKUP(D69,BD!$B:$D,3,FALSE),"")</f>
        <v/>
      </c>
      <c r="G69" s="149">
        <f>IF(COUNT(I69:Q69)&gt;=5,SUM(LARGE(I69:Q69,{1,2,3,4,5})),IF(COUNT(I69:Q69)=4,SUM(LARGE(I69:Q69,{1,2,3,4})),IF(COUNT(I69:Q69)=3,SUM(LARGE(I69:Q69,{1,2,3})),IF(COUNT(I69:Q69)=2,SUM(LARGE(I69:Q69,{1,2})),IF(COUNT(I69:Q69)=1,SUM(LARGE(I69:Q69,{1})),0)))))</f>
        <v>0</v>
      </c>
      <c r="H69" s="150">
        <f t="shared" si="1"/>
        <v>0</v>
      </c>
      <c r="I69" s="71"/>
      <c r="J69" s="71"/>
      <c r="K69" s="71"/>
      <c r="L69" s="71"/>
      <c r="M69" s="71"/>
      <c r="N69" s="71"/>
      <c r="O69" s="71"/>
      <c r="P69" s="71"/>
      <c r="Q69" s="163"/>
    </row>
    <row r="70" spans="2:17" x14ac:dyDescent="0.2">
      <c r="B70" s="72"/>
      <c r="C70" s="73"/>
      <c r="D70" s="73"/>
      <c r="E70" s="75"/>
      <c r="F70" s="83"/>
      <c r="G70" s="74"/>
      <c r="H70" s="75"/>
      <c r="I70" s="74"/>
      <c r="J70" s="74"/>
      <c r="K70" s="74"/>
      <c r="L70" s="74"/>
      <c r="M70" s="74"/>
      <c r="N70" s="74"/>
      <c r="O70" s="74"/>
      <c r="P70" s="74"/>
      <c r="Q70" s="163"/>
    </row>
    <row r="71" spans="2:17" s="80" customFormat="1" x14ac:dyDescent="0.2">
      <c r="B71" s="76"/>
      <c r="C71" s="77"/>
      <c r="D71" s="78" t="str">
        <f>SM_S19!$D$41</f>
        <v>CONTAGEM DE SEMANAS</v>
      </c>
      <c r="E71" s="82"/>
      <c r="F71" s="83"/>
      <c r="G71" s="79"/>
      <c r="H71" s="79"/>
      <c r="I71" s="102">
        <f>SM!H$41</f>
        <v>52</v>
      </c>
      <c r="J71" s="102">
        <f>SM!I$41</f>
        <v>30</v>
      </c>
      <c r="K71" s="102">
        <f>SM!J$41</f>
        <v>25</v>
      </c>
      <c r="L71" s="102">
        <f>SM!K$41</f>
        <v>22</v>
      </c>
      <c r="M71" s="102">
        <f>SM!L$41</f>
        <v>10</v>
      </c>
      <c r="N71" s="102">
        <f>SM!M$41</f>
        <v>6</v>
      </c>
      <c r="O71" s="102">
        <f>SM!N$41</f>
        <v>2</v>
      </c>
      <c r="P71" s="102">
        <f>SM!O$41</f>
        <v>1</v>
      </c>
      <c r="Q71" s="164"/>
    </row>
  </sheetData>
  <sheetProtection selectLockedCells="1" selectUnlockedCells="1"/>
  <sortState ref="D10:P57">
    <sortCondition descending="1" ref="G10:G57"/>
    <sortCondition descending="1" ref="H10:H57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D10:D69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71"/>
  <sheetViews>
    <sheetView showGridLines="0" topLeftCell="A4" zoomScaleNormal="100" zoomScaleSheetLayoutView="100" workbookViewId="0">
      <selection activeCell="E30" sqref="E30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55.85546875" style="49" customWidth="1"/>
    <col min="5" max="5" width="10.85546875" style="81" customWidth="1"/>
    <col min="6" max="6" width="10.85546875" style="84" customWidth="1"/>
    <col min="7" max="7" width="10.85546875" style="49" customWidth="1"/>
    <col min="8" max="8" width="10.85546875" style="81" customWidth="1"/>
    <col min="9" max="16" width="8.28515625" style="49" customWidth="1"/>
    <col min="17" max="17" width="1.85546875" style="49" customWidth="1"/>
    <col min="18" max="16384" width="9.28515625" style="49"/>
  </cols>
  <sheetData>
    <row r="2" spans="2:17" ht="12" x14ac:dyDescent="0.2">
      <c r="B2" s="48" t="str">
        <f>SM_S19!B2</f>
        <v>RANKING ESTADUAL - 2017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  <c r="P2" s="52"/>
    </row>
    <row r="3" spans="2:17" ht="12" x14ac:dyDescent="0.2">
      <c r="B3" s="53" t="s">
        <v>12</v>
      </c>
      <c r="D3" s="8">
        <f>SM!D3</f>
        <v>43052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  <c r="P3" s="52"/>
    </row>
    <row r="4" spans="2:17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  <c r="P4" s="52"/>
    </row>
    <row r="5" spans="2:17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61"/>
      <c r="Q5" s="162"/>
    </row>
    <row r="6" spans="2:17" ht="12" customHeight="1" x14ac:dyDescent="0.2">
      <c r="B6" s="62"/>
      <c r="C6" s="222" t="s">
        <v>1</v>
      </c>
      <c r="D6" s="222" t="str">
        <f>SM_S19!D6</f>
        <v>ATLETA</v>
      </c>
      <c r="E6" s="218" t="str">
        <f>SM_S19!E6</f>
        <v>ENTIDADE</v>
      </c>
      <c r="F6" s="227" t="s">
        <v>36</v>
      </c>
      <c r="G6" s="228" t="str">
        <f>SM_S19!G6</f>
        <v>TOTAL RK52</v>
      </c>
      <c r="H6" s="226" t="str">
        <f>SM_S19!H6</f>
        <v>Torneios</v>
      </c>
      <c r="I6" s="11" t="str">
        <f>SM!H6</f>
        <v>4o</v>
      </c>
      <c r="J6" s="11" t="str">
        <f>SM!I6</f>
        <v>1o</v>
      </c>
      <c r="K6" s="11" t="str">
        <f>SM!J6</f>
        <v>1o</v>
      </c>
      <c r="L6" s="11" t="str">
        <f>SM!K6</f>
        <v>2o</v>
      </c>
      <c r="M6" s="11" t="str">
        <f>SM!L6</f>
        <v>3o</v>
      </c>
      <c r="N6" s="11" t="str">
        <f>SM!M6</f>
        <v>2o</v>
      </c>
      <c r="O6" s="11" t="str">
        <f>SM!N6</f>
        <v>4o</v>
      </c>
      <c r="P6" s="11" t="str">
        <f>SM!O6</f>
        <v>1o</v>
      </c>
      <c r="Q6" s="163"/>
    </row>
    <row r="7" spans="2:17" ht="12" x14ac:dyDescent="0.2">
      <c r="B7" s="62"/>
      <c r="C7" s="222"/>
      <c r="D7" s="222"/>
      <c r="E7" s="218"/>
      <c r="F7" s="227"/>
      <c r="G7" s="228"/>
      <c r="H7" s="226"/>
      <c r="I7" s="12" t="str">
        <f>SM!H7</f>
        <v>EST</v>
      </c>
      <c r="J7" s="12" t="str">
        <f>SM!I7</f>
        <v>EST</v>
      </c>
      <c r="K7" s="12" t="str">
        <f>SM!J7</f>
        <v>M-CWB</v>
      </c>
      <c r="L7" s="12" t="str">
        <f>SM!K7</f>
        <v>EST</v>
      </c>
      <c r="M7" s="12" t="str">
        <f>SM!L7</f>
        <v>EST</v>
      </c>
      <c r="N7" s="12" t="str">
        <f>SM!M7</f>
        <v>M-CWB</v>
      </c>
      <c r="O7" s="12" t="str">
        <f>SM!N7</f>
        <v>EST</v>
      </c>
      <c r="P7" s="12" t="str">
        <f>SM!O7</f>
        <v>M-OES</v>
      </c>
      <c r="Q7" s="163"/>
    </row>
    <row r="8" spans="2:17" ht="12" x14ac:dyDescent="0.2">
      <c r="B8" s="64"/>
      <c r="C8" s="222"/>
      <c r="D8" s="222"/>
      <c r="E8" s="218"/>
      <c r="F8" s="227"/>
      <c r="G8" s="228"/>
      <c r="H8" s="226"/>
      <c r="I8" s="13">
        <f>SM!H8</f>
        <v>42689</v>
      </c>
      <c r="J8" s="13">
        <f>SM!I8</f>
        <v>42849</v>
      </c>
      <c r="K8" s="13">
        <f>SM!J8</f>
        <v>42884</v>
      </c>
      <c r="L8" s="13">
        <f>SM!K8</f>
        <v>42905</v>
      </c>
      <c r="M8" s="13">
        <f>SM!L8</f>
        <v>42988</v>
      </c>
      <c r="N8" s="13">
        <f>SM!M8</f>
        <v>43017</v>
      </c>
      <c r="O8" s="13">
        <f>SM!N8</f>
        <v>43045</v>
      </c>
      <c r="P8" s="13">
        <f>SM!O8</f>
        <v>43052</v>
      </c>
      <c r="Q8" s="163"/>
    </row>
    <row r="9" spans="2:17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68"/>
      <c r="Q9" s="163"/>
    </row>
    <row r="10" spans="2:17" ht="12" x14ac:dyDescent="0.2">
      <c r="B10" s="69"/>
      <c r="C10" s="63">
        <v>1</v>
      </c>
      <c r="D10" s="70" t="s">
        <v>214</v>
      </c>
      <c r="E10" s="148" t="str">
        <f>IFERROR(VLOOKUP(D10,BD!$B:$D,2,FALSE),"")</f>
        <v>SMCC</v>
      </c>
      <c r="F10" s="165">
        <f>IFERROR(VLOOKUP(D10,BD!$B:$D,3,FALSE),"")</f>
        <v>37515</v>
      </c>
      <c r="G10" s="149">
        <f>IF(COUNT(I10:Q10)&gt;=5,SUM(LARGE(I10:Q10,{1,2,3,4,5})),IF(COUNT(I10:Q10)=4,SUM(LARGE(I10:Q10,{1,2,3,4})),IF(COUNT(I10:Q10)=3,SUM(LARGE(I10:Q10,{1,2,3})),IF(COUNT(I10:Q10)=2,SUM(LARGE(I10:Q10,{1,2})),IF(COUNT(I10:Q10)=1,SUM(LARGE(I10:Q10,{1})),0)))))</f>
        <v>5680</v>
      </c>
      <c r="H10" s="150">
        <f t="shared" ref="H10:H36" si="0">COUNT(I10:Q10)-COUNTIF(I10:Q10,"=0")</f>
        <v>5</v>
      </c>
      <c r="I10" s="71"/>
      <c r="J10" s="71">
        <v>1120</v>
      </c>
      <c r="K10" s="71">
        <v>800</v>
      </c>
      <c r="L10" s="71">
        <v>1360</v>
      </c>
      <c r="M10" s="71">
        <v>1600</v>
      </c>
      <c r="N10" s="71">
        <v>800</v>
      </c>
      <c r="O10" s="71"/>
      <c r="P10" s="71"/>
      <c r="Q10" s="163"/>
    </row>
    <row r="11" spans="2:17" ht="12" x14ac:dyDescent="0.2">
      <c r="B11" s="69"/>
      <c r="C11" s="63">
        <v>2</v>
      </c>
      <c r="D11" s="70" t="s">
        <v>129</v>
      </c>
      <c r="E11" s="148" t="str">
        <f>IFERROR(VLOOKUP(D11,BD!$B:$D,2,FALSE),"")</f>
        <v>ZARDO</v>
      </c>
      <c r="F11" s="165">
        <f>IFERROR(VLOOKUP(D11,BD!$B:$D,3,FALSE),"")</f>
        <v>37077</v>
      </c>
      <c r="G11" s="149">
        <f>IF(COUNT(I11:Q11)&gt;=5,SUM(LARGE(I11:Q11,{1,2,3,4,5})),IF(COUNT(I11:Q11)=4,SUM(LARGE(I11:Q11,{1,2,3,4})),IF(COUNT(I11:Q11)=3,SUM(LARGE(I11:Q11,{1,2,3})),IF(COUNT(I11:Q11)=2,SUM(LARGE(I11:Q11,{1,2})),IF(COUNT(I11:Q11)=1,SUM(LARGE(I11:Q11,{1})),0)))))</f>
        <v>5400</v>
      </c>
      <c r="H11" s="150">
        <f t="shared" si="0"/>
        <v>7</v>
      </c>
      <c r="I11" s="71">
        <v>1120</v>
      </c>
      <c r="J11" s="71">
        <v>640</v>
      </c>
      <c r="K11" s="71">
        <v>560</v>
      </c>
      <c r="L11" s="71">
        <v>1120</v>
      </c>
      <c r="M11" s="71">
        <v>1360</v>
      </c>
      <c r="N11" s="71">
        <v>680</v>
      </c>
      <c r="O11" s="71">
        <v>1120</v>
      </c>
      <c r="P11" s="71"/>
      <c r="Q11" s="163"/>
    </row>
    <row r="12" spans="2:17" ht="12" x14ac:dyDescent="0.2">
      <c r="B12" s="69"/>
      <c r="C12" s="190">
        <v>3</v>
      </c>
      <c r="D12" s="70" t="s">
        <v>733</v>
      </c>
      <c r="E12" s="148" t="str">
        <f>IFERROR(VLOOKUP(D12,BD!$B:$D,2,FALSE),"")</f>
        <v>ZARDO</v>
      </c>
      <c r="F12" s="165">
        <f>IFERROR(VLOOKUP(D12,BD!$B:$D,3,FALSE),"")</f>
        <v>37197</v>
      </c>
      <c r="G12" s="149">
        <f>IF(COUNT(I12:Q12)&gt;=5,SUM(LARGE(I12:Q12,{1,2,3,4,5})),IF(COUNT(I12:Q12)=4,SUM(LARGE(I12:Q12,{1,2,3,4})),IF(COUNT(I12:Q12)=3,SUM(LARGE(I12:Q12,{1,2,3})),IF(COUNT(I12:Q12)=2,SUM(LARGE(I12:Q12,{1,2})),IF(COUNT(I12:Q12)=1,SUM(LARGE(I12:Q12,{1})),0)))))</f>
        <v>4640</v>
      </c>
      <c r="H12" s="150">
        <f t="shared" si="0"/>
        <v>6</v>
      </c>
      <c r="I12" s="71">
        <v>1120</v>
      </c>
      <c r="J12" s="71">
        <v>640</v>
      </c>
      <c r="K12" s="71">
        <v>560</v>
      </c>
      <c r="L12" s="71">
        <v>1120</v>
      </c>
      <c r="M12" s="71">
        <v>1120</v>
      </c>
      <c r="N12" s="71"/>
      <c r="O12" s="71">
        <v>640</v>
      </c>
      <c r="P12" s="71"/>
      <c r="Q12" s="163"/>
    </row>
    <row r="13" spans="2:17" ht="12" x14ac:dyDescent="0.2">
      <c r="B13" s="69"/>
      <c r="C13" s="190">
        <v>4</v>
      </c>
      <c r="D13" s="70" t="s">
        <v>481</v>
      </c>
      <c r="E13" s="148" t="str">
        <f>IFERROR(VLOOKUP(D13,BD!$B:$D,2,FALSE),"")</f>
        <v>PALOTINA</v>
      </c>
      <c r="F13" s="165">
        <f>IFERROR(VLOOKUP(D13,BD!$B:$D,3,FALSE),"")</f>
        <v>37348</v>
      </c>
      <c r="G13" s="149">
        <f>IF(COUNT(I13:Q13)&gt;=5,SUM(LARGE(I13:Q13,{1,2,3,4,5})),IF(COUNT(I13:Q13)=4,SUM(LARGE(I13:Q13,{1,2,3,4})),IF(COUNT(I13:Q13)=3,SUM(LARGE(I13:Q13,{1,2,3})),IF(COUNT(I13:Q13)=2,SUM(LARGE(I13:Q13,{1,2})),IF(COUNT(I13:Q13)=1,SUM(LARGE(I13:Q13,{1})),0)))))</f>
        <v>4560</v>
      </c>
      <c r="H13" s="150">
        <f t="shared" si="0"/>
        <v>3</v>
      </c>
      <c r="I13" s="71"/>
      <c r="J13" s="71">
        <v>1360</v>
      </c>
      <c r="K13" s="71"/>
      <c r="L13" s="71">
        <v>1600</v>
      </c>
      <c r="M13" s="71"/>
      <c r="N13" s="71"/>
      <c r="O13" s="71">
        <v>1600</v>
      </c>
      <c r="P13" s="71"/>
      <c r="Q13" s="163"/>
    </row>
    <row r="14" spans="2:17" ht="12" x14ac:dyDescent="0.2">
      <c r="B14" s="69"/>
      <c r="C14" s="190">
        <v>5</v>
      </c>
      <c r="D14" s="70" t="s">
        <v>810</v>
      </c>
      <c r="E14" s="148" t="str">
        <f>IFERROR(VLOOKUP(D14,BD!$B:$D,2,FALSE),"")</f>
        <v>ZARDO</v>
      </c>
      <c r="F14" s="165">
        <f>IFERROR(VLOOKUP(D14,BD!$B:$D,3,FALSE),"")</f>
        <v>37521</v>
      </c>
      <c r="G14" s="149">
        <f>IF(COUNT(I14:Q14)&gt;=5,SUM(LARGE(I14:Q14,{1,2,3,4,5})),IF(COUNT(I14:Q14)=4,SUM(LARGE(I14:Q14,{1,2,3,4})),IF(COUNT(I14:Q14)=3,SUM(LARGE(I14:Q14,{1,2,3})),IF(COUNT(I14:Q14)=2,SUM(LARGE(I14:Q14,{1,2})),IF(COUNT(I14:Q14)=1,SUM(LARGE(I14:Q14,{1})),0)))))</f>
        <v>3960</v>
      </c>
      <c r="H14" s="150">
        <f t="shared" si="0"/>
        <v>6</v>
      </c>
      <c r="I14" s="71"/>
      <c r="J14" s="71">
        <v>1120</v>
      </c>
      <c r="K14" s="71">
        <v>680</v>
      </c>
      <c r="L14" s="71">
        <v>880</v>
      </c>
      <c r="M14" s="71">
        <v>640</v>
      </c>
      <c r="N14" s="71">
        <v>560</v>
      </c>
      <c r="O14" s="71">
        <v>640</v>
      </c>
      <c r="P14" s="71"/>
      <c r="Q14" s="163"/>
    </row>
    <row r="15" spans="2:17" ht="12" x14ac:dyDescent="0.2">
      <c r="B15" s="69"/>
      <c r="C15" s="190">
        <v>6</v>
      </c>
      <c r="D15" s="70" t="s">
        <v>482</v>
      </c>
      <c r="E15" s="148" t="str">
        <f>IFERROR(VLOOKUP(D15,BD!$B:$D,2,FALSE),"")</f>
        <v>ZARDO</v>
      </c>
      <c r="F15" s="165">
        <f>IFERROR(VLOOKUP(D15,BD!$B:$D,3,FALSE),"")</f>
        <v>37314</v>
      </c>
      <c r="G15" s="149">
        <f>IF(COUNT(I15:Q15)&gt;=5,SUM(LARGE(I15:Q15,{1,2,3,4,5})),IF(COUNT(I15:Q15)=4,SUM(LARGE(I15:Q15,{1,2,3,4})),IF(COUNT(I15:Q15)=3,SUM(LARGE(I15:Q15,{1,2,3})),IF(COUNT(I15:Q15)=2,SUM(LARGE(I15:Q15,{1,2})),IF(COUNT(I15:Q15)=1,SUM(LARGE(I15:Q15,{1})),0)))))</f>
        <v>3600</v>
      </c>
      <c r="H15" s="150">
        <f t="shared" si="0"/>
        <v>6</v>
      </c>
      <c r="I15" s="71"/>
      <c r="J15" s="71">
        <v>640</v>
      </c>
      <c r="K15" s="71">
        <v>440</v>
      </c>
      <c r="L15" s="71">
        <v>640</v>
      </c>
      <c r="M15" s="71">
        <v>880</v>
      </c>
      <c r="N15" s="71">
        <v>560</v>
      </c>
      <c r="O15" s="71">
        <v>880</v>
      </c>
      <c r="P15" s="71"/>
      <c r="Q15" s="163"/>
    </row>
    <row r="16" spans="2:17" ht="12" x14ac:dyDescent="0.2">
      <c r="B16" s="69"/>
      <c r="C16" s="190">
        <v>7</v>
      </c>
      <c r="D16" s="70" t="s">
        <v>806</v>
      </c>
      <c r="E16" s="148" t="str">
        <f>IFERROR(VLOOKUP(D16,BD!$B:$D,2,FALSE),"")</f>
        <v>ZARDO</v>
      </c>
      <c r="F16" s="165">
        <f>IFERROR(VLOOKUP(D16,BD!$B:$D,3,FALSE),"")</f>
        <v>37477</v>
      </c>
      <c r="G16" s="149">
        <f>IF(COUNT(I16:Q16)&gt;=5,SUM(LARGE(I16:Q16,{1,2,3,4,5})),IF(COUNT(I16:Q16)=4,SUM(LARGE(I16:Q16,{1,2,3,4})),IF(COUNT(I16:Q16)=3,SUM(LARGE(I16:Q16,{1,2,3})),IF(COUNT(I16:Q16)=2,SUM(LARGE(I16:Q16,{1,2})),IF(COUNT(I16:Q16)=1,SUM(LARGE(I16:Q16,{1})),0)))))</f>
        <v>3480</v>
      </c>
      <c r="H16" s="150">
        <f t="shared" si="0"/>
        <v>6</v>
      </c>
      <c r="I16" s="71"/>
      <c r="J16" s="71">
        <v>880</v>
      </c>
      <c r="K16" s="71">
        <v>440</v>
      </c>
      <c r="L16" s="71">
        <v>880</v>
      </c>
      <c r="M16" s="71">
        <v>640</v>
      </c>
      <c r="N16" s="71">
        <v>440</v>
      </c>
      <c r="O16" s="71">
        <v>640</v>
      </c>
      <c r="P16" s="71"/>
      <c r="Q16" s="163"/>
    </row>
    <row r="17" spans="2:17" ht="12" x14ac:dyDescent="0.2">
      <c r="B17" s="69"/>
      <c r="C17" s="190">
        <v>8</v>
      </c>
      <c r="D17" s="70" t="s">
        <v>795</v>
      </c>
      <c r="E17" s="148" t="str">
        <f>IFERROR(VLOOKUP(D17,BD!$B:$D,2,FALSE),"")</f>
        <v>ZARDO</v>
      </c>
      <c r="F17" s="165">
        <f>IFERROR(VLOOKUP(D17,BD!$B:$D,3,FALSE),"")</f>
        <v>37481</v>
      </c>
      <c r="G17" s="149">
        <f>IF(COUNT(I17:Q17)&gt;=5,SUM(LARGE(I17:Q17,{1,2,3,4,5})),IF(COUNT(I17:Q17)=4,SUM(LARGE(I17:Q17,{1,2,3,4})),IF(COUNT(I17:Q17)=3,SUM(LARGE(I17:Q17,{1,2,3})),IF(COUNT(I17:Q17)=2,SUM(LARGE(I17:Q17,{1,2})),IF(COUNT(I17:Q17)=1,SUM(LARGE(I17:Q17,{1})),0)))))</f>
        <v>3240</v>
      </c>
      <c r="H17" s="150">
        <f t="shared" si="0"/>
        <v>6</v>
      </c>
      <c r="I17" s="71"/>
      <c r="J17" s="71">
        <v>640</v>
      </c>
      <c r="K17" s="71">
        <v>440</v>
      </c>
      <c r="L17" s="71">
        <v>880</v>
      </c>
      <c r="M17" s="71">
        <v>640</v>
      </c>
      <c r="N17" s="71">
        <v>440</v>
      </c>
      <c r="O17" s="71">
        <v>640</v>
      </c>
      <c r="P17" s="71"/>
      <c r="Q17" s="163"/>
    </row>
    <row r="18" spans="2:17" ht="12" x14ac:dyDescent="0.2">
      <c r="B18" s="69"/>
      <c r="C18" s="190">
        <v>9</v>
      </c>
      <c r="D18" s="2" t="s">
        <v>815</v>
      </c>
      <c r="E18" s="148" t="str">
        <f>IFERROR(VLOOKUP(D18,BD!$B:$D,2,FALSE),"")</f>
        <v>ASSVP</v>
      </c>
      <c r="F18" s="165">
        <f>IFERROR(VLOOKUP(D18,BD!$B:$D,3,FALSE),"")</f>
        <v>36969</v>
      </c>
      <c r="G18" s="149">
        <f>IF(COUNT(I18:Q18)&gt;=5,SUM(LARGE(I18:Q18,{1,2,3,4,5})),IF(COUNT(I18:Q18)=4,SUM(LARGE(I18:Q18,{1,2,3,4})),IF(COUNT(I18:Q18)=3,SUM(LARGE(I18:Q18,{1,2,3})),IF(COUNT(I18:Q18)=2,SUM(LARGE(I18:Q18,{1,2})),IF(COUNT(I18:Q18)=1,SUM(LARGE(I18:Q18,{1})),0)))))</f>
        <v>3120</v>
      </c>
      <c r="H18" s="150">
        <f t="shared" si="0"/>
        <v>5</v>
      </c>
      <c r="I18" s="71"/>
      <c r="J18" s="71">
        <v>640</v>
      </c>
      <c r="K18" s="71"/>
      <c r="L18" s="71">
        <v>400</v>
      </c>
      <c r="M18" s="71">
        <v>1120</v>
      </c>
      <c r="N18" s="71"/>
      <c r="O18" s="71">
        <v>640</v>
      </c>
      <c r="P18" s="71">
        <v>320</v>
      </c>
      <c r="Q18" s="163"/>
    </row>
    <row r="19" spans="2:17" ht="12" x14ac:dyDescent="0.2">
      <c r="B19" s="69"/>
      <c r="C19" s="190">
        <v>10</v>
      </c>
      <c r="D19" s="70" t="s">
        <v>727</v>
      </c>
      <c r="E19" s="148" t="str">
        <f>IFERROR(VLOOKUP(D19,BD!$B:$D,2,FALSE),"")</f>
        <v>PALOTINA</v>
      </c>
      <c r="F19" s="165">
        <f>IFERROR(VLOOKUP(D19,BD!$B:$D,3,FALSE),"")</f>
        <v>37368</v>
      </c>
      <c r="G19" s="149">
        <f>IF(COUNT(I19:Q19)&gt;=5,SUM(LARGE(I19:Q19,{1,2,3,4,5})),IF(COUNT(I19:Q19)=4,SUM(LARGE(I19:Q19,{1,2,3,4})),IF(COUNT(I19:Q19)=3,SUM(LARGE(I19:Q19,{1,2,3})),IF(COUNT(I19:Q19)=2,SUM(LARGE(I19:Q19,{1,2})),IF(COUNT(I19:Q19)=1,SUM(LARGE(I19:Q19,{1})),0)))))</f>
        <v>2480</v>
      </c>
      <c r="H19" s="150">
        <f t="shared" si="0"/>
        <v>4</v>
      </c>
      <c r="I19" s="71"/>
      <c r="J19" s="71">
        <v>880</v>
      </c>
      <c r="K19" s="71"/>
      <c r="L19" s="71">
        <v>400</v>
      </c>
      <c r="M19" s="71"/>
      <c r="N19" s="71"/>
      <c r="O19" s="71">
        <v>880</v>
      </c>
      <c r="P19" s="71">
        <v>320</v>
      </c>
      <c r="Q19" s="163"/>
    </row>
    <row r="20" spans="2:17" ht="12" x14ac:dyDescent="0.2">
      <c r="B20" s="69"/>
      <c r="C20" s="190">
        <v>11</v>
      </c>
      <c r="D20" s="70" t="s">
        <v>302</v>
      </c>
      <c r="E20" s="148" t="str">
        <f>IFERROR(VLOOKUP(D20,BD!$B:$D,2,FALSE),"")</f>
        <v>PIAMARTA</v>
      </c>
      <c r="F20" s="165">
        <f>IFERROR(VLOOKUP(D20,BD!$B:$D,3,FALSE),"")</f>
        <v>37623</v>
      </c>
      <c r="G20" s="149">
        <f>IF(COUNT(I20:Q20)&gt;=5,SUM(LARGE(I20:Q20,{1,2,3,4,5})),IF(COUNT(I20:Q20)=4,SUM(LARGE(I20:Q20,{1,2,3,4})),IF(COUNT(I20:Q20)=3,SUM(LARGE(I20:Q20,{1,2,3})),IF(COUNT(I20:Q20)=2,SUM(LARGE(I20:Q20,{1,2})),IF(COUNT(I20:Q20)=1,SUM(LARGE(I20:Q20,{1})),0)))))</f>
        <v>2040</v>
      </c>
      <c r="H20" s="150">
        <f t="shared" si="0"/>
        <v>2</v>
      </c>
      <c r="I20" s="71"/>
      <c r="J20" s="71"/>
      <c r="K20" s="71"/>
      <c r="L20" s="71"/>
      <c r="M20" s="71"/>
      <c r="N20" s="71"/>
      <c r="O20" s="71">
        <v>1360</v>
      </c>
      <c r="P20" s="71">
        <v>680</v>
      </c>
      <c r="Q20" s="163"/>
    </row>
    <row r="21" spans="2:17" ht="12" x14ac:dyDescent="0.2">
      <c r="B21" s="69"/>
      <c r="C21" s="190">
        <v>12</v>
      </c>
      <c r="D21" s="70" t="s">
        <v>730</v>
      </c>
      <c r="E21" s="148" t="str">
        <f>IFERROR(VLOOKUP(D21,BD!$B:$D,2,FALSE),"")</f>
        <v>PIAMARTA</v>
      </c>
      <c r="F21" s="165">
        <f>IFERROR(VLOOKUP(D21,BD!$B:$D,3,FALSE),"")</f>
        <v>37593</v>
      </c>
      <c r="G21" s="149">
        <f>IF(COUNT(I21:Q21)&gt;=5,SUM(LARGE(I21:Q21,{1,2,3,4,5})),IF(COUNT(I21:Q21)=4,SUM(LARGE(I21:Q21,{1,2,3,4})),IF(COUNT(I21:Q21)=3,SUM(LARGE(I21:Q21,{1,2,3})),IF(COUNT(I21:Q21)=2,SUM(LARGE(I21:Q21,{1,2})),IF(COUNT(I21:Q21)=1,SUM(LARGE(I21:Q21,{1})),0)))))</f>
        <v>1840</v>
      </c>
      <c r="H21" s="150">
        <f t="shared" si="0"/>
        <v>3</v>
      </c>
      <c r="I21" s="71"/>
      <c r="J21" s="71">
        <v>640</v>
      </c>
      <c r="K21" s="71"/>
      <c r="L21" s="71"/>
      <c r="M21" s="71"/>
      <c r="N21" s="71"/>
      <c r="O21" s="71">
        <v>880</v>
      </c>
      <c r="P21" s="71">
        <v>320</v>
      </c>
      <c r="Q21" s="163"/>
    </row>
    <row r="22" spans="2:17" ht="12" x14ac:dyDescent="0.2">
      <c r="B22" s="69"/>
      <c r="C22" s="190">
        <v>13</v>
      </c>
      <c r="D22" s="70" t="s">
        <v>299</v>
      </c>
      <c r="E22" s="148" t="str">
        <f>IFERROR(VLOOKUP(D22,BD!$B:$D,2,FALSE),"")</f>
        <v>PIAMARTA</v>
      </c>
      <c r="F22" s="165">
        <f>IFERROR(VLOOKUP(D22,BD!$B:$D,3,FALSE),"")</f>
        <v>37853</v>
      </c>
      <c r="G22" s="149">
        <f>IF(COUNT(I22:Q22)&gt;=5,SUM(LARGE(I22:Q22,{1,2,3,4,5})),IF(COUNT(I22:Q22)=4,SUM(LARGE(I22:Q22,{1,2,3,4})),IF(COUNT(I22:Q22)=3,SUM(LARGE(I22:Q22,{1,2,3})),IF(COUNT(I22:Q22)=2,SUM(LARGE(I22:Q22,{1,2})),IF(COUNT(I22:Q22)=1,SUM(LARGE(I22:Q22,{1})),0)))))</f>
        <v>1680</v>
      </c>
      <c r="H22" s="150">
        <f t="shared" si="0"/>
        <v>2</v>
      </c>
      <c r="I22" s="71"/>
      <c r="J22" s="71"/>
      <c r="K22" s="71"/>
      <c r="L22" s="71"/>
      <c r="M22" s="71"/>
      <c r="N22" s="71"/>
      <c r="O22" s="71">
        <v>1120</v>
      </c>
      <c r="P22" s="71">
        <v>560</v>
      </c>
      <c r="Q22" s="163"/>
    </row>
    <row r="23" spans="2:17" ht="12" x14ac:dyDescent="0.2">
      <c r="B23" s="69"/>
      <c r="C23" s="190">
        <v>14</v>
      </c>
      <c r="D23" s="70" t="s">
        <v>465</v>
      </c>
      <c r="E23" s="148" t="str">
        <f>IFERROR(VLOOKUP(D23,BD!$B:$D,2,FALSE),"")</f>
        <v>GRESFI</v>
      </c>
      <c r="F23" s="165">
        <f>IFERROR(VLOOKUP(D23,BD!$B:$D,3,FALSE),"")</f>
        <v>37480</v>
      </c>
      <c r="G23" s="149">
        <f>IF(COUNT(I23:Q23)&gt;=5,SUM(LARGE(I23:Q23,{1,2,3,4,5})),IF(COUNT(I23:Q23)=4,SUM(LARGE(I23:Q23,{1,2,3,4})),IF(COUNT(I23:Q23)=3,SUM(LARGE(I23:Q23,{1,2,3})),IF(COUNT(I23:Q23)=2,SUM(LARGE(I23:Q23,{1,2})),IF(COUNT(I23:Q23)=1,SUM(LARGE(I23:Q23,{1})),0)))))</f>
        <v>1600</v>
      </c>
      <c r="H23" s="150">
        <f t="shared" si="0"/>
        <v>1</v>
      </c>
      <c r="I23" s="71"/>
      <c r="J23" s="71">
        <v>1600</v>
      </c>
      <c r="K23" s="71"/>
      <c r="L23" s="71"/>
      <c r="M23" s="71"/>
      <c r="N23" s="71"/>
      <c r="O23" s="71"/>
      <c r="P23" s="71"/>
      <c r="Q23" s="163"/>
    </row>
    <row r="24" spans="2:17" ht="12" x14ac:dyDescent="0.2">
      <c r="B24" s="69"/>
      <c r="C24" s="190">
        <v>15</v>
      </c>
      <c r="D24" s="70" t="s">
        <v>483</v>
      </c>
      <c r="E24" s="148" t="str">
        <f>IFERROR(VLOOKUP(D24,BD!$B:$D,2,FALSE),"")</f>
        <v>PIAMARTA</v>
      </c>
      <c r="F24" s="165">
        <f>IFERROR(VLOOKUP(D24,BD!$B:$D,3,FALSE),"")</f>
        <v>36970</v>
      </c>
      <c r="G24" s="149">
        <f>IF(COUNT(I24:Q24)&gt;=5,SUM(LARGE(I24:Q24,{1,2,3,4,5})),IF(COUNT(I24:Q24)=4,SUM(LARGE(I24:Q24,{1,2,3,4})),IF(COUNT(I24:Q24)=3,SUM(LARGE(I24:Q24,{1,2,3})),IF(COUNT(I24:Q24)=2,SUM(LARGE(I24:Q24,{1,2})),IF(COUNT(I24:Q24)=1,SUM(LARGE(I24:Q24,{1})),0)))))</f>
        <v>1520</v>
      </c>
      <c r="H24" s="150">
        <f t="shared" si="0"/>
        <v>2</v>
      </c>
      <c r="I24" s="71"/>
      <c r="J24" s="71">
        <v>640</v>
      </c>
      <c r="K24" s="71"/>
      <c r="L24" s="71">
        <v>880</v>
      </c>
      <c r="M24" s="71"/>
      <c r="N24" s="71"/>
      <c r="O24" s="71"/>
      <c r="P24" s="71"/>
      <c r="Q24" s="163"/>
    </row>
    <row r="25" spans="2:17" ht="12" x14ac:dyDescent="0.2">
      <c r="B25" s="69"/>
      <c r="C25" s="190">
        <v>16</v>
      </c>
      <c r="D25" s="70" t="s">
        <v>280</v>
      </c>
      <c r="E25" s="148" t="str">
        <f>IFERROR(VLOOKUP(D25,BD!$B:$D,2,FALSE),"")</f>
        <v>ZARDO</v>
      </c>
      <c r="F25" s="165">
        <f>IFERROR(VLOOKUP(D25,BD!$B:$D,3,FALSE),"")</f>
        <v>37113</v>
      </c>
      <c r="G25" s="149">
        <f>IF(COUNT(I25:Q25)&gt;=5,SUM(LARGE(I25:Q25,{1,2,3,4,5})),IF(COUNT(I25:Q25)=4,SUM(LARGE(I25:Q25,{1,2,3,4})),IF(COUNT(I25:Q25)=3,SUM(LARGE(I25:Q25,{1,2,3})),IF(COUNT(I25:Q25)=2,SUM(LARGE(I25:Q25,{1,2})),IF(COUNT(I25:Q25)=1,SUM(LARGE(I25:Q25,{1})),0)))))</f>
        <v>1480</v>
      </c>
      <c r="H25" s="150">
        <f t="shared" si="0"/>
        <v>3</v>
      </c>
      <c r="I25" s="71"/>
      <c r="J25" s="71"/>
      <c r="K25" s="71">
        <v>440</v>
      </c>
      <c r="L25" s="71">
        <v>400</v>
      </c>
      <c r="M25" s="71">
        <v>640</v>
      </c>
      <c r="N25" s="71"/>
      <c r="O25" s="71"/>
      <c r="P25" s="71"/>
      <c r="Q25" s="163"/>
    </row>
    <row r="26" spans="2:17" ht="12" x14ac:dyDescent="0.2">
      <c r="B26" s="69"/>
      <c r="C26" s="190">
        <v>17</v>
      </c>
      <c r="D26" s="70" t="s">
        <v>818</v>
      </c>
      <c r="E26" s="148" t="str">
        <f>IFERROR(VLOOKUP(D26,BD!$B:$D,2,FALSE),"")</f>
        <v>ASSVP</v>
      </c>
      <c r="F26" s="165">
        <f>IFERROR(VLOOKUP(D26,BD!$B:$D,3,FALSE),"")</f>
        <v>37969</v>
      </c>
      <c r="G26" s="149">
        <f>IF(COUNT(I26:Q26)&gt;=5,SUM(LARGE(I26:Q26,{1,2,3,4,5})),IF(COUNT(I26:Q26)=4,SUM(LARGE(I26:Q26,{1,2,3,4})),IF(COUNT(I26:Q26)=3,SUM(LARGE(I26:Q26,{1,2,3})),IF(COUNT(I26:Q26)=2,SUM(LARGE(I26:Q26,{1,2})),IF(COUNT(I26:Q26)=1,SUM(LARGE(I26:Q26,{1})),0)))))</f>
        <v>1280</v>
      </c>
      <c r="H26" s="150">
        <f t="shared" si="0"/>
        <v>2</v>
      </c>
      <c r="I26" s="71"/>
      <c r="J26" s="71">
        <v>880</v>
      </c>
      <c r="K26" s="71"/>
      <c r="L26" s="71">
        <v>400</v>
      </c>
      <c r="M26" s="71"/>
      <c r="N26" s="71"/>
      <c r="O26" s="71"/>
      <c r="P26" s="71"/>
      <c r="Q26" s="163"/>
    </row>
    <row r="27" spans="2:17" ht="12" x14ac:dyDescent="0.2">
      <c r="B27" s="69"/>
      <c r="C27" s="190">
        <v>18</v>
      </c>
      <c r="D27" s="70" t="s">
        <v>486</v>
      </c>
      <c r="E27" s="148" t="str">
        <f>IFERROR(VLOOKUP(D27,BD!$B:$D,2,FALSE),"")</f>
        <v>GRESFI</v>
      </c>
      <c r="F27" s="165">
        <f>IFERROR(VLOOKUP(D27,BD!$B:$D,3,FALSE),"")</f>
        <v>37574</v>
      </c>
      <c r="G27" s="149">
        <f>IF(COUNT(I27:Q27)&gt;=5,SUM(LARGE(I27:Q27,{1,2,3,4,5})),IF(COUNT(I27:Q27)=4,SUM(LARGE(I27:Q27,{1,2,3,4})),IF(COUNT(I27:Q27)=3,SUM(LARGE(I27:Q27,{1,2,3})),IF(COUNT(I27:Q27)=2,SUM(LARGE(I27:Q27,{1,2})),IF(COUNT(I27:Q27)=1,SUM(LARGE(I27:Q27,{1})),0)))))</f>
        <v>1040</v>
      </c>
      <c r="H27" s="150">
        <f t="shared" si="0"/>
        <v>2</v>
      </c>
      <c r="I27" s="71"/>
      <c r="J27" s="71"/>
      <c r="K27" s="71"/>
      <c r="L27" s="71">
        <v>400</v>
      </c>
      <c r="M27" s="71">
        <v>640</v>
      </c>
      <c r="N27" s="71"/>
      <c r="O27" s="71"/>
      <c r="P27" s="71"/>
      <c r="Q27" s="163"/>
    </row>
    <row r="28" spans="2:17" ht="12" x14ac:dyDescent="0.2">
      <c r="B28" s="69"/>
      <c r="C28" s="190"/>
      <c r="D28" s="70" t="s">
        <v>213</v>
      </c>
      <c r="E28" s="148" t="str">
        <f>IFERROR(VLOOKUP(D28,BD!$B:$D,2,FALSE),"")</f>
        <v>GRESFI</v>
      </c>
      <c r="F28" s="165">
        <f>IFERROR(VLOOKUP(D28,BD!$B:$D,3,FALSE),"")</f>
        <v>37055</v>
      </c>
      <c r="G28" s="149">
        <f>IF(COUNT(I28:Q28)&gt;=5,SUM(LARGE(I28:Q28,{1,2,3,4,5})),IF(COUNT(I28:Q28)=4,SUM(LARGE(I28:Q28,{1,2,3,4})),IF(COUNT(I28:Q28)=3,SUM(LARGE(I28:Q28,{1,2,3})),IF(COUNT(I28:Q28)=2,SUM(LARGE(I28:Q28,{1,2})),IF(COUNT(I28:Q28)=1,SUM(LARGE(I28:Q28,{1})),0)))))</f>
        <v>1040</v>
      </c>
      <c r="H28" s="150">
        <f t="shared" si="0"/>
        <v>2</v>
      </c>
      <c r="I28" s="71"/>
      <c r="J28" s="71"/>
      <c r="K28" s="71"/>
      <c r="L28" s="71">
        <v>400</v>
      </c>
      <c r="M28" s="71">
        <v>640</v>
      </c>
      <c r="N28" s="71"/>
      <c r="O28" s="71"/>
      <c r="P28" s="71"/>
      <c r="Q28" s="163"/>
    </row>
    <row r="29" spans="2:17" ht="12" x14ac:dyDescent="0.2">
      <c r="B29" s="69"/>
      <c r="C29" s="190">
        <v>20</v>
      </c>
      <c r="D29" s="70" t="s">
        <v>492</v>
      </c>
      <c r="E29" s="148" t="str">
        <f>IFERROR(VLOOKUP(D29,BD!$B:$D,2,FALSE),"")</f>
        <v>PIAMARTA</v>
      </c>
      <c r="F29" s="165">
        <f>IFERROR(VLOOKUP(D29,BD!$B:$D,3,FALSE),"")</f>
        <v>37809</v>
      </c>
      <c r="G29" s="149">
        <f>IF(COUNT(I29:Q29)&gt;=5,SUM(LARGE(I29:Q29,{1,2,3,4,5})),IF(COUNT(I29:Q29)=4,SUM(LARGE(I29:Q29,{1,2,3,4})),IF(COUNT(I29:Q29)=3,SUM(LARGE(I29:Q29,{1,2,3})),IF(COUNT(I29:Q29)=2,SUM(LARGE(I29:Q29,{1,2})),IF(COUNT(I29:Q29)=1,SUM(LARGE(I29:Q29,{1})),0)))))</f>
        <v>960</v>
      </c>
      <c r="H29" s="150">
        <f t="shared" si="0"/>
        <v>2</v>
      </c>
      <c r="I29" s="71"/>
      <c r="J29" s="71"/>
      <c r="K29" s="71"/>
      <c r="L29" s="71"/>
      <c r="M29" s="71"/>
      <c r="N29" s="71"/>
      <c r="O29" s="71">
        <v>640</v>
      </c>
      <c r="P29" s="71">
        <v>320</v>
      </c>
      <c r="Q29" s="163"/>
    </row>
    <row r="30" spans="2:17" ht="12" x14ac:dyDescent="0.2">
      <c r="B30" s="69"/>
      <c r="C30" s="190">
        <v>21</v>
      </c>
      <c r="D30" s="70" t="s">
        <v>240</v>
      </c>
      <c r="E30" s="148" t="str">
        <f>IFERROR(VLOOKUP(D30,BD!$B:$D,2,FALSE),"")</f>
        <v>ASSVP</v>
      </c>
      <c r="F30" s="165">
        <f>IFERROR(VLOOKUP(D30,BD!$B:$D,3,FALSE),"")</f>
        <v>37214</v>
      </c>
      <c r="G30" s="149">
        <f>IF(COUNT(I30:Q30)&gt;=5,SUM(LARGE(I30:Q30,{1,2,3,4,5})),IF(COUNT(I30:Q30)=4,SUM(LARGE(I30:Q30,{1,2,3,4})),IF(COUNT(I30:Q30)=3,SUM(LARGE(I30:Q30,{1,2,3})),IF(COUNT(I30:Q30)=2,SUM(LARGE(I30:Q30,{1,2})),IF(COUNT(I30:Q30)=1,SUM(LARGE(I30:Q30,{1})),0)))))</f>
        <v>800</v>
      </c>
      <c r="H30" s="150">
        <f t="shared" si="0"/>
        <v>1</v>
      </c>
      <c r="I30" s="71"/>
      <c r="J30" s="71"/>
      <c r="K30" s="71"/>
      <c r="L30" s="71"/>
      <c r="M30" s="71"/>
      <c r="N30" s="71"/>
      <c r="O30" s="71"/>
      <c r="P30" s="71">
        <v>800</v>
      </c>
      <c r="Q30" s="163"/>
    </row>
    <row r="31" spans="2:17" ht="12" x14ac:dyDescent="0.2">
      <c r="B31" s="69"/>
      <c r="C31" s="190">
        <v>22</v>
      </c>
      <c r="D31" s="70" t="s">
        <v>484</v>
      </c>
      <c r="E31" s="148" t="str">
        <f>IFERROR(VLOOKUP(D31,BD!$B:$D,2,FALSE),"")</f>
        <v>PALOTINA</v>
      </c>
      <c r="F31" s="165">
        <f>IFERROR(VLOOKUP(D31,BD!$B:$D,3,FALSE),"")</f>
        <v>37483</v>
      </c>
      <c r="G31" s="149">
        <f>IF(COUNT(I31:Q31)&gt;=5,SUM(LARGE(I31:Q31,{1,2,3,4,5})),IF(COUNT(I31:Q31)=4,SUM(LARGE(I31:Q31,{1,2,3,4})),IF(COUNT(I31:Q31)=3,SUM(LARGE(I31:Q31,{1,2,3})),IF(COUNT(I31:Q31)=2,SUM(LARGE(I31:Q31,{1,2})),IF(COUNT(I31:Q31)=1,SUM(LARGE(I31:Q31,{1})),0)))))</f>
        <v>640</v>
      </c>
      <c r="H31" s="150">
        <f t="shared" si="0"/>
        <v>1</v>
      </c>
      <c r="I31" s="71"/>
      <c r="J31" s="71">
        <v>640</v>
      </c>
      <c r="K31" s="71"/>
      <c r="L31" s="71"/>
      <c r="M31" s="71"/>
      <c r="N31" s="71"/>
      <c r="O31" s="71"/>
      <c r="P31" s="71"/>
      <c r="Q31" s="163"/>
    </row>
    <row r="32" spans="2:17" ht="12" x14ac:dyDescent="0.2">
      <c r="B32" s="69"/>
      <c r="C32" s="190"/>
      <c r="D32" s="70" t="s">
        <v>427</v>
      </c>
      <c r="E32" s="148" t="str">
        <f>IFERROR(VLOOKUP(D32,BD!$B:$D,2,FALSE),"")</f>
        <v>SMCC</v>
      </c>
      <c r="F32" s="165">
        <f>IFERROR(VLOOKUP(D32,BD!$B:$D,3,FALSE),"")</f>
        <v>37971</v>
      </c>
      <c r="G32" s="149">
        <f>IF(COUNT(I32:Q32)&gt;=5,SUM(LARGE(I32:Q32,{1,2,3,4,5})),IF(COUNT(I32:Q32)=4,SUM(LARGE(I32:Q32,{1,2,3,4})),IF(COUNT(I32:Q32)=3,SUM(LARGE(I32:Q32,{1,2,3})),IF(COUNT(I32:Q32)=2,SUM(LARGE(I32:Q32,{1,2})),IF(COUNT(I32:Q32)=1,SUM(LARGE(I32:Q32,{1})),0)))))</f>
        <v>640</v>
      </c>
      <c r="H32" s="150">
        <f t="shared" si="0"/>
        <v>1</v>
      </c>
      <c r="I32" s="71"/>
      <c r="J32" s="71"/>
      <c r="K32" s="71"/>
      <c r="L32" s="71"/>
      <c r="M32" s="71"/>
      <c r="N32" s="71"/>
      <c r="O32" s="71">
        <v>640</v>
      </c>
      <c r="P32" s="71"/>
      <c r="Q32" s="163"/>
    </row>
    <row r="33" spans="2:17" ht="12" x14ac:dyDescent="0.2">
      <c r="B33" s="69"/>
      <c r="C33" s="190">
        <v>24</v>
      </c>
      <c r="D33" s="70" t="s">
        <v>246</v>
      </c>
      <c r="E33" s="148" t="str">
        <f>IFERROR(VLOOKUP(D33,BD!$B:$D,2,FALSE),"")</f>
        <v>ATACAR</v>
      </c>
      <c r="F33" s="165">
        <f>IFERROR(VLOOKUP(D33,BD!$B:$D,3,FALSE),"")</f>
        <v>0</v>
      </c>
      <c r="G33" s="149">
        <f>IF(COUNT(I33:Q33)&gt;=5,SUM(LARGE(I33:Q33,{1,2,3,4,5})),IF(COUNT(I33:Q33)=4,SUM(LARGE(I33:Q33,{1,2,3,4})),IF(COUNT(I33:Q33)=3,SUM(LARGE(I33:Q33,{1,2,3})),IF(COUNT(I33:Q33)=2,SUM(LARGE(I33:Q33,{1,2})),IF(COUNT(I33:Q33)=1,SUM(LARGE(I33:Q33,{1})),0)))))</f>
        <v>560</v>
      </c>
      <c r="H33" s="150">
        <f t="shared" si="0"/>
        <v>1</v>
      </c>
      <c r="I33" s="71"/>
      <c r="J33" s="71"/>
      <c r="K33" s="71"/>
      <c r="L33" s="71"/>
      <c r="M33" s="71"/>
      <c r="N33" s="71"/>
      <c r="O33" s="71"/>
      <c r="P33" s="71">
        <v>560</v>
      </c>
      <c r="Q33" s="163"/>
    </row>
    <row r="34" spans="2:17" ht="12" x14ac:dyDescent="0.2">
      <c r="B34" s="69"/>
      <c r="C34" s="190">
        <v>25</v>
      </c>
      <c r="D34" s="2" t="s">
        <v>485</v>
      </c>
      <c r="E34" s="148" t="str">
        <f>IFERROR(VLOOKUP(D34,BD!$B:$D,2,FALSE),"")</f>
        <v>GRESFI</v>
      </c>
      <c r="F34" s="165">
        <f>IFERROR(VLOOKUP(D34,BD!$B:$D,3,FALSE),"")</f>
        <v>37035</v>
      </c>
      <c r="G34" s="149">
        <f>IF(COUNT(I34:Q34)&gt;=5,SUM(LARGE(I34:Q34,{1,2,3,4,5})),IF(COUNT(I34:Q34)=4,SUM(LARGE(I34:Q34,{1,2,3,4})),IF(COUNT(I34:Q34)=3,SUM(LARGE(I34:Q34,{1,2,3})),IF(COUNT(I34:Q34)=2,SUM(LARGE(I34:Q34,{1,2})),IF(COUNT(I34:Q34)=1,SUM(LARGE(I34:Q34,{1})),0)))))</f>
        <v>400</v>
      </c>
      <c r="H34" s="150">
        <f t="shared" si="0"/>
        <v>1</v>
      </c>
      <c r="I34" s="71"/>
      <c r="J34" s="71"/>
      <c r="K34" s="71"/>
      <c r="L34" s="71">
        <v>400</v>
      </c>
      <c r="M34" s="71"/>
      <c r="N34" s="71"/>
      <c r="O34" s="71"/>
      <c r="P34" s="71"/>
      <c r="Q34" s="163"/>
    </row>
    <row r="35" spans="2:17" ht="12" x14ac:dyDescent="0.2">
      <c r="B35" s="69"/>
      <c r="C35" s="190"/>
      <c r="D35" s="70" t="s">
        <v>168</v>
      </c>
      <c r="E35" s="148" t="str">
        <f>IFERROR(VLOOKUP(D35,BD!$B:$D,2,FALSE),"")</f>
        <v>ACENB</v>
      </c>
      <c r="F35" s="165">
        <f>IFERROR(VLOOKUP(D35,BD!$B:$D,3,FALSE),"")</f>
        <v>37231</v>
      </c>
      <c r="G35" s="149">
        <f>IF(COUNT(I35:Q35)&gt;=5,SUM(LARGE(I35:Q35,{1,2,3,4,5})),IF(COUNT(I35:Q35)=4,SUM(LARGE(I35:Q35,{1,2,3,4})),IF(COUNT(I35:Q35)=3,SUM(LARGE(I35:Q35,{1,2,3})),IF(COUNT(I35:Q35)=2,SUM(LARGE(I35:Q35,{1,2})),IF(COUNT(I35:Q35)=1,SUM(LARGE(I35:Q35,{1})),0)))))</f>
        <v>400</v>
      </c>
      <c r="H35" s="150">
        <f t="shared" si="0"/>
        <v>1</v>
      </c>
      <c r="I35" s="71"/>
      <c r="J35" s="71"/>
      <c r="K35" s="71"/>
      <c r="L35" s="71">
        <v>400</v>
      </c>
      <c r="M35" s="71"/>
      <c r="N35" s="71"/>
      <c r="O35" s="71"/>
      <c r="P35" s="71"/>
      <c r="Q35" s="163"/>
    </row>
    <row r="36" spans="2:17" ht="12" x14ac:dyDescent="0.2">
      <c r="B36" s="69"/>
      <c r="C36" s="190"/>
      <c r="D36" s="70" t="s">
        <v>487</v>
      </c>
      <c r="E36" s="148" t="str">
        <f>IFERROR(VLOOKUP(D36,BD!$B:$D,2,FALSE),"")</f>
        <v>ACENB</v>
      </c>
      <c r="F36" s="165">
        <f>IFERROR(VLOOKUP(D36,BD!$B:$D,3,FALSE),"")</f>
        <v>37071</v>
      </c>
      <c r="G36" s="149">
        <f>IF(COUNT(I36:Q36)&gt;=5,SUM(LARGE(I36:Q36,{1,2,3,4,5})),IF(COUNT(I36:Q36)=4,SUM(LARGE(I36:Q36,{1,2,3,4})),IF(COUNT(I36:Q36)=3,SUM(LARGE(I36:Q36,{1,2,3})),IF(COUNT(I36:Q36)=2,SUM(LARGE(I36:Q36,{1,2})),IF(COUNT(I36:Q36)=1,SUM(LARGE(I36:Q36,{1})),0)))))</f>
        <v>400</v>
      </c>
      <c r="H36" s="150">
        <f t="shared" si="0"/>
        <v>1</v>
      </c>
      <c r="I36" s="71"/>
      <c r="J36" s="71"/>
      <c r="K36" s="71"/>
      <c r="L36" s="71">
        <v>400</v>
      </c>
      <c r="M36" s="71"/>
      <c r="N36" s="71"/>
      <c r="O36" s="71"/>
      <c r="P36" s="71"/>
      <c r="Q36" s="163"/>
    </row>
    <row r="37" spans="2:17" ht="12" x14ac:dyDescent="0.2">
      <c r="B37" s="69"/>
      <c r="C37" s="177"/>
      <c r="D37" s="70"/>
      <c r="E37" s="148" t="str">
        <f>IFERROR(VLOOKUP(D37,BD!$B:$D,2,FALSE),"")</f>
        <v/>
      </c>
      <c r="F37" s="165" t="str">
        <f>IFERROR(VLOOKUP(D37,BD!$B:$D,3,FALSE),"")</f>
        <v/>
      </c>
      <c r="G37" s="149">
        <f>IF(COUNT(I37:Q37)&gt;=5,SUM(LARGE(I37:Q37,{1,2,3,4,5})),IF(COUNT(I37:Q37)=4,SUM(LARGE(I37:Q37,{1,2,3,4})),IF(COUNT(I37:Q37)=3,SUM(LARGE(I37:Q37,{1,2,3})),IF(COUNT(I37:Q37)=2,SUM(LARGE(I37:Q37,{1,2})),IF(COUNT(I37:Q37)=1,SUM(LARGE(I37:Q37,{1})),0)))))</f>
        <v>0</v>
      </c>
      <c r="H37" s="150">
        <f t="shared" ref="H37:H41" si="1">COUNT(I37:Q37)-COUNTIF(I37:Q37,"=0")</f>
        <v>0</v>
      </c>
      <c r="I37" s="71"/>
      <c r="J37" s="71"/>
      <c r="K37" s="71"/>
      <c r="L37" s="71"/>
      <c r="M37" s="71"/>
      <c r="N37" s="71"/>
      <c r="O37" s="71"/>
      <c r="P37" s="71"/>
      <c r="Q37" s="163"/>
    </row>
    <row r="38" spans="2:17" ht="12" x14ac:dyDescent="0.2">
      <c r="B38" s="69"/>
      <c r="C38" s="177"/>
      <c r="D38" s="70"/>
      <c r="E38" s="148" t="str">
        <f>IFERROR(VLOOKUP(D38,BD!$B:$D,2,FALSE),"")</f>
        <v/>
      </c>
      <c r="F38" s="165" t="str">
        <f>IFERROR(VLOOKUP(D38,BD!$B:$D,3,FALSE),"")</f>
        <v/>
      </c>
      <c r="G38" s="149">
        <f>IF(COUNT(I38:Q38)&gt;=5,SUM(LARGE(I38:Q38,{1,2,3,4,5})),IF(COUNT(I38:Q38)=4,SUM(LARGE(I38:Q38,{1,2,3,4})),IF(COUNT(I38:Q38)=3,SUM(LARGE(I38:Q38,{1,2,3})),IF(COUNT(I38:Q38)=2,SUM(LARGE(I38:Q38,{1,2})),IF(COUNT(I38:Q38)=1,SUM(LARGE(I38:Q38,{1})),0)))))</f>
        <v>0</v>
      </c>
      <c r="H38" s="150">
        <f t="shared" si="1"/>
        <v>0</v>
      </c>
      <c r="I38" s="71"/>
      <c r="J38" s="71"/>
      <c r="K38" s="71"/>
      <c r="L38" s="71"/>
      <c r="M38" s="71"/>
      <c r="N38" s="71"/>
      <c r="O38" s="71"/>
      <c r="P38" s="71"/>
      <c r="Q38" s="163"/>
    </row>
    <row r="39" spans="2:17" ht="12" x14ac:dyDescent="0.2">
      <c r="B39" s="69"/>
      <c r="C39" s="168"/>
      <c r="D39" s="70"/>
      <c r="E39" s="148" t="str">
        <f>IFERROR(VLOOKUP(D39,BD!$B:$D,2,FALSE),"")</f>
        <v/>
      </c>
      <c r="F39" s="165" t="str">
        <f>IFERROR(VLOOKUP(D39,BD!$B:$D,3,FALSE),"")</f>
        <v/>
      </c>
      <c r="G39" s="149">
        <f>IF(COUNT(I39:Q39)&gt;=5,SUM(LARGE(I39:Q39,{1,2,3,4,5})),IF(COUNT(I39:Q39)=4,SUM(LARGE(I39:Q39,{1,2,3,4})),IF(COUNT(I39:Q39)=3,SUM(LARGE(I39:Q39,{1,2,3})),IF(COUNT(I39:Q39)=2,SUM(LARGE(I39:Q39,{1,2})),IF(COUNT(I39:Q39)=1,SUM(LARGE(I39:Q39,{1})),0)))))</f>
        <v>0</v>
      </c>
      <c r="H39" s="150">
        <f t="shared" si="1"/>
        <v>0</v>
      </c>
      <c r="I39" s="71"/>
      <c r="J39" s="71"/>
      <c r="K39" s="71"/>
      <c r="L39" s="71"/>
      <c r="M39" s="71"/>
      <c r="N39" s="71"/>
      <c r="O39" s="71"/>
      <c r="P39" s="71"/>
      <c r="Q39" s="163"/>
    </row>
    <row r="40" spans="2:17" ht="12" x14ac:dyDescent="0.2">
      <c r="B40" s="69"/>
      <c r="C40" s="168"/>
      <c r="D40" s="70"/>
      <c r="E40" s="148" t="str">
        <f>IFERROR(VLOOKUP(D40,BD!$B:$D,2,FALSE),"")</f>
        <v/>
      </c>
      <c r="F40" s="165" t="str">
        <f>IFERROR(VLOOKUP(D40,BD!$B:$D,3,FALSE),"")</f>
        <v/>
      </c>
      <c r="G40" s="149">
        <f>IF(COUNT(I40:Q40)&gt;=5,SUM(LARGE(I40:Q40,{1,2,3,4,5})),IF(COUNT(I40:Q40)=4,SUM(LARGE(I40:Q40,{1,2,3,4})),IF(COUNT(I40:Q40)=3,SUM(LARGE(I40:Q40,{1,2,3})),IF(COUNT(I40:Q40)=2,SUM(LARGE(I40:Q40,{1,2})),IF(COUNT(I40:Q40)=1,SUM(LARGE(I40:Q40,{1})),0)))))</f>
        <v>0</v>
      </c>
      <c r="H40" s="150">
        <f t="shared" si="1"/>
        <v>0</v>
      </c>
      <c r="I40" s="71"/>
      <c r="J40" s="71"/>
      <c r="K40" s="71"/>
      <c r="L40" s="71"/>
      <c r="M40" s="71"/>
      <c r="N40" s="71"/>
      <c r="O40" s="71"/>
      <c r="P40" s="71"/>
      <c r="Q40" s="163"/>
    </row>
    <row r="41" spans="2:17" ht="12" x14ac:dyDescent="0.2">
      <c r="B41" s="69"/>
      <c r="C41" s="168"/>
      <c r="D41" s="70"/>
      <c r="E41" s="148" t="str">
        <f>IFERROR(VLOOKUP(D41,BD!$B:$D,2,FALSE),"")</f>
        <v/>
      </c>
      <c r="F41" s="165" t="str">
        <f>IFERROR(VLOOKUP(D41,BD!$B:$D,3,FALSE),"")</f>
        <v/>
      </c>
      <c r="G41" s="149">
        <f>IF(COUNT(I41:Q41)&gt;=5,SUM(LARGE(I41:Q41,{1,2,3,4,5})),IF(COUNT(I41:Q41)=4,SUM(LARGE(I41:Q41,{1,2,3,4})),IF(COUNT(I41:Q41)=3,SUM(LARGE(I41:Q41,{1,2,3})),IF(COUNT(I41:Q41)=2,SUM(LARGE(I41:Q41,{1,2})),IF(COUNT(I41:Q41)=1,SUM(LARGE(I41:Q41,{1})),0)))))</f>
        <v>0</v>
      </c>
      <c r="H41" s="150">
        <f t="shared" si="1"/>
        <v>0</v>
      </c>
      <c r="I41" s="71"/>
      <c r="J41" s="71"/>
      <c r="K41" s="71"/>
      <c r="L41" s="71"/>
      <c r="M41" s="71"/>
      <c r="N41" s="71"/>
      <c r="O41" s="71"/>
      <c r="P41" s="71"/>
      <c r="Q41" s="163"/>
    </row>
    <row r="42" spans="2:17" ht="12" x14ac:dyDescent="0.2">
      <c r="B42" s="69"/>
      <c r="C42" s="168"/>
      <c r="D42" s="70"/>
      <c r="E42" s="148" t="str">
        <f>IFERROR(VLOOKUP(D42,BD!$B:$D,2,FALSE),"")</f>
        <v/>
      </c>
      <c r="F42" s="165" t="str">
        <f>IFERROR(VLOOKUP(D42,BD!$B:$D,3,FALSE),"")</f>
        <v/>
      </c>
      <c r="G42" s="149">
        <f>IF(COUNT(I42:Q42)&gt;=5,SUM(LARGE(I42:Q42,{1,2,3,4,5})),IF(COUNT(I42:Q42)=4,SUM(LARGE(I42:Q42,{1,2,3,4})),IF(COUNT(I42:Q42)=3,SUM(LARGE(I42:Q42,{1,2,3})),IF(COUNT(I42:Q42)=2,SUM(LARGE(I42:Q42,{1,2})),IF(COUNT(I42:Q42)=1,SUM(LARGE(I42:Q42,{1})),0)))))</f>
        <v>0</v>
      </c>
      <c r="H42" s="150">
        <f t="shared" ref="H42:H69" si="2">COUNT(I42:Q42)-COUNTIF(I42:Q42,"=0")</f>
        <v>0</v>
      </c>
      <c r="I42" s="71"/>
      <c r="J42" s="71"/>
      <c r="K42" s="71"/>
      <c r="L42" s="71"/>
      <c r="M42" s="71"/>
      <c r="N42" s="71"/>
      <c r="O42" s="71"/>
      <c r="P42" s="71"/>
      <c r="Q42" s="163"/>
    </row>
    <row r="43" spans="2:17" ht="12" x14ac:dyDescent="0.2">
      <c r="B43" s="69"/>
      <c r="C43" s="168"/>
      <c r="D43" s="70"/>
      <c r="E43" s="148" t="str">
        <f>IFERROR(VLOOKUP(D43,BD!$B:$D,2,FALSE),"")</f>
        <v/>
      </c>
      <c r="F43" s="165" t="str">
        <f>IFERROR(VLOOKUP(D43,BD!$B:$D,3,FALSE),"")</f>
        <v/>
      </c>
      <c r="G43" s="149">
        <f>IF(COUNT(I43:Q43)&gt;=5,SUM(LARGE(I43:Q43,{1,2,3,4,5})),IF(COUNT(I43:Q43)=4,SUM(LARGE(I43:Q43,{1,2,3,4})),IF(COUNT(I43:Q43)=3,SUM(LARGE(I43:Q43,{1,2,3})),IF(COUNT(I43:Q43)=2,SUM(LARGE(I43:Q43,{1,2})),IF(COUNT(I43:Q43)=1,SUM(LARGE(I43:Q43,{1})),0)))))</f>
        <v>0</v>
      </c>
      <c r="H43" s="150">
        <f t="shared" si="2"/>
        <v>0</v>
      </c>
      <c r="I43" s="71"/>
      <c r="J43" s="71"/>
      <c r="K43" s="71"/>
      <c r="L43" s="71"/>
      <c r="M43" s="71"/>
      <c r="N43" s="71"/>
      <c r="O43" s="71"/>
      <c r="P43" s="71"/>
      <c r="Q43" s="163"/>
    </row>
    <row r="44" spans="2:17" ht="12" x14ac:dyDescent="0.2">
      <c r="B44" s="69"/>
      <c r="C44" s="168"/>
      <c r="D44" s="70"/>
      <c r="E44" s="148" t="str">
        <f>IFERROR(VLOOKUP(D44,BD!$B:$D,2,FALSE),"")</f>
        <v/>
      </c>
      <c r="F44" s="165" t="str">
        <f>IFERROR(VLOOKUP(D44,BD!$B:$D,3,FALSE),"")</f>
        <v/>
      </c>
      <c r="G44" s="149">
        <f>IF(COUNT(I44:Q44)&gt;=5,SUM(LARGE(I44:Q44,{1,2,3,4,5})),IF(COUNT(I44:Q44)=4,SUM(LARGE(I44:Q44,{1,2,3,4})),IF(COUNT(I44:Q44)=3,SUM(LARGE(I44:Q44,{1,2,3})),IF(COUNT(I44:Q44)=2,SUM(LARGE(I44:Q44,{1,2})),IF(COUNT(I44:Q44)=1,SUM(LARGE(I44:Q44,{1})),0)))))</f>
        <v>0</v>
      </c>
      <c r="H44" s="150">
        <f t="shared" si="2"/>
        <v>0</v>
      </c>
      <c r="I44" s="71"/>
      <c r="J44" s="71"/>
      <c r="K44" s="71"/>
      <c r="L44" s="71"/>
      <c r="M44" s="71"/>
      <c r="N44" s="71"/>
      <c r="O44" s="71"/>
      <c r="P44" s="71"/>
      <c r="Q44" s="163"/>
    </row>
    <row r="45" spans="2:17" ht="12" x14ac:dyDescent="0.2">
      <c r="B45" s="69"/>
      <c r="C45" s="168"/>
      <c r="D45" s="70"/>
      <c r="E45" s="148" t="str">
        <f>IFERROR(VLOOKUP(D45,BD!$B:$D,2,FALSE),"")</f>
        <v/>
      </c>
      <c r="F45" s="165" t="str">
        <f>IFERROR(VLOOKUP(D45,BD!$B:$D,3,FALSE),"")</f>
        <v/>
      </c>
      <c r="G45" s="149">
        <f>IF(COUNT(I45:Q45)&gt;=5,SUM(LARGE(I45:Q45,{1,2,3,4,5})),IF(COUNT(I45:Q45)=4,SUM(LARGE(I45:Q45,{1,2,3,4})),IF(COUNT(I45:Q45)=3,SUM(LARGE(I45:Q45,{1,2,3})),IF(COUNT(I45:Q45)=2,SUM(LARGE(I45:Q45,{1,2})),IF(COUNT(I45:Q45)=1,SUM(LARGE(I45:Q45,{1})),0)))))</f>
        <v>0</v>
      </c>
      <c r="H45" s="150">
        <f t="shared" si="2"/>
        <v>0</v>
      </c>
      <c r="I45" s="71"/>
      <c r="J45" s="71"/>
      <c r="K45" s="71"/>
      <c r="L45" s="71"/>
      <c r="M45" s="71"/>
      <c r="N45" s="71"/>
      <c r="O45" s="71"/>
      <c r="P45" s="71"/>
      <c r="Q45" s="163"/>
    </row>
    <row r="46" spans="2:17" ht="12" x14ac:dyDescent="0.2">
      <c r="B46" s="69"/>
      <c r="C46" s="168"/>
      <c r="D46" s="70"/>
      <c r="E46" s="148" t="str">
        <f>IFERROR(VLOOKUP(D46,BD!$B:$D,2,FALSE),"")</f>
        <v/>
      </c>
      <c r="F46" s="165" t="str">
        <f>IFERROR(VLOOKUP(D46,BD!$B:$D,3,FALSE),"")</f>
        <v/>
      </c>
      <c r="G46" s="149">
        <f>IF(COUNT(I46:Q46)&gt;=5,SUM(LARGE(I46:Q46,{1,2,3,4,5})),IF(COUNT(I46:Q46)=4,SUM(LARGE(I46:Q46,{1,2,3,4})),IF(COUNT(I46:Q46)=3,SUM(LARGE(I46:Q46,{1,2,3})),IF(COUNT(I46:Q46)=2,SUM(LARGE(I46:Q46,{1,2})),IF(COUNT(I46:Q46)=1,SUM(LARGE(I46:Q46,{1})),0)))))</f>
        <v>0</v>
      </c>
      <c r="H46" s="150">
        <f t="shared" si="2"/>
        <v>0</v>
      </c>
      <c r="I46" s="71"/>
      <c r="J46" s="71"/>
      <c r="K46" s="71"/>
      <c r="L46" s="71"/>
      <c r="M46" s="71"/>
      <c r="N46" s="71"/>
      <c r="O46" s="71"/>
      <c r="P46" s="71"/>
      <c r="Q46" s="163"/>
    </row>
    <row r="47" spans="2:17" ht="12" x14ac:dyDescent="0.2">
      <c r="B47" s="69"/>
      <c r="C47" s="168"/>
      <c r="D47" s="70"/>
      <c r="E47" s="148" t="str">
        <f>IFERROR(VLOOKUP(D47,BD!$B:$D,2,FALSE),"")</f>
        <v/>
      </c>
      <c r="F47" s="165" t="str">
        <f>IFERROR(VLOOKUP(D47,BD!$B:$D,3,FALSE),"")</f>
        <v/>
      </c>
      <c r="G47" s="149">
        <f>IF(COUNT(I47:Q47)&gt;=5,SUM(LARGE(I47:Q47,{1,2,3,4,5})),IF(COUNT(I47:Q47)=4,SUM(LARGE(I47:Q47,{1,2,3,4})),IF(COUNT(I47:Q47)=3,SUM(LARGE(I47:Q47,{1,2,3})),IF(COUNT(I47:Q47)=2,SUM(LARGE(I47:Q47,{1,2})),IF(COUNT(I47:Q47)=1,SUM(LARGE(I47:Q47,{1})),0)))))</f>
        <v>0</v>
      </c>
      <c r="H47" s="150">
        <f t="shared" si="2"/>
        <v>0</v>
      </c>
      <c r="I47" s="71"/>
      <c r="J47" s="71"/>
      <c r="K47" s="71"/>
      <c r="L47" s="71"/>
      <c r="M47" s="71"/>
      <c r="N47" s="71"/>
      <c r="O47" s="71"/>
      <c r="P47" s="71"/>
      <c r="Q47" s="163"/>
    </row>
    <row r="48" spans="2:17" ht="12" x14ac:dyDescent="0.2">
      <c r="B48" s="69"/>
      <c r="C48" s="168"/>
      <c r="D48" s="70"/>
      <c r="E48" s="148" t="str">
        <f>IFERROR(VLOOKUP(D48,BD!$B:$D,2,FALSE),"")</f>
        <v/>
      </c>
      <c r="F48" s="165" t="str">
        <f>IFERROR(VLOOKUP(D48,BD!$B:$D,3,FALSE),"")</f>
        <v/>
      </c>
      <c r="G48" s="149">
        <f>IF(COUNT(I48:Q48)&gt;=5,SUM(LARGE(I48:Q48,{1,2,3,4,5})),IF(COUNT(I48:Q48)=4,SUM(LARGE(I48:Q48,{1,2,3,4})),IF(COUNT(I48:Q48)=3,SUM(LARGE(I48:Q48,{1,2,3})),IF(COUNT(I48:Q48)=2,SUM(LARGE(I48:Q48,{1,2})),IF(COUNT(I48:Q48)=1,SUM(LARGE(I48:Q48,{1})),0)))))</f>
        <v>0</v>
      </c>
      <c r="H48" s="150">
        <f t="shared" si="2"/>
        <v>0</v>
      </c>
      <c r="I48" s="71"/>
      <c r="J48" s="71"/>
      <c r="K48" s="71"/>
      <c r="L48" s="71"/>
      <c r="M48" s="71"/>
      <c r="N48" s="71"/>
      <c r="O48" s="71"/>
      <c r="P48" s="71"/>
      <c r="Q48" s="163"/>
    </row>
    <row r="49" spans="2:17" ht="12" x14ac:dyDescent="0.2">
      <c r="B49" s="69"/>
      <c r="C49" s="168"/>
      <c r="D49" s="70"/>
      <c r="E49" s="148" t="str">
        <f>IFERROR(VLOOKUP(D49,BD!$B:$D,2,FALSE),"")</f>
        <v/>
      </c>
      <c r="F49" s="165" t="str">
        <f>IFERROR(VLOOKUP(D49,BD!$B:$D,3,FALSE),"")</f>
        <v/>
      </c>
      <c r="G49" s="149">
        <f>IF(COUNT(I49:Q49)&gt;=5,SUM(LARGE(I49:Q49,{1,2,3,4,5})),IF(COUNT(I49:Q49)=4,SUM(LARGE(I49:Q49,{1,2,3,4})),IF(COUNT(I49:Q49)=3,SUM(LARGE(I49:Q49,{1,2,3})),IF(COUNT(I49:Q49)=2,SUM(LARGE(I49:Q49,{1,2})),IF(COUNT(I49:Q49)=1,SUM(LARGE(I49:Q49,{1})),0)))))</f>
        <v>0</v>
      </c>
      <c r="H49" s="150">
        <f t="shared" si="2"/>
        <v>0</v>
      </c>
      <c r="I49" s="71"/>
      <c r="J49" s="71"/>
      <c r="K49" s="71"/>
      <c r="L49" s="71"/>
      <c r="M49" s="71"/>
      <c r="N49" s="71"/>
      <c r="O49" s="71"/>
      <c r="P49" s="71"/>
      <c r="Q49" s="163"/>
    </row>
    <row r="50" spans="2:17" ht="12" x14ac:dyDescent="0.2">
      <c r="B50" s="69"/>
      <c r="C50" s="168"/>
      <c r="D50" s="70"/>
      <c r="E50" s="148" t="str">
        <f>IFERROR(VLOOKUP(D50,BD!$B:$D,2,FALSE),"")</f>
        <v/>
      </c>
      <c r="F50" s="165" t="str">
        <f>IFERROR(VLOOKUP(D50,BD!$B:$D,3,FALSE),"")</f>
        <v/>
      </c>
      <c r="G50" s="149">
        <f>IF(COUNT(I50:Q50)&gt;=5,SUM(LARGE(I50:Q50,{1,2,3,4,5})),IF(COUNT(I50:Q50)=4,SUM(LARGE(I50:Q50,{1,2,3,4})),IF(COUNT(I50:Q50)=3,SUM(LARGE(I50:Q50,{1,2,3})),IF(COUNT(I50:Q50)=2,SUM(LARGE(I50:Q50,{1,2})),IF(COUNT(I50:Q50)=1,SUM(LARGE(I50:Q50,{1})),0)))))</f>
        <v>0</v>
      </c>
      <c r="H50" s="150">
        <f t="shared" si="2"/>
        <v>0</v>
      </c>
      <c r="I50" s="71"/>
      <c r="J50" s="71"/>
      <c r="K50" s="71"/>
      <c r="L50" s="71"/>
      <c r="M50" s="71"/>
      <c r="N50" s="71"/>
      <c r="O50" s="71"/>
      <c r="P50" s="71"/>
      <c r="Q50" s="163"/>
    </row>
    <row r="51" spans="2:17" ht="12" x14ac:dyDescent="0.2">
      <c r="B51" s="69"/>
      <c r="C51" s="168"/>
      <c r="D51" s="70"/>
      <c r="E51" s="148" t="str">
        <f>IFERROR(VLOOKUP(D51,BD!$B:$D,2,FALSE),"")</f>
        <v/>
      </c>
      <c r="F51" s="165" t="str">
        <f>IFERROR(VLOOKUP(D51,BD!$B:$D,3,FALSE),"")</f>
        <v/>
      </c>
      <c r="G51" s="149">
        <f>IF(COUNT(I51:Q51)&gt;=5,SUM(LARGE(I51:Q51,{1,2,3,4,5})),IF(COUNT(I51:Q51)=4,SUM(LARGE(I51:Q51,{1,2,3,4})),IF(COUNT(I51:Q51)=3,SUM(LARGE(I51:Q51,{1,2,3})),IF(COUNT(I51:Q51)=2,SUM(LARGE(I51:Q51,{1,2})),IF(COUNT(I51:Q51)=1,SUM(LARGE(I51:Q51,{1})),0)))))</f>
        <v>0</v>
      </c>
      <c r="H51" s="150">
        <f t="shared" si="2"/>
        <v>0</v>
      </c>
      <c r="I51" s="71"/>
      <c r="J51" s="71"/>
      <c r="K51" s="71"/>
      <c r="L51" s="71"/>
      <c r="M51" s="71"/>
      <c r="N51" s="71"/>
      <c r="O51" s="71"/>
      <c r="P51" s="71"/>
      <c r="Q51" s="163"/>
    </row>
    <row r="52" spans="2:17" ht="12" x14ac:dyDescent="0.2">
      <c r="B52" s="69"/>
      <c r="C52" s="168"/>
      <c r="D52" s="70"/>
      <c r="E52" s="148" t="str">
        <f>IFERROR(VLOOKUP(D52,BD!$B:$D,2,FALSE),"")</f>
        <v/>
      </c>
      <c r="F52" s="165" t="str">
        <f>IFERROR(VLOOKUP(D52,BD!$B:$D,3,FALSE),"")</f>
        <v/>
      </c>
      <c r="G52" s="149">
        <f>IF(COUNT(I52:Q52)&gt;=5,SUM(LARGE(I52:Q52,{1,2,3,4,5})),IF(COUNT(I52:Q52)=4,SUM(LARGE(I52:Q52,{1,2,3,4})),IF(COUNT(I52:Q52)=3,SUM(LARGE(I52:Q52,{1,2,3})),IF(COUNT(I52:Q52)=2,SUM(LARGE(I52:Q52,{1,2})),IF(COUNT(I52:Q52)=1,SUM(LARGE(I52:Q52,{1})),0)))))</f>
        <v>0</v>
      </c>
      <c r="H52" s="150">
        <f t="shared" si="2"/>
        <v>0</v>
      </c>
      <c r="I52" s="71"/>
      <c r="J52" s="71"/>
      <c r="K52" s="71"/>
      <c r="L52" s="71"/>
      <c r="M52" s="71"/>
      <c r="N52" s="71"/>
      <c r="O52" s="71"/>
      <c r="P52" s="71"/>
      <c r="Q52" s="163"/>
    </row>
    <row r="53" spans="2:17" ht="12" x14ac:dyDescent="0.2">
      <c r="B53" s="69"/>
      <c r="C53" s="168"/>
      <c r="D53" s="70"/>
      <c r="E53" s="148" t="str">
        <f>IFERROR(VLOOKUP(D53,BD!$B:$D,2,FALSE),"")</f>
        <v/>
      </c>
      <c r="F53" s="165" t="str">
        <f>IFERROR(VLOOKUP(D53,BD!$B:$D,3,FALSE),"")</f>
        <v/>
      </c>
      <c r="G53" s="149">
        <f>IF(COUNT(I53:Q53)&gt;=5,SUM(LARGE(I53:Q53,{1,2,3,4,5})),IF(COUNT(I53:Q53)=4,SUM(LARGE(I53:Q53,{1,2,3,4})),IF(COUNT(I53:Q53)=3,SUM(LARGE(I53:Q53,{1,2,3})),IF(COUNT(I53:Q53)=2,SUM(LARGE(I53:Q53,{1,2})),IF(COUNT(I53:Q53)=1,SUM(LARGE(I53:Q53,{1})),0)))))</f>
        <v>0</v>
      </c>
      <c r="H53" s="150">
        <f t="shared" si="2"/>
        <v>0</v>
      </c>
      <c r="I53" s="71"/>
      <c r="J53" s="71"/>
      <c r="K53" s="71"/>
      <c r="L53" s="71"/>
      <c r="M53" s="71"/>
      <c r="N53" s="71"/>
      <c r="O53" s="71"/>
      <c r="P53" s="71"/>
      <c r="Q53" s="163"/>
    </row>
    <row r="54" spans="2:17" ht="12" x14ac:dyDescent="0.2">
      <c r="B54" s="69"/>
      <c r="C54" s="168"/>
      <c r="D54" s="70"/>
      <c r="E54" s="148" t="str">
        <f>IFERROR(VLOOKUP(D54,BD!$B:$D,2,FALSE),"")</f>
        <v/>
      </c>
      <c r="F54" s="165" t="str">
        <f>IFERROR(VLOOKUP(D54,BD!$B:$D,3,FALSE),"")</f>
        <v/>
      </c>
      <c r="G54" s="149">
        <f>IF(COUNT(I54:Q54)&gt;=5,SUM(LARGE(I54:Q54,{1,2,3,4,5})),IF(COUNT(I54:Q54)=4,SUM(LARGE(I54:Q54,{1,2,3,4})),IF(COUNT(I54:Q54)=3,SUM(LARGE(I54:Q54,{1,2,3})),IF(COUNT(I54:Q54)=2,SUM(LARGE(I54:Q54,{1,2})),IF(COUNT(I54:Q54)=1,SUM(LARGE(I54:Q54,{1})),0)))))</f>
        <v>0</v>
      </c>
      <c r="H54" s="150">
        <f t="shared" si="2"/>
        <v>0</v>
      </c>
      <c r="I54" s="71"/>
      <c r="J54" s="71"/>
      <c r="K54" s="71"/>
      <c r="L54" s="71"/>
      <c r="M54" s="71"/>
      <c r="N54" s="71"/>
      <c r="O54" s="71"/>
      <c r="P54" s="71"/>
      <c r="Q54" s="163"/>
    </row>
    <row r="55" spans="2:17" ht="12" x14ac:dyDescent="0.2">
      <c r="B55" s="69"/>
      <c r="C55" s="168"/>
      <c r="D55" s="70"/>
      <c r="E55" s="148" t="str">
        <f>IFERROR(VLOOKUP(D55,BD!$B:$D,2,FALSE),"")</f>
        <v/>
      </c>
      <c r="F55" s="165" t="str">
        <f>IFERROR(VLOOKUP(D55,BD!$B:$D,3,FALSE),"")</f>
        <v/>
      </c>
      <c r="G55" s="149">
        <f>IF(COUNT(I55:Q55)&gt;=5,SUM(LARGE(I55:Q55,{1,2,3,4,5})),IF(COUNT(I55:Q55)=4,SUM(LARGE(I55:Q55,{1,2,3,4})),IF(COUNT(I55:Q55)=3,SUM(LARGE(I55:Q55,{1,2,3})),IF(COUNT(I55:Q55)=2,SUM(LARGE(I55:Q55,{1,2})),IF(COUNT(I55:Q55)=1,SUM(LARGE(I55:Q55,{1})),0)))))</f>
        <v>0</v>
      </c>
      <c r="H55" s="150">
        <f t="shared" si="2"/>
        <v>0</v>
      </c>
      <c r="I55" s="71"/>
      <c r="J55" s="71"/>
      <c r="K55" s="71"/>
      <c r="L55" s="71"/>
      <c r="M55" s="71"/>
      <c r="N55" s="71"/>
      <c r="O55" s="71"/>
      <c r="P55" s="71"/>
      <c r="Q55" s="163"/>
    </row>
    <row r="56" spans="2:17" ht="12" x14ac:dyDescent="0.2">
      <c r="B56" s="69"/>
      <c r="C56" s="168"/>
      <c r="D56" s="70"/>
      <c r="E56" s="148" t="str">
        <f>IFERROR(VLOOKUP(D56,BD!$B:$D,2,FALSE),"")</f>
        <v/>
      </c>
      <c r="F56" s="165" t="str">
        <f>IFERROR(VLOOKUP(D56,BD!$B:$D,3,FALSE),"")</f>
        <v/>
      </c>
      <c r="G56" s="149">
        <f>IF(COUNT(I56:Q56)&gt;=5,SUM(LARGE(I56:Q56,{1,2,3,4,5})),IF(COUNT(I56:Q56)=4,SUM(LARGE(I56:Q56,{1,2,3,4})),IF(COUNT(I56:Q56)=3,SUM(LARGE(I56:Q56,{1,2,3})),IF(COUNT(I56:Q56)=2,SUM(LARGE(I56:Q56,{1,2})),IF(COUNT(I56:Q56)=1,SUM(LARGE(I56:Q56,{1})),0)))))</f>
        <v>0</v>
      </c>
      <c r="H56" s="150">
        <f t="shared" si="2"/>
        <v>0</v>
      </c>
      <c r="I56" s="71"/>
      <c r="J56" s="71"/>
      <c r="K56" s="71"/>
      <c r="L56" s="71"/>
      <c r="M56" s="71"/>
      <c r="N56" s="71"/>
      <c r="O56" s="71"/>
      <c r="P56" s="71"/>
      <c r="Q56" s="163"/>
    </row>
    <row r="57" spans="2:17" ht="12" x14ac:dyDescent="0.2">
      <c r="B57" s="69"/>
      <c r="C57" s="168"/>
      <c r="D57" s="70"/>
      <c r="E57" s="148" t="str">
        <f>IFERROR(VLOOKUP(D57,BD!$B:$D,2,FALSE),"")</f>
        <v/>
      </c>
      <c r="F57" s="165" t="str">
        <f>IFERROR(VLOOKUP(D57,BD!$B:$D,3,FALSE),"")</f>
        <v/>
      </c>
      <c r="G57" s="149">
        <f>IF(COUNT(I57:Q57)&gt;=5,SUM(LARGE(I57:Q57,{1,2,3,4,5})),IF(COUNT(I57:Q57)=4,SUM(LARGE(I57:Q57,{1,2,3,4})),IF(COUNT(I57:Q57)=3,SUM(LARGE(I57:Q57,{1,2,3})),IF(COUNT(I57:Q57)=2,SUM(LARGE(I57:Q57,{1,2})),IF(COUNT(I57:Q57)=1,SUM(LARGE(I57:Q57,{1})),0)))))</f>
        <v>0</v>
      </c>
      <c r="H57" s="150">
        <f t="shared" si="2"/>
        <v>0</v>
      </c>
      <c r="I57" s="71"/>
      <c r="J57" s="71"/>
      <c r="K57" s="71"/>
      <c r="L57" s="71"/>
      <c r="M57" s="71"/>
      <c r="N57" s="71"/>
      <c r="O57" s="71"/>
      <c r="P57" s="71"/>
      <c r="Q57" s="163"/>
    </row>
    <row r="58" spans="2:17" ht="12" x14ac:dyDescent="0.2">
      <c r="B58" s="69"/>
      <c r="C58" s="168"/>
      <c r="D58" s="70"/>
      <c r="E58" s="148" t="str">
        <f>IFERROR(VLOOKUP(D58,BD!$B:$D,2,FALSE),"")</f>
        <v/>
      </c>
      <c r="F58" s="165" t="str">
        <f>IFERROR(VLOOKUP(D58,BD!$B:$D,3,FALSE),"")</f>
        <v/>
      </c>
      <c r="G58" s="149">
        <f>IF(COUNT(I58:Q58)&gt;=5,SUM(LARGE(I58:Q58,{1,2,3,4,5})),IF(COUNT(I58:Q58)=4,SUM(LARGE(I58:Q58,{1,2,3,4})),IF(COUNT(I58:Q58)=3,SUM(LARGE(I58:Q58,{1,2,3})),IF(COUNT(I58:Q58)=2,SUM(LARGE(I58:Q58,{1,2})),IF(COUNT(I58:Q58)=1,SUM(LARGE(I58:Q58,{1})),0)))))</f>
        <v>0</v>
      </c>
      <c r="H58" s="150">
        <f t="shared" si="2"/>
        <v>0</v>
      </c>
      <c r="I58" s="71"/>
      <c r="J58" s="71"/>
      <c r="K58" s="71"/>
      <c r="L58" s="71"/>
      <c r="M58" s="71"/>
      <c r="N58" s="71"/>
      <c r="O58" s="71"/>
      <c r="P58" s="71"/>
      <c r="Q58" s="163"/>
    </row>
    <row r="59" spans="2:17" ht="12" x14ac:dyDescent="0.2">
      <c r="B59" s="69"/>
      <c r="C59" s="168"/>
      <c r="D59" s="70"/>
      <c r="E59" s="148" t="str">
        <f>IFERROR(VLOOKUP(D59,BD!$B:$D,2,FALSE),"")</f>
        <v/>
      </c>
      <c r="F59" s="165" t="str">
        <f>IFERROR(VLOOKUP(D59,BD!$B:$D,3,FALSE),"")</f>
        <v/>
      </c>
      <c r="G59" s="149">
        <f>IF(COUNT(I59:Q59)&gt;=5,SUM(LARGE(I59:Q59,{1,2,3,4,5})),IF(COUNT(I59:Q59)=4,SUM(LARGE(I59:Q59,{1,2,3,4})),IF(COUNT(I59:Q59)=3,SUM(LARGE(I59:Q59,{1,2,3})),IF(COUNT(I59:Q59)=2,SUM(LARGE(I59:Q59,{1,2})),IF(COUNT(I59:Q59)=1,SUM(LARGE(I59:Q59,{1})),0)))))</f>
        <v>0</v>
      </c>
      <c r="H59" s="150">
        <f t="shared" si="2"/>
        <v>0</v>
      </c>
      <c r="I59" s="71"/>
      <c r="J59" s="71"/>
      <c r="K59" s="71"/>
      <c r="L59" s="71"/>
      <c r="M59" s="71"/>
      <c r="N59" s="71"/>
      <c r="O59" s="71"/>
      <c r="P59" s="71"/>
      <c r="Q59" s="163"/>
    </row>
    <row r="60" spans="2:17" ht="12" x14ac:dyDescent="0.2">
      <c r="B60" s="69"/>
      <c r="C60" s="168"/>
      <c r="D60" s="70"/>
      <c r="E60" s="148" t="str">
        <f>IFERROR(VLOOKUP(D60,BD!$B:$D,2,FALSE),"")</f>
        <v/>
      </c>
      <c r="F60" s="165" t="str">
        <f>IFERROR(VLOOKUP(D60,BD!$B:$D,3,FALSE),"")</f>
        <v/>
      </c>
      <c r="G60" s="149">
        <f>IF(COUNT(I60:Q60)&gt;=5,SUM(LARGE(I60:Q60,{1,2,3,4,5})),IF(COUNT(I60:Q60)=4,SUM(LARGE(I60:Q60,{1,2,3,4})),IF(COUNT(I60:Q60)=3,SUM(LARGE(I60:Q60,{1,2,3})),IF(COUNT(I60:Q60)=2,SUM(LARGE(I60:Q60,{1,2})),IF(COUNT(I60:Q60)=1,SUM(LARGE(I60:Q60,{1})),0)))))</f>
        <v>0</v>
      </c>
      <c r="H60" s="150">
        <f t="shared" si="2"/>
        <v>0</v>
      </c>
      <c r="I60" s="71"/>
      <c r="J60" s="71"/>
      <c r="K60" s="71"/>
      <c r="L60" s="71"/>
      <c r="M60" s="71"/>
      <c r="N60" s="71"/>
      <c r="O60" s="71"/>
      <c r="P60" s="71"/>
      <c r="Q60" s="163"/>
    </row>
    <row r="61" spans="2:17" ht="12" x14ac:dyDescent="0.2">
      <c r="B61" s="69"/>
      <c r="C61" s="168"/>
      <c r="D61" s="70"/>
      <c r="E61" s="148" t="str">
        <f>IFERROR(VLOOKUP(D61,BD!$B:$D,2,FALSE),"")</f>
        <v/>
      </c>
      <c r="F61" s="165" t="str">
        <f>IFERROR(VLOOKUP(D61,BD!$B:$D,3,FALSE),"")</f>
        <v/>
      </c>
      <c r="G61" s="149">
        <f>IF(COUNT(I61:Q61)&gt;=5,SUM(LARGE(I61:Q61,{1,2,3,4,5})),IF(COUNT(I61:Q61)=4,SUM(LARGE(I61:Q61,{1,2,3,4})),IF(COUNT(I61:Q61)=3,SUM(LARGE(I61:Q61,{1,2,3})),IF(COUNT(I61:Q61)=2,SUM(LARGE(I61:Q61,{1,2})),IF(COUNT(I61:Q61)=1,SUM(LARGE(I61:Q61,{1})),0)))))</f>
        <v>0</v>
      </c>
      <c r="H61" s="150">
        <f t="shared" si="2"/>
        <v>0</v>
      </c>
      <c r="I61" s="71"/>
      <c r="J61" s="71"/>
      <c r="K61" s="71"/>
      <c r="L61" s="71"/>
      <c r="M61" s="71"/>
      <c r="N61" s="71"/>
      <c r="O61" s="71"/>
      <c r="P61" s="71"/>
      <c r="Q61" s="163"/>
    </row>
    <row r="62" spans="2:17" ht="12" x14ac:dyDescent="0.2">
      <c r="B62" s="69"/>
      <c r="C62" s="168"/>
      <c r="D62" s="70"/>
      <c r="E62" s="148" t="str">
        <f>IFERROR(VLOOKUP(D62,BD!$B:$D,2,FALSE),"")</f>
        <v/>
      </c>
      <c r="F62" s="165" t="str">
        <f>IFERROR(VLOOKUP(D62,BD!$B:$D,3,FALSE),"")</f>
        <v/>
      </c>
      <c r="G62" s="149">
        <f>IF(COUNT(I62:Q62)&gt;=5,SUM(LARGE(I62:Q62,{1,2,3,4,5})),IF(COUNT(I62:Q62)=4,SUM(LARGE(I62:Q62,{1,2,3,4})),IF(COUNT(I62:Q62)=3,SUM(LARGE(I62:Q62,{1,2,3})),IF(COUNT(I62:Q62)=2,SUM(LARGE(I62:Q62,{1,2})),IF(COUNT(I62:Q62)=1,SUM(LARGE(I62:Q62,{1})),0)))))</f>
        <v>0</v>
      </c>
      <c r="H62" s="150">
        <f t="shared" si="2"/>
        <v>0</v>
      </c>
      <c r="I62" s="71"/>
      <c r="J62" s="71"/>
      <c r="K62" s="71"/>
      <c r="L62" s="71"/>
      <c r="M62" s="71"/>
      <c r="N62" s="71"/>
      <c r="O62" s="71"/>
      <c r="P62" s="71"/>
      <c r="Q62" s="163"/>
    </row>
    <row r="63" spans="2:17" ht="12" x14ac:dyDescent="0.2">
      <c r="B63" s="69"/>
      <c r="C63" s="168"/>
      <c r="D63" s="70"/>
      <c r="E63" s="148" t="str">
        <f>IFERROR(VLOOKUP(D63,BD!$B:$D,2,FALSE),"")</f>
        <v/>
      </c>
      <c r="F63" s="165" t="str">
        <f>IFERROR(VLOOKUP(D63,BD!$B:$D,3,FALSE),"")</f>
        <v/>
      </c>
      <c r="G63" s="149">
        <f>IF(COUNT(I63:Q63)&gt;=5,SUM(LARGE(I63:Q63,{1,2,3,4,5})),IF(COUNT(I63:Q63)=4,SUM(LARGE(I63:Q63,{1,2,3,4})),IF(COUNT(I63:Q63)=3,SUM(LARGE(I63:Q63,{1,2,3})),IF(COUNT(I63:Q63)=2,SUM(LARGE(I63:Q63,{1,2})),IF(COUNT(I63:Q63)=1,SUM(LARGE(I63:Q63,{1})),0)))))</f>
        <v>0</v>
      </c>
      <c r="H63" s="150">
        <f t="shared" si="2"/>
        <v>0</v>
      </c>
      <c r="I63" s="71"/>
      <c r="J63" s="71"/>
      <c r="K63" s="71"/>
      <c r="L63" s="71"/>
      <c r="M63" s="71"/>
      <c r="N63" s="71"/>
      <c r="O63" s="71"/>
      <c r="P63" s="71"/>
      <c r="Q63" s="163"/>
    </row>
    <row r="64" spans="2:17" ht="12" x14ac:dyDescent="0.2">
      <c r="B64" s="69"/>
      <c r="C64" s="168"/>
      <c r="D64" s="70"/>
      <c r="E64" s="148" t="str">
        <f>IFERROR(VLOOKUP(D64,BD!$B:$D,2,FALSE),"")</f>
        <v/>
      </c>
      <c r="F64" s="165" t="str">
        <f>IFERROR(VLOOKUP(D64,BD!$B:$D,3,FALSE),"")</f>
        <v/>
      </c>
      <c r="G64" s="149">
        <f>IF(COUNT(I64:Q64)&gt;=5,SUM(LARGE(I64:Q64,{1,2,3,4,5})),IF(COUNT(I64:Q64)=4,SUM(LARGE(I64:Q64,{1,2,3,4})),IF(COUNT(I64:Q64)=3,SUM(LARGE(I64:Q64,{1,2,3})),IF(COUNT(I64:Q64)=2,SUM(LARGE(I64:Q64,{1,2})),IF(COUNT(I64:Q64)=1,SUM(LARGE(I64:Q64,{1})),0)))))</f>
        <v>0</v>
      </c>
      <c r="H64" s="150">
        <f t="shared" si="2"/>
        <v>0</v>
      </c>
      <c r="I64" s="71"/>
      <c r="J64" s="71"/>
      <c r="K64" s="71"/>
      <c r="L64" s="71"/>
      <c r="M64" s="71"/>
      <c r="N64" s="71"/>
      <c r="O64" s="71"/>
      <c r="P64" s="71"/>
      <c r="Q64" s="163"/>
    </row>
    <row r="65" spans="2:17" ht="12" x14ac:dyDescent="0.2">
      <c r="B65" s="69"/>
      <c r="C65" s="168"/>
      <c r="D65" s="70"/>
      <c r="E65" s="148" t="str">
        <f>IFERROR(VLOOKUP(D65,BD!$B:$D,2,FALSE),"")</f>
        <v/>
      </c>
      <c r="F65" s="165" t="str">
        <f>IFERROR(VLOOKUP(D65,BD!$B:$D,3,FALSE),"")</f>
        <v/>
      </c>
      <c r="G65" s="149">
        <f>IF(COUNT(I65:Q65)&gt;=5,SUM(LARGE(I65:Q65,{1,2,3,4,5})),IF(COUNT(I65:Q65)=4,SUM(LARGE(I65:Q65,{1,2,3,4})),IF(COUNT(I65:Q65)=3,SUM(LARGE(I65:Q65,{1,2,3})),IF(COUNT(I65:Q65)=2,SUM(LARGE(I65:Q65,{1,2})),IF(COUNT(I65:Q65)=1,SUM(LARGE(I65:Q65,{1})),0)))))</f>
        <v>0</v>
      </c>
      <c r="H65" s="150">
        <f t="shared" si="2"/>
        <v>0</v>
      </c>
      <c r="I65" s="71"/>
      <c r="J65" s="71"/>
      <c r="K65" s="71"/>
      <c r="L65" s="71"/>
      <c r="M65" s="71"/>
      <c r="N65" s="71"/>
      <c r="O65" s="71"/>
      <c r="P65" s="71"/>
      <c r="Q65" s="163"/>
    </row>
    <row r="66" spans="2:17" ht="12" x14ac:dyDescent="0.2">
      <c r="B66" s="69"/>
      <c r="C66" s="168"/>
      <c r="D66" s="70"/>
      <c r="E66" s="148" t="str">
        <f>IFERROR(VLOOKUP(D66,BD!$B:$D,2,FALSE),"")</f>
        <v/>
      </c>
      <c r="F66" s="165" t="str">
        <f>IFERROR(VLOOKUP(D66,BD!$B:$D,3,FALSE),"")</f>
        <v/>
      </c>
      <c r="G66" s="149">
        <f>IF(COUNT(I66:Q66)&gt;=5,SUM(LARGE(I66:Q66,{1,2,3,4,5})),IF(COUNT(I66:Q66)=4,SUM(LARGE(I66:Q66,{1,2,3,4})),IF(COUNT(I66:Q66)=3,SUM(LARGE(I66:Q66,{1,2,3})),IF(COUNT(I66:Q66)=2,SUM(LARGE(I66:Q66,{1,2})),IF(COUNT(I66:Q66)=1,SUM(LARGE(I66:Q66,{1})),0)))))</f>
        <v>0</v>
      </c>
      <c r="H66" s="150">
        <f t="shared" si="2"/>
        <v>0</v>
      </c>
      <c r="I66" s="71"/>
      <c r="J66" s="71"/>
      <c r="K66" s="71"/>
      <c r="L66" s="71"/>
      <c r="M66" s="71"/>
      <c r="N66" s="71"/>
      <c r="O66" s="71"/>
      <c r="P66" s="71"/>
      <c r="Q66" s="163"/>
    </row>
    <row r="67" spans="2:17" ht="12" x14ac:dyDescent="0.2">
      <c r="B67" s="69"/>
      <c r="C67" s="168"/>
      <c r="D67" s="70"/>
      <c r="E67" s="148" t="str">
        <f>IFERROR(VLOOKUP(D67,BD!$B:$D,2,FALSE),"")</f>
        <v/>
      </c>
      <c r="F67" s="165" t="str">
        <f>IFERROR(VLOOKUP(D67,BD!$B:$D,3,FALSE),"")</f>
        <v/>
      </c>
      <c r="G67" s="149">
        <f>IF(COUNT(I67:Q67)&gt;=5,SUM(LARGE(I67:Q67,{1,2,3,4,5})),IF(COUNT(I67:Q67)=4,SUM(LARGE(I67:Q67,{1,2,3,4})),IF(COUNT(I67:Q67)=3,SUM(LARGE(I67:Q67,{1,2,3})),IF(COUNT(I67:Q67)=2,SUM(LARGE(I67:Q67,{1,2})),IF(COUNT(I67:Q67)=1,SUM(LARGE(I67:Q67,{1})),0)))))</f>
        <v>0</v>
      </c>
      <c r="H67" s="150">
        <f t="shared" si="2"/>
        <v>0</v>
      </c>
      <c r="I67" s="71"/>
      <c r="J67" s="71"/>
      <c r="K67" s="71"/>
      <c r="L67" s="71"/>
      <c r="M67" s="71"/>
      <c r="N67" s="71"/>
      <c r="O67" s="71"/>
      <c r="P67" s="71"/>
      <c r="Q67" s="163"/>
    </row>
    <row r="68" spans="2:17" ht="12" x14ac:dyDescent="0.2">
      <c r="B68" s="69"/>
      <c r="C68" s="168"/>
      <c r="D68" s="70"/>
      <c r="E68" s="148" t="str">
        <f>IFERROR(VLOOKUP(D68,BD!$B:$D,2,FALSE),"")</f>
        <v/>
      </c>
      <c r="F68" s="165" t="str">
        <f>IFERROR(VLOOKUP(D68,BD!$B:$D,3,FALSE),"")</f>
        <v/>
      </c>
      <c r="G68" s="149">
        <f>IF(COUNT(I68:Q68)&gt;=5,SUM(LARGE(I68:Q68,{1,2,3,4,5})),IF(COUNT(I68:Q68)=4,SUM(LARGE(I68:Q68,{1,2,3,4})),IF(COUNT(I68:Q68)=3,SUM(LARGE(I68:Q68,{1,2,3})),IF(COUNT(I68:Q68)=2,SUM(LARGE(I68:Q68,{1,2})),IF(COUNT(I68:Q68)=1,SUM(LARGE(I68:Q68,{1})),0)))))</f>
        <v>0</v>
      </c>
      <c r="H68" s="150">
        <f t="shared" si="2"/>
        <v>0</v>
      </c>
      <c r="I68" s="71"/>
      <c r="J68" s="71"/>
      <c r="K68" s="71"/>
      <c r="L68" s="71"/>
      <c r="M68" s="71"/>
      <c r="N68" s="71"/>
      <c r="O68" s="71"/>
      <c r="P68" s="71"/>
      <c r="Q68" s="163"/>
    </row>
    <row r="69" spans="2:17" ht="12" x14ac:dyDescent="0.2">
      <c r="B69" s="69"/>
      <c r="C69" s="63"/>
      <c r="D69" s="70"/>
      <c r="E69" s="148" t="str">
        <f>IFERROR(VLOOKUP(D69,BD!$B:$D,2,FALSE),"")</f>
        <v/>
      </c>
      <c r="F69" s="165" t="str">
        <f>IFERROR(VLOOKUP(D69,BD!$B:$D,3,FALSE),"")</f>
        <v/>
      </c>
      <c r="G69" s="149">
        <f>IF(COUNT(I69:Q69)&gt;=5,SUM(LARGE(I69:Q69,{1,2,3,4,5})),IF(COUNT(I69:Q69)=4,SUM(LARGE(I69:Q69,{1,2,3,4})),IF(COUNT(I69:Q69)=3,SUM(LARGE(I69:Q69,{1,2,3})),IF(COUNT(I69:Q69)=2,SUM(LARGE(I69:Q69,{1,2})),IF(COUNT(I69:Q69)=1,SUM(LARGE(I69:Q69,{1})),0)))))</f>
        <v>0</v>
      </c>
      <c r="H69" s="150">
        <f t="shared" si="2"/>
        <v>0</v>
      </c>
      <c r="I69" s="71"/>
      <c r="J69" s="71"/>
      <c r="K69" s="71"/>
      <c r="L69" s="71"/>
      <c r="M69" s="71"/>
      <c r="N69" s="71"/>
      <c r="O69" s="71"/>
      <c r="P69" s="71"/>
      <c r="Q69" s="163"/>
    </row>
    <row r="70" spans="2:17" x14ac:dyDescent="0.2">
      <c r="B70" s="72"/>
      <c r="C70" s="73"/>
      <c r="D70" s="73"/>
      <c r="E70" s="75"/>
      <c r="F70" s="83"/>
      <c r="G70" s="74"/>
      <c r="H70" s="75"/>
      <c r="I70" s="74"/>
      <c r="J70" s="74"/>
      <c r="K70" s="74"/>
      <c r="L70" s="74"/>
      <c r="M70" s="74"/>
      <c r="N70" s="74"/>
      <c r="O70" s="74"/>
      <c r="P70" s="74"/>
      <c r="Q70" s="163"/>
    </row>
    <row r="71" spans="2:17" s="80" customFormat="1" x14ac:dyDescent="0.2">
      <c r="B71" s="76"/>
      <c r="C71" s="77"/>
      <c r="D71" s="78" t="str">
        <f>SM_S19!$D$41</f>
        <v>CONTAGEM DE SEMANAS</v>
      </c>
      <c r="E71" s="82"/>
      <c r="F71" s="83"/>
      <c r="G71" s="79"/>
      <c r="H71" s="79"/>
      <c r="I71" s="102">
        <f>SM!H$41</f>
        <v>52</v>
      </c>
      <c r="J71" s="102">
        <f>SM!I$41</f>
        <v>30</v>
      </c>
      <c r="K71" s="102">
        <f>SM!J$41</f>
        <v>25</v>
      </c>
      <c r="L71" s="102">
        <f>SM!K$41</f>
        <v>22</v>
      </c>
      <c r="M71" s="102">
        <f>SM!L$41</f>
        <v>10</v>
      </c>
      <c r="N71" s="102">
        <f>SM!M$41</f>
        <v>6</v>
      </c>
      <c r="O71" s="102">
        <f>SM!N$41</f>
        <v>2</v>
      </c>
      <c r="P71" s="102">
        <f>SM!O$41</f>
        <v>1</v>
      </c>
      <c r="Q71" s="164"/>
    </row>
  </sheetData>
  <sheetProtection selectLockedCells="1" selectUnlockedCells="1"/>
  <sortState ref="D10:P36">
    <sortCondition descending="1" ref="G10:G36"/>
    <sortCondition descending="1" ref="H10:H36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D10:D69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71"/>
  <sheetViews>
    <sheetView showGridLines="0" topLeftCell="A11" zoomScaleNormal="100" zoomScaleSheetLayoutView="100" workbookViewId="0">
      <selection activeCell="G46" sqref="G46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19" width="8.28515625" style="49" customWidth="1"/>
    <col min="20" max="20" width="1.85546875" style="49" customWidth="1"/>
    <col min="21" max="16384" width="9.28515625" style="49"/>
  </cols>
  <sheetData>
    <row r="2" spans="2:20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</row>
    <row r="3" spans="2:20" ht="12" x14ac:dyDescent="0.2">
      <c r="B3" s="53" t="s">
        <v>20</v>
      </c>
      <c r="D3" s="8">
        <f>SM!D3</f>
        <v>43052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</row>
    <row r="4" spans="2:20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</row>
    <row r="5" spans="2:20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162"/>
    </row>
    <row r="6" spans="2:20" ht="12" customHeight="1" x14ac:dyDescent="0.2">
      <c r="B6" s="62"/>
      <c r="C6" s="222" t="s">
        <v>1</v>
      </c>
      <c r="D6" s="222" t="str">
        <f>DM_S19!D6</f>
        <v>ATLETA 1</v>
      </c>
      <c r="E6" s="232" t="str">
        <f>DM_S19!E6</f>
        <v>ATLETA 2</v>
      </c>
      <c r="F6" s="235" t="str">
        <f>DM_S19!F6</f>
        <v>ENT 1</v>
      </c>
      <c r="G6" s="218" t="str">
        <f>DM_S19!G6</f>
        <v>ENT 2</v>
      </c>
      <c r="H6" s="229" t="s">
        <v>42</v>
      </c>
      <c r="I6" s="229" t="s">
        <v>43</v>
      </c>
      <c r="J6" s="228" t="str">
        <f>DM_S19!J6</f>
        <v>TOTAL RK52</v>
      </c>
      <c r="K6" s="226" t="str">
        <f>DM_S19!K6</f>
        <v>Torneios</v>
      </c>
      <c r="L6" s="167" t="str">
        <f>DM!J6</f>
        <v>4o</v>
      </c>
      <c r="M6" s="167" t="str">
        <f>DM!K6</f>
        <v>1o</v>
      </c>
      <c r="N6" s="167" t="str">
        <f>DM!L6</f>
        <v>1o</v>
      </c>
      <c r="O6" s="167" t="str">
        <f>DM!M6</f>
        <v>2o</v>
      </c>
      <c r="P6" s="167" t="str">
        <f>DM!N6</f>
        <v>3o</v>
      </c>
      <c r="Q6" s="167" t="str">
        <f>DM!O6</f>
        <v>2o</v>
      </c>
      <c r="R6" s="167" t="str">
        <f>DM!P6</f>
        <v>4o</v>
      </c>
      <c r="S6" s="167" t="str">
        <f>DM!Q6</f>
        <v>1o</v>
      </c>
      <c r="T6" s="163"/>
    </row>
    <row r="7" spans="2:20" ht="12" x14ac:dyDescent="0.2">
      <c r="B7" s="62"/>
      <c r="C7" s="222"/>
      <c r="D7" s="222"/>
      <c r="E7" s="233"/>
      <c r="F7" s="236"/>
      <c r="G7" s="218"/>
      <c r="H7" s="230"/>
      <c r="I7" s="230"/>
      <c r="J7" s="228"/>
      <c r="K7" s="226"/>
      <c r="L7" s="12" t="str">
        <f>DM!J7</f>
        <v>EST</v>
      </c>
      <c r="M7" s="12" t="str">
        <f>DM!K7</f>
        <v>EST</v>
      </c>
      <c r="N7" s="12" t="str">
        <f>DM!L7</f>
        <v>M-CWB</v>
      </c>
      <c r="O7" s="12" t="str">
        <f>DM!M7</f>
        <v>EST</v>
      </c>
      <c r="P7" s="12" t="str">
        <f>DM!N7</f>
        <v>EST</v>
      </c>
      <c r="Q7" s="12" t="str">
        <f>DM!O7</f>
        <v>M-CWB</v>
      </c>
      <c r="R7" s="12" t="str">
        <f>DM!P7</f>
        <v>EST</v>
      </c>
      <c r="S7" s="12" t="str">
        <f>DM!Q7</f>
        <v>M-OES</v>
      </c>
      <c r="T7" s="163"/>
    </row>
    <row r="8" spans="2:20" ht="12" x14ac:dyDescent="0.2">
      <c r="B8" s="64"/>
      <c r="C8" s="222"/>
      <c r="D8" s="222"/>
      <c r="E8" s="234"/>
      <c r="F8" s="237"/>
      <c r="G8" s="218"/>
      <c r="H8" s="231"/>
      <c r="I8" s="231"/>
      <c r="J8" s="228"/>
      <c r="K8" s="226"/>
      <c r="L8" s="13">
        <f>DM!J8</f>
        <v>42689</v>
      </c>
      <c r="M8" s="13">
        <f>DM!K8</f>
        <v>42849</v>
      </c>
      <c r="N8" s="13">
        <f>DM!L8</f>
        <v>42884</v>
      </c>
      <c r="O8" s="13">
        <f>DM!M8</f>
        <v>42905</v>
      </c>
      <c r="P8" s="13">
        <f>DM!N8</f>
        <v>42988</v>
      </c>
      <c r="Q8" s="13">
        <f>DM!O8</f>
        <v>43017</v>
      </c>
      <c r="R8" s="13">
        <f>DM!P8</f>
        <v>43045</v>
      </c>
      <c r="S8" s="13">
        <f>DM!Q8</f>
        <v>43052</v>
      </c>
      <c r="T8" s="163"/>
    </row>
    <row r="9" spans="2:20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163"/>
    </row>
    <row r="10" spans="2:20" ht="12" x14ac:dyDescent="0.2">
      <c r="B10" s="69"/>
      <c r="C10" s="63">
        <v>1</v>
      </c>
      <c r="D10" s="126" t="s">
        <v>743</v>
      </c>
      <c r="E10" s="70" t="s">
        <v>201</v>
      </c>
      <c r="F10" s="148" t="str">
        <f>IFERROR(VLOOKUP(D10,BD!$B:$D,2,FALSE),"")</f>
        <v>BME</v>
      </c>
      <c r="G10" s="148" t="str">
        <f>IFERROR(VLOOKUP(E10,BD!$B:$D,2,FALSE),"")</f>
        <v>SMCC</v>
      </c>
      <c r="H10" s="165">
        <f>IFERROR(VLOOKUP(D10,BD!$B:$D,3,FALSE),"")</f>
        <v>37309</v>
      </c>
      <c r="I10" s="165">
        <f>IFERROR(VLOOKUP(E10,BD!$B:$D,3,FALSE),"")</f>
        <v>37617</v>
      </c>
      <c r="J10" s="149">
        <f>IF(COUNT(L10:T10)&gt;=5,SUM(LARGE(L10:T10,{1,2,3,4,5})),IF(COUNT(L10:T10)=4,SUM(LARGE(L10:T10,{1,2,3,4})),IF(COUNT(L10:T10)=3,SUM(LARGE(L10:T10,{1,2,3})),IF(COUNT(L10:T10)=2,SUM(LARGE(L10:T10,{1,2})),IF(COUNT(L10:T10)=1,SUM(LARGE(L10:T10,{1})),0)))))</f>
        <v>5440</v>
      </c>
      <c r="K10" s="150">
        <f t="shared" ref="K10:K43" si="0">COUNT(L10:T10)-COUNTIF(L10:T10,"=0")</f>
        <v>6</v>
      </c>
      <c r="L10" s="71"/>
      <c r="M10" s="71">
        <v>1120</v>
      </c>
      <c r="N10" s="71">
        <v>800</v>
      </c>
      <c r="O10" s="71">
        <v>640</v>
      </c>
      <c r="P10" s="71">
        <v>1360</v>
      </c>
      <c r="Q10" s="71">
        <v>800</v>
      </c>
      <c r="R10" s="71">
        <v>1360</v>
      </c>
      <c r="S10" s="71"/>
      <c r="T10" s="163"/>
    </row>
    <row r="11" spans="2:20" ht="12" x14ac:dyDescent="0.2">
      <c r="B11" s="69"/>
      <c r="C11" s="63">
        <v>2</v>
      </c>
      <c r="D11" s="122" t="s">
        <v>714</v>
      </c>
      <c r="E11" s="70" t="s">
        <v>729</v>
      </c>
      <c r="F11" s="243" t="s">
        <v>880</v>
      </c>
      <c r="G11" s="243" t="s">
        <v>880</v>
      </c>
      <c r="H11" s="165">
        <f>IFERROR(VLOOKUP(D11,BD!$B:$D,3,FALSE),"")</f>
        <v>37005</v>
      </c>
      <c r="I11" s="165">
        <f>IFERROR(VLOOKUP(E11,BD!$B:$D,3,FALSE),"")</f>
        <v>37335</v>
      </c>
      <c r="J11" s="149">
        <f>IF(COUNT(L11:T11)&gt;=5,SUM(LARGE(L11:T11,{1,2,3,4,5})),IF(COUNT(L11:T11)=4,SUM(LARGE(L11:T11,{1,2,3,4})),IF(COUNT(L11:T11)=3,SUM(LARGE(L11:T11,{1,2,3})),IF(COUNT(L11:T11)=2,SUM(LARGE(L11:T11,{1,2})),IF(COUNT(L11:T11)=1,SUM(LARGE(L11:T11,{1})),0)))))</f>
        <v>4560</v>
      </c>
      <c r="K11" s="150">
        <f t="shared" si="0"/>
        <v>3</v>
      </c>
      <c r="L11" s="71"/>
      <c r="M11" s="71">
        <v>1600</v>
      </c>
      <c r="N11" s="71"/>
      <c r="O11" s="71">
        <v>1360</v>
      </c>
      <c r="P11" s="71"/>
      <c r="Q11" s="71"/>
      <c r="R11" s="71">
        <v>1600</v>
      </c>
      <c r="S11" s="71"/>
      <c r="T11" s="163"/>
    </row>
    <row r="12" spans="2:20" ht="12" x14ac:dyDescent="0.2">
      <c r="B12" s="69"/>
      <c r="C12" s="190">
        <v>3</v>
      </c>
      <c r="D12" s="70" t="s">
        <v>211</v>
      </c>
      <c r="E12" s="70" t="s">
        <v>767</v>
      </c>
      <c r="F12" s="148" t="str">
        <f>IFERROR(VLOOKUP(D12,BD!$B:$D,2,FALSE),"")</f>
        <v>PALOTINA</v>
      </c>
      <c r="G12" s="148" t="str">
        <f>IFERROR(VLOOKUP(E12,BD!$B:$D,2,FALSE),"")</f>
        <v>PALOTINA</v>
      </c>
      <c r="H12" s="165">
        <f>IFERROR(VLOOKUP(D12,BD!$B:$D,3,FALSE),"")</f>
        <v>37592</v>
      </c>
      <c r="I12" s="165">
        <f>IFERROR(VLOOKUP(E12,BD!$B:$D,3,FALSE),"")</f>
        <v>37038</v>
      </c>
      <c r="J12" s="149">
        <f>IF(COUNT(L12:T12)&gt;=5,SUM(LARGE(L12:T12,{1,2,3,4,5})),IF(COUNT(L12:T12)=4,SUM(LARGE(L12:T12,{1,2,3,4})),IF(COUNT(L12:T12)=3,SUM(LARGE(L12:T12,{1,2,3})),IF(COUNT(L12:T12)=2,SUM(LARGE(L12:T12,{1,2})),IF(COUNT(L12:T12)=1,SUM(LARGE(L12:T12,{1})),0)))))</f>
        <v>3520</v>
      </c>
      <c r="K12" s="150">
        <f t="shared" si="0"/>
        <v>4</v>
      </c>
      <c r="L12" s="71">
        <v>640</v>
      </c>
      <c r="M12" s="71">
        <v>1120</v>
      </c>
      <c r="N12" s="71"/>
      <c r="O12" s="71">
        <v>640</v>
      </c>
      <c r="P12" s="71"/>
      <c r="Q12" s="71"/>
      <c r="R12" s="71">
        <v>1120</v>
      </c>
      <c r="S12" s="71"/>
      <c r="T12" s="163"/>
    </row>
    <row r="13" spans="2:20" ht="12" x14ac:dyDescent="0.2">
      <c r="B13" s="69"/>
      <c r="C13" s="190">
        <v>4</v>
      </c>
      <c r="D13" s="70" t="s">
        <v>604</v>
      </c>
      <c r="E13" s="70" t="s">
        <v>387</v>
      </c>
      <c r="F13" s="148" t="str">
        <f>IFERROR(VLOOKUP(D13,BD!$B:$D,2,FALSE),"")</f>
        <v>SMCC</v>
      </c>
      <c r="G13" s="148" t="str">
        <f>IFERROR(VLOOKUP(E13,BD!$B:$D,2,FALSE),"")</f>
        <v>SMCC</v>
      </c>
      <c r="H13" s="165">
        <f>IFERROR(VLOOKUP(D13,BD!$B:$D,3,FALSE),"")</f>
        <v>37043</v>
      </c>
      <c r="I13" s="165">
        <f>IFERROR(VLOOKUP(E13,BD!$B:$D,3,FALSE),"")</f>
        <v>37463</v>
      </c>
      <c r="J13" s="149">
        <f>IF(COUNT(L13:T13)&gt;=5,SUM(LARGE(L13:T13,{1,2,3,4,5})),IF(COUNT(L13:T13)=4,SUM(LARGE(L13:T13,{1,2,3,4})),IF(COUNT(L13:T13)=3,SUM(LARGE(L13:T13,{1,2,3})),IF(COUNT(L13:T13)=2,SUM(LARGE(L13:T13,{1,2})),IF(COUNT(L13:T13)=1,SUM(LARGE(L13:T13,{1})),0)))))</f>
        <v>2640</v>
      </c>
      <c r="K13" s="150">
        <f t="shared" si="0"/>
        <v>4</v>
      </c>
      <c r="L13" s="71"/>
      <c r="M13" s="71"/>
      <c r="N13" s="71">
        <v>680</v>
      </c>
      <c r="O13" s="71">
        <v>640</v>
      </c>
      <c r="P13" s="71"/>
      <c r="Q13" s="71">
        <v>440</v>
      </c>
      <c r="R13" s="71">
        <v>880</v>
      </c>
      <c r="S13" s="71"/>
      <c r="T13" s="163"/>
    </row>
    <row r="14" spans="2:20" ht="12" x14ac:dyDescent="0.2">
      <c r="B14" s="69"/>
      <c r="C14" s="190">
        <v>5</v>
      </c>
      <c r="D14" s="129" t="s">
        <v>477</v>
      </c>
      <c r="E14" s="125" t="s">
        <v>773</v>
      </c>
      <c r="F14" s="148" t="str">
        <f>IFERROR(VLOOKUP(D14,BD!$B:$D,2,FALSE),"")</f>
        <v>PIAMARTA</v>
      </c>
      <c r="G14" s="148" t="str">
        <f>IFERROR(VLOOKUP(E14,BD!$B:$D,2,FALSE),"")</f>
        <v>PIAMARTA</v>
      </c>
      <c r="H14" s="165">
        <f>IFERROR(VLOOKUP(D14,BD!$B:$D,3,FALSE),"")</f>
        <v>37293</v>
      </c>
      <c r="I14" s="165">
        <f>IFERROR(VLOOKUP(E14,BD!$B:$D,3,FALSE),"")</f>
        <v>37561</v>
      </c>
      <c r="J14" s="149">
        <f>IF(COUNT(L14:T14)&gt;=5,SUM(LARGE(L14:T14,{1,2,3,4,5})),IF(COUNT(L14:T14)=4,SUM(LARGE(L14:T14,{1,2,3,4})),IF(COUNT(L14:T14)=3,SUM(LARGE(L14:T14,{1,2,3})),IF(COUNT(L14:T14)=2,SUM(LARGE(L14:T14,{1,2})),IF(COUNT(L14:T14)=1,SUM(LARGE(L14:T14,{1})),0)))))</f>
        <v>2600</v>
      </c>
      <c r="K14" s="150">
        <f t="shared" si="0"/>
        <v>4</v>
      </c>
      <c r="L14" s="71"/>
      <c r="M14" s="71">
        <v>640</v>
      </c>
      <c r="N14" s="71"/>
      <c r="O14" s="71">
        <v>880</v>
      </c>
      <c r="P14" s="71"/>
      <c r="Q14" s="71"/>
      <c r="R14" s="71">
        <v>640</v>
      </c>
      <c r="S14" s="71">
        <v>440</v>
      </c>
      <c r="T14" s="163"/>
    </row>
    <row r="15" spans="2:20" ht="12" x14ac:dyDescent="0.2">
      <c r="B15" s="69"/>
      <c r="C15" s="190">
        <v>6</v>
      </c>
      <c r="D15" s="70" t="s">
        <v>509</v>
      </c>
      <c r="E15" s="70" t="s">
        <v>479</v>
      </c>
      <c r="F15" s="148" t="str">
        <f>IFERROR(VLOOKUP(D15,BD!$B:$D,2,FALSE),"")</f>
        <v>ABB</v>
      </c>
      <c r="G15" s="148" t="str">
        <f>IFERROR(VLOOKUP(E15,BD!$B:$D,2,FALSE),"")</f>
        <v>ABB</v>
      </c>
      <c r="H15" s="165">
        <f>IFERROR(VLOOKUP(D15,BD!$B:$D,3,FALSE),"")</f>
        <v>37911</v>
      </c>
      <c r="I15" s="165">
        <f>IFERROR(VLOOKUP(E15,BD!$B:$D,3,FALSE),"")</f>
        <v>37579</v>
      </c>
      <c r="J15" s="149">
        <f>IF(COUNT(L15:T15)&gt;=5,SUM(LARGE(L15:T15,{1,2,3,4,5})),IF(COUNT(L15:T15)=4,SUM(LARGE(L15:T15,{1,2,3,4})),IF(COUNT(L15:T15)=3,SUM(LARGE(L15:T15,{1,2,3})),IF(COUNT(L15:T15)=2,SUM(LARGE(L15:T15,{1,2})),IF(COUNT(L15:T15)=1,SUM(LARGE(L15:T15,{1})),0)))))</f>
        <v>1760</v>
      </c>
      <c r="K15" s="150">
        <f t="shared" si="0"/>
        <v>2</v>
      </c>
      <c r="L15" s="71"/>
      <c r="M15" s="71"/>
      <c r="N15" s="71"/>
      <c r="O15" s="71">
        <v>640</v>
      </c>
      <c r="P15" s="71">
        <v>1120</v>
      </c>
      <c r="Q15" s="71"/>
      <c r="R15" s="71"/>
      <c r="S15" s="71"/>
      <c r="T15" s="163"/>
    </row>
    <row r="16" spans="2:20" ht="12" x14ac:dyDescent="0.2">
      <c r="B16" s="69"/>
      <c r="C16" s="190">
        <v>7</v>
      </c>
      <c r="D16" s="70" t="s">
        <v>124</v>
      </c>
      <c r="E16" s="70" t="s">
        <v>130</v>
      </c>
      <c r="F16" s="148" t="str">
        <f>IFERROR(VLOOKUP(D16,BD!$B:$D,2,FALSE),"")</f>
        <v>ASSVP</v>
      </c>
      <c r="G16" s="243" t="s">
        <v>880</v>
      </c>
      <c r="H16" s="165">
        <f>IFERROR(VLOOKUP(D16,BD!$B:$D,3,FALSE),"")</f>
        <v>37355</v>
      </c>
      <c r="I16" s="165">
        <f>IFERROR(VLOOKUP(E16,BD!$B:$D,3,FALSE),"")</f>
        <v>37259</v>
      </c>
      <c r="J16" s="149">
        <f>IF(COUNT(L16:T16)&gt;=5,SUM(LARGE(L16:T16,{1,2,3,4,5})),IF(COUNT(L16:T16)=4,SUM(LARGE(L16:T16,{1,2,3,4})),IF(COUNT(L16:T16)=3,SUM(LARGE(L16:T16,{1,2,3})),IF(COUNT(L16:T16)=2,SUM(LARGE(L16:T16,{1,2})),IF(COUNT(L16:T16)=1,SUM(LARGE(L16:T16,{1})),0)))))</f>
        <v>1600</v>
      </c>
      <c r="K16" s="150">
        <f t="shared" si="0"/>
        <v>1</v>
      </c>
      <c r="L16" s="71"/>
      <c r="M16" s="71"/>
      <c r="N16" s="71"/>
      <c r="O16" s="71">
        <v>1600</v>
      </c>
      <c r="P16" s="71"/>
      <c r="Q16" s="71"/>
      <c r="R16" s="71"/>
      <c r="S16" s="71"/>
      <c r="T16" s="163"/>
    </row>
    <row r="17" spans="2:20" ht="12" x14ac:dyDescent="0.2">
      <c r="B17" s="69"/>
      <c r="C17" s="190"/>
      <c r="D17" s="70" t="s">
        <v>200</v>
      </c>
      <c r="E17" s="70" t="s">
        <v>173</v>
      </c>
      <c r="F17" s="148" t="str">
        <f>IFERROR(VLOOKUP(D17,BD!$B:$D,2,FALSE),"")</f>
        <v>ASSVP</v>
      </c>
      <c r="G17" s="243" t="s">
        <v>880</v>
      </c>
      <c r="H17" s="165">
        <f>IFERROR(VLOOKUP(D17,BD!$B:$D,3,FALSE),"")</f>
        <v>37588</v>
      </c>
      <c r="I17" s="165">
        <f>IFERROR(VLOOKUP(E17,BD!$B:$D,3,FALSE),"")</f>
        <v>37013</v>
      </c>
      <c r="J17" s="149">
        <f>IF(COUNT(L17:T17)&gt;=5,SUM(LARGE(L17:T17,{1,2,3,4,5})),IF(COUNT(L17:T17)=4,SUM(LARGE(L17:T17,{1,2,3,4})),IF(COUNT(L17:T17)=3,SUM(LARGE(L17:T17,{1,2,3})),IF(COUNT(L17:T17)=2,SUM(LARGE(L17:T17,{1,2})),IF(COUNT(L17:T17)=1,SUM(LARGE(L17:T17,{1})),0)))))</f>
        <v>1600</v>
      </c>
      <c r="K17" s="150">
        <f t="shared" si="0"/>
        <v>1</v>
      </c>
      <c r="L17" s="71">
        <v>1600</v>
      </c>
      <c r="M17" s="71"/>
      <c r="N17" s="71"/>
      <c r="O17" s="71"/>
      <c r="P17" s="71"/>
      <c r="Q17" s="71"/>
      <c r="R17" s="71"/>
      <c r="S17" s="71"/>
      <c r="T17" s="163"/>
    </row>
    <row r="18" spans="2:20" ht="12" x14ac:dyDescent="0.2">
      <c r="B18" s="69"/>
      <c r="C18" s="190"/>
      <c r="D18" s="70" t="s">
        <v>130</v>
      </c>
      <c r="E18" s="127" t="s">
        <v>239</v>
      </c>
      <c r="F18" s="243" t="s">
        <v>880</v>
      </c>
      <c r="G18" s="243" t="s">
        <v>880</v>
      </c>
      <c r="H18" s="165">
        <f>IFERROR(VLOOKUP(D18,BD!$B:$D,3,FALSE),"")</f>
        <v>37259</v>
      </c>
      <c r="I18" s="165">
        <f>IFERROR(VLOOKUP(E18,BD!$B:$D,3,FALSE),"")</f>
        <v>37300</v>
      </c>
      <c r="J18" s="149">
        <f>IF(COUNT(L18:T18)&gt;=5,SUM(LARGE(L18:T18,{1,2,3,4,5})),IF(COUNT(L18:T18)=4,SUM(LARGE(L18:T18,{1,2,3,4})),IF(COUNT(L18:T18)=3,SUM(LARGE(L18:T18,{1,2,3})),IF(COUNT(L18:T18)=2,SUM(LARGE(L18:T18,{1,2})),IF(COUNT(L18:T18)=1,SUM(LARGE(L18:T18,{1})),0)))))</f>
        <v>1600</v>
      </c>
      <c r="K18" s="150">
        <f t="shared" si="0"/>
        <v>1</v>
      </c>
      <c r="L18" s="71"/>
      <c r="M18" s="71"/>
      <c r="N18" s="71"/>
      <c r="O18" s="71"/>
      <c r="P18" s="71">
        <v>1600</v>
      </c>
      <c r="Q18" s="71"/>
      <c r="R18" s="71"/>
      <c r="S18" s="71"/>
      <c r="T18" s="163"/>
    </row>
    <row r="19" spans="2:20" ht="12" x14ac:dyDescent="0.2">
      <c r="B19" s="69"/>
      <c r="C19" s="190">
        <v>10</v>
      </c>
      <c r="D19" s="126" t="s">
        <v>278</v>
      </c>
      <c r="E19" s="127" t="s">
        <v>144</v>
      </c>
      <c r="F19" s="148" t="str">
        <f>IFERROR(VLOOKUP(D19,BD!$B:$D,2,FALSE),"")</f>
        <v>REALEZA</v>
      </c>
      <c r="G19" s="243" t="s">
        <v>880</v>
      </c>
      <c r="H19" s="165">
        <f>IFERROR(VLOOKUP(D19,BD!$B:$D,3,FALSE),"")</f>
        <v>37125</v>
      </c>
      <c r="I19" s="165">
        <f>IFERROR(VLOOKUP(E19,BD!$B:$D,3,FALSE),"")</f>
        <v>37282</v>
      </c>
      <c r="J19" s="149">
        <f>IF(COUNT(L19:T19)&gt;=5,SUM(LARGE(L19:T19,{1,2,3,4,5})),IF(COUNT(L19:T19)=4,SUM(LARGE(L19:T19,{1,2,3,4})),IF(COUNT(L19:T19)=3,SUM(LARGE(L19:T19,{1,2,3})),IF(COUNT(L19:T19)=2,SUM(LARGE(L19:T19,{1,2})),IF(COUNT(L19:T19)=1,SUM(LARGE(L19:T19,{1})),0)))))</f>
        <v>1360</v>
      </c>
      <c r="K19" s="150">
        <f t="shared" si="0"/>
        <v>1</v>
      </c>
      <c r="L19" s="71"/>
      <c r="M19" s="71">
        <v>1360</v>
      </c>
      <c r="N19" s="71"/>
      <c r="O19" s="71"/>
      <c r="P19" s="71"/>
      <c r="Q19" s="71"/>
      <c r="R19" s="71"/>
      <c r="S19" s="71"/>
      <c r="T19" s="163"/>
    </row>
    <row r="20" spans="2:20" ht="12" x14ac:dyDescent="0.2">
      <c r="B20" s="69"/>
      <c r="C20" s="190">
        <v>11</v>
      </c>
      <c r="D20" s="70" t="s">
        <v>827</v>
      </c>
      <c r="E20" s="136" t="s">
        <v>732</v>
      </c>
      <c r="F20" s="148" t="str">
        <f>IFERROR(VLOOKUP(D20,BD!$B:$D,2,FALSE),"")</f>
        <v>CC</v>
      </c>
      <c r="G20" s="148" t="str">
        <f>IFERROR(VLOOKUP(E20,BD!$B:$D,2,FALSE),"")</f>
        <v>CC</v>
      </c>
      <c r="H20" s="165">
        <f>IFERROR(VLOOKUP(D20,BD!$B:$D,3,FALSE),"")</f>
        <v>38322</v>
      </c>
      <c r="I20" s="165">
        <f>IFERROR(VLOOKUP(E20,BD!$B:$D,3,FALSE),"")</f>
        <v>37203</v>
      </c>
      <c r="J20" s="149">
        <f>IF(COUNT(L20:T20)&gt;=5,SUM(LARGE(L20:T20,{1,2,3,4,5})),IF(COUNT(L20:T20)=4,SUM(LARGE(L20:T20,{1,2,3,4})),IF(COUNT(L20:T20)=3,SUM(LARGE(L20:T20,{1,2,3})),IF(COUNT(L20:T20)=2,SUM(LARGE(L20:T20,{1,2})),IF(COUNT(L20:T20)=1,SUM(LARGE(L20:T20,{1})),0)))))</f>
        <v>1320</v>
      </c>
      <c r="K20" s="150">
        <f t="shared" si="0"/>
        <v>2</v>
      </c>
      <c r="L20" s="71">
        <v>640</v>
      </c>
      <c r="M20" s="71"/>
      <c r="N20" s="71"/>
      <c r="O20" s="71"/>
      <c r="P20" s="71"/>
      <c r="Q20" s="71">
        <v>680</v>
      </c>
      <c r="R20" s="71"/>
      <c r="S20" s="71"/>
      <c r="T20" s="163"/>
    </row>
    <row r="21" spans="2:20" ht="12" x14ac:dyDescent="0.2">
      <c r="B21" s="69"/>
      <c r="C21" s="190"/>
      <c r="D21" s="70" t="s">
        <v>653</v>
      </c>
      <c r="E21" s="136" t="s">
        <v>287</v>
      </c>
      <c r="F21" s="148" t="str">
        <f>IFERROR(VLOOKUP(D21,BD!$B:$D,2,FALSE),"")</f>
        <v>ASSVP</v>
      </c>
      <c r="G21" s="148" t="str">
        <f>IFERROR(VLOOKUP(E21,BD!$B:$D,2,FALSE),"")</f>
        <v>ASSVP</v>
      </c>
      <c r="H21" s="165">
        <f>IFERROR(VLOOKUP(D21,BD!$B:$D,3,FALSE),"")</f>
        <v>38163</v>
      </c>
      <c r="I21" s="165">
        <f>IFERROR(VLOOKUP(E21,BD!$B:$D,3,FALSE),"")</f>
        <v>37864</v>
      </c>
      <c r="J21" s="149">
        <f>IF(COUNT(L21:T21)&gt;=5,SUM(LARGE(L21:T21,{1,2,3,4,5})),IF(COUNT(L21:T21)=4,SUM(LARGE(L21:T21,{1,2,3,4})),IF(COUNT(L21:T21)=3,SUM(LARGE(L21:T21,{1,2,3})),IF(COUNT(L21:T21)=2,SUM(LARGE(L21:T21,{1,2})),IF(COUNT(L21:T21)=1,SUM(LARGE(L21:T21,{1})),0)))))</f>
        <v>1320</v>
      </c>
      <c r="K21" s="150">
        <f t="shared" si="0"/>
        <v>2</v>
      </c>
      <c r="L21" s="71"/>
      <c r="M21" s="71"/>
      <c r="N21" s="71"/>
      <c r="O21" s="71"/>
      <c r="P21" s="71">
        <v>880</v>
      </c>
      <c r="Q21" s="71"/>
      <c r="R21" s="71"/>
      <c r="S21" s="71">
        <v>440</v>
      </c>
      <c r="T21" s="163"/>
    </row>
    <row r="22" spans="2:20" ht="12" x14ac:dyDescent="0.2">
      <c r="B22" s="69"/>
      <c r="C22" s="190">
        <v>13</v>
      </c>
      <c r="D22" s="125" t="s">
        <v>475</v>
      </c>
      <c r="E22" s="126" t="s">
        <v>356</v>
      </c>
      <c r="F22" s="148" t="str">
        <f>IFERROR(VLOOKUP(D22,BD!$B:$D,2,FALSE),"")</f>
        <v>ASERP</v>
      </c>
      <c r="G22" s="148" t="str">
        <f>IFERROR(VLOOKUP(E22,BD!$B:$D,2,FALSE),"")</f>
        <v>ASERP</v>
      </c>
      <c r="H22" s="165">
        <f>IFERROR(VLOOKUP(D22,BD!$B:$D,3,FALSE),"")</f>
        <v>36952</v>
      </c>
      <c r="I22" s="165">
        <f>IFERROR(VLOOKUP(E22,BD!$B:$D,3,FALSE),"")</f>
        <v>37620</v>
      </c>
      <c r="J22" s="149">
        <f>IF(COUNT(L22:T22)&gt;=5,SUM(LARGE(L22:T22,{1,2,3,4,5})),IF(COUNT(L22:T22)=4,SUM(LARGE(L22:T22,{1,2,3,4})),IF(COUNT(L22:T22)=3,SUM(LARGE(L22:T22,{1,2,3})),IF(COUNT(L22:T22)=2,SUM(LARGE(L22:T22,{1,2})),IF(COUNT(L22:T22)=1,SUM(LARGE(L22:T22,{1})),0)))))</f>
        <v>1280</v>
      </c>
      <c r="K22" s="150">
        <f t="shared" si="0"/>
        <v>2</v>
      </c>
      <c r="L22" s="71">
        <v>640</v>
      </c>
      <c r="M22" s="71">
        <v>640</v>
      </c>
      <c r="N22" s="71"/>
      <c r="O22" s="71"/>
      <c r="P22" s="71"/>
      <c r="Q22" s="71"/>
      <c r="R22" s="71"/>
      <c r="S22" s="71"/>
      <c r="T22" s="163"/>
    </row>
    <row r="23" spans="2:20" ht="12" x14ac:dyDescent="0.2">
      <c r="B23" s="69"/>
      <c r="C23" s="190">
        <v>14</v>
      </c>
      <c r="D23" s="70" t="s">
        <v>828</v>
      </c>
      <c r="E23" s="70" t="s">
        <v>732</v>
      </c>
      <c r="F23" s="148" t="str">
        <f>IFERROR(VLOOKUP(D23,BD!$B:$D,2,FALSE),"")</f>
        <v>CC</v>
      </c>
      <c r="G23" s="148" t="str">
        <f>IFERROR(VLOOKUP(E23,BD!$B:$D,2,FALSE),"")</f>
        <v>CC</v>
      </c>
      <c r="H23" s="165">
        <f>IFERROR(VLOOKUP(D23,BD!$B:$D,3,FALSE),"")</f>
        <v>36911</v>
      </c>
      <c r="I23" s="165">
        <f>IFERROR(VLOOKUP(E23,BD!$B:$D,3,FALSE),"")</f>
        <v>37203</v>
      </c>
      <c r="J23" s="149">
        <f>IF(COUNT(L23:T23)&gt;=5,SUM(LARGE(L23:T23,{1,2,3,4,5})),IF(COUNT(L23:T23)=4,SUM(LARGE(L23:T23,{1,2,3,4})),IF(COUNT(L23:T23)=3,SUM(LARGE(L23:T23,{1,2,3})),IF(COUNT(L23:T23)=2,SUM(LARGE(L23:T23,{1,2})),IF(COUNT(L23:T23)=1,SUM(LARGE(L23:T23,{1})),0)))))</f>
        <v>1120</v>
      </c>
      <c r="K23" s="150">
        <f t="shared" si="0"/>
        <v>1</v>
      </c>
      <c r="L23" s="71"/>
      <c r="M23" s="71"/>
      <c r="N23" s="71"/>
      <c r="O23" s="71">
        <v>1120</v>
      </c>
      <c r="P23" s="71"/>
      <c r="Q23" s="71"/>
      <c r="R23" s="71"/>
      <c r="S23" s="71"/>
      <c r="T23" s="163"/>
    </row>
    <row r="24" spans="2:20" ht="12" x14ac:dyDescent="0.2">
      <c r="B24" s="69"/>
      <c r="C24" s="190"/>
      <c r="D24" s="122" t="s">
        <v>714</v>
      </c>
      <c r="E24" s="70" t="s">
        <v>154</v>
      </c>
      <c r="F24" s="243" t="s">
        <v>880</v>
      </c>
      <c r="G24" s="148" t="str">
        <f>IFERROR(VLOOKUP(E24,BD!$B:$D,2,FALSE),"")</f>
        <v>ASSVP</v>
      </c>
      <c r="H24" s="165">
        <f>IFERROR(VLOOKUP(D24,BD!$B:$D,3,FALSE),"")</f>
        <v>37005</v>
      </c>
      <c r="I24" s="165">
        <f>IFERROR(VLOOKUP(E24,BD!$B:$D,3,FALSE),"")</f>
        <v>37731</v>
      </c>
      <c r="J24" s="149">
        <f>IF(COUNT(L24:T24)&gt;=5,SUM(LARGE(L24:T24,{1,2,3,4,5})),IF(COUNT(L24:T24)=4,SUM(LARGE(L24:T24,{1,2,3,4})),IF(COUNT(L24:T24)=3,SUM(LARGE(L24:T24,{1,2,3})),IF(COUNT(L24:T24)=2,SUM(LARGE(L24:T24,{1,2})),IF(COUNT(L24:T24)=1,SUM(LARGE(L24:T24,{1})),0)))))</f>
        <v>1120</v>
      </c>
      <c r="K24" s="150">
        <f t="shared" si="0"/>
        <v>1</v>
      </c>
      <c r="L24" s="71">
        <v>1120</v>
      </c>
      <c r="M24" s="71"/>
      <c r="N24" s="71"/>
      <c r="O24" s="71"/>
      <c r="P24" s="71"/>
      <c r="Q24" s="71"/>
      <c r="R24" s="71"/>
      <c r="S24" s="71"/>
      <c r="T24" s="163"/>
    </row>
    <row r="25" spans="2:20" ht="12" x14ac:dyDescent="0.2">
      <c r="B25" s="69"/>
      <c r="C25" s="190"/>
      <c r="D25" s="70" t="s">
        <v>387</v>
      </c>
      <c r="E25" s="70" t="s">
        <v>289</v>
      </c>
      <c r="F25" s="148" t="str">
        <f>IFERROR(VLOOKUP(D25,BD!$B:$D,2,FALSE),"")</f>
        <v>SMCC</v>
      </c>
      <c r="G25" s="148" t="str">
        <f>IFERROR(VLOOKUP(E25,BD!$B:$D,2,FALSE),"")</f>
        <v>CC</v>
      </c>
      <c r="H25" s="165">
        <f>IFERROR(VLOOKUP(D25,BD!$B:$D,3,FALSE),"")</f>
        <v>37463</v>
      </c>
      <c r="I25" s="165">
        <f>IFERROR(VLOOKUP(E25,BD!$B:$D,3,FALSE),"")</f>
        <v>37757</v>
      </c>
      <c r="J25" s="149">
        <f>IF(COUNT(L25:T25)&gt;=5,SUM(LARGE(L25:T25,{1,2,3,4,5})),IF(COUNT(L25:T25)=4,SUM(LARGE(L25:T25,{1,2,3,4})),IF(COUNT(L25:T25)=3,SUM(LARGE(L25:T25,{1,2,3})),IF(COUNT(L25:T25)=2,SUM(LARGE(L25:T25,{1,2})),IF(COUNT(L25:T25)=1,SUM(LARGE(L25:T25,{1})),0)))))</f>
        <v>1120</v>
      </c>
      <c r="K25" s="150">
        <f t="shared" si="0"/>
        <v>1</v>
      </c>
      <c r="L25" s="71">
        <v>1120</v>
      </c>
      <c r="M25" s="71"/>
      <c r="N25" s="71"/>
      <c r="O25" s="71"/>
      <c r="P25" s="71"/>
      <c r="Q25" s="71"/>
      <c r="R25" s="71"/>
      <c r="S25" s="71"/>
      <c r="T25" s="163"/>
    </row>
    <row r="26" spans="2:20" ht="12" x14ac:dyDescent="0.2">
      <c r="B26" s="69"/>
      <c r="C26" s="190"/>
      <c r="D26" s="130" t="s">
        <v>215</v>
      </c>
      <c r="E26" s="126" t="s">
        <v>515</v>
      </c>
      <c r="F26" s="148" t="str">
        <f>IFERROR(VLOOKUP(D26,BD!$B:$D,2,FALSE),"")</f>
        <v>ASSVP</v>
      </c>
      <c r="G26" s="148" t="str">
        <f>IFERROR(VLOOKUP(E26,BD!$B:$D,2,FALSE),"")</f>
        <v>ASSVP</v>
      </c>
      <c r="H26" s="165">
        <f>IFERROR(VLOOKUP(D26,BD!$B:$D,3,FALSE),"")</f>
        <v>37507</v>
      </c>
      <c r="I26" s="165">
        <f>IFERROR(VLOOKUP(E26,BD!$B:$D,3,FALSE),"")</f>
        <v>0</v>
      </c>
      <c r="J26" s="149">
        <f>IF(COUNT(L26:T26)&gt;=5,SUM(LARGE(L26:T26,{1,2,3,4,5})),IF(COUNT(L26:T26)=4,SUM(LARGE(L26:T26,{1,2,3,4})),IF(COUNT(L26:T26)=3,SUM(LARGE(L26:T26,{1,2,3})),IF(COUNT(L26:T26)=2,SUM(LARGE(L26:T26,{1,2})),IF(COUNT(L26:T26)=1,SUM(LARGE(L26:T26,{1})),0)))))</f>
        <v>1120</v>
      </c>
      <c r="K26" s="150">
        <f t="shared" si="0"/>
        <v>1</v>
      </c>
      <c r="L26" s="71"/>
      <c r="M26" s="71"/>
      <c r="N26" s="71"/>
      <c r="O26" s="71">
        <v>1120</v>
      </c>
      <c r="P26" s="71"/>
      <c r="Q26" s="71"/>
      <c r="R26" s="71"/>
      <c r="S26" s="71"/>
      <c r="T26" s="163"/>
    </row>
    <row r="27" spans="2:20" ht="12" x14ac:dyDescent="0.2">
      <c r="B27" s="69"/>
      <c r="C27" s="190"/>
      <c r="D27" s="70" t="s">
        <v>182</v>
      </c>
      <c r="E27" s="126" t="s">
        <v>215</v>
      </c>
      <c r="F27" s="243" t="s">
        <v>880</v>
      </c>
      <c r="G27" s="148" t="str">
        <f>IFERROR(VLOOKUP(E27,BD!$B:$D,2,FALSE),"")</f>
        <v>ASSVP</v>
      </c>
      <c r="H27" s="165">
        <f>IFERROR(VLOOKUP(D27,BD!$B:$D,3,FALSE),"")</f>
        <v>37761</v>
      </c>
      <c r="I27" s="165">
        <f>IFERROR(VLOOKUP(E27,BD!$B:$D,3,FALSE),"")</f>
        <v>37507</v>
      </c>
      <c r="J27" s="149">
        <f>IF(COUNT(L27:T27)&gt;=5,SUM(LARGE(L27:T27,{1,2,3,4,5})),IF(COUNT(L27:T27)=4,SUM(LARGE(L27:T27,{1,2,3,4})),IF(COUNT(L27:T27)=3,SUM(LARGE(L27:T27,{1,2,3})),IF(COUNT(L27:T27)=2,SUM(LARGE(L27:T27,{1,2})),IF(COUNT(L27:T27)=1,SUM(LARGE(L27:T27,{1})),0)))))</f>
        <v>1120</v>
      </c>
      <c r="K27" s="150">
        <f t="shared" si="0"/>
        <v>1</v>
      </c>
      <c r="L27" s="71"/>
      <c r="M27" s="71"/>
      <c r="N27" s="71"/>
      <c r="O27" s="71"/>
      <c r="P27" s="71"/>
      <c r="Q27" s="71"/>
      <c r="R27" s="71">
        <v>1120</v>
      </c>
      <c r="S27" s="71"/>
      <c r="T27" s="163"/>
    </row>
    <row r="28" spans="2:20" ht="12" x14ac:dyDescent="0.2">
      <c r="B28" s="69"/>
      <c r="C28" s="190">
        <v>19</v>
      </c>
      <c r="D28" s="70" t="s">
        <v>724</v>
      </c>
      <c r="E28" s="70" t="s">
        <v>672</v>
      </c>
      <c r="F28" s="243" t="s">
        <v>159</v>
      </c>
      <c r="G28" s="243" t="s">
        <v>159</v>
      </c>
      <c r="H28" s="165">
        <f>IFERROR(VLOOKUP(D28,BD!$B:$D,3,FALSE),"")</f>
        <v>0</v>
      </c>
      <c r="I28" s="165">
        <f>IFERROR(VLOOKUP(E28,BD!$B:$D,3,FALSE),"")</f>
        <v>0</v>
      </c>
      <c r="J28" s="149">
        <f>IF(COUNT(L28:T28)&gt;=5,SUM(LARGE(L28:T28,{1,2,3,4,5})),IF(COUNT(L28:T28)=4,SUM(LARGE(L28:T28,{1,2,3,4})),IF(COUNT(L28:T28)=3,SUM(LARGE(L28:T28,{1,2,3})),IF(COUNT(L28:T28)=2,SUM(LARGE(L28:T28,{1,2})),IF(COUNT(L28:T28)=1,SUM(LARGE(L28:T28,{1})),0)))))</f>
        <v>880</v>
      </c>
      <c r="K28" s="150">
        <f t="shared" si="0"/>
        <v>1</v>
      </c>
      <c r="L28" s="71"/>
      <c r="M28" s="71"/>
      <c r="N28" s="71"/>
      <c r="O28" s="71"/>
      <c r="P28" s="71">
        <v>880</v>
      </c>
      <c r="Q28" s="71"/>
      <c r="R28" s="71"/>
      <c r="S28" s="71"/>
      <c r="T28" s="163"/>
    </row>
    <row r="29" spans="2:20" ht="12" x14ac:dyDescent="0.2">
      <c r="B29" s="69"/>
      <c r="C29" s="190"/>
      <c r="D29" s="70" t="s">
        <v>169</v>
      </c>
      <c r="E29" s="70" t="s">
        <v>369</v>
      </c>
      <c r="F29" s="148" t="str">
        <f>IFERROR(VLOOKUP(D29,BD!$B:$D,2,FALSE),"")</f>
        <v>ASSVP</v>
      </c>
      <c r="G29" s="148" t="str">
        <f>IFERROR(VLOOKUP(E29,BD!$B:$D,2,FALSE),"")</f>
        <v>REALEZA</v>
      </c>
      <c r="H29" s="165">
        <f>IFERROR(VLOOKUP(D29,BD!$B:$D,3,FALSE),"")</f>
        <v>37715</v>
      </c>
      <c r="I29" s="165">
        <f>IFERROR(VLOOKUP(E29,BD!$B:$D,3,FALSE),"")</f>
        <v>37088</v>
      </c>
      <c r="J29" s="149">
        <f>IF(COUNT(L29:T29)&gt;=5,SUM(LARGE(L29:T29,{1,2,3,4,5})),IF(COUNT(L29:T29)=4,SUM(LARGE(L29:T29,{1,2,3,4})),IF(COUNT(L29:T29)=3,SUM(LARGE(L29:T29,{1,2,3})),IF(COUNT(L29:T29)=2,SUM(LARGE(L29:T29,{1,2})),IF(COUNT(L29:T29)=1,SUM(LARGE(L29:T29,{1})),0)))))</f>
        <v>880</v>
      </c>
      <c r="K29" s="150">
        <f t="shared" si="0"/>
        <v>1</v>
      </c>
      <c r="L29" s="71">
        <v>880</v>
      </c>
      <c r="M29" s="71"/>
      <c r="N29" s="71"/>
      <c r="O29" s="71"/>
      <c r="P29" s="71"/>
      <c r="Q29" s="71"/>
      <c r="R29" s="71"/>
      <c r="S29" s="71"/>
      <c r="T29" s="163"/>
    </row>
    <row r="30" spans="2:20" ht="12" x14ac:dyDescent="0.2">
      <c r="B30" s="69"/>
      <c r="C30" s="190"/>
      <c r="D30" s="125" t="s">
        <v>775</v>
      </c>
      <c r="E30" s="70" t="s">
        <v>778</v>
      </c>
      <c r="F30" s="148" t="str">
        <f>IFERROR(VLOOKUP(D30,BD!$B:$D,2,FALSE),"")</f>
        <v>PIAMARTA</v>
      </c>
      <c r="G30" s="148" t="str">
        <f>IFERROR(VLOOKUP(E30,BD!$B:$D,2,FALSE),"")</f>
        <v>PIAMARTA</v>
      </c>
      <c r="H30" s="165">
        <f>IFERROR(VLOOKUP(D30,BD!$B:$D,3,FALSE),"")</f>
        <v>37509</v>
      </c>
      <c r="I30" s="165">
        <f>IFERROR(VLOOKUP(E30,BD!$B:$D,3,FALSE),"")</f>
        <v>37723</v>
      </c>
      <c r="J30" s="149">
        <f>IF(COUNT(L30:T30)&gt;=5,SUM(LARGE(L30:T30,{1,2,3,4,5})),IF(COUNT(L30:T30)=4,SUM(LARGE(L30:T30,{1,2,3,4})),IF(COUNT(L30:T30)=3,SUM(LARGE(L30:T30,{1,2,3})),IF(COUNT(L30:T30)=2,SUM(LARGE(L30:T30,{1,2})),IF(COUNT(L30:T30)=1,SUM(LARGE(L30:T30,{1})),0)))))</f>
        <v>880</v>
      </c>
      <c r="K30" s="150">
        <f t="shared" si="0"/>
        <v>1</v>
      </c>
      <c r="L30" s="71"/>
      <c r="M30" s="71"/>
      <c r="N30" s="71"/>
      <c r="O30" s="71"/>
      <c r="P30" s="71"/>
      <c r="Q30" s="71"/>
      <c r="R30" s="71">
        <v>880</v>
      </c>
      <c r="S30" s="71"/>
      <c r="T30" s="163"/>
    </row>
    <row r="31" spans="2:20" ht="12" x14ac:dyDescent="0.2">
      <c r="B31" s="69"/>
      <c r="C31" s="190">
        <v>22</v>
      </c>
      <c r="D31" s="70" t="s">
        <v>154</v>
      </c>
      <c r="E31" s="70" t="s">
        <v>215</v>
      </c>
      <c r="F31" s="148" t="str">
        <f>IFERROR(VLOOKUP(D31,BD!$B:$D,2,FALSE),"")</f>
        <v>ASSVP</v>
      </c>
      <c r="G31" s="148" t="str">
        <f>IFERROR(VLOOKUP(E31,BD!$B:$D,2,FALSE),"")</f>
        <v>ASSVP</v>
      </c>
      <c r="H31" s="165">
        <f>IFERROR(VLOOKUP(D31,BD!$B:$D,3,FALSE),"")</f>
        <v>37731</v>
      </c>
      <c r="I31" s="165">
        <f>IFERROR(VLOOKUP(E31,BD!$B:$D,3,FALSE),"")</f>
        <v>37507</v>
      </c>
      <c r="J31" s="149">
        <f>IF(COUNT(L31:T31)&gt;=5,SUM(LARGE(L31:T31,{1,2,3,4,5})),IF(COUNT(L31:T31)=4,SUM(LARGE(L31:T31,{1,2,3,4})),IF(COUNT(L31:T31)=3,SUM(LARGE(L31:T31,{1,2,3})),IF(COUNT(L31:T31)=2,SUM(LARGE(L31:T31,{1,2})),IF(COUNT(L31:T31)=1,SUM(LARGE(L31:T31,{1})),0)))))</f>
        <v>800</v>
      </c>
      <c r="K31" s="150">
        <f t="shared" si="0"/>
        <v>1</v>
      </c>
      <c r="L31" s="71"/>
      <c r="M31" s="71"/>
      <c r="N31" s="71"/>
      <c r="O31" s="71"/>
      <c r="P31" s="71"/>
      <c r="Q31" s="71"/>
      <c r="R31" s="71"/>
      <c r="S31" s="71">
        <v>800</v>
      </c>
      <c r="T31" s="163"/>
    </row>
    <row r="32" spans="2:20" ht="12" x14ac:dyDescent="0.2">
      <c r="B32" s="69"/>
      <c r="C32" s="190">
        <v>23</v>
      </c>
      <c r="D32" s="70" t="s">
        <v>211</v>
      </c>
      <c r="E32" s="70" t="s">
        <v>221</v>
      </c>
      <c r="F32" s="148" t="str">
        <f>IFERROR(VLOOKUP(D32,BD!$B:$D,2,FALSE),"")</f>
        <v>PALOTINA</v>
      </c>
      <c r="G32" s="148" t="str">
        <f>IFERROR(VLOOKUP(E32,BD!$B:$D,2,FALSE),"")</f>
        <v>PALOTINA</v>
      </c>
      <c r="H32" s="165">
        <f>IFERROR(VLOOKUP(D32,BD!$B:$D,3,FALSE),"")</f>
        <v>37592</v>
      </c>
      <c r="I32" s="165">
        <f>IFERROR(VLOOKUP(E32,BD!$B:$D,3,FALSE),"")</f>
        <v>37725</v>
      </c>
      <c r="J32" s="149">
        <f>IF(COUNT(L32:T32)&gt;=5,SUM(LARGE(L32:T32,{1,2,3,4,5})),IF(COUNT(L32:T32)=4,SUM(LARGE(L32:T32,{1,2,3,4})),IF(COUNT(L32:T32)=3,SUM(LARGE(L32:T32,{1,2,3})),IF(COUNT(L32:T32)=2,SUM(LARGE(L32:T32,{1,2})),IF(COUNT(L32:T32)=1,SUM(LARGE(L32:T32,{1})),0)))))</f>
        <v>680</v>
      </c>
      <c r="K32" s="150">
        <f t="shared" si="0"/>
        <v>1</v>
      </c>
      <c r="L32" s="71"/>
      <c r="M32" s="71"/>
      <c r="N32" s="71"/>
      <c r="O32" s="71"/>
      <c r="P32" s="71"/>
      <c r="Q32" s="71"/>
      <c r="R32" s="71"/>
      <c r="S32" s="71">
        <v>680</v>
      </c>
      <c r="T32" s="163"/>
    </row>
    <row r="33" spans="2:20" ht="12" x14ac:dyDescent="0.2">
      <c r="B33" s="69"/>
      <c r="C33" s="190">
        <v>24</v>
      </c>
      <c r="D33" s="125" t="s">
        <v>474</v>
      </c>
      <c r="E33" s="125" t="s">
        <v>478</v>
      </c>
      <c r="F33" s="148" t="str">
        <f>IFERROR(VLOOKUP(D33,BD!$B:$D,2,FALSE),"")</f>
        <v>PALOTINA</v>
      </c>
      <c r="G33" s="148" t="str">
        <f>IFERROR(VLOOKUP(E33,BD!$B:$D,2,FALSE),"")</f>
        <v>PALOTINA</v>
      </c>
      <c r="H33" s="165">
        <f>IFERROR(VLOOKUP(D33,BD!$B:$D,3,FALSE),"")</f>
        <v>37214</v>
      </c>
      <c r="I33" s="165">
        <f>IFERROR(VLOOKUP(E33,BD!$B:$D,3,FALSE),"")</f>
        <v>37103</v>
      </c>
      <c r="J33" s="149">
        <f>IF(COUNT(L33:T33)&gt;=5,SUM(LARGE(L33:T33,{1,2,3,4,5})),IF(COUNT(L33:T33)=4,SUM(LARGE(L33:T33,{1,2,3,4})),IF(COUNT(L33:T33)=3,SUM(LARGE(L33:T33,{1,2,3})),IF(COUNT(L33:T33)=2,SUM(LARGE(L33:T33,{1,2})),IF(COUNT(L33:T33)=1,SUM(LARGE(L33:T33,{1})),0)))))</f>
        <v>640</v>
      </c>
      <c r="K33" s="150">
        <f t="shared" si="0"/>
        <v>1</v>
      </c>
      <c r="L33" s="71">
        <v>640</v>
      </c>
      <c r="M33" s="71"/>
      <c r="N33" s="71"/>
      <c r="O33" s="71"/>
      <c r="P33" s="71"/>
      <c r="Q33" s="71"/>
      <c r="R33" s="71"/>
      <c r="S33" s="71"/>
      <c r="T33" s="163"/>
    </row>
    <row r="34" spans="2:20" ht="12" x14ac:dyDescent="0.2">
      <c r="B34" s="69"/>
      <c r="C34" s="190"/>
      <c r="D34" s="126" t="s">
        <v>203</v>
      </c>
      <c r="E34" s="70" t="s">
        <v>284</v>
      </c>
      <c r="F34" s="148" t="str">
        <f>IFERROR(VLOOKUP(D34,BD!$B:$D,2,FALSE),"")</f>
        <v>ZARDO</v>
      </c>
      <c r="G34" s="148" t="str">
        <f>IFERROR(VLOOKUP(E34,BD!$B:$D,2,FALSE),"")</f>
        <v>ZARDO</v>
      </c>
      <c r="H34" s="165">
        <f>IFERROR(VLOOKUP(D34,BD!$B:$D,3,FALSE),"")</f>
        <v>37494</v>
      </c>
      <c r="I34" s="165">
        <f>IFERROR(VLOOKUP(E34,BD!$B:$D,3,FALSE),"")</f>
        <v>37341</v>
      </c>
      <c r="J34" s="149">
        <f>IF(COUNT(L34:T34)&gt;=5,SUM(LARGE(L34:T34,{1,2,3,4,5})),IF(COUNT(L34:T34)=4,SUM(LARGE(L34:T34,{1,2,3,4})),IF(COUNT(L34:T34)=3,SUM(LARGE(L34:T34,{1,2,3})),IF(COUNT(L34:T34)=2,SUM(LARGE(L34:T34,{1,2})),IF(COUNT(L34:T34)=1,SUM(LARGE(L34:T34,{1})),0)))))</f>
        <v>640</v>
      </c>
      <c r="K34" s="150">
        <f t="shared" si="0"/>
        <v>1</v>
      </c>
      <c r="L34" s="71"/>
      <c r="M34" s="71">
        <v>640</v>
      </c>
      <c r="N34" s="71"/>
      <c r="O34" s="71"/>
      <c r="P34" s="71"/>
      <c r="Q34" s="71"/>
      <c r="R34" s="71"/>
      <c r="S34" s="71"/>
      <c r="T34" s="163"/>
    </row>
    <row r="35" spans="2:20" ht="12" x14ac:dyDescent="0.2">
      <c r="B35" s="69"/>
      <c r="C35" s="190"/>
      <c r="D35" s="129" t="s">
        <v>494</v>
      </c>
      <c r="E35" s="70" t="s">
        <v>357</v>
      </c>
      <c r="F35" s="148" t="str">
        <f>IFERROR(VLOOKUP(D35,BD!$B:$D,2,FALSE),"")</f>
        <v>PIAMARTA</v>
      </c>
      <c r="G35" s="148" t="str">
        <f>IFERROR(VLOOKUP(E35,BD!$B:$D,2,FALSE),"")</f>
        <v>PIAMARTA</v>
      </c>
      <c r="H35" s="165">
        <f>IFERROR(VLOOKUP(D35,BD!$B:$D,3,FALSE),"")</f>
        <v>37911</v>
      </c>
      <c r="I35" s="165">
        <f>IFERROR(VLOOKUP(E35,BD!$B:$D,3,FALSE),"")</f>
        <v>0</v>
      </c>
      <c r="J35" s="149">
        <f>IF(COUNT(L35:T35)&gt;=5,SUM(LARGE(L35:T35,{1,2,3,4,5})),IF(COUNT(L35:T35)=4,SUM(LARGE(L35:T35,{1,2,3,4})),IF(COUNT(L35:T35)=3,SUM(LARGE(L35:T35,{1,2,3})),IF(COUNT(L35:T35)=2,SUM(LARGE(L35:T35,{1,2})),IF(COUNT(L35:T35)=1,SUM(LARGE(L35:T35,{1})),0)))))</f>
        <v>640</v>
      </c>
      <c r="K35" s="150">
        <f t="shared" si="0"/>
        <v>1</v>
      </c>
      <c r="L35" s="71"/>
      <c r="M35" s="71">
        <v>640</v>
      </c>
      <c r="N35" s="71"/>
      <c r="O35" s="71"/>
      <c r="P35" s="71"/>
      <c r="Q35" s="71"/>
      <c r="R35" s="71"/>
      <c r="S35" s="71"/>
      <c r="T35" s="163"/>
    </row>
    <row r="36" spans="2:20" ht="12" x14ac:dyDescent="0.2">
      <c r="B36" s="69"/>
      <c r="C36" s="190"/>
      <c r="D36" s="129" t="s">
        <v>775</v>
      </c>
      <c r="E36" s="125" t="s">
        <v>490</v>
      </c>
      <c r="F36" s="148" t="str">
        <f>IFERROR(VLOOKUP(D36,BD!$B:$D,2,FALSE),"")</f>
        <v>PIAMARTA</v>
      </c>
      <c r="G36" s="148" t="str">
        <f>IFERROR(VLOOKUP(E36,BD!$B:$D,2,FALSE),"")</f>
        <v>PIAMARTA</v>
      </c>
      <c r="H36" s="165">
        <f>IFERROR(VLOOKUP(D36,BD!$B:$D,3,FALSE),"")</f>
        <v>37509</v>
      </c>
      <c r="I36" s="165">
        <f>IFERROR(VLOOKUP(E36,BD!$B:$D,3,FALSE),"")</f>
        <v>37383</v>
      </c>
      <c r="J36" s="149">
        <f>IF(COUNT(L36:T36)&gt;=5,SUM(LARGE(L36:T36,{1,2,3,4,5})),IF(COUNT(L36:T36)=4,SUM(LARGE(L36:T36,{1,2,3,4})),IF(COUNT(L36:T36)=3,SUM(LARGE(L36:T36,{1,2,3})),IF(COUNT(L36:T36)=2,SUM(LARGE(L36:T36,{1,2})),IF(COUNT(L36:T36)=1,SUM(LARGE(L36:T36,{1})),0)))))</f>
        <v>640</v>
      </c>
      <c r="K36" s="150">
        <f t="shared" si="0"/>
        <v>1</v>
      </c>
      <c r="L36" s="71"/>
      <c r="M36" s="71">
        <v>640</v>
      </c>
      <c r="N36" s="71"/>
      <c r="O36" s="71"/>
      <c r="P36" s="71"/>
      <c r="Q36" s="71"/>
      <c r="R36" s="71"/>
      <c r="S36" s="71"/>
      <c r="T36" s="163"/>
    </row>
    <row r="37" spans="2:20" ht="12" x14ac:dyDescent="0.2">
      <c r="B37" s="69"/>
      <c r="C37" s="190"/>
      <c r="D37" s="125" t="s">
        <v>775</v>
      </c>
      <c r="E37" s="70" t="s">
        <v>357</v>
      </c>
      <c r="F37" s="148" t="str">
        <f>IFERROR(VLOOKUP(D37,BD!$B:$D,2,FALSE),"")</f>
        <v>PIAMARTA</v>
      </c>
      <c r="G37" s="148" t="str">
        <f>IFERROR(VLOOKUP(E37,BD!$B:$D,2,FALSE),"")</f>
        <v>PIAMARTA</v>
      </c>
      <c r="H37" s="165">
        <f>IFERROR(VLOOKUP(D37,BD!$B:$D,3,FALSE),"")</f>
        <v>37509</v>
      </c>
      <c r="I37" s="165">
        <f>IFERROR(VLOOKUP(E37,BD!$B:$D,3,FALSE),"")</f>
        <v>0</v>
      </c>
      <c r="J37" s="149">
        <f>IF(COUNT(L37:T37)&gt;=5,SUM(LARGE(L37:T37,{1,2,3,4,5})),IF(COUNT(L37:T37)=4,SUM(LARGE(L37:T37,{1,2,3,4})),IF(COUNT(L37:T37)=3,SUM(LARGE(L37:T37,{1,2,3})),IF(COUNT(L37:T37)=2,SUM(LARGE(L37:T37,{1,2})),IF(COUNT(L37:T37)=1,SUM(LARGE(L37:T37,{1})),0)))))</f>
        <v>640</v>
      </c>
      <c r="K37" s="150">
        <f t="shared" si="0"/>
        <v>1</v>
      </c>
      <c r="L37" s="71"/>
      <c r="M37" s="71"/>
      <c r="N37" s="71"/>
      <c r="O37" s="71">
        <v>640</v>
      </c>
      <c r="P37" s="71"/>
      <c r="Q37" s="71"/>
      <c r="R37" s="71"/>
      <c r="S37" s="71"/>
      <c r="T37" s="163"/>
    </row>
    <row r="38" spans="2:20" ht="12" x14ac:dyDescent="0.2">
      <c r="B38" s="69"/>
      <c r="C38" s="190"/>
      <c r="D38" s="125" t="s">
        <v>489</v>
      </c>
      <c r="E38" s="125" t="s">
        <v>480</v>
      </c>
      <c r="F38" s="243" t="s">
        <v>354</v>
      </c>
      <c r="G38" s="243" t="s">
        <v>354</v>
      </c>
      <c r="H38" s="165">
        <f>IFERROR(VLOOKUP(D38,BD!$B:$D,3,FALSE),"")</f>
        <v>37933</v>
      </c>
      <c r="I38" s="165">
        <f>IFERROR(VLOOKUP(E38,BD!$B:$D,3,FALSE),"")</f>
        <v>37522</v>
      </c>
      <c r="J38" s="149">
        <f>IF(COUNT(L38:T38)&gt;=5,SUM(LARGE(L38:T38,{1,2,3,4,5})),IF(COUNT(L38:T38)=4,SUM(LARGE(L38:T38,{1,2,3,4})),IF(COUNT(L38:T38)=3,SUM(LARGE(L38:T38,{1,2,3})),IF(COUNT(L38:T38)=2,SUM(LARGE(L38:T38,{1,2})),IF(COUNT(L38:T38)=1,SUM(LARGE(L38:T38,{1})),0)))))</f>
        <v>640</v>
      </c>
      <c r="K38" s="150">
        <f t="shared" si="0"/>
        <v>1</v>
      </c>
      <c r="L38" s="71"/>
      <c r="M38" s="71">
        <v>640</v>
      </c>
      <c r="N38" s="71"/>
      <c r="O38" s="71"/>
      <c r="P38" s="71"/>
      <c r="Q38" s="71"/>
      <c r="R38" s="71"/>
      <c r="S38" s="71"/>
      <c r="T38" s="163"/>
    </row>
    <row r="39" spans="2:20" ht="12" x14ac:dyDescent="0.2">
      <c r="B39" s="69"/>
      <c r="C39" s="190"/>
      <c r="D39" s="125" t="s">
        <v>474</v>
      </c>
      <c r="E39" s="70" t="s">
        <v>606</v>
      </c>
      <c r="F39" s="148" t="str">
        <f>IFERROR(VLOOKUP(D39,BD!$B:$D,2,FALSE),"")</f>
        <v>PALOTINA</v>
      </c>
      <c r="G39" s="148" t="str">
        <f>IFERROR(VLOOKUP(E39,BD!$B:$D,2,FALSE),"")</f>
        <v>PALOTINA</v>
      </c>
      <c r="H39" s="165">
        <f>IFERROR(VLOOKUP(D39,BD!$B:$D,3,FALSE),"")</f>
        <v>37214</v>
      </c>
      <c r="I39" s="165">
        <f>IFERROR(VLOOKUP(E39,BD!$B:$D,3,FALSE),"")</f>
        <v>37725</v>
      </c>
      <c r="J39" s="149">
        <f>IF(COUNT(L39:T39)&gt;=5,SUM(LARGE(L39:T39,{1,2,3,4,5})),IF(COUNT(L39:T39)=4,SUM(LARGE(L39:T39,{1,2,3,4})),IF(COUNT(L39:T39)=3,SUM(LARGE(L39:T39,{1,2,3})),IF(COUNT(L39:T39)=2,SUM(LARGE(L39:T39,{1,2})),IF(COUNT(L39:T39)=1,SUM(LARGE(L39:T39,{1})),0)))))</f>
        <v>640</v>
      </c>
      <c r="K39" s="150">
        <f t="shared" si="0"/>
        <v>1</v>
      </c>
      <c r="L39" s="71"/>
      <c r="M39" s="71"/>
      <c r="N39" s="71"/>
      <c r="O39" s="71"/>
      <c r="P39" s="71"/>
      <c r="Q39" s="71"/>
      <c r="R39" s="71">
        <v>640</v>
      </c>
      <c r="S39" s="71"/>
      <c r="T39" s="163"/>
    </row>
    <row r="40" spans="2:20" ht="12" x14ac:dyDescent="0.2">
      <c r="B40" s="69"/>
      <c r="C40" s="190"/>
      <c r="D40" s="70" t="s">
        <v>203</v>
      </c>
      <c r="E40" s="70" t="s">
        <v>732</v>
      </c>
      <c r="F40" s="148" t="str">
        <f>IFERROR(VLOOKUP(D40,BD!$B:$D,2,FALSE),"")</f>
        <v>ZARDO</v>
      </c>
      <c r="G40" s="148" t="str">
        <f>IFERROR(VLOOKUP(E40,BD!$B:$D,2,FALSE),"")</f>
        <v>CC</v>
      </c>
      <c r="H40" s="165">
        <f>IFERROR(VLOOKUP(D40,BD!$B:$D,3,FALSE),"")</f>
        <v>37494</v>
      </c>
      <c r="I40" s="165">
        <f>IFERROR(VLOOKUP(E40,BD!$B:$D,3,FALSE),"")</f>
        <v>37203</v>
      </c>
      <c r="J40" s="149">
        <f>IF(COUNT(L40:T40)&gt;=5,SUM(LARGE(L40:T40,{1,2,3,4,5})),IF(COUNT(L40:T40)=4,SUM(LARGE(L40:T40,{1,2,3,4})),IF(COUNT(L40:T40)=3,SUM(LARGE(L40:T40,{1,2,3})),IF(COUNT(L40:T40)=2,SUM(LARGE(L40:T40,{1,2})),IF(COUNT(L40:T40)=1,SUM(LARGE(L40:T40,{1})),0)))))</f>
        <v>640</v>
      </c>
      <c r="K40" s="150">
        <f t="shared" si="0"/>
        <v>1</v>
      </c>
      <c r="L40" s="71"/>
      <c r="M40" s="71"/>
      <c r="N40" s="71"/>
      <c r="O40" s="71"/>
      <c r="P40" s="71"/>
      <c r="Q40" s="71"/>
      <c r="R40" s="71">
        <v>640</v>
      </c>
      <c r="S40" s="71"/>
      <c r="T40" s="163"/>
    </row>
    <row r="41" spans="2:20" ht="12" x14ac:dyDescent="0.2">
      <c r="B41" s="69"/>
      <c r="C41" s="190"/>
      <c r="D41" s="126" t="s">
        <v>734</v>
      </c>
      <c r="E41" s="70" t="s">
        <v>735</v>
      </c>
      <c r="F41" s="148" t="str">
        <f>IFERROR(VLOOKUP(D41,BD!$B:$D,2,FALSE),"")</f>
        <v>BME</v>
      </c>
      <c r="G41" s="148" t="str">
        <f>IFERROR(VLOOKUP(E41,BD!$B:$D,2,FALSE),"")</f>
        <v>BME</v>
      </c>
      <c r="H41" s="165">
        <f>IFERROR(VLOOKUP(D41,BD!$B:$D,3,FALSE),"")</f>
        <v>37526</v>
      </c>
      <c r="I41" s="165">
        <f>IFERROR(VLOOKUP(E41,BD!$B:$D,3,FALSE),"")</f>
        <v>37658</v>
      </c>
      <c r="J41" s="149">
        <f>IF(COUNT(L41:T41)&gt;=5,SUM(LARGE(L41:T41,{1,2,3,4,5})),IF(COUNT(L41:T41)=4,SUM(LARGE(L41:T41,{1,2,3,4})),IF(COUNT(L41:T41)=3,SUM(LARGE(L41:T41,{1,2,3})),IF(COUNT(L41:T41)=2,SUM(LARGE(L41:T41,{1,2})),IF(COUNT(L41:T41)=1,SUM(LARGE(L41:T41,{1})),0)))))</f>
        <v>640</v>
      </c>
      <c r="K41" s="150">
        <f t="shared" si="0"/>
        <v>1</v>
      </c>
      <c r="L41" s="71"/>
      <c r="M41" s="71"/>
      <c r="N41" s="71"/>
      <c r="O41" s="71"/>
      <c r="P41" s="71"/>
      <c r="Q41" s="71"/>
      <c r="R41" s="71">
        <v>640</v>
      </c>
      <c r="S41" s="71"/>
      <c r="T41" s="163"/>
    </row>
    <row r="42" spans="2:20" ht="12" x14ac:dyDescent="0.2">
      <c r="B42" s="69"/>
      <c r="C42" s="190">
        <v>33</v>
      </c>
      <c r="D42" s="70" t="s">
        <v>697</v>
      </c>
      <c r="E42" s="70" t="s">
        <v>605</v>
      </c>
      <c r="F42" s="148" t="str">
        <f>IFERROR(VLOOKUP(D42,BD!$B:$D,2,FALSE),"")</f>
        <v>BME</v>
      </c>
      <c r="G42" s="148" t="str">
        <f>IFERROR(VLOOKUP(E42,BD!$B:$D,2,FALSE),"")</f>
        <v>SMCC</v>
      </c>
      <c r="H42" s="165">
        <f>IFERROR(VLOOKUP(D42,BD!$B:$D,3,FALSE),"")</f>
        <v>0</v>
      </c>
      <c r="I42" s="165">
        <f>IFERROR(VLOOKUP(E42,BD!$B:$D,3,FALSE),"")</f>
        <v>38023</v>
      </c>
      <c r="J42" s="149">
        <f>IF(COUNT(L42:T42)&gt;=5,SUM(LARGE(L42:T42,{1,2,3,4,5})),IF(COUNT(L42:T42)=4,SUM(LARGE(L42:T42,{1,2,3,4})),IF(COUNT(L42:T42)=3,SUM(LARGE(L42:T42,{1,2,3})),IF(COUNT(L42:T42)=2,SUM(LARGE(L42:T42,{1,2})),IF(COUNT(L42:T42)=1,SUM(LARGE(L42:T42,{1})),0)))))</f>
        <v>440</v>
      </c>
      <c r="K42" s="150">
        <f t="shared" si="0"/>
        <v>1</v>
      </c>
      <c r="L42" s="71"/>
      <c r="M42" s="71"/>
      <c r="N42" s="71"/>
      <c r="O42" s="71"/>
      <c r="P42" s="71"/>
      <c r="Q42" s="71">
        <v>440</v>
      </c>
      <c r="R42" s="71"/>
      <c r="S42" s="71"/>
      <c r="T42" s="163"/>
    </row>
    <row r="43" spans="2:20" ht="12" x14ac:dyDescent="0.2">
      <c r="B43" s="69"/>
      <c r="C43" s="190"/>
      <c r="D43" s="70" t="s">
        <v>698</v>
      </c>
      <c r="E43" s="70" t="s">
        <v>735</v>
      </c>
      <c r="F43" s="148" t="str">
        <f>IFERROR(VLOOKUP(D43,BD!$B:$D,2,FALSE),"")</f>
        <v>BME</v>
      </c>
      <c r="G43" s="148" t="str">
        <f>IFERROR(VLOOKUP(E43,BD!$B:$D,2,FALSE),"")</f>
        <v>BME</v>
      </c>
      <c r="H43" s="165">
        <f>IFERROR(VLOOKUP(D43,BD!$B:$D,3,FALSE),"")</f>
        <v>0</v>
      </c>
      <c r="I43" s="165">
        <f>IFERROR(VLOOKUP(E43,BD!$B:$D,3,FALSE),"")</f>
        <v>37658</v>
      </c>
      <c r="J43" s="149">
        <f>IF(COUNT(L43:T43)&gt;=5,SUM(LARGE(L43:T43,{1,2,3,4,5})),IF(COUNT(L43:T43)=4,SUM(LARGE(L43:T43,{1,2,3,4})),IF(COUNT(L43:T43)=3,SUM(LARGE(L43:T43,{1,2,3})),IF(COUNT(L43:T43)=2,SUM(LARGE(L43:T43,{1,2})),IF(COUNT(L43:T43)=1,SUM(LARGE(L43:T43,{1})),0)))))</f>
        <v>440</v>
      </c>
      <c r="K43" s="150">
        <f t="shared" si="0"/>
        <v>1</v>
      </c>
      <c r="L43" s="71"/>
      <c r="M43" s="71"/>
      <c r="N43" s="71"/>
      <c r="O43" s="71"/>
      <c r="P43" s="71"/>
      <c r="Q43" s="71">
        <v>440</v>
      </c>
      <c r="R43" s="71"/>
      <c r="S43" s="71"/>
      <c r="T43" s="163"/>
    </row>
    <row r="44" spans="2:20" ht="12" x14ac:dyDescent="0.2">
      <c r="B44" s="69"/>
      <c r="C44" s="171"/>
      <c r="D44" s="126"/>
      <c r="E44" s="70"/>
      <c r="F44" s="148" t="str">
        <f>IFERROR(VLOOKUP(D44,BD!$B:$D,2,FALSE),"")</f>
        <v/>
      </c>
      <c r="G44" s="148" t="str">
        <f>IFERROR(VLOOKUP(E44,BD!$B:$D,2,FALSE),"")</f>
        <v/>
      </c>
      <c r="H44" s="165" t="str">
        <f>IFERROR(VLOOKUP(D44,BD!$B:$D,3,FALSE),"")</f>
        <v/>
      </c>
      <c r="I44" s="165" t="str">
        <f>IFERROR(VLOOKUP(E44,BD!$B:$D,3,FALSE),"")</f>
        <v/>
      </c>
      <c r="J44" s="149">
        <f>IF(COUNT(L44:T44)&gt;=5,SUM(LARGE(L44:T44,{1,2,3,4,5})),IF(COUNT(L44:T44)=4,SUM(LARGE(L44:T44,{1,2,3,4})),IF(COUNT(L44:T44)=3,SUM(LARGE(L44:T44,{1,2,3})),IF(COUNT(L44:T44)=2,SUM(LARGE(L44:T44,{1,2})),IF(COUNT(L44:T44)=1,SUM(LARGE(L44:T44,{1})),0)))))</f>
        <v>0</v>
      </c>
      <c r="K44" s="150">
        <f t="shared" ref="K44:K69" si="1">COUNT(L44:T44)-COUNTIF(L44:T44,"=0")</f>
        <v>0</v>
      </c>
      <c r="L44" s="71"/>
      <c r="M44" s="71"/>
      <c r="N44" s="71"/>
      <c r="O44" s="71"/>
      <c r="P44" s="71"/>
      <c r="Q44" s="71"/>
      <c r="R44" s="71"/>
      <c r="S44" s="71"/>
      <c r="T44" s="163"/>
    </row>
    <row r="45" spans="2:20" ht="12" x14ac:dyDescent="0.2">
      <c r="B45" s="69"/>
      <c r="C45" s="171"/>
      <c r="D45" s="126"/>
      <c r="E45" s="70"/>
      <c r="F45" s="148" t="str">
        <f>IFERROR(VLOOKUP(D45,BD!$B:$D,2,FALSE),"")</f>
        <v/>
      </c>
      <c r="G45" s="148" t="str">
        <f>IFERROR(VLOOKUP(E45,BD!$B:$D,2,FALSE),"")</f>
        <v/>
      </c>
      <c r="H45" s="165" t="str">
        <f>IFERROR(VLOOKUP(D45,BD!$B:$D,3,FALSE),"")</f>
        <v/>
      </c>
      <c r="I45" s="165" t="str">
        <f>IFERROR(VLOOKUP(E45,BD!$B:$D,3,FALSE),"")</f>
        <v/>
      </c>
      <c r="J45" s="149">
        <f>IF(COUNT(L45:T45)&gt;=5,SUM(LARGE(L45:T45,{1,2,3,4,5})),IF(COUNT(L45:T45)=4,SUM(LARGE(L45:T45,{1,2,3,4})),IF(COUNT(L45:T45)=3,SUM(LARGE(L45:T45,{1,2,3})),IF(COUNT(L45:T45)=2,SUM(LARGE(L45:T45,{1,2})),IF(COUNT(L45:T45)=1,SUM(LARGE(L45:T45,{1})),0)))))</f>
        <v>0</v>
      </c>
      <c r="K45" s="150">
        <f t="shared" si="1"/>
        <v>0</v>
      </c>
      <c r="L45" s="71"/>
      <c r="M45" s="71"/>
      <c r="N45" s="71"/>
      <c r="O45" s="71"/>
      <c r="P45" s="71"/>
      <c r="Q45" s="71"/>
      <c r="R45" s="71"/>
      <c r="S45" s="71"/>
      <c r="T45" s="163"/>
    </row>
    <row r="46" spans="2:20" ht="12" x14ac:dyDescent="0.2">
      <c r="B46" s="69"/>
      <c r="C46" s="171"/>
      <c r="D46" s="126"/>
      <c r="E46" s="70"/>
      <c r="F46" s="148" t="str">
        <f>IFERROR(VLOOKUP(D46,BD!$B:$D,2,FALSE),"")</f>
        <v/>
      </c>
      <c r="G46" s="148" t="str">
        <f>IFERROR(VLOOKUP(E46,BD!$B:$D,2,FALSE),"")</f>
        <v/>
      </c>
      <c r="H46" s="165" t="str">
        <f>IFERROR(VLOOKUP(D46,BD!$B:$D,3,FALSE),"")</f>
        <v/>
      </c>
      <c r="I46" s="165" t="str">
        <f>IFERROR(VLOOKUP(E46,BD!$B:$D,3,FALSE),"")</f>
        <v/>
      </c>
      <c r="J46" s="149">
        <f>IF(COUNT(L46:T46)&gt;=5,SUM(LARGE(L46:T46,{1,2,3,4,5})),IF(COUNT(L46:T46)=4,SUM(LARGE(L46:T46,{1,2,3,4})),IF(COUNT(L46:T46)=3,SUM(LARGE(L46:T46,{1,2,3})),IF(COUNT(L46:T46)=2,SUM(LARGE(L46:T46,{1,2})),IF(COUNT(L46:T46)=1,SUM(LARGE(L46:T46,{1})),0)))))</f>
        <v>0</v>
      </c>
      <c r="K46" s="150">
        <f t="shared" si="1"/>
        <v>0</v>
      </c>
      <c r="L46" s="71"/>
      <c r="M46" s="71"/>
      <c r="N46" s="71"/>
      <c r="O46" s="71"/>
      <c r="P46" s="71"/>
      <c r="Q46" s="71"/>
      <c r="R46" s="71"/>
      <c r="S46" s="71"/>
      <c r="T46" s="163"/>
    </row>
    <row r="47" spans="2:20" ht="12" x14ac:dyDescent="0.2">
      <c r="B47" s="69"/>
      <c r="C47" s="171"/>
      <c r="D47" s="126"/>
      <c r="E47" s="70"/>
      <c r="F47" s="148" t="str">
        <f>IFERROR(VLOOKUP(D47,BD!$B:$D,2,FALSE),"")</f>
        <v/>
      </c>
      <c r="G47" s="148" t="str">
        <f>IFERROR(VLOOKUP(E47,BD!$B:$D,2,FALSE),"")</f>
        <v/>
      </c>
      <c r="H47" s="165" t="str">
        <f>IFERROR(VLOOKUP(D47,BD!$B:$D,3,FALSE),"")</f>
        <v/>
      </c>
      <c r="I47" s="165" t="str">
        <f>IFERROR(VLOOKUP(E47,BD!$B:$D,3,FALSE),"")</f>
        <v/>
      </c>
      <c r="J47" s="149">
        <f>IF(COUNT(L47:T47)&gt;=5,SUM(LARGE(L47:T47,{1,2,3,4,5})),IF(COUNT(L47:T47)=4,SUM(LARGE(L47:T47,{1,2,3,4})),IF(COUNT(L47:T47)=3,SUM(LARGE(L47:T47,{1,2,3})),IF(COUNT(L47:T47)=2,SUM(LARGE(L47:T47,{1,2})),IF(COUNT(L47:T47)=1,SUM(LARGE(L47:T47,{1})),0)))))</f>
        <v>0</v>
      </c>
      <c r="K47" s="150">
        <f t="shared" si="1"/>
        <v>0</v>
      </c>
      <c r="L47" s="71"/>
      <c r="M47" s="71"/>
      <c r="N47" s="71"/>
      <c r="O47" s="71"/>
      <c r="P47" s="71"/>
      <c r="Q47" s="71"/>
      <c r="R47" s="71"/>
      <c r="S47" s="71"/>
      <c r="T47" s="163"/>
    </row>
    <row r="48" spans="2:20" ht="12" x14ac:dyDescent="0.2">
      <c r="B48" s="69"/>
      <c r="C48" s="171"/>
      <c r="D48" s="126"/>
      <c r="E48" s="70"/>
      <c r="F48" s="148" t="str">
        <f>IFERROR(VLOOKUP(D48,BD!$B:$D,2,FALSE),"")</f>
        <v/>
      </c>
      <c r="G48" s="148" t="str">
        <f>IFERROR(VLOOKUP(E48,BD!$B:$D,2,FALSE),"")</f>
        <v/>
      </c>
      <c r="H48" s="165" t="str">
        <f>IFERROR(VLOOKUP(D48,BD!$B:$D,3,FALSE),"")</f>
        <v/>
      </c>
      <c r="I48" s="165" t="str">
        <f>IFERROR(VLOOKUP(E48,BD!$B:$D,3,FALSE),"")</f>
        <v/>
      </c>
      <c r="J48" s="149">
        <f>IF(COUNT(L48:T48)&gt;=5,SUM(LARGE(L48:T48,{1,2,3,4,5})),IF(COUNT(L48:T48)=4,SUM(LARGE(L48:T48,{1,2,3,4})),IF(COUNT(L48:T48)=3,SUM(LARGE(L48:T48,{1,2,3})),IF(COUNT(L48:T48)=2,SUM(LARGE(L48:T48,{1,2})),IF(COUNT(L48:T48)=1,SUM(LARGE(L48:T48,{1})),0)))))</f>
        <v>0</v>
      </c>
      <c r="K48" s="150">
        <f t="shared" si="1"/>
        <v>0</v>
      </c>
      <c r="L48" s="71"/>
      <c r="M48" s="71"/>
      <c r="N48" s="71"/>
      <c r="O48" s="71"/>
      <c r="P48" s="71"/>
      <c r="Q48" s="71"/>
      <c r="R48" s="71"/>
      <c r="S48" s="71"/>
      <c r="T48" s="163"/>
    </row>
    <row r="49" spans="2:20" ht="12" x14ac:dyDescent="0.2">
      <c r="B49" s="69"/>
      <c r="C49" s="171"/>
      <c r="D49" s="126"/>
      <c r="E49" s="70"/>
      <c r="F49" s="148" t="str">
        <f>IFERROR(VLOOKUP(D49,BD!$B:$D,2,FALSE),"")</f>
        <v/>
      </c>
      <c r="G49" s="148" t="str">
        <f>IFERROR(VLOOKUP(E49,BD!$B:$D,2,FALSE),"")</f>
        <v/>
      </c>
      <c r="H49" s="165" t="str">
        <f>IFERROR(VLOOKUP(D49,BD!$B:$D,3,FALSE),"")</f>
        <v/>
      </c>
      <c r="I49" s="165" t="str">
        <f>IFERROR(VLOOKUP(E49,BD!$B:$D,3,FALSE),"")</f>
        <v/>
      </c>
      <c r="J49" s="149">
        <f>IF(COUNT(L49:T49)&gt;=5,SUM(LARGE(L49:T49,{1,2,3,4,5})),IF(COUNT(L49:T49)=4,SUM(LARGE(L49:T49,{1,2,3,4})),IF(COUNT(L49:T49)=3,SUM(LARGE(L49:T49,{1,2,3})),IF(COUNT(L49:T49)=2,SUM(LARGE(L49:T49,{1,2})),IF(COUNT(L49:T49)=1,SUM(LARGE(L49:T49,{1})),0)))))</f>
        <v>0</v>
      </c>
      <c r="K49" s="150">
        <f t="shared" si="1"/>
        <v>0</v>
      </c>
      <c r="L49" s="71"/>
      <c r="M49" s="71"/>
      <c r="N49" s="71"/>
      <c r="O49" s="71"/>
      <c r="P49" s="71"/>
      <c r="Q49" s="71"/>
      <c r="R49" s="71"/>
      <c r="S49" s="71"/>
      <c r="T49" s="163"/>
    </row>
    <row r="50" spans="2:20" ht="12" x14ac:dyDescent="0.2">
      <c r="B50" s="69"/>
      <c r="C50" s="171"/>
      <c r="D50" s="126"/>
      <c r="E50" s="70"/>
      <c r="F50" s="148" t="str">
        <f>IFERROR(VLOOKUP(D50,BD!$B:$D,2,FALSE),"")</f>
        <v/>
      </c>
      <c r="G50" s="148" t="str">
        <f>IFERROR(VLOOKUP(E50,BD!$B:$D,2,FALSE),"")</f>
        <v/>
      </c>
      <c r="H50" s="165" t="str">
        <f>IFERROR(VLOOKUP(D50,BD!$B:$D,3,FALSE),"")</f>
        <v/>
      </c>
      <c r="I50" s="165" t="str">
        <f>IFERROR(VLOOKUP(E50,BD!$B:$D,3,FALSE),"")</f>
        <v/>
      </c>
      <c r="J50" s="149">
        <f>IF(COUNT(L50:T50)&gt;=5,SUM(LARGE(L50:T50,{1,2,3,4,5})),IF(COUNT(L50:T50)=4,SUM(LARGE(L50:T50,{1,2,3,4})),IF(COUNT(L50:T50)=3,SUM(LARGE(L50:T50,{1,2,3})),IF(COUNT(L50:T50)=2,SUM(LARGE(L50:T50,{1,2})),IF(COUNT(L50:T50)=1,SUM(LARGE(L50:T50,{1})),0)))))</f>
        <v>0</v>
      </c>
      <c r="K50" s="150">
        <f t="shared" si="1"/>
        <v>0</v>
      </c>
      <c r="L50" s="71"/>
      <c r="M50" s="71"/>
      <c r="N50" s="71"/>
      <c r="O50" s="71"/>
      <c r="P50" s="71"/>
      <c r="Q50" s="71"/>
      <c r="R50" s="71"/>
      <c r="S50" s="71"/>
      <c r="T50" s="163"/>
    </row>
    <row r="51" spans="2:20" ht="12" x14ac:dyDescent="0.2">
      <c r="B51" s="69"/>
      <c r="C51" s="171"/>
      <c r="D51" s="126"/>
      <c r="E51" s="70"/>
      <c r="F51" s="148" t="str">
        <f>IFERROR(VLOOKUP(D51,BD!$B:$D,2,FALSE),"")</f>
        <v/>
      </c>
      <c r="G51" s="148" t="str">
        <f>IFERROR(VLOOKUP(E51,BD!$B:$D,2,FALSE),"")</f>
        <v/>
      </c>
      <c r="H51" s="165" t="str">
        <f>IFERROR(VLOOKUP(D51,BD!$B:$D,3,FALSE),"")</f>
        <v/>
      </c>
      <c r="I51" s="165" t="str">
        <f>IFERROR(VLOOKUP(E51,BD!$B:$D,3,FALSE),"")</f>
        <v/>
      </c>
      <c r="J51" s="149">
        <f>IF(COUNT(L51:T51)&gt;=5,SUM(LARGE(L51:T51,{1,2,3,4,5})),IF(COUNT(L51:T51)=4,SUM(LARGE(L51:T51,{1,2,3,4})),IF(COUNT(L51:T51)=3,SUM(LARGE(L51:T51,{1,2,3})),IF(COUNT(L51:T51)=2,SUM(LARGE(L51:T51,{1,2})),IF(COUNT(L51:T51)=1,SUM(LARGE(L51:T51,{1})),0)))))</f>
        <v>0</v>
      </c>
      <c r="K51" s="150">
        <f t="shared" si="1"/>
        <v>0</v>
      </c>
      <c r="L51" s="71"/>
      <c r="M51" s="71"/>
      <c r="N51" s="71"/>
      <c r="O51" s="71"/>
      <c r="P51" s="71"/>
      <c r="Q51" s="71"/>
      <c r="R51" s="71"/>
      <c r="S51" s="71"/>
      <c r="T51" s="163"/>
    </row>
    <row r="52" spans="2:20" ht="12" x14ac:dyDescent="0.2">
      <c r="B52" s="69"/>
      <c r="C52" s="171"/>
      <c r="D52" s="126"/>
      <c r="E52" s="70"/>
      <c r="F52" s="148" t="str">
        <f>IFERROR(VLOOKUP(D52,BD!$B:$D,2,FALSE),"")</f>
        <v/>
      </c>
      <c r="G52" s="148" t="str">
        <f>IFERROR(VLOOKUP(E52,BD!$B:$D,2,FALSE),"")</f>
        <v/>
      </c>
      <c r="H52" s="165" t="str">
        <f>IFERROR(VLOOKUP(D52,BD!$B:$D,3,FALSE),"")</f>
        <v/>
      </c>
      <c r="I52" s="165" t="str">
        <f>IFERROR(VLOOKUP(E52,BD!$B:$D,3,FALSE),"")</f>
        <v/>
      </c>
      <c r="J52" s="149">
        <f>IF(COUNT(L52:T52)&gt;=5,SUM(LARGE(L52:T52,{1,2,3,4,5})),IF(COUNT(L52:T52)=4,SUM(LARGE(L52:T52,{1,2,3,4})),IF(COUNT(L52:T52)=3,SUM(LARGE(L52:T52,{1,2,3})),IF(COUNT(L52:T52)=2,SUM(LARGE(L52:T52,{1,2})),IF(COUNT(L52:T52)=1,SUM(LARGE(L52:T52,{1})),0)))))</f>
        <v>0</v>
      </c>
      <c r="K52" s="150">
        <f t="shared" si="1"/>
        <v>0</v>
      </c>
      <c r="L52" s="71"/>
      <c r="M52" s="71"/>
      <c r="N52" s="71"/>
      <c r="O52" s="71"/>
      <c r="P52" s="71"/>
      <c r="Q52" s="71"/>
      <c r="R52" s="71"/>
      <c r="S52" s="71"/>
      <c r="T52" s="163"/>
    </row>
    <row r="53" spans="2:20" ht="12" x14ac:dyDescent="0.2">
      <c r="B53" s="69"/>
      <c r="C53" s="171"/>
      <c r="D53" s="126"/>
      <c r="E53" s="70"/>
      <c r="F53" s="148" t="str">
        <f>IFERROR(VLOOKUP(D53,BD!$B:$D,2,FALSE),"")</f>
        <v/>
      </c>
      <c r="G53" s="148" t="str">
        <f>IFERROR(VLOOKUP(E53,BD!$B:$D,2,FALSE),"")</f>
        <v/>
      </c>
      <c r="H53" s="165" t="str">
        <f>IFERROR(VLOOKUP(D53,BD!$B:$D,3,FALSE),"")</f>
        <v/>
      </c>
      <c r="I53" s="165" t="str">
        <f>IFERROR(VLOOKUP(E53,BD!$B:$D,3,FALSE),"")</f>
        <v/>
      </c>
      <c r="J53" s="149">
        <f>IF(COUNT(L53:T53)&gt;=5,SUM(LARGE(L53:T53,{1,2,3,4,5})),IF(COUNT(L53:T53)=4,SUM(LARGE(L53:T53,{1,2,3,4})),IF(COUNT(L53:T53)=3,SUM(LARGE(L53:T53,{1,2,3})),IF(COUNT(L53:T53)=2,SUM(LARGE(L53:T53,{1,2})),IF(COUNT(L53:T53)=1,SUM(LARGE(L53:T53,{1})),0)))))</f>
        <v>0</v>
      </c>
      <c r="K53" s="150">
        <f t="shared" si="1"/>
        <v>0</v>
      </c>
      <c r="L53" s="71"/>
      <c r="M53" s="71"/>
      <c r="N53" s="71"/>
      <c r="O53" s="71"/>
      <c r="P53" s="71"/>
      <c r="Q53" s="71"/>
      <c r="R53" s="71"/>
      <c r="S53" s="71"/>
      <c r="T53" s="163"/>
    </row>
    <row r="54" spans="2:20" ht="12" x14ac:dyDescent="0.2">
      <c r="B54" s="69"/>
      <c r="C54" s="171"/>
      <c r="D54" s="126"/>
      <c r="E54" s="70"/>
      <c r="F54" s="148" t="str">
        <f>IFERROR(VLOOKUP(D54,BD!$B:$D,2,FALSE),"")</f>
        <v/>
      </c>
      <c r="G54" s="148" t="str">
        <f>IFERROR(VLOOKUP(E54,BD!$B:$D,2,FALSE),"")</f>
        <v/>
      </c>
      <c r="H54" s="165" t="str">
        <f>IFERROR(VLOOKUP(D54,BD!$B:$D,3,FALSE),"")</f>
        <v/>
      </c>
      <c r="I54" s="165" t="str">
        <f>IFERROR(VLOOKUP(E54,BD!$B:$D,3,FALSE),"")</f>
        <v/>
      </c>
      <c r="J54" s="149">
        <f>IF(COUNT(L54:T54)&gt;=5,SUM(LARGE(L54:T54,{1,2,3,4,5})),IF(COUNT(L54:T54)=4,SUM(LARGE(L54:T54,{1,2,3,4})),IF(COUNT(L54:T54)=3,SUM(LARGE(L54:T54,{1,2,3})),IF(COUNT(L54:T54)=2,SUM(LARGE(L54:T54,{1,2})),IF(COUNT(L54:T54)=1,SUM(LARGE(L54:T54,{1})),0)))))</f>
        <v>0</v>
      </c>
      <c r="K54" s="150">
        <f t="shared" si="1"/>
        <v>0</v>
      </c>
      <c r="L54" s="71"/>
      <c r="M54" s="71"/>
      <c r="N54" s="71"/>
      <c r="O54" s="71"/>
      <c r="P54" s="71"/>
      <c r="Q54" s="71"/>
      <c r="R54" s="71"/>
      <c r="S54" s="71"/>
      <c r="T54" s="163"/>
    </row>
    <row r="55" spans="2:20" ht="12" x14ac:dyDescent="0.2">
      <c r="B55" s="69"/>
      <c r="C55" s="171"/>
      <c r="D55" s="126"/>
      <c r="E55" s="70"/>
      <c r="F55" s="148" t="str">
        <f>IFERROR(VLOOKUP(D55,BD!$B:$D,2,FALSE),"")</f>
        <v/>
      </c>
      <c r="G55" s="148" t="str">
        <f>IFERROR(VLOOKUP(E55,BD!$B:$D,2,FALSE),"")</f>
        <v/>
      </c>
      <c r="H55" s="165" t="str">
        <f>IFERROR(VLOOKUP(D55,BD!$B:$D,3,FALSE),"")</f>
        <v/>
      </c>
      <c r="I55" s="165" t="str">
        <f>IFERROR(VLOOKUP(E55,BD!$B:$D,3,FALSE),"")</f>
        <v/>
      </c>
      <c r="J55" s="149">
        <f>IF(COUNT(L55:T55)&gt;=5,SUM(LARGE(L55:T55,{1,2,3,4,5})),IF(COUNT(L55:T55)=4,SUM(LARGE(L55:T55,{1,2,3,4})),IF(COUNT(L55:T55)=3,SUM(LARGE(L55:T55,{1,2,3})),IF(COUNT(L55:T55)=2,SUM(LARGE(L55:T55,{1,2})),IF(COUNT(L55:T55)=1,SUM(LARGE(L55:T55,{1})),0)))))</f>
        <v>0</v>
      </c>
      <c r="K55" s="150">
        <f t="shared" si="1"/>
        <v>0</v>
      </c>
      <c r="L55" s="71"/>
      <c r="M55" s="71"/>
      <c r="N55" s="71"/>
      <c r="O55" s="71"/>
      <c r="P55" s="71"/>
      <c r="Q55" s="71"/>
      <c r="R55" s="71"/>
      <c r="S55" s="71"/>
      <c r="T55" s="163"/>
    </row>
    <row r="56" spans="2:20" ht="12" x14ac:dyDescent="0.2">
      <c r="B56" s="69"/>
      <c r="C56" s="171"/>
      <c r="D56" s="126"/>
      <c r="E56" s="70"/>
      <c r="F56" s="148" t="str">
        <f>IFERROR(VLOOKUP(D56,BD!$B:$D,2,FALSE),"")</f>
        <v/>
      </c>
      <c r="G56" s="148" t="str">
        <f>IFERROR(VLOOKUP(E56,BD!$B:$D,2,FALSE),"")</f>
        <v/>
      </c>
      <c r="H56" s="165" t="str">
        <f>IFERROR(VLOOKUP(D56,BD!$B:$D,3,FALSE),"")</f>
        <v/>
      </c>
      <c r="I56" s="165" t="str">
        <f>IFERROR(VLOOKUP(E56,BD!$B:$D,3,FALSE),"")</f>
        <v/>
      </c>
      <c r="J56" s="149">
        <f>IF(COUNT(L56:T56)&gt;=5,SUM(LARGE(L56:T56,{1,2,3,4,5})),IF(COUNT(L56:T56)=4,SUM(LARGE(L56:T56,{1,2,3,4})),IF(COUNT(L56:T56)=3,SUM(LARGE(L56:T56,{1,2,3})),IF(COUNT(L56:T56)=2,SUM(LARGE(L56:T56,{1,2})),IF(COUNT(L56:T56)=1,SUM(LARGE(L56:T56,{1})),0)))))</f>
        <v>0</v>
      </c>
      <c r="K56" s="150">
        <f t="shared" si="1"/>
        <v>0</v>
      </c>
      <c r="L56" s="71"/>
      <c r="M56" s="71"/>
      <c r="N56" s="71"/>
      <c r="O56" s="71"/>
      <c r="P56" s="71"/>
      <c r="Q56" s="71"/>
      <c r="R56" s="71"/>
      <c r="S56" s="71"/>
      <c r="T56" s="163"/>
    </row>
    <row r="57" spans="2:20" ht="12" x14ac:dyDescent="0.2">
      <c r="B57" s="69"/>
      <c r="C57" s="171"/>
      <c r="D57" s="126"/>
      <c r="E57" s="70"/>
      <c r="F57" s="148" t="str">
        <f>IFERROR(VLOOKUP(D57,BD!$B:$D,2,FALSE),"")</f>
        <v/>
      </c>
      <c r="G57" s="148" t="str">
        <f>IFERROR(VLOOKUP(E57,BD!$B:$D,2,FALSE),"")</f>
        <v/>
      </c>
      <c r="H57" s="165" t="str">
        <f>IFERROR(VLOOKUP(D57,BD!$B:$D,3,FALSE),"")</f>
        <v/>
      </c>
      <c r="I57" s="165" t="str">
        <f>IFERROR(VLOOKUP(E57,BD!$B:$D,3,FALSE),"")</f>
        <v/>
      </c>
      <c r="J57" s="149">
        <f>IF(COUNT(L57:T57)&gt;=5,SUM(LARGE(L57:T57,{1,2,3,4,5})),IF(COUNT(L57:T57)=4,SUM(LARGE(L57:T57,{1,2,3,4})),IF(COUNT(L57:T57)=3,SUM(LARGE(L57:T57,{1,2,3})),IF(COUNT(L57:T57)=2,SUM(LARGE(L57:T57,{1,2})),IF(COUNT(L57:T57)=1,SUM(LARGE(L57:T57,{1})),0)))))</f>
        <v>0</v>
      </c>
      <c r="K57" s="150">
        <f t="shared" si="1"/>
        <v>0</v>
      </c>
      <c r="L57" s="71"/>
      <c r="M57" s="71"/>
      <c r="N57" s="71"/>
      <c r="O57" s="71"/>
      <c r="P57" s="71"/>
      <c r="Q57" s="71"/>
      <c r="R57" s="71"/>
      <c r="S57" s="71"/>
      <c r="T57" s="163"/>
    </row>
    <row r="58" spans="2:20" ht="12" x14ac:dyDescent="0.2">
      <c r="B58" s="69"/>
      <c r="C58" s="171"/>
      <c r="D58" s="126"/>
      <c r="E58" s="70"/>
      <c r="F58" s="148" t="str">
        <f>IFERROR(VLOOKUP(D58,BD!$B:$D,2,FALSE),"")</f>
        <v/>
      </c>
      <c r="G58" s="148" t="str">
        <f>IFERROR(VLOOKUP(E58,BD!$B:$D,2,FALSE),"")</f>
        <v/>
      </c>
      <c r="H58" s="165" t="str">
        <f>IFERROR(VLOOKUP(D58,BD!$B:$D,3,FALSE),"")</f>
        <v/>
      </c>
      <c r="I58" s="165" t="str">
        <f>IFERROR(VLOOKUP(E58,BD!$B:$D,3,FALSE),"")</f>
        <v/>
      </c>
      <c r="J58" s="149">
        <f>IF(COUNT(L58:T58)&gt;=5,SUM(LARGE(L58:T58,{1,2,3,4,5})),IF(COUNT(L58:T58)=4,SUM(LARGE(L58:T58,{1,2,3,4})),IF(COUNT(L58:T58)=3,SUM(LARGE(L58:T58,{1,2,3})),IF(COUNT(L58:T58)=2,SUM(LARGE(L58:T58,{1,2})),IF(COUNT(L58:T58)=1,SUM(LARGE(L58:T58,{1})),0)))))</f>
        <v>0</v>
      </c>
      <c r="K58" s="150">
        <f t="shared" si="1"/>
        <v>0</v>
      </c>
      <c r="L58" s="71"/>
      <c r="M58" s="71"/>
      <c r="N58" s="71"/>
      <c r="O58" s="71"/>
      <c r="P58" s="71"/>
      <c r="Q58" s="71"/>
      <c r="R58" s="71"/>
      <c r="S58" s="71"/>
      <c r="T58" s="163"/>
    </row>
    <row r="59" spans="2:20" ht="12" x14ac:dyDescent="0.2">
      <c r="B59" s="69"/>
      <c r="C59" s="171"/>
      <c r="D59" s="126"/>
      <c r="E59" s="70"/>
      <c r="F59" s="148" t="str">
        <f>IFERROR(VLOOKUP(D59,BD!$B:$D,2,FALSE),"")</f>
        <v/>
      </c>
      <c r="G59" s="148" t="str">
        <f>IFERROR(VLOOKUP(E59,BD!$B:$D,2,FALSE),"")</f>
        <v/>
      </c>
      <c r="H59" s="165" t="str">
        <f>IFERROR(VLOOKUP(D59,BD!$B:$D,3,FALSE),"")</f>
        <v/>
      </c>
      <c r="I59" s="165" t="str">
        <f>IFERROR(VLOOKUP(E59,BD!$B:$D,3,FALSE),"")</f>
        <v/>
      </c>
      <c r="J59" s="149">
        <f>IF(COUNT(L59:T59)&gt;=5,SUM(LARGE(L59:T59,{1,2,3,4,5})),IF(COUNT(L59:T59)=4,SUM(LARGE(L59:T59,{1,2,3,4})),IF(COUNT(L59:T59)=3,SUM(LARGE(L59:T59,{1,2,3})),IF(COUNT(L59:T59)=2,SUM(LARGE(L59:T59,{1,2})),IF(COUNT(L59:T59)=1,SUM(LARGE(L59:T59,{1})),0)))))</f>
        <v>0</v>
      </c>
      <c r="K59" s="150">
        <f t="shared" si="1"/>
        <v>0</v>
      </c>
      <c r="L59" s="71"/>
      <c r="M59" s="71"/>
      <c r="N59" s="71"/>
      <c r="O59" s="71"/>
      <c r="P59" s="71"/>
      <c r="Q59" s="71"/>
      <c r="R59" s="71"/>
      <c r="S59" s="71"/>
      <c r="T59" s="163"/>
    </row>
    <row r="60" spans="2:20" ht="12" x14ac:dyDescent="0.2">
      <c r="B60" s="69"/>
      <c r="C60" s="171"/>
      <c r="D60" s="126"/>
      <c r="E60" s="70"/>
      <c r="F60" s="148" t="str">
        <f>IFERROR(VLOOKUP(D60,BD!$B:$D,2,FALSE),"")</f>
        <v/>
      </c>
      <c r="G60" s="148" t="str">
        <f>IFERROR(VLOOKUP(E60,BD!$B:$D,2,FALSE),"")</f>
        <v/>
      </c>
      <c r="H60" s="165" t="str">
        <f>IFERROR(VLOOKUP(D60,BD!$B:$D,3,FALSE),"")</f>
        <v/>
      </c>
      <c r="I60" s="165" t="str">
        <f>IFERROR(VLOOKUP(E60,BD!$B:$D,3,FALSE),"")</f>
        <v/>
      </c>
      <c r="J60" s="149">
        <f>IF(COUNT(L60:T60)&gt;=5,SUM(LARGE(L60:T60,{1,2,3,4,5})),IF(COUNT(L60:T60)=4,SUM(LARGE(L60:T60,{1,2,3,4})),IF(COUNT(L60:T60)=3,SUM(LARGE(L60:T60,{1,2,3})),IF(COUNT(L60:T60)=2,SUM(LARGE(L60:T60,{1,2})),IF(COUNT(L60:T60)=1,SUM(LARGE(L60:T60,{1})),0)))))</f>
        <v>0</v>
      </c>
      <c r="K60" s="150">
        <f t="shared" si="1"/>
        <v>0</v>
      </c>
      <c r="L60" s="71"/>
      <c r="M60" s="71"/>
      <c r="N60" s="71"/>
      <c r="O60" s="71"/>
      <c r="P60" s="71"/>
      <c r="Q60" s="71"/>
      <c r="R60" s="71"/>
      <c r="S60" s="71"/>
      <c r="T60" s="163"/>
    </row>
    <row r="61" spans="2:20" ht="12" x14ac:dyDescent="0.2">
      <c r="B61" s="69"/>
      <c r="C61" s="171"/>
      <c r="D61" s="126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65" t="str">
        <f>IFERROR(VLOOKUP(D61,BD!$B:$D,3,FALSE),"")</f>
        <v/>
      </c>
      <c r="I61" s="165" t="str">
        <f>IFERROR(VLOOKUP(E61,BD!$B:$D,3,FALSE),"")</f>
        <v/>
      </c>
      <c r="J61" s="149">
        <f>IF(COUNT(L61:T61)&gt;=5,SUM(LARGE(L61:T61,{1,2,3,4,5})),IF(COUNT(L61:T61)=4,SUM(LARGE(L61:T61,{1,2,3,4})),IF(COUNT(L61:T61)=3,SUM(LARGE(L61:T61,{1,2,3})),IF(COUNT(L61:T61)=2,SUM(LARGE(L61:T61,{1,2})),IF(COUNT(L61:T61)=1,SUM(LARGE(L61:T61,{1})),0)))))</f>
        <v>0</v>
      </c>
      <c r="K61" s="150">
        <f t="shared" si="1"/>
        <v>0</v>
      </c>
      <c r="L61" s="71"/>
      <c r="M61" s="71"/>
      <c r="N61" s="71"/>
      <c r="O61" s="71"/>
      <c r="P61" s="71"/>
      <c r="Q61" s="71"/>
      <c r="R61" s="71"/>
      <c r="S61" s="71"/>
      <c r="T61" s="163"/>
    </row>
    <row r="62" spans="2:20" ht="12" x14ac:dyDescent="0.2">
      <c r="B62" s="69"/>
      <c r="C62" s="171"/>
      <c r="D62" s="126"/>
      <c r="E62" s="70"/>
      <c r="F62" s="148" t="str">
        <f>IFERROR(VLOOKUP(D62,BD!$B:$D,2,FALSE),"")</f>
        <v/>
      </c>
      <c r="G62" s="148" t="str">
        <f>IFERROR(VLOOKUP(E62,BD!$B:$D,2,FALSE),"")</f>
        <v/>
      </c>
      <c r="H62" s="165" t="str">
        <f>IFERROR(VLOOKUP(D62,BD!$B:$D,3,FALSE),"")</f>
        <v/>
      </c>
      <c r="I62" s="165" t="str">
        <f>IFERROR(VLOOKUP(E62,BD!$B:$D,3,FALSE),"")</f>
        <v/>
      </c>
      <c r="J62" s="149">
        <f>IF(COUNT(L62:T62)&gt;=5,SUM(LARGE(L62:T62,{1,2,3,4,5})),IF(COUNT(L62:T62)=4,SUM(LARGE(L62:T62,{1,2,3,4})),IF(COUNT(L62:T62)=3,SUM(LARGE(L62:T62,{1,2,3})),IF(COUNT(L62:T62)=2,SUM(LARGE(L62:T62,{1,2})),IF(COUNT(L62:T62)=1,SUM(LARGE(L62:T62,{1})),0)))))</f>
        <v>0</v>
      </c>
      <c r="K62" s="150">
        <f t="shared" si="1"/>
        <v>0</v>
      </c>
      <c r="L62" s="71"/>
      <c r="M62" s="71"/>
      <c r="N62" s="71"/>
      <c r="O62" s="71"/>
      <c r="P62" s="71"/>
      <c r="Q62" s="71"/>
      <c r="R62" s="71"/>
      <c r="S62" s="71"/>
      <c r="T62" s="163"/>
    </row>
    <row r="63" spans="2:20" ht="12" x14ac:dyDescent="0.2">
      <c r="B63" s="69"/>
      <c r="C63" s="171"/>
      <c r="D63" s="126"/>
      <c r="E63" s="70"/>
      <c r="F63" s="148" t="str">
        <f>IFERROR(VLOOKUP(D63,BD!$B:$D,2,FALSE),"")</f>
        <v/>
      </c>
      <c r="G63" s="148" t="str">
        <f>IFERROR(VLOOKUP(E63,BD!$B:$D,2,FALSE),"")</f>
        <v/>
      </c>
      <c r="H63" s="165" t="str">
        <f>IFERROR(VLOOKUP(D63,BD!$B:$D,3,FALSE),"")</f>
        <v/>
      </c>
      <c r="I63" s="165" t="str">
        <f>IFERROR(VLOOKUP(E63,BD!$B:$D,3,FALSE),"")</f>
        <v/>
      </c>
      <c r="J63" s="149">
        <f>IF(COUNT(L63:T63)&gt;=5,SUM(LARGE(L63:T63,{1,2,3,4,5})),IF(COUNT(L63:T63)=4,SUM(LARGE(L63:T63,{1,2,3,4})),IF(COUNT(L63:T63)=3,SUM(LARGE(L63:T63,{1,2,3})),IF(COUNT(L63:T63)=2,SUM(LARGE(L63:T63,{1,2})),IF(COUNT(L63:T63)=1,SUM(LARGE(L63:T63,{1})),0)))))</f>
        <v>0</v>
      </c>
      <c r="K63" s="150">
        <f t="shared" si="1"/>
        <v>0</v>
      </c>
      <c r="L63" s="71"/>
      <c r="M63" s="71"/>
      <c r="N63" s="71"/>
      <c r="O63" s="71"/>
      <c r="P63" s="71"/>
      <c r="Q63" s="71"/>
      <c r="R63" s="71"/>
      <c r="S63" s="71"/>
      <c r="T63" s="163"/>
    </row>
    <row r="64" spans="2:20" ht="12" x14ac:dyDescent="0.2">
      <c r="B64" s="69"/>
      <c r="C64" s="171"/>
      <c r="D64" s="126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65" t="str">
        <f>IFERROR(VLOOKUP(D64,BD!$B:$D,3,FALSE),"")</f>
        <v/>
      </c>
      <c r="I64" s="165" t="str">
        <f>IFERROR(VLOOKUP(E64,BD!$B:$D,3,FALSE),"")</f>
        <v/>
      </c>
      <c r="J64" s="149">
        <f>IF(COUNT(L64:T64)&gt;=5,SUM(LARGE(L64:T64,{1,2,3,4,5})),IF(COUNT(L64:T64)=4,SUM(LARGE(L64:T64,{1,2,3,4})),IF(COUNT(L64:T64)=3,SUM(LARGE(L64:T64,{1,2,3})),IF(COUNT(L64:T64)=2,SUM(LARGE(L64:T64,{1,2})),IF(COUNT(L64:T64)=1,SUM(LARGE(L64:T64,{1})),0)))))</f>
        <v>0</v>
      </c>
      <c r="K64" s="150">
        <f t="shared" si="1"/>
        <v>0</v>
      </c>
      <c r="L64" s="71"/>
      <c r="M64" s="71"/>
      <c r="N64" s="71"/>
      <c r="O64" s="71"/>
      <c r="P64" s="71"/>
      <c r="Q64" s="71"/>
      <c r="R64" s="71"/>
      <c r="S64" s="71"/>
      <c r="T64" s="163"/>
    </row>
    <row r="65" spans="2:20" ht="12" x14ac:dyDescent="0.2">
      <c r="B65" s="69"/>
      <c r="C65" s="171"/>
      <c r="D65" s="126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65" t="str">
        <f>IFERROR(VLOOKUP(D65,BD!$B:$D,3,FALSE),"")</f>
        <v/>
      </c>
      <c r="I65" s="165" t="str">
        <f>IFERROR(VLOOKUP(E65,BD!$B:$D,3,FALSE),"")</f>
        <v/>
      </c>
      <c r="J65" s="149">
        <f>IF(COUNT(L65:T65)&gt;=5,SUM(LARGE(L65:T65,{1,2,3,4,5})),IF(COUNT(L65:T65)=4,SUM(LARGE(L65:T65,{1,2,3,4})),IF(COUNT(L65:T65)=3,SUM(LARGE(L65:T65,{1,2,3})),IF(COUNT(L65:T65)=2,SUM(LARGE(L65:T65,{1,2})),IF(COUNT(L65:T65)=1,SUM(LARGE(L65:T65,{1})),0)))))</f>
        <v>0</v>
      </c>
      <c r="K65" s="150">
        <f t="shared" si="1"/>
        <v>0</v>
      </c>
      <c r="L65" s="71"/>
      <c r="M65" s="71"/>
      <c r="N65" s="71"/>
      <c r="O65" s="71"/>
      <c r="P65" s="71"/>
      <c r="Q65" s="71"/>
      <c r="R65" s="71"/>
      <c r="S65" s="71"/>
      <c r="T65" s="163"/>
    </row>
    <row r="66" spans="2:20" ht="12" x14ac:dyDescent="0.2">
      <c r="B66" s="69"/>
      <c r="C66" s="171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65" t="str">
        <f>IFERROR(VLOOKUP(D66,BD!$B:$D,3,FALSE),"")</f>
        <v/>
      </c>
      <c r="I66" s="165" t="str">
        <f>IFERROR(VLOOKUP(E66,BD!$B:$D,3,FALSE),"")</f>
        <v/>
      </c>
      <c r="J66" s="149">
        <f>IF(COUNT(L66:T66)&gt;=5,SUM(LARGE(L66:T66,{1,2,3,4,5})),IF(COUNT(L66:T66)=4,SUM(LARGE(L66:T66,{1,2,3,4})),IF(COUNT(L66:T66)=3,SUM(LARGE(L66:T66,{1,2,3})),IF(COUNT(L66:T66)=2,SUM(LARGE(L66:T66,{1,2})),IF(COUNT(L66:T66)=1,SUM(LARGE(L66:T66,{1})),0)))))</f>
        <v>0</v>
      </c>
      <c r="K66" s="150">
        <f t="shared" si="1"/>
        <v>0</v>
      </c>
      <c r="L66" s="71"/>
      <c r="M66" s="71"/>
      <c r="N66" s="71"/>
      <c r="O66" s="71"/>
      <c r="P66" s="71"/>
      <c r="Q66" s="71"/>
      <c r="R66" s="71"/>
      <c r="S66" s="71"/>
      <c r="T66" s="163"/>
    </row>
    <row r="67" spans="2:20" ht="12" x14ac:dyDescent="0.2">
      <c r="B67" s="69"/>
      <c r="C67" s="171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65" t="str">
        <f>IFERROR(VLOOKUP(D67,BD!$B:$D,3,FALSE),"")</f>
        <v/>
      </c>
      <c r="I67" s="165" t="str">
        <f>IFERROR(VLOOKUP(E67,BD!$B:$D,3,FALSE),"")</f>
        <v/>
      </c>
      <c r="J67" s="149">
        <f>IF(COUNT(L67:T67)&gt;=5,SUM(LARGE(L67:T67,{1,2,3,4,5})),IF(COUNT(L67:T67)=4,SUM(LARGE(L67:T67,{1,2,3,4})),IF(COUNT(L67:T67)=3,SUM(LARGE(L67:T67,{1,2,3})),IF(COUNT(L67:T67)=2,SUM(LARGE(L67:T67,{1,2})),IF(COUNT(L67:T67)=1,SUM(LARGE(L67:T67,{1})),0)))))</f>
        <v>0</v>
      </c>
      <c r="K67" s="150">
        <f t="shared" si="1"/>
        <v>0</v>
      </c>
      <c r="L67" s="71"/>
      <c r="M67" s="71"/>
      <c r="N67" s="71"/>
      <c r="O67" s="71"/>
      <c r="P67" s="71"/>
      <c r="Q67" s="71"/>
      <c r="R67" s="71"/>
      <c r="S67" s="71"/>
      <c r="T67" s="163"/>
    </row>
    <row r="68" spans="2:20" ht="12" x14ac:dyDescent="0.2">
      <c r="B68" s="69"/>
      <c r="C68" s="171"/>
      <c r="D68" s="126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65" t="str">
        <f>IFERROR(VLOOKUP(D68,BD!$B:$D,3,FALSE),"")</f>
        <v/>
      </c>
      <c r="I68" s="165" t="str">
        <f>IFERROR(VLOOKUP(E68,BD!$B:$D,3,FALSE),"")</f>
        <v/>
      </c>
      <c r="J68" s="149">
        <f>IF(COUNT(L68:T68)&gt;=5,SUM(LARGE(L68:T68,{1,2,3,4,5})),IF(COUNT(L68:T68)=4,SUM(LARGE(L68:T68,{1,2,3,4})),IF(COUNT(L68:T68)=3,SUM(LARGE(L68:T68,{1,2,3})),IF(COUNT(L68:T68)=2,SUM(LARGE(L68:T68,{1,2})),IF(COUNT(L68:T68)=1,SUM(LARGE(L68:T68,{1})),0)))))</f>
        <v>0</v>
      </c>
      <c r="K68" s="150">
        <f t="shared" si="1"/>
        <v>0</v>
      </c>
      <c r="L68" s="71"/>
      <c r="M68" s="71"/>
      <c r="N68" s="71"/>
      <c r="O68" s="71"/>
      <c r="P68" s="71"/>
      <c r="Q68" s="71"/>
      <c r="R68" s="71"/>
      <c r="S68" s="71"/>
      <c r="T68" s="163"/>
    </row>
    <row r="69" spans="2:20" ht="12" x14ac:dyDescent="0.2">
      <c r="B69" s="69"/>
      <c r="C69" s="63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65" t="str">
        <f>IFERROR(VLOOKUP(D69,BD!$B:$D,3,FALSE),"")</f>
        <v/>
      </c>
      <c r="I69" s="165" t="str">
        <f>IFERROR(VLOOKUP(E69,BD!$B:$D,3,FALSE),"")</f>
        <v/>
      </c>
      <c r="J69" s="149">
        <f>IF(COUNT(L69:T69)&gt;=5,SUM(LARGE(L69:T69,{1,2,3,4,5})),IF(COUNT(L69:T69)=4,SUM(LARGE(L69:T69,{1,2,3,4})),IF(COUNT(L69:T69)=3,SUM(LARGE(L69:T69,{1,2,3})),IF(COUNT(L69:T69)=2,SUM(LARGE(L69:T69,{1,2})),IF(COUNT(L69:T69)=1,SUM(LARGE(L69:T69,{1})),0)))))</f>
        <v>0</v>
      </c>
      <c r="K69" s="150">
        <f t="shared" si="1"/>
        <v>0</v>
      </c>
      <c r="L69" s="71"/>
      <c r="M69" s="71"/>
      <c r="N69" s="71"/>
      <c r="O69" s="71"/>
      <c r="P69" s="71"/>
      <c r="Q69" s="71"/>
      <c r="R69" s="71"/>
      <c r="S69" s="71"/>
      <c r="T69" s="163"/>
    </row>
    <row r="70" spans="2:20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74"/>
      <c r="T70" s="163"/>
    </row>
    <row r="71" spans="2:20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30</v>
      </c>
      <c r="N71" s="102">
        <f>SM!J$41</f>
        <v>25</v>
      </c>
      <c r="O71" s="102">
        <f>SM!K$41</f>
        <v>22</v>
      </c>
      <c r="P71" s="102">
        <f>SM!L$41</f>
        <v>10</v>
      </c>
      <c r="Q71" s="102">
        <f>SM!M$41</f>
        <v>6</v>
      </c>
      <c r="R71" s="102">
        <f>SM!N$41</f>
        <v>2</v>
      </c>
      <c r="S71" s="102">
        <f>SM!O$41</f>
        <v>1</v>
      </c>
      <c r="T71" s="164"/>
    </row>
  </sheetData>
  <sheetProtection selectLockedCells="1" selectUnlockedCells="1"/>
  <sortState ref="D10:S43">
    <sortCondition descending="1" ref="J10:J43"/>
    <sortCondition descending="1" ref="K10:K43"/>
  </sortState>
  <dataConsolidate/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1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5" width="8.28515625" style="4" customWidth="1"/>
    <col min="16" max="16" width="1.85546875" style="4" customWidth="1"/>
    <col min="17" max="16384" width="9.28515625" style="4"/>
  </cols>
  <sheetData>
    <row r="2" spans="2:16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</row>
    <row r="3" spans="2:16" ht="12" x14ac:dyDescent="0.2">
      <c r="B3" s="7" t="s">
        <v>7</v>
      </c>
      <c r="D3" s="8">
        <f>SM!D3</f>
        <v>43052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</row>
    <row r="4" spans="2:16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</row>
    <row r="5" spans="2:16" ht="6" customHeight="1" x14ac:dyDescent="0.2">
      <c r="B5" s="30"/>
      <c r="C5" s="14"/>
      <c r="D5" s="14"/>
      <c r="E5" s="96"/>
      <c r="F5" s="15"/>
      <c r="G5" s="46"/>
      <c r="H5" s="16"/>
      <c r="I5" s="16"/>
      <c r="J5" s="16"/>
      <c r="K5" s="16"/>
      <c r="L5" s="16"/>
      <c r="M5" s="16"/>
      <c r="N5" s="16"/>
      <c r="O5" s="16"/>
      <c r="P5" s="143"/>
    </row>
    <row r="6" spans="2:16" ht="12" customHeight="1" x14ac:dyDescent="0.2">
      <c r="B6" s="26"/>
      <c r="C6" s="216" t="s">
        <v>1</v>
      </c>
      <c r="D6" s="216" t="str">
        <f>SM!D6</f>
        <v>ATLETA</v>
      </c>
      <c r="E6" s="221" t="str">
        <f>SM!E6</f>
        <v>ENTIDADE</v>
      </c>
      <c r="F6" s="219" t="str">
        <f>SM!F6</f>
        <v>TOTAL RK52</v>
      </c>
      <c r="G6" s="220" t="str">
        <f>SM!G6</f>
        <v>Torneios</v>
      </c>
      <c r="H6" s="11" t="str">
        <f>SM!H6</f>
        <v>4o</v>
      </c>
      <c r="I6" s="11" t="str">
        <f>SM!I6</f>
        <v>1o</v>
      </c>
      <c r="J6" s="11" t="str">
        <f>SM!J6</f>
        <v>1o</v>
      </c>
      <c r="K6" s="11" t="str">
        <f>SM!K6</f>
        <v>2o</v>
      </c>
      <c r="L6" s="11" t="str">
        <f>SM!L6</f>
        <v>3o</v>
      </c>
      <c r="M6" s="11" t="str">
        <f>SM!M6</f>
        <v>2o</v>
      </c>
      <c r="N6" s="11" t="str">
        <f>SM!N6</f>
        <v>4o</v>
      </c>
      <c r="O6" s="11" t="str">
        <f>SM!O6</f>
        <v>1o</v>
      </c>
      <c r="P6" s="144"/>
    </row>
    <row r="7" spans="2:16" ht="12" x14ac:dyDescent="0.2">
      <c r="B7" s="26"/>
      <c r="C7" s="216"/>
      <c r="D7" s="216">
        <f>SM!D7</f>
        <v>0</v>
      </c>
      <c r="E7" s="221">
        <f>SM!E7</f>
        <v>0</v>
      </c>
      <c r="F7" s="219">
        <f>SM!F7</f>
        <v>0</v>
      </c>
      <c r="G7" s="220">
        <f>SM!G7</f>
        <v>0</v>
      </c>
      <c r="H7" s="12" t="str">
        <f>SM!H7</f>
        <v>EST</v>
      </c>
      <c r="I7" s="12" t="str">
        <f>SM!I7</f>
        <v>EST</v>
      </c>
      <c r="J7" s="12" t="str">
        <f>SM!J7</f>
        <v>M-CWB</v>
      </c>
      <c r="K7" s="12" t="str">
        <f>SM!K7</f>
        <v>EST</v>
      </c>
      <c r="L7" s="12" t="str">
        <f>SM!L7</f>
        <v>EST</v>
      </c>
      <c r="M7" s="12" t="str">
        <f>SM!M7</f>
        <v>M-CWB</v>
      </c>
      <c r="N7" s="12" t="str">
        <f>SM!N7</f>
        <v>EST</v>
      </c>
      <c r="O7" s="12" t="str">
        <f>SM!O7</f>
        <v>M-OES</v>
      </c>
      <c r="P7" s="144"/>
    </row>
    <row r="8" spans="2:16" ht="12" x14ac:dyDescent="0.2">
      <c r="B8" s="29"/>
      <c r="C8" s="216"/>
      <c r="D8" s="216">
        <f>SM!D8</f>
        <v>0</v>
      </c>
      <c r="E8" s="221">
        <f>SM!E8</f>
        <v>0</v>
      </c>
      <c r="F8" s="219">
        <f>SM!F8</f>
        <v>0</v>
      </c>
      <c r="G8" s="220">
        <f>SM!G8</f>
        <v>0</v>
      </c>
      <c r="H8" s="13">
        <f>SM!H8</f>
        <v>42689</v>
      </c>
      <c r="I8" s="13">
        <f>SM!I8</f>
        <v>42849</v>
      </c>
      <c r="J8" s="13">
        <f>SM!J8</f>
        <v>42884</v>
      </c>
      <c r="K8" s="13">
        <f>SM!K8</f>
        <v>42905</v>
      </c>
      <c r="L8" s="13">
        <f>SM!L8</f>
        <v>42988</v>
      </c>
      <c r="M8" s="13">
        <f>SM!M8</f>
        <v>43017</v>
      </c>
      <c r="N8" s="13">
        <f>SM!N8</f>
        <v>43045</v>
      </c>
      <c r="O8" s="13">
        <f>SM!O8</f>
        <v>43052</v>
      </c>
      <c r="P8" s="144"/>
    </row>
    <row r="9" spans="2:16" ht="6" customHeight="1" x14ac:dyDescent="0.2">
      <c r="B9" s="32"/>
      <c r="C9" s="14"/>
      <c r="D9" s="14"/>
      <c r="E9" s="97"/>
      <c r="F9" s="37"/>
      <c r="G9" s="47"/>
      <c r="H9" s="34"/>
      <c r="I9" s="34"/>
      <c r="J9" s="34"/>
      <c r="K9" s="34"/>
      <c r="L9" s="34"/>
      <c r="M9" s="34"/>
      <c r="N9" s="34"/>
      <c r="O9" s="34"/>
      <c r="P9" s="144"/>
    </row>
    <row r="10" spans="2:16" ht="12" x14ac:dyDescent="0.2">
      <c r="B10" s="27"/>
      <c r="C10" s="1">
        <v>1</v>
      </c>
      <c r="D10" s="116" t="s">
        <v>128</v>
      </c>
      <c r="E10" s="148" t="str">
        <f>IFERROR(VLOOKUP(D10,BD!$B:$D,2,FALSE),"")</f>
        <v>ZARDO</v>
      </c>
      <c r="F10" s="149">
        <f>IF(COUNT(H10:P10)&gt;=5,SUM(LARGE(H10:P10,{1,2,3,4,5})),IF(COUNT(H10:P10)=4,SUM(LARGE(H10:P10,{1,2,3,4})),IF(COUNT(H10:P10)=3,SUM(LARGE(H10:P10,{1,2,3})),IF(COUNT(H10:P10)=2,SUM(LARGE(H10:P10,{1,2})),IF(COUNT(H10:P10)=1,SUM(LARGE(H10:P10,{1})),0)))))</f>
        <v>7280</v>
      </c>
      <c r="G10" s="150">
        <f t="shared" ref="G10:G39" si="0">COUNT(H10:P10)-COUNTIF(H10:P10,"=0")</f>
        <v>6</v>
      </c>
      <c r="H10" s="109">
        <v>1600</v>
      </c>
      <c r="I10" s="109">
        <v>1600</v>
      </c>
      <c r="J10" s="109"/>
      <c r="K10" s="109">
        <v>1360</v>
      </c>
      <c r="L10" s="109">
        <v>1120</v>
      </c>
      <c r="M10" s="109">
        <v>800</v>
      </c>
      <c r="N10" s="109">
        <v>1600</v>
      </c>
      <c r="O10" s="109"/>
      <c r="P10" s="144"/>
    </row>
    <row r="11" spans="2:16" ht="12" x14ac:dyDescent="0.2">
      <c r="B11" s="27"/>
      <c r="C11" s="1">
        <v>2</v>
      </c>
      <c r="D11" s="2" t="s">
        <v>364</v>
      </c>
      <c r="E11" s="148" t="str">
        <f>IFERROR(VLOOKUP(D11,BD!$B:$D,2,FALSE),"")</f>
        <v>CC</v>
      </c>
      <c r="F11" s="149">
        <f>IF(COUNT(H11:P11)&gt;=5,SUM(LARGE(H11:P11,{1,2,3,4,5})),IF(COUNT(H11:P11)=4,SUM(LARGE(H11:P11,{1,2,3,4})),IF(COUNT(H11:P11)=3,SUM(LARGE(H11:P11,{1,2,3})),IF(COUNT(H11:P11)=2,SUM(LARGE(H11:P11,{1,2})),IF(COUNT(H11:P11)=1,SUM(LARGE(H11:P11,{1})),0)))))</f>
        <v>2480</v>
      </c>
      <c r="G11" s="150">
        <f t="shared" si="0"/>
        <v>2</v>
      </c>
      <c r="H11" s="33">
        <v>1360</v>
      </c>
      <c r="I11" s="33"/>
      <c r="J11" s="33"/>
      <c r="K11" s="33">
        <v>1120</v>
      </c>
      <c r="L11" s="33"/>
      <c r="M11" s="33"/>
      <c r="N11" s="33"/>
      <c r="O11" s="33"/>
      <c r="P11" s="144"/>
    </row>
    <row r="12" spans="2:16" ht="12" x14ac:dyDescent="0.2">
      <c r="B12" s="27"/>
      <c r="C12" s="140"/>
      <c r="D12" s="2" t="s">
        <v>70</v>
      </c>
      <c r="E12" s="148" t="str">
        <f>IFERROR(VLOOKUP(D12,BD!$B:$D,2,FALSE),"")</f>
        <v>BME</v>
      </c>
      <c r="F12" s="149">
        <f>IF(COUNT(H12:P12)&gt;=5,SUM(LARGE(H12:P12,{1,2,3,4,5})),IF(COUNT(H12:P12)=4,SUM(LARGE(H12:P12,{1,2,3,4})),IF(COUNT(H12:P12)=3,SUM(LARGE(H12:P12,{1,2,3})),IF(COUNT(H12:P12)=2,SUM(LARGE(H12:P12,{1,2})),IF(COUNT(H12:P12)=1,SUM(LARGE(H12:P12,{1})),0)))))</f>
        <v>2480</v>
      </c>
      <c r="G12" s="150">
        <f t="shared" si="0"/>
        <v>2</v>
      </c>
      <c r="H12" s="33">
        <v>1120</v>
      </c>
      <c r="I12" s="33"/>
      <c r="J12" s="33"/>
      <c r="K12" s="33"/>
      <c r="L12" s="33"/>
      <c r="M12" s="33"/>
      <c r="N12" s="33">
        <v>1360</v>
      </c>
      <c r="O12" s="33"/>
      <c r="P12" s="144"/>
    </row>
    <row r="13" spans="2:16" ht="12" x14ac:dyDescent="0.2">
      <c r="B13" s="27"/>
      <c r="C13" s="140">
        <v>4</v>
      </c>
      <c r="D13" s="2" t="s">
        <v>98</v>
      </c>
      <c r="E13" s="148" t="str">
        <f>IFERROR(VLOOKUP(D13,BD!$B:$D,2,FALSE),"")</f>
        <v>CC</v>
      </c>
      <c r="F13" s="149">
        <f>IF(COUNT(H13:P13)&gt;=5,SUM(LARGE(H13:P13,{1,2,3,4,5})),IF(COUNT(H13:P13)=4,SUM(LARGE(H13:P13,{1,2,3,4})),IF(COUNT(H13:P13)=3,SUM(LARGE(H13:P13,{1,2,3})),IF(COUNT(H13:P13)=2,SUM(LARGE(H13:P13,{1,2})),IF(COUNT(H13:P13)=1,SUM(LARGE(H13:P13,{1})),0)))))</f>
        <v>1600</v>
      </c>
      <c r="G13" s="150">
        <f t="shared" si="0"/>
        <v>1</v>
      </c>
      <c r="H13" s="33"/>
      <c r="I13" s="33"/>
      <c r="J13" s="33"/>
      <c r="K13" s="33">
        <v>1600</v>
      </c>
      <c r="L13" s="33"/>
      <c r="M13" s="33"/>
      <c r="N13" s="33"/>
      <c r="O13" s="33"/>
      <c r="P13" s="144"/>
    </row>
    <row r="14" spans="2:16" ht="12" x14ac:dyDescent="0.2">
      <c r="B14" s="27"/>
      <c r="C14" s="140"/>
      <c r="D14" s="2" t="s">
        <v>614</v>
      </c>
      <c r="E14" s="148" t="str">
        <f>IFERROR(VLOOKUP(D14,BD!$B:$D,2,FALSE),"")</f>
        <v>GRESFI</v>
      </c>
      <c r="F14" s="149">
        <f>IF(COUNT(H14:P14)&gt;=5,SUM(LARGE(H14:P14,{1,2,3,4,5})),IF(COUNT(H14:P14)=4,SUM(LARGE(H14:P14,{1,2,3,4})),IF(COUNT(H14:P14)=3,SUM(LARGE(H14:P14,{1,2,3})),IF(COUNT(H14:P14)=2,SUM(LARGE(H14:P14,{1,2})),IF(COUNT(H14:P14)=1,SUM(LARGE(H14:P14,{1})),0)))))</f>
        <v>1600</v>
      </c>
      <c r="G14" s="150">
        <f t="shared" si="0"/>
        <v>1</v>
      </c>
      <c r="H14" s="33"/>
      <c r="I14" s="33"/>
      <c r="J14" s="33"/>
      <c r="K14" s="33"/>
      <c r="L14" s="33">
        <v>1600</v>
      </c>
      <c r="M14" s="33"/>
      <c r="N14" s="33"/>
      <c r="O14" s="33"/>
      <c r="P14" s="144"/>
    </row>
    <row r="15" spans="2:16" ht="12" x14ac:dyDescent="0.2">
      <c r="B15" s="27"/>
      <c r="C15" s="140">
        <v>6</v>
      </c>
      <c r="D15" s="105" t="s">
        <v>102</v>
      </c>
      <c r="E15" s="148" t="str">
        <f>IFERROR(VLOOKUP(D15,BD!$B:$D,2,FALSE),"")</f>
        <v>LCC</v>
      </c>
      <c r="F15" s="149">
        <f>IF(COUNT(H15:P15)&gt;=5,SUM(LARGE(H15:P15,{1,2,3,4,5})),IF(COUNT(H15:P15)=4,SUM(LARGE(H15:P15,{1,2,3,4})),IF(COUNT(H15:P15)=3,SUM(LARGE(H15:P15,{1,2,3})),IF(COUNT(H15:P15)=2,SUM(LARGE(H15:P15,{1,2})),IF(COUNT(H15:P15)=1,SUM(LARGE(H15:P15,{1})),0)))))</f>
        <v>1360</v>
      </c>
      <c r="G15" s="150">
        <f t="shared" si="0"/>
        <v>1</v>
      </c>
      <c r="H15" s="33"/>
      <c r="I15" s="33">
        <v>1360</v>
      </c>
      <c r="J15" s="33"/>
      <c r="K15" s="33"/>
      <c r="L15" s="33"/>
      <c r="M15" s="33"/>
      <c r="N15" s="33"/>
      <c r="O15" s="33"/>
      <c r="P15" s="144"/>
    </row>
    <row r="16" spans="2:16" ht="12" x14ac:dyDescent="0.2">
      <c r="B16" s="27"/>
      <c r="C16" s="140"/>
      <c r="D16" s="2" t="s">
        <v>71</v>
      </c>
      <c r="E16" s="148" t="str">
        <f>IFERROR(VLOOKUP(D16,BD!$B:$D,2,FALSE),"")</f>
        <v>SMCC</v>
      </c>
      <c r="F16" s="149">
        <f>IF(COUNT(H16:P16)&gt;=5,SUM(LARGE(H16:P16,{1,2,3,4,5})),IF(COUNT(H16:P16)=4,SUM(LARGE(H16:P16,{1,2,3,4})),IF(COUNT(H16:P16)=3,SUM(LARGE(H16:P16,{1,2,3})),IF(COUNT(H16:P16)=2,SUM(LARGE(H16:P16,{1,2})),IF(COUNT(H16:P16)=1,SUM(LARGE(H16:P16,{1})),0)))))</f>
        <v>1360</v>
      </c>
      <c r="G16" s="150">
        <f t="shared" si="0"/>
        <v>1</v>
      </c>
      <c r="H16" s="33"/>
      <c r="I16" s="33"/>
      <c r="J16" s="33"/>
      <c r="K16" s="33"/>
      <c r="L16" s="33">
        <v>1360</v>
      </c>
      <c r="M16" s="33"/>
      <c r="N16" s="33"/>
      <c r="O16" s="33"/>
      <c r="P16" s="144"/>
    </row>
    <row r="17" spans="2:16" ht="12" x14ac:dyDescent="0.2">
      <c r="B17" s="27"/>
      <c r="C17" s="140">
        <v>8</v>
      </c>
      <c r="D17" s="2" t="s">
        <v>342</v>
      </c>
      <c r="E17" s="148" t="str">
        <f>IFERROR(VLOOKUP(D17,BD!$B:$D,2,FALSE),"")</f>
        <v>BME</v>
      </c>
      <c r="F17" s="149">
        <f>IF(COUNT(H17:P17)&gt;=5,SUM(LARGE(H17:P17,{1,2,3,4,5})),IF(COUNT(H17:P17)=4,SUM(LARGE(H17:P17,{1,2,3,4})),IF(COUNT(H17:P17)=3,SUM(LARGE(H17:P17,{1,2,3})),IF(COUNT(H17:P17)=2,SUM(LARGE(H17:P17,{1,2})),IF(COUNT(H17:P17)=1,SUM(LARGE(H17:P17,{1})),0)))))</f>
        <v>1120</v>
      </c>
      <c r="G17" s="150">
        <f t="shared" si="0"/>
        <v>1</v>
      </c>
      <c r="H17" s="33"/>
      <c r="I17" s="33"/>
      <c r="J17" s="33"/>
      <c r="K17" s="33"/>
      <c r="L17" s="33">
        <v>1120</v>
      </c>
      <c r="M17" s="33"/>
      <c r="N17" s="33"/>
      <c r="O17" s="33"/>
      <c r="P17" s="144"/>
    </row>
    <row r="18" spans="2:16" ht="12" x14ac:dyDescent="0.2">
      <c r="B18" s="27"/>
      <c r="C18" s="202">
        <v>9</v>
      </c>
      <c r="D18" s="203" t="s">
        <v>141</v>
      </c>
      <c r="E18" s="148" t="str">
        <f>IFERROR(VLOOKUP(D18,BD!$B:$D,2,FALSE),"")</f>
        <v>BME</v>
      </c>
      <c r="F18" s="149">
        <f>IF(COUNT(H18:P18)&gt;=5,SUM(LARGE(H18:P18,{1,2,3,4,5})),IF(COUNT(H18:P18)=4,SUM(LARGE(H18:P18,{1,2,3,4})),IF(COUNT(H18:P18)=3,SUM(LARGE(H18:P18,{1,2,3})),IF(COUNT(H18:P18)=2,SUM(LARGE(H18:P18,{1,2})),IF(COUNT(H18:P18)=1,SUM(LARGE(H18:P18,{1})),0)))))</f>
        <v>0</v>
      </c>
      <c r="G18" s="150">
        <f t="shared" si="0"/>
        <v>0</v>
      </c>
      <c r="H18" s="33"/>
      <c r="I18" s="33"/>
      <c r="J18" s="33"/>
      <c r="K18" s="33"/>
      <c r="L18" s="33"/>
      <c r="M18" s="33"/>
      <c r="N18" s="33"/>
      <c r="O18" s="33"/>
      <c r="P18" s="144"/>
    </row>
    <row r="19" spans="2:16" ht="12" x14ac:dyDescent="0.2">
      <c r="B19" s="27"/>
      <c r="C19" s="140"/>
      <c r="D19" s="2" t="s">
        <v>240</v>
      </c>
      <c r="E19" s="148" t="str">
        <f>IFERROR(VLOOKUP(D19,BD!$B:$D,2,FALSE),"")</f>
        <v>ASSVP</v>
      </c>
      <c r="F19" s="149">
        <f>IF(COUNT(H19:P19)&gt;=5,SUM(LARGE(H19:P19,{1,2,3,4,5})),IF(COUNT(H19:P19)=4,SUM(LARGE(H19:P19,{1,2,3,4})),IF(COUNT(H19:P19)=3,SUM(LARGE(H19:P19,{1,2,3})),IF(COUNT(H19:P19)=2,SUM(LARGE(H19:P19,{1,2})),IF(COUNT(H19:P19)=1,SUM(LARGE(H19:P19,{1})),0)))))</f>
        <v>0</v>
      </c>
      <c r="G19" s="150">
        <f t="shared" si="0"/>
        <v>0</v>
      </c>
      <c r="H19" s="33"/>
      <c r="I19" s="33"/>
      <c r="J19" s="33"/>
      <c r="K19" s="33"/>
      <c r="L19" s="33"/>
      <c r="M19" s="33"/>
      <c r="N19" s="33"/>
      <c r="O19" s="33"/>
      <c r="P19" s="144"/>
    </row>
    <row r="20" spans="2:16" ht="12" x14ac:dyDescent="0.2">
      <c r="B20" s="27"/>
      <c r="C20" s="140"/>
      <c r="D20" s="2"/>
      <c r="E20" s="148" t="str">
        <f>IFERROR(VLOOKUP(D20,BD!$B:$D,2,FALSE),"")</f>
        <v/>
      </c>
      <c r="F20" s="149">
        <f>IF(COUNT(H20:P20)&gt;=5,SUM(LARGE(H20:P20,{1,2,3,4,5})),IF(COUNT(H20:P20)=4,SUM(LARGE(H20:P20,{1,2,3,4})),IF(COUNT(H20:P20)=3,SUM(LARGE(H20:P20,{1,2,3})),IF(COUNT(H20:P20)=2,SUM(LARGE(H20:P20,{1,2})),IF(COUNT(H20:P20)=1,SUM(LARGE(H20:P20,{1})),0)))))</f>
        <v>0</v>
      </c>
      <c r="G20" s="150">
        <f t="shared" si="0"/>
        <v>0</v>
      </c>
      <c r="H20" s="33"/>
      <c r="I20" s="33"/>
      <c r="J20" s="33"/>
      <c r="K20" s="33"/>
      <c r="L20" s="33"/>
      <c r="M20" s="33"/>
      <c r="N20" s="33"/>
      <c r="O20" s="33"/>
      <c r="P20" s="144"/>
    </row>
    <row r="21" spans="2:16" ht="12" x14ac:dyDescent="0.2">
      <c r="B21" s="27"/>
      <c r="C21" s="140"/>
      <c r="D21" s="2"/>
      <c r="E21" s="148" t="str">
        <f>IFERROR(VLOOKUP(D21,BD!$B:$D,2,FALSE),"")</f>
        <v/>
      </c>
      <c r="F21" s="149">
        <f>IF(COUNT(H21:P21)&gt;=5,SUM(LARGE(H21:P21,{1,2,3,4,5})),IF(COUNT(H21:P21)=4,SUM(LARGE(H21:P21,{1,2,3,4})),IF(COUNT(H21:P21)=3,SUM(LARGE(H21:P21,{1,2,3})),IF(COUNT(H21:P21)=2,SUM(LARGE(H21:P21,{1,2})),IF(COUNT(H21:P21)=1,SUM(LARGE(H21:P21,{1})),0)))))</f>
        <v>0</v>
      </c>
      <c r="G21" s="150">
        <f t="shared" si="0"/>
        <v>0</v>
      </c>
      <c r="H21" s="33"/>
      <c r="I21" s="33"/>
      <c r="J21" s="33"/>
      <c r="K21" s="33"/>
      <c r="L21" s="33"/>
      <c r="M21" s="33"/>
      <c r="N21" s="33"/>
      <c r="O21" s="33"/>
      <c r="P21" s="144"/>
    </row>
    <row r="22" spans="2:16" ht="12" x14ac:dyDescent="0.2">
      <c r="B22" s="27"/>
      <c r="C22" s="140"/>
      <c r="D22" s="2"/>
      <c r="E22" s="148" t="str">
        <f>IFERROR(VLOOKUP(D22,BD!$B:$D,2,FALSE),"")</f>
        <v/>
      </c>
      <c r="F22" s="149">
        <f>IF(COUNT(H22:P22)&gt;=5,SUM(LARGE(H22:P22,{1,2,3,4,5})),IF(COUNT(H22:P22)=4,SUM(LARGE(H22:P22,{1,2,3,4})),IF(COUNT(H22:P22)=3,SUM(LARGE(H22:P22,{1,2,3})),IF(COUNT(H22:P22)=2,SUM(LARGE(H22:P22,{1,2})),IF(COUNT(H22:P22)=1,SUM(LARGE(H22:P22,{1})),0)))))</f>
        <v>0</v>
      </c>
      <c r="G22" s="150">
        <f t="shared" si="0"/>
        <v>0</v>
      </c>
      <c r="H22" s="33"/>
      <c r="I22" s="33"/>
      <c r="J22" s="33"/>
      <c r="K22" s="33"/>
      <c r="L22" s="33"/>
      <c r="M22" s="33"/>
      <c r="N22" s="33"/>
      <c r="O22" s="33"/>
      <c r="P22" s="144"/>
    </row>
    <row r="23" spans="2:16" ht="12" x14ac:dyDescent="0.2">
      <c r="B23" s="27"/>
      <c r="C23" s="140"/>
      <c r="D23" s="2"/>
      <c r="E23" s="148" t="str">
        <f>IFERROR(VLOOKUP(D23,BD!$B:$D,2,FALSE),"")</f>
        <v/>
      </c>
      <c r="F23" s="149">
        <f>IF(COUNT(H23:P23)&gt;=5,SUM(LARGE(H23:P23,{1,2,3,4,5})),IF(COUNT(H23:P23)=4,SUM(LARGE(H23:P23,{1,2,3,4})),IF(COUNT(H23:P23)=3,SUM(LARGE(H23:P23,{1,2,3})),IF(COUNT(H23:P23)=2,SUM(LARGE(H23:P23,{1,2})),IF(COUNT(H23:P23)=1,SUM(LARGE(H23:P23,{1})),0)))))</f>
        <v>0</v>
      </c>
      <c r="G23" s="150">
        <f t="shared" si="0"/>
        <v>0</v>
      </c>
      <c r="H23" s="33"/>
      <c r="I23" s="33"/>
      <c r="J23" s="33"/>
      <c r="K23" s="33"/>
      <c r="L23" s="33"/>
      <c r="M23" s="33"/>
      <c r="N23" s="33"/>
      <c r="O23" s="33"/>
      <c r="P23" s="144"/>
    </row>
    <row r="24" spans="2:16" ht="12" x14ac:dyDescent="0.2">
      <c r="B24" s="27"/>
      <c r="C24" s="140"/>
      <c r="D24" s="2"/>
      <c r="E24" s="148" t="str">
        <f>IFERROR(VLOOKUP(D24,BD!$B:$D,2,FALSE),"")</f>
        <v/>
      </c>
      <c r="F24" s="149">
        <f>IF(COUNT(H24:P24)&gt;=5,SUM(LARGE(H24:P24,{1,2,3,4,5})),IF(COUNT(H24:P24)=4,SUM(LARGE(H24:P24,{1,2,3,4})),IF(COUNT(H24:P24)=3,SUM(LARGE(H24:P24,{1,2,3})),IF(COUNT(H24:P24)=2,SUM(LARGE(H24:P24,{1,2})),IF(COUNT(H24:P24)=1,SUM(LARGE(H24:P24,{1})),0)))))</f>
        <v>0</v>
      </c>
      <c r="G24" s="150">
        <f t="shared" si="0"/>
        <v>0</v>
      </c>
      <c r="H24" s="33"/>
      <c r="I24" s="33"/>
      <c r="J24" s="33"/>
      <c r="K24" s="33"/>
      <c r="L24" s="33"/>
      <c r="M24" s="33"/>
      <c r="N24" s="33"/>
      <c r="O24" s="33"/>
      <c r="P24" s="144"/>
    </row>
    <row r="25" spans="2:16" ht="12" x14ac:dyDescent="0.2">
      <c r="B25" s="27"/>
      <c r="C25" s="140"/>
      <c r="D25" s="2"/>
      <c r="E25" s="148" t="str">
        <f>IFERROR(VLOOKUP(D25,BD!$B:$D,2,FALSE),"")</f>
        <v/>
      </c>
      <c r="F25" s="149">
        <f>IF(COUNT(H25:P25)&gt;=5,SUM(LARGE(H25:P25,{1,2,3,4,5})),IF(COUNT(H25:P25)=4,SUM(LARGE(H25:P25,{1,2,3,4})),IF(COUNT(H25:P25)=3,SUM(LARGE(H25:P25,{1,2,3})),IF(COUNT(H25:P25)=2,SUM(LARGE(H25:P25,{1,2})),IF(COUNT(H25:P25)=1,SUM(LARGE(H25:P25,{1})),0)))))</f>
        <v>0</v>
      </c>
      <c r="G25" s="150">
        <f t="shared" si="0"/>
        <v>0</v>
      </c>
      <c r="H25" s="33"/>
      <c r="I25" s="33"/>
      <c r="J25" s="33"/>
      <c r="K25" s="33"/>
      <c r="L25" s="33"/>
      <c r="M25" s="33"/>
      <c r="N25" s="33"/>
      <c r="O25" s="33"/>
      <c r="P25" s="144"/>
    </row>
    <row r="26" spans="2:16" ht="12" x14ac:dyDescent="0.2">
      <c r="B26" s="27"/>
      <c r="C26" s="140"/>
      <c r="D26" s="2"/>
      <c r="E26" s="148" t="str">
        <f>IFERROR(VLOOKUP(D26,BD!$B:$D,2,FALSE),"")</f>
        <v/>
      </c>
      <c r="F26" s="149">
        <f>IF(COUNT(H26:P26)&gt;=5,SUM(LARGE(H26:P26,{1,2,3,4,5})),IF(COUNT(H26:P26)=4,SUM(LARGE(H26:P26,{1,2,3,4})),IF(COUNT(H26:P26)=3,SUM(LARGE(H26:P26,{1,2,3})),IF(COUNT(H26:P26)=2,SUM(LARGE(H26:P26,{1,2})),IF(COUNT(H26:P26)=1,SUM(LARGE(H26:P26,{1})),0)))))</f>
        <v>0</v>
      </c>
      <c r="G26" s="150">
        <f t="shared" si="0"/>
        <v>0</v>
      </c>
      <c r="H26" s="33"/>
      <c r="I26" s="33"/>
      <c r="J26" s="33"/>
      <c r="K26" s="33"/>
      <c r="L26" s="33"/>
      <c r="M26" s="33"/>
      <c r="N26" s="33"/>
      <c r="O26" s="33"/>
      <c r="P26" s="144"/>
    </row>
    <row r="27" spans="2:16" ht="12" x14ac:dyDescent="0.2">
      <c r="B27" s="27"/>
      <c r="C27" s="140"/>
      <c r="D27" s="2"/>
      <c r="E27" s="148" t="str">
        <f>IFERROR(VLOOKUP(D27,BD!$B:$D,2,FALSE),"")</f>
        <v/>
      </c>
      <c r="F27" s="149">
        <f>IF(COUNT(H27:P27)&gt;=5,SUM(LARGE(H27:P27,{1,2,3,4,5})),IF(COUNT(H27:P27)=4,SUM(LARGE(H27:P27,{1,2,3,4})),IF(COUNT(H27:P27)=3,SUM(LARGE(H27:P27,{1,2,3})),IF(COUNT(H27:P27)=2,SUM(LARGE(H27:P27,{1,2})),IF(COUNT(H27:P27)=1,SUM(LARGE(H27:P27,{1})),0)))))</f>
        <v>0</v>
      </c>
      <c r="G27" s="150">
        <f t="shared" si="0"/>
        <v>0</v>
      </c>
      <c r="H27" s="33"/>
      <c r="I27" s="33"/>
      <c r="J27" s="33"/>
      <c r="K27" s="33"/>
      <c r="L27" s="33"/>
      <c r="M27" s="33"/>
      <c r="N27" s="33"/>
      <c r="O27" s="33"/>
      <c r="P27" s="144"/>
    </row>
    <row r="28" spans="2:16" ht="12" x14ac:dyDescent="0.2">
      <c r="B28" s="27"/>
      <c r="C28" s="140"/>
      <c r="D28" s="2"/>
      <c r="E28" s="148" t="str">
        <f>IFERROR(VLOOKUP(D28,BD!$B:$D,2,FALSE),"")</f>
        <v/>
      </c>
      <c r="F28" s="149">
        <f>IF(COUNT(H28:P28)&gt;=5,SUM(LARGE(H28:P28,{1,2,3,4,5})),IF(COUNT(H28:P28)=4,SUM(LARGE(H28:P28,{1,2,3,4})),IF(COUNT(H28:P28)=3,SUM(LARGE(H28:P28,{1,2,3})),IF(COUNT(H28:P28)=2,SUM(LARGE(H28:P28,{1,2})),IF(COUNT(H28:P28)=1,SUM(LARGE(H28:P28,{1})),0)))))</f>
        <v>0</v>
      </c>
      <c r="G28" s="150">
        <f t="shared" si="0"/>
        <v>0</v>
      </c>
      <c r="H28" s="33"/>
      <c r="I28" s="33"/>
      <c r="J28" s="33"/>
      <c r="K28" s="33"/>
      <c r="L28" s="33"/>
      <c r="M28" s="33"/>
      <c r="N28" s="33"/>
      <c r="O28" s="33"/>
      <c r="P28" s="144"/>
    </row>
    <row r="29" spans="2:16" ht="12" x14ac:dyDescent="0.2">
      <c r="B29" s="27"/>
      <c r="C29" s="140"/>
      <c r="D29" s="2"/>
      <c r="E29" s="148" t="str">
        <f>IFERROR(VLOOKUP(D29,BD!$B:$D,2,FALSE),"")</f>
        <v/>
      </c>
      <c r="F29" s="149">
        <f>IF(COUNT(H29:P29)&gt;=5,SUM(LARGE(H29:P29,{1,2,3,4,5})),IF(COUNT(H29:P29)=4,SUM(LARGE(H29:P29,{1,2,3,4})),IF(COUNT(H29:P29)=3,SUM(LARGE(H29:P29,{1,2,3})),IF(COUNT(H29:P29)=2,SUM(LARGE(H29:P29,{1,2})),IF(COUNT(H29:P29)=1,SUM(LARGE(H29:P29,{1})),0)))))</f>
        <v>0</v>
      </c>
      <c r="G29" s="150">
        <f t="shared" si="0"/>
        <v>0</v>
      </c>
      <c r="H29" s="33"/>
      <c r="I29" s="33"/>
      <c r="J29" s="33"/>
      <c r="K29" s="33"/>
      <c r="L29" s="33"/>
      <c r="M29" s="33"/>
      <c r="N29" s="33"/>
      <c r="O29" s="33"/>
      <c r="P29" s="144"/>
    </row>
    <row r="30" spans="2:16" ht="12" x14ac:dyDescent="0.2">
      <c r="B30" s="27"/>
      <c r="C30" s="140"/>
      <c r="D30" s="2"/>
      <c r="E30" s="148" t="str">
        <f>IFERROR(VLOOKUP(D30,BD!$B:$D,2,FALSE),"")</f>
        <v/>
      </c>
      <c r="F30" s="149">
        <f>IF(COUNT(H30:P30)&gt;=5,SUM(LARGE(H30:P30,{1,2,3,4,5})),IF(COUNT(H30:P30)=4,SUM(LARGE(H30:P30,{1,2,3,4})),IF(COUNT(H30:P30)=3,SUM(LARGE(H30:P30,{1,2,3})),IF(COUNT(H30:P30)=2,SUM(LARGE(H30:P30,{1,2})),IF(COUNT(H30:P30)=1,SUM(LARGE(H30:P30,{1})),0)))))</f>
        <v>0</v>
      </c>
      <c r="G30" s="150">
        <f t="shared" si="0"/>
        <v>0</v>
      </c>
      <c r="H30" s="33"/>
      <c r="I30" s="33"/>
      <c r="J30" s="33"/>
      <c r="K30" s="33"/>
      <c r="L30" s="33"/>
      <c r="M30" s="33"/>
      <c r="N30" s="33"/>
      <c r="O30" s="33"/>
      <c r="P30" s="144"/>
    </row>
    <row r="31" spans="2:16" ht="12" x14ac:dyDescent="0.2">
      <c r="B31" s="27"/>
      <c r="C31" s="140"/>
      <c r="D31" s="2"/>
      <c r="E31" s="148" t="str">
        <f>IFERROR(VLOOKUP(D31,BD!$B:$D,2,FALSE),"")</f>
        <v/>
      </c>
      <c r="F31" s="149">
        <f>IF(COUNT(H31:P31)&gt;=5,SUM(LARGE(H31:P31,{1,2,3,4,5})),IF(COUNT(H31:P31)=4,SUM(LARGE(H31:P31,{1,2,3,4})),IF(COUNT(H31:P31)=3,SUM(LARGE(H31:P31,{1,2,3})),IF(COUNT(H31:P31)=2,SUM(LARGE(H31:P31,{1,2})),IF(COUNT(H31:P31)=1,SUM(LARGE(H31:P31,{1})),0)))))</f>
        <v>0</v>
      </c>
      <c r="G31" s="150">
        <f t="shared" si="0"/>
        <v>0</v>
      </c>
      <c r="H31" s="33"/>
      <c r="I31" s="33"/>
      <c r="J31" s="33"/>
      <c r="K31" s="33"/>
      <c r="L31" s="33"/>
      <c r="M31" s="33"/>
      <c r="N31" s="33"/>
      <c r="O31" s="33"/>
      <c r="P31" s="144"/>
    </row>
    <row r="32" spans="2:16" ht="12" x14ac:dyDescent="0.2">
      <c r="B32" s="27"/>
      <c r="C32" s="140"/>
      <c r="D32" s="2"/>
      <c r="E32" s="148" t="str">
        <f>IFERROR(VLOOKUP(D32,BD!$B:$D,2,FALSE),"")</f>
        <v/>
      </c>
      <c r="F32" s="149">
        <f>IF(COUNT(H32:P32)&gt;=5,SUM(LARGE(H32:P32,{1,2,3,4,5})),IF(COUNT(H32:P32)=4,SUM(LARGE(H32:P32,{1,2,3,4})),IF(COUNT(H32:P32)=3,SUM(LARGE(H32:P32,{1,2,3})),IF(COUNT(H32:P32)=2,SUM(LARGE(H32:P32,{1,2})),IF(COUNT(H32:P32)=1,SUM(LARGE(H32:P32,{1})),0)))))</f>
        <v>0</v>
      </c>
      <c r="G32" s="150">
        <f t="shared" si="0"/>
        <v>0</v>
      </c>
      <c r="H32" s="33"/>
      <c r="I32" s="33"/>
      <c r="J32" s="33"/>
      <c r="K32" s="33"/>
      <c r="L32" s="33"/>
      <c r="M32" s="33"/>
      <c r="N32" s="33"/>
      <c r="O32" s="33"/>
      <c r="P32" s="144"/>
    </row>
    <row r="33" spans="2:16" ht="12" x14ac:dyDescent="0.2">
      <c r="B33" s="27"/>
      <c r="C33" s="140"/>
      <c r="D33" s="2"/>
      <c r="E33" s="148" t="str">
        <f>IFERROR(VLOOKUP(D33,BD!$B:$D,2,FALSE),"")</f>
        <v/>
      </c>
      <c r="F33" s="149">
        <f>IF(COUNT(H33:P33)&gt;=5,SUM(LARGE(H33:P33,{1,2,3,4,5})),IF(COUNT(H33:P33)=4,SUM(LARGE(H33:P33,{1,2,3,4})),IF(COUNT(H33:P33)=3,SUM(LARGE(H33:P33,{1,2,3})),IF(COUNT(H33:P33)=2,SUM(LARGE(H33:P33,{1,2})),IF(COUNT(H33:P33)=1,SUM(LARGE(H33:P33,{1})),0)))))</f>
        <v>0</v>
      </c>
      <c r="G33" s="150">
        <f t="shared" si="0"/>
        <v>0</v>
      </c>
      <c r="H33" s="33"/>
      <c r="I33" s="33"/>
      <c r="J33" s="33"/>
      <c r="K33" s="33"/>
      <c r="L33" s="33"/>
      <c r="M33" s="33"/>
      <c r="N33" s="33"/>
      <c r="O33" s="33"/>
      <c r="P33" s="144"/>
    </row>
    <row r="34" spans="2:16" ht="12" x14ac:dyDescent="0.2">
      <c r="B34" s="27"/>
      <c r="C34" s="140"/>
      <c r="D34" s="2"/>
      <c r="E34" s="148" t="str">
        <f>IFERROR(VLOOKUP(D34,BD!$B:$D,2,FALSE),"")</f>
        <v/>
      </c>
      <c r="F34" s="149">
        <f>IF(COUNT(H34:P34)&gt;=5,SUM(LARGE(H34:P34,{1,2,3,4,5})),IF(COUNT(H34:P34)=4,SUM(LARGE(H34:P34,{1,2,3,4})),IF(COUNT(H34:P34)=3,SUM(LARGE(H34:P34,{1,2,3})),IF(COUNT(H34:P34)=2,SUM(LARGE(H34:P34,{1,2})),IF(COUNT(H34:P34)=1,SUM(LARGE(H34:P34,{1})),0)))))</f>
        <v>0</v>
      </c>
      <c r="G34" s="150">
        <f t="shared" si="0"/>
        <v>0</v>
      </c>
      <c r="H34" s="33"/>
      <c r="I34" s="33"/>
      <c r="J34" s="33"/>
      <c r="K34" s="33"/>
      <c r="L34" s="33"/>
      <c r="M34" s="33"/>
      <c r="N34" s="33"/>
      <c r="O34" s="33"/>
      <c r="P34" s="144"/>
    </row>
    <row r="35" spans="2:16" ht="12" x14ac:dyDescent="0.2">
      <c r="B35" s="27"/>
      <c r="C35" s="140"/>
      <c r="D35" s="2"/>
      <c r="E35" s="148" t="str">
        <f>IFERROR(VLOOKUP(D35,BD!$B:$D,2,FALSE),"")</f>
        <v/>
      </c>
      <c r="F35" s="149">
        <f>IF(COUNT(H35:P35)&gt;=5,SUM(LARGE(H35:P35,{1,2,3,4,5})),IF(COUNT(H35:P35)=4,SUM(LARGE(H35:P35,{1,2,3,4})),IF(COUNT(H35:P35)=3,SUM(LARGE(H35:P35,{1,2,3})),IF(COUNT(H35:P35)=2,SUM(LARGE(H35:P35,{1,2})),IF(COUNT(H35:P35)=1,SUM(LARGE(H35:P35,{1})),0)))))</f>
        <v>0</v>
      </c>
      <c r="G35" s="150">
        <f t="shared" si="0"/>
        <v>0</v>
      </c>
      <c r="H35" s="33"/>
      <c r="I35" s="33"/>
      <c r="J35" s="33"/>
      <c r="K35" s="33"/>
      <c r="L35" s="33"/>
      <c r="M35" s="33"/>
      <c r="N35" s="33"/>
      <c r="O35" s="33"/>
      <c r="P35" s="144"/>
    </row>
    <row r="36" spans="2:16" ht="12" x14ac:dyDescent="0.2">
      <c r="B36" s="27"/>
      <c r="C36" s="140"/>
      <c r="D36" s="2"/>
      <c r="E36" s="148" t="str">
        <f>IFERROR(VLOOKUP(D36,BD!$B:$D,2,FALSE),"")</f>
        <v/>
      </c>
      <c r="F36" s="149">
        <f>IF(COUNT(H36:P36)&gt;=5,SUM(LARGE(H36:P36,{1,2,3,4,5})),IF(COUNT(H36:P36)=4,SUM(LARGE(H36:P36,{1,2,3,4})),IF(COUNT(H36:P36)=3,SUM(LARGE(H36:P36,{1,2,3})),IF(COUNT(H36:P36)=2,SUM(LARGE(H36:P36,{1,2})),IF(COUNT(H36:P36)=1,SUM(LARGE(H36:P36,{1})),0)))))</f>
        <v>0</v>
      </c>
      <c r="G36" s="150">
        <f t="shared" si="0"/>
        <v>0</v>
      </c>
      <c r="H36" s="33"/>
      <c r="I36" s="33"/>
      <c r="J36" s="33"/>
      <c r="K36" s="33"/>
      <c r="L36" s="33"/>
      <c r="M36" s="33"/>
      <c r="N36" s="33"/>
      <c r="O36" s="33"/>
      <c r="P36" s="144"/>
    </row>
    <row r="37" spans="2:16" ht="12" x14ac:dyDescent="0.2">
      <c r="B37" s="27"/>
      <c r="C37" s="140"/>
      <c r="D37" s="2"/>
      <c r="E37" s="148" t="str">
        <f>IFERROR(VLOOKUP(D37,BD!$B:$D,2,FALSE),"")</f>
        <v/>
      </c>
      <c r="F37" s="149">
        <f>IF(COUNT(H37:P37)&gt;=5,SUM(LARGE(H37:P37,{1,2,3,4,5})),IF(COUNT(H37:P37)=4,SUM(LARGE(H37:P37,{1,2,3,4})),IF(COUNT(H37:P37)=3,SUM(LARGE(H37:P37,{1,2,3})),IF(COUNT(H37:P37)=2,SUM(LARGE(H37:P37,{1,2})),IF(COUNT(H37:P37)=1,SUM(LARGE(H37:P37,{1})),0)))))</f>
        <v>0</v>
      </c>
      <c r="G37" s="150">
        <f t="shared" si="0"/>
        <v>0</v>
      </c>
      <c r="H37" s="33"/>
      <c r="I37" s="33"/>
      <c r="J37" s="33"/>
      <c r="K37" s="33"/>
      <c r="L37" s="33"/>
      <c r="M37" s="33"/>
      <c r="N37" s="33"/>
      <c r="O37" s="33"/>
      <c r="P37" s="144"/>
    </row>
    <row r="38" spans="2:16" ht="12" x14ac:dyDescent="0.2">
      <c r="B38" s="27"/>
      <c r="C38" s="140"/>
      <c r="D38" s="2"/>
      <c r="E38" s="148" t="str">
        <f>IFERROR(VLOOKUP(D38,BD!$B:$D,2,FALSE),"")</f>
        <v/>
      </c>
      <c r="F38" s="149">
        <f>IF(COUNT(H38:P38)&gt;=5,SUM(LARGE(H38:P38,{1,2,3,4,5})),IF(COUNT(H38:P38)=4,SUM(LARGE(H38:P38,{1,2,3,4})),IF(COUNT(H38:P38)=3,SUM(LARGE(H38:P38,{1,2,3})),IF(COUNT(H38:P38)=2,SUM(LARGE(H38:P38,{1,2})),IF(COUNT(H38:P38)=1,SUM(LARGE(H38:P38,{1})),0)))))</f>
        <v>0</v>
      </c>
      <c r="G38" s="150">
        <f t="shared" si="0"/>
        <v>0</v>
      </c>
      <c r="H38" s="33"/>
      <c r="I38" s="33"/>
      <c r="J38" s="33"/>
      <c r="K38" s="33"/>
      <c r="L38" s="33"/>
      <c r="M38" s="33"/>
      <c r="N38" s="33"/>
      <c r="O38" s="33"/>
      <c r="P38" s="144"/>
    </row>
    <row r="39" spans="2:16" ht="12" x14ac:dyDescent="0.2">
      <c r="B39" s="27"/>
      <c r="C39" s="140"/>
      <c r="D39" s="2"/>
      <c r="E39" s="148" t="str">
        <f>IFERROR(VLOOKUP(D39,BD!$B:$D,2,FALSE),"")</f>
        <v/>
      </c>
      <c r="F39" s="149">
        <f>IF(COUNT(H39:P39)&gt;=5,SUM(LARGE(H39:P39,{1,2,3,4,5})),IF(COUNT(H39:P39)=4,SUM(LARGE(H39:P39,{1,2,3,4})),IF(COUNT(H39:P39)=3,SUM(LARGE(H39:P39,{1,2,3})),IF(COUNT(H39:P39)=2,SUM(LARGE(H39:P39,{1,2})),IF(COUNT(H39:P39)=1,SUM(LARGE(H39:P39,{1})),0)))))</f>
        <v>0</v>
      </c>
      <c r="G39" s="150">
        <f t="shared" si="0"/>
        <v>0</v>
      </c>
      <c r="H39" s="33"/>
      <c r="I39" s="33"/>
      <c r="J39" s="33"/>
      <c r="K39" s="33"/>
      <c r="L39" s="33"/>
      <c r="M39" s="33"/>
      <c r="N39" s="33"/>
      <c r="O39" s="33"/>
      <c r="P39" s="144"/>
    </row>
    <row r="40" spans="2:16" x14ac:dyDescent="0.2">
      <c r="B40" s="31"/>
      <c r="C40" s="17"/>
      <c r="D40" s="17"/>
      <c r="E40" s="92"/>
      <c r="F40" s="38"/>
      <c r="G40" s="38"/>
      <c r="H40" s="35"/>
      <c r="I40" s="35"/>
      <c r="J40" s="35"/>
      <c r="K40" s="35"/>
      <c r="L40" s="35"/>
      <c r="M40" s="35"/>
      <c r="N40" s="35"/>
      <c r="O40" s="35"/>
      <c r="P40" s="144"/>
    </row>
    <row r="41" spans="2:16" s="21" customFormat="1" x14ac:dyDescent="0.2">
      <c r="B41" s="28"/>
      <c r="C41" s="19"/>
      <c r="D41" s="20" t="str">
        <f>SM!D41</f>
        <v>CONTAGEM DE SEMANAS</v>
      </c>
      <c r="E41" s="95"/>
      <c r="F41" s="18"/>
      <c r="G41" s="18"/>
      <c r="H41" s="102">
        <f>SM!H$41</f>
        <v>52</v>
      </c>
      <c r="I41" s="102">
        <f>SM!I$41</f>
        <v>30</v>
      </c>
      <c r="J41" s="102">
        <f>SM!J$41</f>
        <v>25</v>
      </c>
      <c r="K41" s="102">
        <f>SM!K$41</f>
        <v>22</v>
      </c>
      <c r="L41" s="102">
        <f>SM!L$41</f>
        <v>10</v>
      </c>
      <c r="M41" s="102">
        <f>SM!M$41</f>
        <v>6</v>
      </c>
      <c r="N41" s="102">
        <f>SM!N$41</f>
        <v>2</v>
      </c>
      <c r="O41" s="102">
        <f>SM!O$41</f>
        <v>1</v>
      </c>
      <c r="P41" s="145"/>
    </row>
  </sheetData>
  <sheetProtection selectLockedCells="1" selectUnlockedCells="1"/>
  <sortState ref="C10:N19">
    <sortCondition descending="1" ref="F10:F19"/>
    <sortCondition descending="1" ref="G10:G19"/>
  </sortState>
  <mergeCells count="5">
    <mergeCell ref="C6:C8"/>
    <mergeCell ref="D6:D8"/>
    <mergeCell ref="F6:F8"/>
    <mergeCell ref="G6:G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71"/>
  <sheetViews>
    <sheetView showGridLines="0" zoomScaleNormal="100" zoomScaleSheetLayoutView="100" workbookViewId="0">
      <selection activeCell="F21" sqref="F21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19" width="8.28515625" style="49" customWidth="1"/>
    <col min="20" max="20" width="1.85546875" style="49" customWidth="1"/>
    <col min="21" max="16384" width="9.28515625" style="49"/>
  </cols>
  <sheetData>
    <row r="2" spans="2:20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</row>
    <row r="3" spans="2:20" ht="12" x14ac:dyDescent="0.2">
      <c r="B3" s="53" t="s">
        <v>29</v>
      </c>
      <c r="D3" s="8">
        <f>SM!D3</f>
        <v>43052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</row>
    <row r="4" spans="2:20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</row>
    <row r="5" spans="2:20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162"/>
    </row>
    <row r="6" spans="2:20" ht="12" customHeight="1" x14ac:dyDescent="0.2">
      <c r="B6" s="62"/>
      <c r="C6" s="222" t="s">
        <v>1</v>
      </c>
      <c r="D6" s="222" t="str">
        <f>DM_S19!D6</f>
        <v>ATLETA 1</v>
      </c>
      <c r="E6" s="232" t="str">
        <f>DM_S19!E6</f>
        <v>ATLETA 2</v>
      </c>
      <c r="F6" s="235" t="str">
        <f>DM_S19!F6</f>
        <v>ENT 1</v>
      </c>
      <c r="G6" s="218" t="str">
        <f>DM_S19!G6</f>
        <v>ENT 2</v>
      </c>
      <c r="H6" s="229" t="s">
        <v>42</v>
      </c>
      <c r="I6" s="229" t="s">
        <v>43</v>
      </c>
      <c r="J6" s="228" t="str">
        <f>DM_S19!J6</f>
        <v>TOTAL RK52</v>
      </c>
      <c r="K6" s="226" t="str">
        <f>DM_S19!K6</f>
        <v>Torneios</v>
      </c>
      <c r="L6" s="167" t="str">
        <f>DM!J6</f>
        <v>4o</v>
      </c>
      <c r="M6" s="167" t="str">
        <f>DM!K6</f>
        <v>1o</v>
      </c>
      <c r="N6" s="167" t="str">
        <f>DM!L6</f>
        <v>1o</v>
      </c>
      <c r="O6" s="167" t="str">
        <f>DM!M6</f>
        <v>2o</v>
      </c>
      <c r="P6" s="167" t="str">
        <f>DM!N6</f>
        <v>3o</v>
      </c>
      <c r="Q6" s="167" t="str">
        <f>DM!O6</f>
        <v>2o</v>
      </c>
      <c r="R6" s="167" t="str">
        <f>DM!P6</f>
        <v>4o</v>
      </c>
      <c r="S6" s="167" t="str">
        <f>DM!Q6</f>
        <v>1o</v>
      </c>
      <c r="T6" s="163"/>
    </row>
    <row r="7" spans="2:20" ht="12" x14ac:dyDescent="0.2">
      <c r="B7" s="62"/>
      <c r="C7" s="222"/>
      <c r="D7" s="222"/>
      <c r="E7" s="233"/>
      <c r="F7" s="236"/>
      <c r="G7" s="218"/>
      <c r="H7" s="230"/>
      <c r="I7" s="230"/>
      <c r="J7" s="228"/>
      <c r="K7" s="226"/>
      <c r="L7" s="12" t="str">
        <f>DM!J7</f>
        <v>EST</v>
      </c>
      <c r="M7" s="12" t="str">
        <f>DM!K7</f>
        <v>EST</v>
      </c>
      <c r="N7" s="12" t="str">
        <f>DM!L7</f>
        <v>M-CWB</v>
      </c>
      <c r="O7" s="12" t="str">
        <f>DM!M7</f>
        <v>EST</v>
      </c>
      <c r="P7" s="12" t="str">
        <f>DM!N7</f>
        <v>EST</v>
      </c>
      <c r="Q7" s="12" t="str">
        <f>DM!O7</f>
        <v>M-CWB</v>
      </c>
      <c r="R7" s="12" t="str">
        <f>DM!P7</f>
        <v>EST</v>
      </c>
      <c r="S7" s="12" t="str">
        <f>DM!Q7</f>
        <v>M-OES</v>
      </c>
      <c r="T7" s="163"/>
    </row>
    <row r="8" spans="2:20" ht="12" x14ac:dyDescent="0.2">
      <c r="B8" s="64"/>
      <c r="C8" s="222"/>
      <c r="D8" s="222"/>
      <c r="E8" s="234"/>
      <c r="F8" s="237"/>
      <c r="G8" s="218"/>
      <c r="H8" s="231"/>
      <c r="I8" s="231"/>
      <c r="J8" s="228"/>
      <c r="K8" s="226"/>
      <c r="L8" s="13">
        <f>DM!J8</f>
        <v>42689</v>
      </c>
      <c r="M8" s="13">
        <f>DM!K8</f>
        <v>42849</v>
      </c>
      <c r="N8" s="13">
        <f>DM!L8</f>
        <v>42884</v>
      </c>
      <c r="O8" s="13">
        <f>DM!M8</f>
        <v>42905</v>
      </c>
      <c r="P8" s="13">
        <f>DM!N8</f>
        <v>42988</v>
      </c>
      <c r="Q8" s="13">
        <f>DM!O8</f>
        <v>43017</v>
      </c>
      <c r="R8" s="13">
        <f>DM!P8</f>
        <v>43045</v>
      </c>
      <c r="S8" s="13">
        <f>DM!Q8</f>
        <v>43052</v>
      </c>
      <c r="T8" s="163"/>
    </row>
    <row r="9" spans="2:20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163"/>
    </row>
    <row r="10" spans="2:20" ht="12" x14ac:dyDescent="0.2">
      <c r="B10" s="69"/>
      <c r="C10" s="63">
        <v>1</v>
      </c>
      <c r="D10" s="70" t="s">
        <v>129</v>
      </c>
      <c r="E10" s="70" t="s">
        <v>733</v>
      </c>
      <c r="F10" s="148" t="str">
        <f>IFERROR(VLOOKUP(D10,BD!$B:$D,2,FALSE),"")</f>
        <v>ZARDO</v>
      </c>
      <c r="G10" s="148" t="str">
        <f>IFERROR(VLOOKUP(E10,BD!$B:$D,2,FALSE),"")</f>
        <v>ZARDO</v>
      </c>
      <c r="H10" s="165">
        <f>IFERROR(VLOOKUP(D10,BD!$B:$D,3,FALSE),"")</f>
        <v>37077</v>
      </c>
      <c r="I10" s="165">
        <f>IFERROR(VLOOKUP(E10,BD!$B:$D,3,FALSE),"")</f>
        <v>37197</v>
      </c>
      <c r="J10" s="149">
        <f>IF(COUNT(L10:T10)&gt;=5,SUM(LARGE(L10:T10,{1,2,3,4,5})),IF(COUNT(L10:T10)=4,SUM(LARGE(L10:T10,{1,2,3,4})),IF(COUNT(L10:T10)=3,SUM(LARGE(L10:T10,{1,2,3})),IF(COUNT(L10:T10)=2,SUM(LARGE(L10:T10,{1,2})),IF(COUNT(L10:T10)=1,SUM(LARGE(L10:T10,{1})),0)))))</f>
        <v>5680</v>
      </c>
      <c r="K10" s="150">
        <f t="shared" ref="K10:K30" si="0">COUNT(L10:T10)-COUNTIF(L10:T10,"=0")</f>
        <v>4</v>
      </c>
      <c r="L10" s="71">
        <v>1360</v>
      </c>
      <c r="M10" s="71">
        <v>1360</v>
      </c>
      <c r="N10" s="71"/>
      <c r="O10" s="71">
        <v>1360</v>
      </c>
      <c r="P10" s="71">
        <v>1600</v>
      </c>
      <c r="Q10" s="71"/>
      <c r="R10" s="71"/>
      <c r="S10" s="71"/>
      <c r="T10" s="163"/>
    </row>
    <row r="11" spans="2:20" ht="12" x14ac:dyDescent="0.2">
      <c r="B11" s="69"/>
      <c r="C11" s="63">
        <v>2</v>
      </c>
      <c r="D11" s="70" t="s">
        <v>810</v>
      </c>
      <c r="E11" s="70" t="s">
        <v>795</v>
      </c>
      <c r="F11" s="148" t="str">
        <f>IFERROR(VLOOKUP(D11,BD!$B:$D,2,FALSE),"")</f>
        <v>ZARDO</v>
      </c>
      <c r="G11" s="148" t="str">
        <f>IFERROR(VLOOKUP(E11,BD!$B:$D,2,FALSE),"")</f>
        <v>ZARDO</v>
      </c>
      <c r="H11" s="165">
        <f>IFERROR(VLOOKUP(D11,BD!$B:$D,3,FALSE),"")</f>
        <v>37521</v>
      </c>
      <c r="I11" s="165">
        <f>IFERROR(VLOOKUP(E11,BD!$B:$D,3,FALSE),"")</f>
        <v>37481</v>
      </c>
      <c r="J11" s="149">
        <f>IF(COUNT(L11:T11)&gt;=5,SUM(LARGE(L11:T11,{1,2,3,4,5})),IF(COUNT(L11:T11)=4,SUM(LARGE(L11:T11,{1,2,3,4})),IF(COUNT(L11:T11)=3,SUM(LARGE(L11:T11,{1,2,3})),IF(COUNT(L11:T11)=2,SUM(LARGE(L11:T11,{1,2})),IF(COUNT(L11:T11)=1,SUM(LARGE(L11:T11,{1})),0)))))</f>
        <v>4440</v>
      </c>
      <c r="K11" s="150">
        <f t="shared" si="0"/>
        <v>6</v>
      </c>
      <c r="L11" s="71"/>
      <c r="M11" s="71">
        <v>880</v>
      </c>
      <c r="N11" s="71">
        <v>680</v>
      </c>
      <c r="O11" s="71">
        <v>1120</v>
      </c>
      <c r="P11" s="71">
        <v>880</v>
      </c>
      <c r="Q11" s="71">
        <v>680</v>
      </c>
      <c r="R11" s="71">
        <v>880</v>
      </c>
      <c r="S11" s="71"/>
      <c r="T11" s="163"/>
    </row>
    <row r="12" spans="2:20" ht="12" x14ac:dyDescent="0.2">
      <c r="B12" s="69"/>
      <c r="C12" s="190">
        <v>3</v>
      </c>
      <c r="D12" s="70" t="s">
        <v>482</v>
      </c>
      <c r="E12" s="70" t="s">
        <v>806</v>
      </c>
      <c r="F12" s="148" t="str">
        <f>IFERROR(VLOOKUP(D12,BD!$B:$D,2,FALSE),"")</f>
        <v>ZARDO</v>
      </c>
      <c r="G12" s="148" t="str">
        <f>IFERROR(VLOOKUP(E12,BD!$B:$D,2,FALSE),"")</f>
        <v>ZARDO</v>
      </c>
      <c r="H12" s="165">
        <f>IFERROR(VLOOKUP(D12,BD!$B:$D,3,FALSE),"")</f>
        <v>37314</v>
      </c>
      <c r="I12" s="165">
        <f>IFERROR(VLOOKUP(E12,BD!$B:$D,3,FALSE),"")</f>
        <v>37477</v>
      </c>
      <c r="J12" s="149">
        <f>IF(COUNT(L12:T12)&gt;=5,SUM(LARGE(L12:T12,{1,2,3,4,5})),IF(COUNT(L12:T12)=4,SUM(LARGE(L12:T12,{1,2,3,4})),IF(COUNT(L12:T12)=3,SUM(LARGE(L12:T12,{1,2,3})),IF(COUNT(L12:T12)=2,SUM(LARGE(L12:T12,{1,2})),IF(COUNT(L12:T12)=1,SUM(LARGE(L12:T12,{1})),0)))))</f>
        <v>4000</v>
      </c>
      <c r="K12" s="150">
        <f t="shared" si="0"/>
        <v>6</v>
      </c>
      <c r="L12" s="71"/>
      <c r="M12" s="71">
        <v>640</v>
      </c>
      <c r="N12" s="71">
        <v>800</v>
      </c>
      <c r="O12" s="71">
        <v>640</v>
      </c>
      <c r="P12" s="71">
        <v>880</v>
      </c>
      <c r="Q12" s="71">
        <v>800</v>
      </c>
      <c r="R12" s="71">
        <v>880</v>
      </c>
      <c r="S12" s="71"/>
      <c r="T12" s="163"/>
    </row>
    <row r="13" spans="2:20" ht="12" x14ac:dyDescent="0.2">
      <c r="B13" s="69"/>
      <c r="C13" s="190">
        <v>4</v>
      </c>
      <c r="D13" s="70" t="s">
        <v>184</v>
      </c>
      <c r="E13" s="70" t="s">
        <v>603</v>
      </c>
      <c r="F13" s="148" t="str">
        <f>IFERROR(VLOOKUP(D13,BD!$B:$D,2,FALSE),"")</f>
        <v>ASSVP</v>
      </c>
      <c r="G13" s="243" t="s">
        <v>880</v>
      </c>
      <c r="H13" s="165">
        <f>IFERROR(VLOOKUP(D13,BD!$B:$D,3,FALSE),"")</f>
        <v>37453</v>
      </c>
      <c r="I13" s="165">
        <f>IFERROR(VLOOKUP(E13,BD!$B:$D,3,FALSE),"")</f>
        <v>37729</v>
      </c>
      <c r="J13" s="149">
        <f>IF(COUNT(L13:T13)&gt;=5,SUM(LARGE(L13:T13,{1,2,3,4,5})),IF(COUNT(L13:T13)=4,SUM(LARGE(L13:T13,{1,2,3,4})),IF(COUNT(L13:T13)=3,SUM(LARGE(L13:T13,{1,2,3})),IF(COUNT(L13:T13)=2,SUM(LARGE(L13:T13,{1,2})),IF(COUNT(L13:T13)=1,SUM(LARGE(L13:T13,{1})),0)))))</f>
        <v>3200</v>
      </c>
      <c r="K13" s="150">
        <f t="shared" si="0"/>
        <v>2</v>
      </c>
      <c r="L13" s="71"/>
      <c r="M13" s="71">
        <v>1600</v>
      </c>
      <c r="N13" s="71"/>
      <c r="O13" s="71">
        <v>1600</v>
      </c>
      <c r="P13" s="71"/>
      <c r="Q13" s="71"/>
      <c r="R13" s="71"/>
      <c r="S13" s="71"/>
      <c r="T13" s="163"/>
    </row>
    <row r="14" spans="2:20" ht="12" x14ac:dyDescent="0.2">
      <c r="B14" s="69"/>
      <c r="C14" s="190">
        <v>5</v>
      </c>
      <c r="D14" s="70" t="s">
        <v>481</v>
      </c>
      <c r="E14" s="2" t="s">
        <v>217</v>
      </c>
      <c r="F14" s="148" t="str">
        <f>IFERROR(VLOOKUP(D14,BD!$B:$D,2,FALSE),"")</f>
        <v>PALOTINA</v>
      </c>
      <c r="G14" s="148" t="str">
        <f>IFERROR(VLOOKUP(E14,BD!$B:$D,2,FALSE),"")</f>
        <v>PALOTINA</v>
      </c>
      <c r="H14" s="165">
        <f>IFERROR(VLOOKUP(D14,BD!$B:$D,3,FALSE),"")</f>
        <v>37348</v>
      </c>
      <c r="I14" s="165">
        <f>IFERROR(VLOOKUP(E14,BD!$B:$D,3,FALSE),"")</f>
        <v>37672</v>
      </c>
      <c r="J14" s="149">
        <f>IF(COUNT(L14:T14)&gt;=5,SUM(LARGE(L14:T14,{1,2,3,4,5})),IF(COUNT(L14:T14)=4,SUM(LARGE(L14:T14,{1,2,3,4})),IF(COUNT(L14:T14)=3,SUM(LARGE(L14:T14,{1,2,3})),IF(COUNT(L14:T14)=2,SUM(LARGE(L14:T14,{1,2})),IF(COUNT(L14:T14)=1,SUM(LARGE(L14:T14,{1})),0)))))</f>
        <v>2720</v>
      </c>
      <c r="K14" s="150">
        <f t="shared" si="0"/>
        <v>2</v>
      </c>
      <c r="L14" s="71"/>
      <c r="M14" s="71">
        <v>1120</v>
      </c>
      <c r="N14" s="71"/>
      <c r="O14" s="71"/>
      <c r="P14" s="71"/>
      <c r="Q14" s="71"/>
      <c r="R14" s="71">
        <v>1600</v>
      </c>
      <c r="S14" s="71"/>
      <c r="T14" s="163"/>
    </row>
    <row r="15" spans="2:20" ht="12" x14ac:dyDescent="0.2">
      <c r="B15" s="69"/>
      <c r="C15" s="190">
        <v>6</v>
      </c>
      <c r="D15" s="70" t="s">
        <v>818</v>
      </c>
      <c r="E15" s="2" t="s">
        <v>815</v>
      </c>
      <c r="F15" s="148" t="str">
        <f>IFERROR(VLOOKUP(D15,BD!$B:$D,2,FALSE),"")</f>
        <v>ASSVP</v>
      </c>
      <c r="G15" s="148" t="str">
        <f>IFERROR(VLOOKUP(E15,BD!$B:$D,2,FALSE),"")</f>
        <v>ASSVP</v>
      </c>
      <c r="H15" s="165">
        <f>IFERROR(VLOOKUP(D15,BD!$B:$D,3,FALSE),"")</f>
        <v>37969</v>
      </c>
      <c r="I15" s="165">
        <f>IFERROR(VLOOKUP(E15,BD!$B:$D,3,FALSE),"")</f>
        <v>36969</v>
      </c>
      <c r="J15" s="149">
        <f>IF(COUNT(L15:T15)&gt;=5,SUM(LARGE(L15:T15,{1,2,3,4,5})),IF(COUNT(L15:T15)=4,SUM(LARGE(L15:T15,{1,2,3,4})),IF(COUNT(L15:T15)=3,SUM(LARGE(L15:T15,{1,2,3})),IF(COUNT(L15:T15)=2,SUM(LARGE(L15:T15,{1,2})),IF(COUNT(L15:T15)=1,SUM(LARGE(L15:T15,{1})),0)))))</f>
        <v>2240</v>
      </c>
      <c r="K15" s="150">
        <f t="shared" si="0"/>
        <v>2</v>
      </c>
      <c r="L15" s="71"/>
      <c r="M15" s="71">
        <v>1120</v>
      </c>
      <c r="N15" s="71"/>
      <c r="O15" s="71">
        <v>1120</v>
      </c>
      <c r="P15" s="71"/>
      <c r="Q15" s="71"/>
      <c r="R15" s="71"/>
      <c r="S15" s="71"/>
      <c r="T15" s="163"/>
    </row>
    <row r="16" spans="2:20" ht="12" x14ac:dyDescent="0.2">
      <c r="B16" s="69"/>
      <c r="C16" s="190">
        <v>7</v>
      </c>
      <c r="D16" s="125" t="s">
        <v>302</v>
      </c>
      <c r="E16" s="125" t="s">
        <v>299</v>
      </c>
      <c r="F16" s="148" t="str">
        <f>IFERROR(VLOOKUP(D16,BD!$B:$D,2,FALSE),"")</f>
        <v>PIAMARTA</v>
      </c>
      <c r="G16" s="148" t="str">
        <f>IFERROR(VLOOKUP(E16,BD!$B:$D,2,FALSE),"")</f>
        <v>PIAMARTA</v>
      </c>
      <c r="H16" s="165">
        <f>IFERROR(VLOOKUP(D16,BD!$B:$D,3,FALSE),"")</f>
        <v>37623</v>
      </c>
      <c r="I16" s="165">
        <f>IFERROR(VLOOKUP(E16,BD!$B:$D,3,FALSE),"")</f>
        <v>37853</v>
      </c>
      <c r="J16" s="149">
        <f>IF(COUNT(L16:T16)&gt;=5,SUM(LARGE(L16:T16,{1,2,3,4,5})),IF(COUNT(L16:T16)=4,SUM(LARGE(L16:T16,{1,2,3,4})),IF(COUNT(L16:T16)=3,SUM(LARGE(L16:T16,{1,2,3})),IF(COUNT(L16:T16)=2,SUM(LARGE(L16:T16,{1,2})),IF(COUNT(L16:T16)=1,SUM(LARGE(L16:T16,{1})),0)))))</f>
        <v>2040</v>
      </c>
      <c r="K16" s="150">
        <f t="shared" si="0"/>
        <v>2</v>
      </c>
      <c r="L16" s="71"/>
      <c r="M16" s="71"/>
      <c r="N16" s="71"/>
      <c r="O16" s="71"/>
      <c r="P16" s="71"/>
      <c r="Q16" s="71"/>
      <c r="R16" s="71">
        <v>1360</v>
      </c>
      <c r="S16" s="71">
        <v>680</v>
      </c>
      <c r="T16" s="163"/>
    </row>
    <row r="17" spans="2:20" ht="12" x14ac:dyDescent="0.2">
      <c r="B17" s="69"/>
      <c r="C17" s="190">
        <v>8</v>
      </c>
      <c r="D17" s="128" t="s">
        <v>492</v>
      </c>
      <c r="E17" s="70" t="s">
        <v>730</v>
      </c>
      <c r="F17" s="148" t="str">
        <f>IFERROR(VLOOKUP(D17,BD!$B:$D,2,FALSE),"")</f>
        <v>PIAMARTA</v>
      </c>
      <c r="G17" s="148" t="str">
        <f>IFERROR(VLOOKUP(E17,BD!$B:$D,2,FALSE),"")</f>
        <v>PIAMARTA</v>
      </c>
      <c r="H17" s="165">
        <f>IFERROR(VLOOKUP(D17,BD!$B:$D,3,FALSE),"")</f>
        <v>37809</v>
      </c>
      <c r="I17" s="165">
        <f>IFERROR(VLOOKUP(E17,BD!$B:$D,3,FALSE),"")</f>
        <v>37593</v>
      </c>
      <c r="J17" s="149">
        <f>IF(COUNT(L17:T17)&gt;=5,SUM(LARGE(L17:T17,{1,2,3,4,5})),IF(COUNT(L17:T17)=4,SUM(LARGE(L17:T17,{1,2,3,4})),IF(COUNT(L17:T17)=3,SUM(LARGE(L17:T17,{1,2,3})),IF(COUNT(L17:T17)=2,SUM(LARGE(L17:T17,{1,2})),IF(COUNT(L17:T17)=1,SUM(LARGE(L17:T17,{1})),0)))))</f>
        <v>1960</v>
      </c>
      <c r="K17" s="150">
        <f t="shared" si="0"/>
        <v>3</v>
      </c>
      <c r="L17" s="71"/>
      <c r="M17" s="71">
        <v>640</v>
      </c>
      <c r="N17" s="71"/>
      <c r="O17" s="71"/>
      <c r="P17" s="71"/>
      <c r="Q17" s="71"/>
      <c r="R17" s="71">
        <v>880</v>
      </c>
      <c r="S17" s="71">
        <v>440</v>
      </c>
      <c r="T17" s="163"/>
    </row>
    <row r="18" spans="2:20" ht="12" x14ac:dyDescent="0.2">
      <c r="B18" s="69"/>
      <c r="C18" s="190">
        <v>9</v>
      </c>
      <c r="D18" s="70" t="s">
        <v>273</v>
      </c>
      <c r="E18" s="2" t="s">
        <v>815</v>
      </c>
      <c r="F18" s="148" t="str">
        <f>IFERROR(VLOOKUP(D18,BD!$B:$D,2,FALSE),"")</f>
        <v>ASSVP</v>
      </c>
      <c r="G18" s="148" t="str">
        <f>IFERROR(VLOOKUP(E18,BD!$B:$D,2,FALSE),"")</f>
        <v>ASSVP</v>
      </c>
      <c r="H18" s="165">
        <f>IFERROR(VLOOKUP(D18,BD!$B:$D,3,FALSE),"")</f>
        <v>38054</v>
      </c>
      <c r="I18" s="165">
        <f>IFERROR(VLOOKUP(E18,BD!$B:$D,3,FALSE),"")</f>
        <v>36969</v>
      </c>
      <c r="J18" s="149">
        <f>IF(COUNT(L18:T18)&gt;=5,SUM(LARGE(L18:T18,{1,2,3,4,5})),IF(COUNT(L18:T18)=4,SUM(LARGE(L18:T18,{1,2,3,4})),IF(COUNT(L18:T18)=3,SUM(LARGE(L18:T18,{1,2,3})),IF(COUNT(L18:T18)=2,SUM(LARGE(L18:T18,{1,2})),IF(COUNT(L18:T18)=1,SUM(LARGE(L18:T18,{1})),0)))))</f>
        <v>1360</v>
      </c>
      <c r="K18" s="150">
        <f t="shared" si="0"/>
        <v>1</v>
      </c>
      <c r="L18" s="71"/>
      <c r="M18" s="71"/>
      <c r="N18" s="71"/>
      <c r="O18" s="71"/>
      <c r="P18" s="71">
        <v>1360</v>
      </c>
      <c r="Q18" s="71"/>
      <c r="R18" s="71"/>
      <c r="S18" s="71"/>
      <c r="T18" s="163"/>
    </row>
    <row r="19" spans="2:20" ht="12" x14ac:dyDescent="0.2">
      <c r="B19" s="69"/>
      <c r="C19" s="190">
        <v>10</v>
      </c>
      <c r="D19" s="70" t="s">
        <v>486</v>
      </c>
      <c r="E19" s="70" t="s">
        <v>213</v>
      </c>
      <c r="F19" s="148" t="str">
        <f>IFERROR(VLOOKUP(D19,BD!$B:$D,2,FALSE),"")</f>
        <v>GRESFI</v>
      </c>
      <c r="G19" s="148" t="str">
        <f>IFERROR(VLOOKUP(E19,BD!$B:$D,2,FALSE),"")</f>
        <v>GRESFI</v>
      </c>
      <c r="H19" s="165">
        <f>IFERROR(VLOOKUP(D19,BD!$B:$D,3,FALSE),"")</f>
        <v>37574</v>
      </c>
      <c r="I19" s="165">
        <f>IFERROR(VLOOKUP(E19,BD!$B:$D,3,FALSE),"")</f>
        <v>37055</v>
      </c>
      <c r="J19" s="149">
        <f>IF(COUNT(L19:T19)&gt;=5,SUM(LARGE(L19:T19,{1,2,3,4,5})),IF(COUNT(L19:T19)=4,SUM(LARGE(L19:T19,{1,2,3,4})),IF(COUNT(L19:T19)=3,SUM(LARGE(L19:T19,{1,2,3})),IF(COUNT(L19:T19)=2,SUM(LARGE(L19:T19,{1,2})),IF(COUNT(L19:T19)=1,SUM(LARGE(L19:T19,{1})),0)))))</f>
        <v>880</v>
      </c>
      <c r="K19" s="150">
        <f t="shared" si="0"/>
        <v>1</v>
      </c>
      <c r="L19" s="71"/>
      <c r="M19" s="71"/>
      <c r="N19" s="71"/>
      <c r="O19" s="71"/>
      <c r="P19" s="71">
        <v>880</v>
      </c>
      <c r="Q19" s="71"/>
      <c r="R19" s="71"/>
      <c r="S19" s="71"/>
      <c r="T19" s="163"/>
    </row>
    <row r="20" spans="2:20" ht="12" x14ac:dyDescent="0.2">
      <c r="B20" s="69"/>
      <c r="C20" s="190"/>
      <c r="D20" s="70" t="s">
        <v>796</v>
      </c>
      <c r="E20" s="70" t="s">
        <v>733</v>
      </c>
      <c r="F20" s="148" t="str">
        <f>IFERROR(VLOOKUP(D20,BD!$B:$D,2,FALSE),"")</f>
        <v>ZARDO</v>
      </c>
      <c r="G20" s="148" t="str">
        <f>IFERROR(VLOOKUP(E20,BD!$B:$D,2,FALSE),"")</f>
        <v>ZARDO</v>
      </c>
      <c r="H20" s="165">
        <f>IFERROR(VLOOKUP(D20,BD!$B:$D,3,FALSE),"")</f>
        <v>38060</v>
      </c>
      <c r="I20" s="165">
        <f>IFERROR(VLOOKUP(E20,BD!$B:$D,3,FALSE),"")</f>
        <v>37197</v>
      </c>
      <c r="J20" s="149">
        <f>IF(COUNT(L20:T20)&gt;=5,SUM(LARGE(L20:T20,{1,2,3,4,5})),IF(COUNT(L20:T20)=4,SUM(LARGE(L20:T20,{1,2,3,4})),IF(COUNT(L20:T20)=3,SUM(LARGE(L20:T20,{1,2,3})),IF(COUNT(L20:T20)=2,SUM(LARGE(L20:T20,{1,2})),IF(COUNT(L20:T20)=1,SUM(LARGE(L20:T20,{1})),0)))))</f>
        <v>880</v>
      </c>
      <c r="K20" s="150">
        <f t="shared" si="0"/>
        <v>1</v>
      </c>
      <c r="L20" s="71"/>
      <c r="M20" s="71"/>
      <c r="N20" s="71"/>
      <c r="O20" s="71"/>
      <c r="P20" s="71"/>
      <c r="Q20" s="71"/>
      <c r="R20" s="71">
        <v>880</v>
      </c>
      <c r="S20" s="71"/>
      <c r="T20" s="163"/>
    </row>
    <row r="21" spans="2:20" ht="12" x14ac:dyDescent="0.2">
      <c r="B21" s="69"/>
      <c r="C21" s="190">
        <v>12</v>
      </c>
      <c r="D21" s="70" t="s">
        <v>146</v>
      </c>
      <c r="E21" s="70" t="s">
        <v>240</v>
      </c>
      <c r="F21" s="148" t="str">
        <f>IFERROR(VLOOKUP(D21,BD!$B:$D,2,FALSE),"")</f>
        <v>ASSVP</v>
      </c>
      <c r="G21" s="148" t="str">
        <f>IFERROR(VLOOKUP(E21,BD!$B:$D,2,FALSE),"")</f>
        <v>ASSVP</v>
      </c>
      <c r="H21" s="165">
        <f>IFERROR(VLOOKUP(D21,BD!$B:$D,3,FALSE),"")</f>
        <v>37925</v>
      </c>
      <c r="I21" s="165">
        <f>IFERROR(VLOOKUP(E21,BD!$B:$D,3,FALSE),"")</f>
        <v>37214</v>
      </c>
      <c r="J21" s="149">
        <f>IF(COUNT(L21:T21)&gt;=5,SUM(LARGE(L21:T21,{1,2,3,4,5})),IF(COUNT(L21:T21)=4,SUM(LARGE(L21:T21,{1,2,3,4})),IF(COUNT(L21:T21)=3,SUM(LARGE(L21:T21,{1,2,3})),IF(COUNT(L21:T21)=2,SUM(LARGE(L21:T21,{1,2})),IF(COUNT(L21:T21)=1,SUM(LARGE(L21:T21,{1})),0)))))</f>
        <v>800</v>
      </c>
      <c r="K21" s="150">
        <f t="shared" si="0"/>
        <v>1</v>
      </c>
      <c r="L21" s="71"/>
      <c r="M21" s="71"/>
      <c r="N21" s="71"/>
      <c r="O21" s="71"/>
      <c r="P21" s="71"/>
      <c r="Q21" s="71"/>
      <c r="R21" s="71"/>
      <c r="S21" s="71">
        <v>800</v>
      </c>
      <c r="T21" s="163"/>
    </row>
    <row r="22" spans="2:20" ht="12" x14ac:dyDescent="0.2">
      <c r="B22" s="69"/>
      <c r="C22" s="190">
        <v>13</v>
      </c>
      <c r="D22" s="70" t="s">
        <v>485</v>
      </c>
      <c r="E22" s="70" t="s">
        <v>213</v>
      </c>
      <c r="F22" s="148" t="str">
        <f>IFERROR(VLOOKUP(D22,BD!$B:$D,2,FALSE),"")</f>
        <v>GRESFI</v>
      </c>
      <c r="G22" s="148" t="str">
        <f>IFERROR(VLOOKUP(E22,BD!$B:$D,2,FALSE),"")</f>
        <v>GRESFI</v>
      </c>
      <c r="H22" s="165">
        <f>IFERROR(VLOOKUP(D22,BD!$B:$D,3,FALSE),"")</f>
        <v>37035</v>
      </c>
      <c r="I22" s="165">
        <f>IFERROR(VLOOKUP(E22,BD!$B:$D,3,FALSE),"")</f>
        <v>37055</v>
      </c>
      <c r="J22" s="149">
        <f>IF(COUNT(L22:T22)&gt;=5,SUM(LARGE(L22:T22,{1,2,3,4,5})),IF(COUNT(L22:T22)=4,SUM(LARGE(L22:T22,{1,2,3,4})),IF(COUNT(L22:T22)=3,SUM(LARGE(L22:T22,{1,2,3})),IF(COUNT(L22:T22)=2,SUM(LARGE(L22:T22,{1,2})),IF(COUNT(L22:T22)=1,SUM(LARGE(L22:T22,{1})),0)))))</f>
        <v>640</v>
      </c>
      <c r="K22" s="150">
        <f t="shared" si="0"/>
        <v>1</v>
      </c>
      <c r="L22" s="71"/>
      <c r="M22" s="71"/>
      <c r="N22" s="71"/>
      <c r="O22" s="71">
        <v>640</v>
      </c>
      <c r="P22" s="71"/>
      <c r="Q22" s="71"/>
      <c r="R22" s="71"/>
      <c r="S22" s="71"/>
      <c r="T22" s="163"/>
    </row>
    <row r="23" spans="2:20" ht="12" x14ac:dyDescent="0.2">
      <c r="B23" s="69"/>
      <c r="C23" s="190"/>
      <c r="D23" s="70" t="s">
        <v>301</v>
      </c>
      <c r="E23" s="70" t="s">
        <v>486</v>
      </c>
      <c r="F23" s="148" t="str">
        <f>IFERROR(VLOOKUP(D23,BD!$B:$D,2,FALSE),"")</f>
        <v>GRESFI</v>
      </c>
      <c r="G23" s="148" t="str">
        <f>IFERROR(VLOOKUP(E23,BD!$B:$D,2,FALSE),"")</f>
        <v>GRESFI</v>
      </c>
      <c r="H23" s="165">
        <f>IFERROR(VLOOKUP(D23,BD!$B:$D,3,FALSE),"")</f>
        <v>37653</v>
      </c>
      <c r="I23" s="165">
        <f>IFERROR(VLOOKUP(E23,BD!$B:$D,3,FALSE),"")</f>
        <v>37574</v>
      </c>
      <c r="J23" s="149">
        <f>IF(COUNT(L23:T23)&gt;=5,SUM(LARGE(L23:T23,{1,2,3,4,5})),IF(COUNT(L23:T23)=4,SUM(LARGE(L23:T23,{1,2,3,4})),IF(COUNT(L23:T23)=3,SUM(LARGE(L23:T23,{1,2,3})),IF(COUNT(L23:T23)=2,SUM(LARGE(L23:T23,{1,2})),IF(COUNT(L23:T23)=1,SUM(LARGE(L23:T23,{1})),0)))))</f>
        <v>640</v>
      </c>
      <c r="K23" s="150">
        <f t="shared" si="0"/>
        <v>1</v>
      </c>
      <c r="L23" s="71"/>
      <c r="M23" s="71"/>
      <c r="N23" s="71"/>
      <c r="O23" s="71">
        <v>640</v>
      </c>
      <c r="P23" s="71"/>
      <c r="Q23" s="71"/>
      <c r="R23" s="71"/>
      <c r="S23" s="71"/>
      <c r="T23" s="163"/>
    </row>
    <row r="24" spans="2:20" ht="12" x14ac:dyDescent="0.2">
      <c r="B24" s="69"/>
      <c r="C24" s="190"/>
      <c r="D24" s="126" t="s">
        <v>727</v>
      </c>
      <c r="E24" s="70" t="s">
        <v>484</v>
      </c>
      <c r="F24" s="148" t="str">
        <f>IFERROR(VLOOKUP(D24,BD!$B:$D,2,FALSE),"")</f>
        <v>PALOTINA</v>
      </c>
      <c r="G24" s="148" t="str">
        <f>IFERROR(VLOOKUP(E24,BD!$B:$D,2,FALSE),"")</f>
        <v>PALOTINA</v>
      </c>
      <c r="H24" s="165">
        <f>IFERROR(VLOOKUP(D24,BD!$B:$D,3,FALSE),"")</f>
        <v>37368</v>
      </c>
      <c r="I24" s="165">
        <f>IFERROR(VLOOKUP(E24,BD!$B:$D,3,FALSE),"")</f>
        <v>37483</v>
      </c>
      <c r="J24" s="149">
        <f>IF(COUNT(L24:T24)&gt;=5,SUM(LARGE(L24:T24,{1,2,3,4,5})),IF(COUNT(L24:T24)=4,SUM(LARGE(L24:T24,{1,2,3,4})),IF(COUNT(L24:T24)=3,SUM(LARGE(L24:T24,{1,2,3})),IF(COUNT(L24:T24)=2,SUM(LARGE(L24:T24,{1,2})),IF(COUNT(L24:T24)=1,SUM(LARGE(L24:T24,{1})),0)))))</f>
        <v>640</v>
      </c>
      <c r="K24" s="150">
        <f t="shared" si="0"/>
        <v>1</v>
      </c>
      <c r="L24" s="71"/>
      <c r="M24" s="71">
        <v>640</v>
      </c>
      <c r="N24" s="71"/>
      <c r="O24" s="71"/>
      <c r="P24" s="71"/>
      <c r="Q24" s="71"/>
      <c r="R24" s="71"/>
      <c r="S24" s="71"/>
      <c r="T24" s="163"/>
    </row>
    <row r="25" spans="2:20" ht="12" x14ac:dyDescent="0.2">
      <c r="B25" s="69"/>
      <c r="C25" s="190"/>
      <c r="D25" s="126" t="s">
        <v>727</v>
      </c>
      <c r="E25" s="70" t="s">
        <v>481</v>
      </c>
      <c r="F25" s="148" t="str">
        <f>IFERROR(VLOOKUP(D25,BD!$B:$D,2,FALSE),"")</f>
        <v>PALOTINA</v>
      </c>
      <c r="G25" s="148" t="str">
        <f>IFERROR(VLOOKUP(E25,BD!$B:$D,2,FALSE),"")</f>
        <v>PALOTINA</v>
      </c>
      <c r="H25" s="165">
        <f>IFERROR(VLOOKUP(D25,BD!$B:$D,3,FALSE),"")</f>
        <v>37368</v>
      </c>
      <c r="I25" s="165">
        <f>IFERROR(VLOOKUP(E25,BD!$B:$D,3,FALSE),"")</f>
        <v>37348</v>
      </c>
      <c r="J25" s="149">
        <f>IF(COUNT(L25:T25)&gt;=5,SUM(LARGE(L25:T25,{1,2,3,4,5})),IF(COUNT(L25:T25)=4,SUM(LARGE(L25:T25,{1,2,3,4})),IF(COUNT(L25:T25)=3,SUM(LARGE(L25:T25,{1,2,3})),IF(COUNT(L25:T25)=2,SUM(LARGE(L25:T25,{1,2})),IF(COUNT(L25:T25)=1,SUM(LARGE(L25:T25,{1})),0)))))</f>
        <v>640</v>
      </c>
      <c r="K25" s="150">
        <f t="shared" si="0"/>
        <v>1</v>
      </c>
      <c r="L25" s="71"/>
      <c r="M25" s="71"/>
      <c r="N25" s="71"/>
      <c r="O25" s="71">
        <v>640</v>
      </c>
      <c r="P25" s="71"/>
      <c r="Q25" s="71"/>
      <c r="R25" s="71"/>
      <c r="S25" s="71"/>
      <c r="T25" s="163"/>
    </row>
    <row r="26" spans="2:20" ht="12" x14ac:dyDescent="0.2">
      <c r="B26" s="69"/>
      <c r="C26" s="190"/>
      <c r="D26" s="126" t="s">
        <v>517</v>
      </c>
      <c r="E26" s="70" t="s">
        <v>483</v>
      </c>
      <c r="F26" s="148" t="str">
        <f>IFERROR(VLOOKUP(D26,BD!$B:$D,2,FALSE),"")</f>
        <v>PIAMARTA</v>
      </c>
      <c r="G26" s="148" t="str">
        <f>IFERROR(VLOOKUP(E26,BD!$B:$D,2,FALSE),"")</f>
        <v>PIAMARTA</v>
      </c>
      <c r="H26" s="165">
        <f>IFERROR(VLOOKUP(D26,BD!$B:$D,3,FALSE),"")</f>
        <v>37828</v>
      </c>
      <c r="I26" s="165">
        <f>IFERROR(VLOOKUP(E26,BD!$B:$D,3,FALSE),"")</f>
        <v>36970</v>
      </c>
      <c r="J26" s="149">
        <f>IF(COUNT(L26:T26)&gt;=5,SUM(LARGE(L26:T26,{1,2,3,4,5})),IF(COUNT(L26:T26)=4,SUM(LARGE(L26:T26,{1,2,3,4})),IF(COUNT(L26:T26)=3,SUM(LARGE(L26:T26,{1,2,3})),IF(COUNT(L26:T26)=2,SUM(LARGE(L26:T26,{1,2})),IF(COUNT(L26:T26)=1,SUM(LARGE(L26:T26,{1})),0)))))</f>
        <v>640</v>
      </c>
      <c r="K26" s="150">
        <f t="shared" si="0"/>
        <v>1</v>
      </c>
      <c r="L26" s="71"/>
      <c r="M26" s="71"/>
      <c r="N26" s="71"/>
      <c r="O26" s="71">
        <v>640</v>
      </c>
      <c r="P26" s="71"/>
      <c r="Q26" s="71"/>
      <c r="R26" s="71"/>
      <c r="S26" s="71"/>
      <c r="T26" s="163"/>
    </row>
    <row r="27" spans="2:20" ht="12" x14ac:dyDescent="0.2">
      <c r="B27" s="69"/>
      <c r="C27" s="190"/>
      <c r="D27" s="126" t="s">
        <v>416</v>
      </c>
      <c r="E27" s="70" t="s">
        <v>483</v>
      </c>
      <c r="F27" s="148" t="str">
        <f>IFERROR(VLOOKUP(D27,BD!$B:$D,2,FALSE),"")</f>
        <v>PIAMARTA</v>
      </c>
      <c r="G27" s="148" t="str">
        <f>IFERROR(VLOOKUP(E27,BD!$B:$D,2,FALSE),"")</f>
        <v>PIAMARTA</v>
      </c>
      <c r="H27" s="165">
        <f>IFERROR(VLOOKUP(D27,BD!$B:$D,3,FALSE),"")</f>
        <v>36901</v>
      </c>
      <c r="I27" s="165">
        <f>IFERROR(VLOOKUP(E27,BD!$B:$D,3,FALSE),"")</f>
        <v>36970</v>
      </c>
      <c r="J27" s="149">
        <f>IF(COUNT(L27:T27)&gt;=5,SUM(LARGE(L27:T27,{1,2,3,4,5})),IF(COUNT(L27:T27)=4,SUM(LARGE(L27:T27,{1,2,3,4})),IF(COUNT(L27:T27)=3,SUM(LARGE(L27:T27,{1,2,3})),IF(COUNT(L27:T27)=2,SUM(LARGE(L27:T27,{1,2})),IF(COUNT(L27:T27)=1,SUM(LARGE(L27:T27,{1})),0)))))</f>
        <v>640</v>
      </c>
      <c r="K27" s="150">
        <f t="shared" si="0"/>
        <v>1</v>
      </c>
      <c r="L27" s="71"/>
      <c r="M27" s="71">
        <v>640</v>
      </c>
      <c r="N27" s="71"/>
      <c r="O27" s="71"/>
      <c r="P27" s="71"/>
      <c r="Q27" s="71"/>
      <c r="R27" s="71"/>
      <c r="S27" s="71"/>
      <c r="T27" s="163"/>
    </row>
    <row r="28" spans="2:20" ht="12" x14ac:dyDescent="0.2">
      <c r="B28" s="69"/>
      <c r="C28" s="190">
        <v>19</v>
      </c>
      <c r="D28" s="126" t="s">
        <v>808</v>
      </c>
      <c r="E28" s="70" t="s">
        <v>280</v>
      </c>
      <c r="F28" s="148" t="str">
        <f>IFERROR(VLOOKUP(D28,BD!$B:$D,2,FALSE),"")</f>
        <v>ZARDO</v>
      </c>
      <c r="G28" s="148" t="str">
        <f>IFERROR(VLOOKUP(E28,BD!$B:$D,2,FALSE),"")</f>
        <v>ZARDO</v>
      </c>
      <c r="H28" s="165">
        <f>IFERROR(VLOOKUP(D28,BD!$B:$D,3,FALSE),"")</f>
        <v>38489</v>
      </c>
      <c r="I28" s="165">
        <f>IFERROR(VLOOKUP(E28,BD!$B:$D,3,FALSE),"")</f>
        <v>37113</v>
      </c>
      <c r="J28" s="149">
        <f>IF(COUNT(L28:T28)&gt;=5,SUM(LARGE(L28:T28,{1,2,3,4,5})),IF(COUNT(L28:T28)=4,SUM(LARGE(L28:T28,{1,2,3,4})),IF(COUNT(L28:T28)=3,SUM(LARGE(L28:T28,{1,2,3})),IF(COUNT(L28:T28)=2,SUM(LARGE(L28:T28,{1,2})),IF(COUNT(L28:T28)=1,SUM(LARGE(L28:T28,{1})),0)))))</f>
        <v>560</v>
      </c>
      <c r="K28" s="150">
        <f t="shared" si="0"/>
        <v>1</v>
      </c>
      <c r="L28" s="71"/>
      <c r="M28" s="71"/>
      <c r="N28" s="71">
        <v>560</v>
      </c>
      <c r="O28" s="71"/>
      <c r="P28" s="71"/>
      <c r="Q28" s="71"/>
      <c r="R28" s="71"/>
      <c r="S28" s="71"/>
      <c r="T28" s="163"/>
    </row>
    <row r="29" spans="2:20" ht="12" x14ac:dyDescent="0.2">
      <c r="B29" s="69"/>
      <c r="C29" s="190"/>
      <c r="D29" s="70" t="s">
        <v>533</v>
      </c>
      <c r="E29" s="70" t="s">
        <v>733</v>
      </c>
      <c r="F29" s="148" t="str">
        <f>IFERROR(VLOOKUP(D29,BD!$B:$D,2,FALSE),"")</f>
        <v>ZARDO</v>
      </c>
      <c r="G29" s="148" t="str">
        <f>IFERROR(VLOOKUP(E29,BD!$B:$D,2,FALSE),"")</f>
        <v>ZARDO</v>
      </c>
      <c r="H29" s="165">
        <f>IFERROR(VLOOKUP(D29,BD!$B:$D,3,FALSE),"")</f>
        <v>38007</v>
      </c>
      <c r="I29" s="165">
        <f>IFERROR(VLOOKUP(E29,BD!$B:$D,3,FALSE),"")</f>
        <v>37197</v>
      </c>
      <c r="J29" s="149">
        <f>IF(COUNT(L29:T29)&gt;=5,SUM(LARGE(L29:T29,{1,2,3,4,5})),IF(COUNT(L29:T29)=4,SUM(LARGE(L29:T29,{1,2,3,4})),IF(COUNT(L29:T29)=3,SUM(LARGE(L29:T29,{1,2,3})),IF(COUNT(L29:T29)=2,SUM(LARGE(L29:T29,{1,2})),IF(COUNT(L29:T29)=1,SUM(LARGE(L29:T29,{1})),0)))))</f>
        <v>560</v>
      </c>
      <c r="K29" s="150">
        <f t="shared" si="0"/>
        <v>1</v>
      </c>
      <c r="L29" s="71"/>
      <c r="M29" s="71"/>
      <c r="N29" s="71">
        <v>560</v>
      </c>
      <c r="O29" s="71"/>
      <c r="P29" s="71"/>
      <c r="Q29" s="71"/>
      <c r="R29" s="71"/>
      <c r="S29" s="71"/>
      <c r="T29" s="163"/>
    </row>
    <row r="30" spans="2:20" ht="12" x14ac:dyDescent="0.2">
      <c r="B30" s="69"/>
      <c r="C30" s="190">
        <v>21</v>
      </c>
      <c r="D30" s="70" t="s">
        <v>727</v>
      </c>
      <c r="E30" s="70" t="s">
        <v>558</v>
      </c>
      <c r="F30" s="148" t="str">
        <f>IFERROR(VLOOKUP(D30,BD!$B:$D,2,FALSE),"")</f>
        <v>PALOTINA</v>
      </c>
      <c r="G30" s="148" t="str">
        <f>IFERROR(VLOOKUP(E30,BD!$B:$D,2,FALSE),"")</f>
        <v>PALOTINA</v>
      </c>
      <c r="H30" s="165">
        <f>IFERROR(VLOOKUP(D30,BD!$B:$D,3,FALSE),"")</f>
        <v>37368</v>
      </c>
      <c r="I30" s="165">
        <f>IFERROR(VLOOKUP(E30,BD!$B:$D,3,FALSE),"")</f>
        <v>38909</v>
      </c>
      <c r="J30" s="149">
        <f>IF(COUNT(L30:T30)&gt;=5,SUM(LARGE(L30:T30,{1,2,3,4,5})),IF(COUNT(L30:T30)=4,SUM(LARGE(L30:T30,{1,2,3,4})),IF(COUNT(L30:T30)=3,SUM(LARGE(L30:T30,{1,2,3})),IF(COUNT(L30:T30)=2,SUM(LARGE(L30:T30,{1,2})),IF(COUNT(L30:T30)=1,SUM(LARGE(L30:T30,{1})),0)))))</f>
        <v>440</v>
      </c>
      <c r="K30" s="150">
        <f t="shared" si="0"/>
        <v>1</v>
      </c>
      <c r="L30" s="71"/>
      <c r="M30" s="71"/>
      <c r="N30" s="71"/>
      <c r="O30" s="71"/>
      <c r="P30" s="71"/>
      <c r="Q30" s="71"/>
      <c r="R30" s="71"/>
      <c r="S30" s="71">
        <v>440</v>
      </c>
      <c r="T30" s="163"/>
    </row>
    <row r="31" spans="2:20" ht="12" x14ac:dyDescent="0.2">
      <c r="B31" s="69"/>
      <c r="C31" s="171"/>
      <c r="D31" s="70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65" t="str">
        <f>IFERROR(VLOOKUP(D31,BD!$B:$D,3,FALSE),"")</f>
        <v/>
      </c>
      <c r="I31" s="165" t="str">
        <f>IFERROR(VLOOKUP(E31,BD!$B:$D,3,FALSE),"")</f>
        <v/>
      </c>
      <c r="J31" s="149">
        <f>IF(COUNT(L31:T31)&gt;=5,SUM(LARGE(L31:T31,{1,2,3,4,5})),IF(COUNT(L31:T31)=4,SUM(LARGE(L31:T31,{1,2,3,4})),IF(COUNT(L31:T31)=3,SUM(LARGE(L31:T31,{1,2,3})),IF(COUNT(L31:T31)=2,SUM(LARGE(L31:T31,{1,2})),IF(COUNT(L31:T31)=1,SUM(LARGE(L31:T31,{1})),0)))))</f>
        <v>0</v>
      </c>
      <c r="K31" s="150">
        <f t="shared" ref="K31:K41" si="1">COUNT(L31:T31)-COUNTIF(L31:T31,"=0")</f>
        <v>0</v>
      </c>
      <c r="L31" s="71"/>
      <c r="M31" s="71"/>
      <c r="N31" s="71"/>
      <c r="O31" s="71"/>
      <c r="P31" s="71"/>
      <c r="Q31" s="71"/>
      <c r="R31" s="71"/>
      <c r="S31" s="71"/>
      <c r="T31" s="163"/>
    </row>
    <row r="32" spans="2:20" ht="12" x14ac:dyDescent="0.2">
      <c r="B32" s="69"/>
      <c r="C32" s="171"/>
      <c r="D32" s="126"/>
      <c r="E32" s="70"/>
      <c r="F32" s="148" t="str">
        <f>IFERROR(VLOOKUP(D32,BD!$B:$D,2,FALSE),"")</f>
        <v/>
      </c>
      <c r="G32" s="148" t="str">
        <f>IFERROR(VLOOKUP(E32,BD!$B:$D,2,FALSE),"")</f>
        <v/>
      </c>
      <c r="H32" s="165" t="str">
        <f>IFERROR(VLOOKUP(D32,BD!$B:$D,3,FALSE),"")</f>
        <v/>
      </c>
      <c r="I32" s="165" t="str">
        <f>IFERROR(VLOOKUP(E32,BD!$B:$D,3,FALSE),"")</f>
        <v/>
      </c>
      <c r="J32" s="149">
        <f>IF(COUNT(L32:T32)&gt;=5,SUM(LARGE(L32:T32,{1,2,3,4,5})),IF(COUNT(L32:T32)=4,SUM(LARGE(L32:T32,{1,2,3,4})),IF(COUNT(L32:T32)=3,SUM(LARGE(L32:T32,{1,2,3})),IF(COUNT(L32:T32)=2,SUM(LARGE(L32:T32,{1,2})),IF(COUNT(L32:T32)=1,SUM(LARGE(L32:T32,{1})),0)))))</f>
        <v>0</v>
      </c>
      <c r="K32" s="150">
        <f t="shared" si="1"/>
        <v>0</v>
      </c>
      <c r="L32" s="71"/>
      <c r="M32" s="71"/>
      <c r="N32" s="71"/>
      <c r="O32" s="71"/>
      <c r="P32" s="71"/>
      <c r="Q32" s="71"/>
      <c r="R32" s="71"/>
      <c r="S32" s="71"/>
      <c r="T32" s="163"/>
    </row>
    <row r="33" spans="2:20" ht="12" x14ac:dyDescent="0.2">
      <c r="B33" s="69"/>
      <c r="C33" s="171"/>
      <c r="D33" s="126"/>
      <c r="E33" s="70"/>
      <c r="F33" s="148" t="str">
        <f>IFERROR(VLOOKUP(D33,BD!$B:$D,2,FALSE),"")</f>
        <v/>
      </c>
      <c r="G33" s="148" t="str">
        <f>IFERROR(VLOOKUP(E33,BD!$B:$D,2,FALSE),"")</f>
        <v/>
      </c>
      <c r="H33" s="165" t="str">
        <f>IFERROR(VLOOKUP(D33,BD!$B:$D,3,FALSE),"")</f>
        <v/>
      </c>
      <c r="I33" s="165" t="str">
        <f>IFERROR(VLOOKUP(E33,BD!$B:$D,3,FALSE),"")</f>
        <v/>
      </c>
      <c r="J33" s="149">
        <f>IF(COUNT(L33:T33)&gt;=5,SUM(LARGE(L33:T33,{1,2,3,4,5})),IF(COUNT(L33:T33)=4,SUM(LARGE(L33:T33,{1,2,3,4})),IF(COUNT(L33:T33)=3,SUM(LARGE(L33:T33,{1,2,3})),IF(COUNT(L33:T33)=2,SUM(LARGE(L33:T33,{1,2})),IF(COUNT(L33:T33)=1,SUM(LARGE(L33:T33,{1})),0)))))</f>
        <v>0</v>
      </c>
      <c r="K33" s="150">
        <f t="shared" si="1"/>
        <v>0</v>
      </c>
      <c r="L33" s="71"/>
      <c r="M33" s="71"/>
      <c r="N33" s="71"/>
      <c r="O33" s="71"/>
      <c r="P33" s="71"/>
      <c r="Q33" s="71"/>
      <c r="R33" s="71"/>
      <c r="S33" s="71"/>
      <c r="T33" s="163"/>
    </row>
    <row r="34" spans="2:20" ht="12" x14ac:dyDescent="0.2">
      <c r="B34" s="69"/>
      <c r="C34" s="171"/>
      <c r="D34" s="126"/>
      <c r="E34" s="70"/>
      <c r="F34" s="148" t="str">
        <f>IFERROR(VLOOKUP(D34,BD!$B:$D,2,FALSE),"")</f>
        <v/>
      </c>
      <c r="G34" s="148" t="str">
        <f>IFERROR(VLOOKUP(E34,BD!$B:$D,2,FALSE),"")</f>
        <v/>
      </c>
      <c r="H34" s="165" t="str">
        <f>IFERROR(VLOOKUP(D34,BD!$B:$D,3,FALSE),"")</f>
        <v/>
      </c>
      <c r="I34" s="165" t="str">
        <f>IFERROR(VLOOKUP(E34,BD!$B:$D,3,FALSE),"")</f>
        <v/>
      </c>
      <c r="J34" s="149">
        <f>IF(COUNT(L34:T34)&gt;=5,SUM(LARGE(L34:T34,{1,2,3,4,5})),IF(COUNT(L34:T34)=4,SUM(LARGE(L34:T34,{1,2,3,4})),IF(COUNT(L34:T34)=3,SUM(LARGE(L34:T34,{1,2,3})),IF(COUNT(L34:T34)=2,SUM(LARGE(L34:T34,{1,2})),IF(COUNT(L34:T34)=1,SUM(LARGE(L34:T34,{1})),0)))))</f>
        <v>0</v>
      </c>
      <c r="K34" s="150">
        <f t="shared" si="1"/>
        <v>0</v>
      </c>
      <c r="L34" s="71"/>
      <c r="M34" s="71"/>
      <c r="N34" s="71"/>
      <c r="O34" s="71"/>
      <c r="P34" s="71"/>
      <c r="Q34" s="71"/>
      <c r="R34" s="71"/>
      <c r="S34" s="71"/>
      <c r="T34" s="163"/>
    </row>
    <row r="35" spans="2:20" ht="12" x14ac:dyDescent="0.2">
      <c r="B35" s="69"/>
      <c r="C35" s="171"/>
      <c r="D35" s="126"/>
      <c r="E35" s="70"/>
      <c r="F35" s="148" t="str">
        <f>IFERROR(VLOOKUP(D35,BD!$B:$D,2,FALSE),"")</f>
        <v/>
      </c>
      <c r="G35" s="148" t="str">
        <f>IFERROR(VLOOKUP(E35,BD!$B:$D,2,FALSE),"")</f>
        <v/>
      </c>
      <c r="H35" s="165" t="str">
        <f>IFERROR(VLOOKUP(D35,BD!$B:$D,3,FALSE),"")</f>
        <v/>
      </c>
      <c r="I35" s="165" t="str">
        <f>IFERROR(VLOOKUP(E35,BD!$B:$D,3,FALSE),"")</f>
        <v/>
      </c>
      <c r="J35" s="149">
        <f>IF(COUNT(L35:T35)&gt;=5,SUM(LARGE(L35:T35,{1,2,3,4,5})),IF(COUNT(L35:T35)=4,SUM(LARGE(L35:T35,{1,2,3,4})),IF(COUNT(L35:T35)=3,SUM(LARGE(L35:T35,{1,2,3})),IF(COUNT(L35:T35)=2,SUM(LARGE(L35:T35,{1,2})),IF(COUNT(L35:T35)=1,SUM(LARGE(L35:T35,{1})),0)))))</f>
        <v>0</v>
      </c>
      <c r="K35" s="150">
        <f t="shared" si="1"/>
        <v>0</v>
      </c>
      <c r="L35" s="71"/>
      <c r="M35" s="71"/>
      <c r="N35" s="71"/>
      <c r="O35" s="71"/>
      <c r="P35" s="71"/>
      <c r="Q35" s="71"/>
      <c r="R35" s="71"/>
      <c r="S35" s="71"/>
      <c r="T35" s="163"/>
    </row>
    <row r="36" spans="2:20" ht="12" x14ac:dyDescent="0.2">
      <c r="B36" s="69"/>
      <c r="C36" s="171"/>
      <c r="D36" s="126"/>
      <c r="E36" s="70"/>
      <c r="F36" s="148" t="str">
        <f>IFERROR(VLOOKUP(D36,BD!$B:$D,2,FALSE),"")</f>
        <v/>
      </c>
      <c r="G36" s="148" t="str">
        <f>IFERROR(VLOOKUP(E36,BD!$B:$D,2,FALSE),"")</f>
        <v/>
      </c>
      <c r="H36" s="165" t="str">
        <f>IFERROR(VLOOKUP(D36,BD!$B:$D,3,FALSE),"")</f>
        <v/>
      </c>
      <c r="I36" s="165" t="str">
        <f>IFERROR(VLOOKUP(E36,BD!$B:$D,3,FALSE),"")</f>
        <v/>
      </c>
      <c r="J36" s="149">
        <f>IF(COUNT(L36:T36)&gt;=5,SUM(LARGE(L36:T36,{1,2,3,4,5})),IF(COUNT(L36:T36)=4,SUM(LARGE(L36:T36,{1,2,3,4})),IF(COUNT(L36:T36)=3,SUM(LARGE(L36:T36,{1,2,3})),IF(COUNT(L36:T36)=2,SUM(LARGE(L36:T36,{1,2})),IF(COUNT(L36:T36)=1,SUM(LARGE(L36:T36,{1})),0)))))</f>
        <v>0</v>
      </c>
      <c r="K36" s="150">
        <f t="shared" si="1"/>
        <v>0</v>
      </c>
      <c r="L36" s="71"/>
      <c r="M36" s="71"/>
      <c r="N36" s="71"/>
      <c r="O36" s="71"/>
      <c r="P36" s="71"/>
      <c r="Q36" s="71"/>
      <c r="R36" s="71"/>
      <c r="S36" s="71"/>
      <c r="T36" s="163"/>
    </row>
    <row r="37" spans="2:20" ht="12" x14ac:dyDescent="0.2">
      <c r="B37" s="69"/>
      <c r="C37" s="171"/>
      <c r="D37" s="126"/>
      <c r="E37" s="70"/>
      <c r="F37" s="148" t="str">
        <f>IFERROR(VLOOKUP(D37,BD!$B:$D,2,FALSE),"")</f>
        <v/>
      </c>
      <c r="G37" s="148" t="str">
        <f>IFERROR(VLOOKUP(E37,BD!$B:$D,2,FALSE),"")</f>
        <v/>
      </c>
      <c r="H37" s="165" t="str">
        <f>IFERROR(VLOOKUP(D37,BD!$B:$D,3,FALSE),"")</f>
        <v/>
      </c>
      <c r="I37" s="165" t="str">
        <f>IFERROR(VLOOKUP(E37,BD!$B:$D,3,FALSE),"")</f>
        <v/>
      </c>
      <c r="J37" s="149">
        <f>IF(COUNT(L37:T37)&gt;=5,SUM(LARGE(L37:T37,{1,2,3,4,5})),IF(COUNT(L37:T37)=4,SUM(LARGE(L37:T37,{1,2,3,4})),IF(COUNT(L37:T37)=3,SUM(LARGE(L37:T37,{1,2,3})),IF(COUNT(L37:T37)=2,SUM(LARGE(L37:T37,{1,2})),IF(COUNT(L37:T37)=1,SUM(LARGE(L37:T37,{1})),0)))))</f>
        <v>0</v>
      </c>
      <c r="K37" s="150">
        <f t="shared" si="1"/>
        <v>0</v>
      </c>
      <c r="L37" s="71"/>
      <c r="M37" s="71"/>
      <c r="N37" s="71"/>
      <c r="O37" s="71"/>
      <c r="P37" s="71"/>
      <c r="Q37" s="71"/>
      <c r="R37" s="71"/>
      <c r="S37" s="71"/>
      <c r="T37" s="163"/>
    </row>
    <row r="38" spans="2:20" ht="12" x14ac:dyDescent="0.2">
      <c r="B38" s="69"/>
      <c r="C38" s="171"/>
      <c r="D38" s="126"/>
      <c r="E38" s="70"/>
      <c r="F38" s="148" t="str">
        <f>IFERROR(VLOOKUP(D38,BD!$B:$D,2,FALSE),"")</f>
        <v/>
      </c>
      <c r="G38" s="148" t="str">
        <f>IFERROR(VLOOKUP(E38,BD!$B:$D,2,FALSE),"")</f>
        <v/>
      </c>
      <c r="H38" s="165" t="str">
        <f>IFERROR(VLOOKUP(D38,BD!$B:$D,3,FALSE),"")</f>
        <v/>
      </c>
      <c r="I38" s="165" t="str">
        <f>IFERROR(VLOOKUP(E38,BD!$B:$D,3,FALSE),"")</f>
        <v/>
      </c>
      <c r="J38" s="149">
        <f>IF(COUNT(L38:T38)&gt;=5,SUM(LARGE(L38:T38,{1,2,3,4,5})),IF(COUNT(L38:T38)=4,SUM(LARGE(L38:T38,{1,2,3,4})),IF(COUNT(L38:T38)=3,SUM(LARGE(L38:T38,{1,2,3})),IF(COUNT(L38:T38)=2,SUM(LARGE(L38:T38,{1,2})),IF(COUNT(L38:T38)=1,SUM(LARGE(L38:T38,{1})),0)))))</f>
        <v>0</v>
      </c>
      <c r="K38" s="150">
        <f t="shared" si="1"/>
        <v>0</v>
      </c>
      <c r="L38" s="71"/>
      <c r="M38" s="71"/>
      <c r="N38" s="71"/>
      <c r="O38" s="71"/>
      <c r="P38" s="71"/>
      <c r="Q38" s="71"/>
      <c r="R38" s="71"/>
      <c r="S38" s="71"/>
      <c r="T38" s="163"/>
    </row>
    <row r="39" spans="2:20" ht="12" x14ac:dyDescent="0.2">
      <c r="B39" s="69"/>
      <c r="C39" s="171"/>
      <c r="D39" s="126"/>
      <c r="E39" s="70"/>
      <c r="F39" s="148" t="str">
        <f>IFERROR(VLOOKUP(D39,BD!$B:$D,2,FALSE),"")</f>
        <v/>
      </c>
      <c r="G39" s="148" t="str">
        <f>IFERROR(VLOOKUP(E39,BD!$B:$D,2,FALSE),"")</f>
        <v/>
      </c>
      <c r="H39" s="165" t="str">
        <f>IFERROR(VLOOKUP(D39,BD!$B:$D,3,FALSE),"")</f>
        <v/>
      </c>
      <c r="I39" s="165" t="str">
        <f>IFERROR(VLOOKUP(E39,BD!$B:$D,3,FALSE),"")</f>
        <v/>
      </c>
      <c r="J39" s="149">
        <f>IF(COUNT(L39:T39)&gt;=5,SUM(LARGE(L39:T39,{1,2,3,4,5})),IF(COUNT(L39:T39)=4,SUM(LARGE(L39:T39,{1,2,3,4})),IF(COUNT(L39:T39)=3,SUM(LARGE(L39:T39,{1,2,3})),IF(COUNT(L39:T39)=2,SUM(LARGE(L39:T39,{1,2})),IF(COUNT(L39:T39)=1,SUM(LARGE(L39:T39,{1})),0)))))</f>
        <v>0</v>
      </c>
      <c r="K39" s="150">
        <f t="shared" si="1"/>
        <v>0</v>
      </c>
      <c r="L39" s="71"/>
      <c r="M39" s="71"/>
      <c r="N39" s="71"/>
      <c r="O39" s="71"/>
      <c r="P39" s="71"/>
      <c r="Q39" s="71"/>
      <c r="R39" s="71"/>
      <c r="S39" s="71"/>
      <c r="T39" s="163"/>
    </row>
    <row r="40" spans="2:20" ht="12" x14ac:dyDescent="0.2">
      <c r="B40" s="69"/>
      <c r="C40" s="171"/>
      <c r="D40" s="126"/>
      <c r="E40" s="70"/>
      <c r="F40" s="148" t="str">
        <f>IFERROR(VLOOKUP(D40,BD!$B:$D,2,FALSE),"")</f>
        <v/>
      </c>
      <c r="G40" s="148" t="str">
        <f>IFERROR(VLOOKUP(E40,BD!$B:$D,2,FALSE),"")</f>
        <v/>
      </c>
      <c r="H40" s="165" t="str">
        <f>IFERROR(VLOOKUP(D40,BD!$B:$D,3,FALSE),"")</f>
        <v/>
      </c>
      <c r="I40" s="165" t="str">
        <f>IFERROR(VLOOKUP(E40,BD!$B:$D,3,FALSE),"")</f>
        <v/>
      </c>
      <c r="J40" s="149">
        <f>IF(COUNT(L40:T40)&gt;=5,SUM(LARGE(L40:T40,{1,2,3,4,5})),IF(COUNT(L40:T40)=4,SUM(LARGE(L40:T40,{1,2,3,4})),IF(COUNT(L40:T40)=3,SUM(LARGE(L40:T40,{1,2,3})),IF(COUNT(L40:T40)=2,SUM(LARGE(L40:T40,{1,2})),IF(COUNT(L40:T40)=1,SUM(LARGE(L40:T40,{1})),0)))))</f>
        <v>0</v>
      </c>
      <c r="K40" s="150">
        <f t="shared" si="1"/>
        <v>0</v>
      </c>
      <c r="L40" s="71"/>
      <c r="M40" s="71"/>
      <c r="N40" s="71"/>
      <c r="O40" s="71"/>
      <c r="P40" s="71"/>
      <c r="Q40" s="71"/>
      <c r="R40" s="71"/>
      <c r="S40" s="71"/>
      <c r="T40" s="163"/>
    </row>
    <row r="41" spans="2:20" ht="12" x14ac:dyDescent="0.2">
      <c r="B41" s="69"/>
      <c r="C41" s="171"/>
      <c r="D41" s="126"/>
      <c r="E41" s="70"/>
      <c r="F41" s="148" t="str">
        <f>IFERROR(VLOOKUP(D41,BD!$B:$D,2,FALSE),"")</f>
        <v/>
      </c>
      <c r="G41" s="148" t="str">
        <f>IFERROR(VLOOKUP(E41,BD!$B:$D,2,FALSE),"")</f>
        <v/>
      </c>
      <c r="H41" s="165" t="str">
        <f>IFERROR(VLOOKUP(D41,BD!$B:$D,3,FALSE),"")</f>
        <v/>
      </c>
      <c r="I41" s="165" t="str">
        <f>IFERROR(VLOOKUP(E41,BD!$B:$D,3,FALSE),"")</f>
        <v/>
      </c>
      <c r="J41" s="149">
        <f>IF(COUNT(L41:T41)&gt;=5,SUM(LARGE(L41:T41,{1,2,3,4,5})),IF(COUNT(L41:T41)=4,SUM(LARGE(L41:T41,{1,2,3,4})),IF(COUNT(L41:T41)=3,SUM(LARGE(L41:T41,{1,2,3})),IF(COUNT(L41:T41)=2,SUM(LARGE(L41:T41,{1,2})),IF(COUNT(L41:T41)=1,SUM(LARGE(L41:T41,{1})),0)))))</f>
        <v>0</v>
      </c>
      <c r="K41" s="150">
        <f t="shared" si="1"/>
        <v>0</v>
      </c>
      <c r="L41" s="71"/>
      <c r="M41" s="71"/>
      <c r="N41" s="71"/>
      <c r="O41" s="71"/>
      <c r="P41" s="71"/>
      <c r="Q41" s="71"/>
      <c r="R41" s="71"/>
      <c r="S41" s="71"/>
      <c r="T41" s="163"/>
    </row>
    <row r="42" spans="2:20" ht="12" x14ac:dyDescent="0.2">
      <c r="B42" s="69"/>
      <c r="C42" s="171"/>
      <c r="D42" s="126"/>
      <c r="E42" s="70"/>
      <c r="F42" s="148" t="str">
        <f>IFERROR(VLOOKUP(D42,BD!$B:$D,2,FALSE),"")</f>
        <v/>
      </c>
      <c r="G42" s="148" t="str">
        <f>IFERROR(VLOOKUP(E42,BD!$B:$D,2,FALSE),"")</f>
        <v/>
      </c>
      <c r="H42" s="165" t="str">
        <f>IFERROR(VLOOKUP(D42,BD!$B:$D,3,FALSE),"")</f>
        <v/>
      </c>
      <c r="I42" s="165" t="str">
        <f>IFERROR(VLOOKUP(E42,BD!$B:$D,3,FALSE),"")</f>
        <v/>
      </c>
      <c r="J42" s="149">
        <f>IF(COUNT(L42:T42)&gt;=5,SUM(LARGE(L42:T42,{1,2,3,4,5})),IF(COUNT(L42:T42)=4,SUM(LARGE(L42:T42,{1,2,3,4})),IF(COUNT(L42:T42)=3,SUM(LARGE(L42:T42,{1,2,3})),IF(COUNT(L42:T42)=2,SUM(LARGE(L42:T42,{1,2})),IF(COUNT(L42:T42)=1,SUM(LARGE(L42:T42,{1})),0)))))</f>
        <v>0</v>
      </c>
      <c r="K42" s="150">
        <f t="shared" ref="K42:K69" si="2">COUNT(L42:T42)-COUNTIF(L42:T42,"=0")</f>
        <v>0</v>
      </c>
      <c r="L42" s="71"/>
      <c r="M42" s="71"/>
      <c r="N42" s="71"/>
      <c r="O42" s="71"/>
      <c r="P42" s="71"/>
      <c r="Q42" s="71"/>
      <c r="R42" s="71"/>
      <c r="S42" s="71"/>
      <c r="T42" s="163"/>
    </row>
    <row r="43" spans="2:20" ht="12" x14ac:dyDescent="0.2">
      <c r="B43" s="69"/>
      <c r="C43" s="171"/>
      <c r="D43" s="126"/>
      <c r="E43" s="70"/>
      <c r="F43" s="148" t="str">
        <f>IFERROR(VLOOKUP(D43,BD!$B:$D,2,FALSE),"")</f>
        <v/>
      </c>
      <c r="G43" s="148" t="str">
        <f>IFERROR(VLOOKUP(E43,BD!$B:$D,2,FALSE),"")</f>
        <v/>
      </c>
      <c r="H43" s="165" t="str">
        <f>IFERROR(VLOOKUP(D43,BD!$B:$D,3,FALSE),"")</f>
        <v/>
      </c>
      <c r="I43" s="165" t="str">
        <f>IFERROR(VLOOKUP(E43,BD!$B:$D,3,FALSE),"")</f>
        <v/>
      </c>
      <c r="J43" s="149">
        <f>IF(COUNT(L43:T43)&gt;=5,SUM(LARGE(L43:T43,{1,2,3,4,5})),IF(COUNT(L43:T43)=4,SUM(LARGE(L43:T43,{1,2,3,4})),IF(COUNT(L43:T43)=3,SUM(LARGE(L43:T43,{1,2,3})),IF(COUNT(L43:T43)=2,SUM(LARGE(L43:T43,{1,2})),IF(COUNT(L43:T43)=1,SUM(LARGE(L43:T43,{1})),0)))))</f>
        <v>0</v>
      </c>
      <c r="K43" s="150">
        <f t="shared" si="2"/>
        <v>0</v>
      </c>
      <c r="L43" s="71"/>
      <c r="M43" s="71"/>
      <c r="N43" s="71"/>
      <c r="O43" s="71"/>
      <c r="P43" s="71"/>
      <c r="Q43" s="71"/>
      <c r="R43" s="71"/>
      <c r="S43" s="71"/>
      <c r="T43" s="163"/>
    </row>
    <row r="44" spans="2:20" ht="12" x14ac:dyDescent="0.2">
      <c r="B44" s="69"/>
      <c r="C44" s="171"/>
      <c r="D44" s="126"/>
      <c r="E44" s="70"/>
      <c r="F44" s="148" t="str">
        <f>IFERROR(VLOOKUP(D44,BD!$B:$D,2,FALSE),"")</f>
        <v/>
      </c>
      <c r="G44" s="148" t="str">
        <f>IFERROR(VLOOKUP(E44,BD!$B:$D,2,FALSE),"")</f>
        <v/>
      </c>
      <c r="H44" s="165" t="str">
        <f>IFERROR(VLOOKUP(D44,BD!$B:$D,3,FALSE),"")</f>
        <v/>
      </c>
      <c r="I44" s="165" t="str">
        <f>IFERROR(VLOOKUP(E44,BD!$B:$D,3,FALSE),"")</f>
        <v/>
      </c>
      <c r="J44" s="149">
        <f>IF(COUNT(L44:T44)&gt;=5,SUM(LARGE(L44:T44,{1,2,3,4,5})),IF(COUNT(L44:T44)=4,SUM(LARGE(L44:T44,{1,2,3,4})),IF(COUNT(L44:T44)=3,SUM(LARGE(L44:T44,{1,2,3})),IF(COUNT(L44:T44)=2,SUM(LARGE(L44:T44,{1,2})),IF(COUNT(L44:T44)=1,SUM(LARGE(L44:T44,{1})),0)))))</f>
        <v>0</v>
      </c>
      <c r="K44" s="150">
        <f t="shared" si="2"/>
        <v>0</v>
      </c>
      <c r="L44" s="71"/>
      <c r="M44" s="71"/>
      <c r="N44" s="71"/>
      <c r="O44" s="71"/>
      <c r="P44" s="71"/>
      <c r="Q44" s="71"/>
      <c r="R44" s="71"/>
      <c r="S44" s="71"/>
      <c r="T44" s="163"/>
    </row>
    <row r="45" spans="2:20" ht="12" x14ac:dyDescent="0.2">
      <c r="B45" s="69"/>
      <c r="C45" s="171"/>
      <c r="D45" s="126"/>
      <c r="E45" s="70"/>
      <c r="F45" s="148" t="str">
        <f>IFERROR(VLOOKUP(D45,BD!$B:$D,2,FALSE),"")</f>
        <v/>
      </c>
      <c r="G45" s="148" t="str">
        <f>IFERROR(VLOOKUP(E45,BD!$B:$D,2,FALSE),"")</f>
        <v/>
      </c>
      <c r="H45" s="165" t="str">
        <f>IFERROR(VLOOKUP(D45,BD!$B:$D,3,FALSE),"")</f>
        <v/>
      </c>
      <c r="I45" s="165" t="str">
        <f>IFERROR(VLOOKUP(E45,BD!$B:$D,3,FALSE),"")</f>
        <v/>
      </c>
      <c r="J45" s="149">
        <f>IF(COUNT(L45:T45)&gt;=5,SUM(LARGE(L45:T45,{1,2,3,4,5})),IF(COUNT(L45:T45)=4,SUM(LARGE(L45:T45,{1,2,3,4})),IF(COUNT(L45:T45)=3,SUM(LARGE(L45:T45,{1,2,3})),IF(COUNT(L45:T45)=2,SUM(LARGE(L45:T45,{1,2})),IF(COUNT(L45:T45)=1,SUM(LARGE(L45:T45,{1})),0)))))</f>
        <v>0</v>
      </c>
      <c r="K45" s="150">
        <f t="shared" si="2"/>
        <v>0</v>
      </c>
      <c r="L45" s="71"/>
      <c r="M45" s="71"/>
      <c r="N45" s="71"/>
      <c r="O45" s="71"/>
      <c r="P45" s="71"/>
      <c r="Q45" s="71"/>
      <c r="R45" s="71"/>
      <c r="S45" s="71"/>
      <c r="T45" s="163"/>
    </row>
    <row r="46" spans="2:20" ht="12" x14ac:dyDescent="0.2">
      <c r="B46" s="69"/>
      <c r="C46" s="171"/>
      <c r="D46" s="126"/>
      <c r="E46" s="70"/>
      <c r="F46" s="148" t="str">
        <f>IFERROR(VLOOKUP(D46,BD!$B:$D,2,FALSE),"")</f>
        <v/>
      </c>
      <c r="G46" s="148" t="str">
        <f>IFERROR(VLOOKUP(E46,BD!$B:$D,2,FALSE),"")</f>
        <v/>
      </c>
      <c r="H46" s="165" t="str">
        <f>IFERROR(VLOOKUP(D46,BD!$B:$D,3,FALSE),"")</f>
        <v/>
      </c>
      <c r="I46" s="165" t="str">
        <f>IFERROR(VLOOKUP(E46,BD!$B:$D,3,FALSE),"")</f>
        <v/>
      </c>
      <c r="J46" s="149">
        <f>IF(COUNT(L46:T46)&gt;=5,SUM(LARGE(L46:T46,{1,2,3,4,5})),IF(COUNT(L46:T46)=4,SUM(LARGE(L46:T46,{1,2,3,4})),IF(COUNT(L46:T46)=3,SUM(LARGE(L46:T46,{1,2,3})),IF(COUNT(L46:T46)=2,SUM(LARGE(L46:T46,{1,2})),IF(COUNT(L46:T46)=1,SUM(LARGE(L46:T46,{1})),0)))))</f>
        <v>0</v>
      </c>
      <c r="K46" s="150">
        <f t="shared" si="2"/>
        <v>0</v>
      </c>
      <c r="L46" s="71"/>
      <c r="M46" s="71"/>
      <c r="N46" s="71"/>
      <c r="O46" s="71"/>
      <c r="P46" s="71"/>
      <c r="Q46" s="71"/>
      <c r="R46" s="71"/>
      <c r="S46" s="71"/>
      <c r="T46" s="163"/>
    </row>
    <row r="47" spans="2:20" ht="12" x14ac:dyDescent="0.2">
      <c r="B47" s="69"/>
      <c r="C47" s="171"/>
      <c r="D47" s="126"/>
      <c r="E47" s="70"/>
      <c r="F47" s="148" t="str">
        <f>IFERROR(VLOOKUP(D47,BD!$B:$D,2,FALSE),"")</f>
        <v/>
      </c>
      <c r="G47" s="148" t="str">
        <f>IFERROR(VLOOKUP(E47,BD!$B:$D,2,FALSE),"")</f>
        <v/>
      </c>
      <c r="H47" s="165" t="str">
        <f>IFERROR(VLOOKUP(D47,BD!$B:$D,3,FALSE),"")</f>
        <v/>
      </c>
      <c r="I47" s="165" t="str">
        <f>IFERROR(VLOOKUP(E47,BD!$B:$D,3,FALSE),"")</f>
        <v/>
      </c>
      <c r="J47" s="149">
        <f>IF(COUNT(L47:T47)&gt;=5,SUM(LARGE(L47:T47,{1,2,3,4,5})),IF(COUNT(L47:T47)=4,SUM(LARGE(L47:T47,{1,2,3,4})),IF(COUNT(L47:T47)=3,SUM(LARGE(L47:T47,{1,2,3})),IF(COUNT(L47:T47)=2,SUM(LARGE(L47:T47,{1,2})),IF(COUNT(L47:T47)=1,SUM(LARGE(L47:T47,{1})),0)))))</f>
        <v>0</v>
      </c>
      <c r="K47" s="150">
        <f t="shared" si="2"/>
        <v>0</v>
      </c>
      <c r="L47" s="71"/>
      <c r="M47" s="71"/>
      <c r="N47" s="71"/>
      <c r="O47" s="71"/>
      <c r="P47" s="71"/>
      <c r="Q47" s="71"/>
      <c r="R47" s="71"/>
      <c r="S47" s="71"/>
      <c r="T47" s="163"/>
    </row>
    <row r="48" spans="2:20" ht="12" x14ac:dyDescent="0.2">
      <c r="B48" s="69"/>
      <c r="C48" s="171"/>
      <c r="D48" s="126"/>
      <c r="E48" s="70"/>
      <c r="F48" s="148" t="str">
        <f>IFERROR(VLOOKUP(D48,BD!$B:$D,2,FALSE),"")</f>
        <v/>
      </c>
      <c r="G48" s="148" t="str">
        <f>IFERROR(VLOOKUP(E48,BD!$B:$D,2,FALSE),"")</f>
        <v/>
      </c>
      <c r="H48" s="165" t="str">
        <f>IFERROR(VLOOKUP(D48,BD!$B:$D,3,FALSE),"")</f>
        <v/>
      </c>
      <c r="I48" s="165" t="str">
        <f>IFERROR(VLOOKUP(E48,BD!$B:$D,3,FALSE),"")</f>
        <v/>
      </c>
      <c r="J48" s="149">
        <f>IF(COUNT(L48:T48)&gt;=5,SUM(LARGE(L48:T48,{1,2,3,4,5})),IF(COUNT(L48:T48)=4,SUM(LARGE(L48:T48,{1,2,3,4})),IF(COUNT(L48:T48)=3,SUM(LARGE(L48:T48,{1,2,3})),IF(COUNT(L48:T48)=2,SUM(LARGE(L48:T48,{1,2})),IF(COUNT(L48:T48)=1,SUM(LARGE(L48:T48,{1})),0)))))</f>
        <v>0</v>
      </c>
      <c r="K48" s="150">
        <f t="shared" si="2"/>
        <v>0</v>
      </c>
      <c r="L48" s="71"/>
      <c r="M48" s="71"/>
      <c r="N48" s="71"/>
      <c r="O48" s="71"/>
      <c r="P48" s="71"/>
      <c r="Q48" s="71"/>
      <c r="R48" s="71"/>
      <c r="S48" s="71"/>
      <c r="T48" s="163"/>
    </row>
    <row r="49" spans="2:20" ht="12" x14ac:dyDescent="0.2">
      <c r="B49" s="69"/>
      <c r="C49" s="171"/>
      <c r="D49" s="126"/>
      <c r="E49" s="70"/>
      <c r="F49" s="148" t="str">
        <f>IFERROR(VLOOKUP(D49,BD!$B:$D,2,FALSE),"")</f>
        <v/>
      </c>
      <c r="G49" s="148" t="str">
        <f>IFERROR(VLOOKUP(E49,BD!$B:$D,2,FALSE),"")</f>
        <v/>
      </c>
      <c r="H49" s="165" t="str">
        <f>IFERROR(VLOOKUP(D49,BD!$B:$D,3,FALSE),"")</f>
        <v/>
      </c>
      <c r="I49" s="165" t="str">
        <f>IFERROR(VLOOKUP(E49,BD!$B:$D,3,FALSE),"")</f>
        <v/>
      </c>
      <c r="J49" s="149">
        <f>IF(COUNT(L49:T49)&gt;=5,SUM(LARGE(L49:T49,{1,2,3,4,5})),IF(COUNT(L49:T49)=4,SUM(LARGE(L49:T49,{1,2,3,4})),IF(COUNT(L49:T49)=3,SUM(LARGE(L49:T49,{1,2,3})),IF(COUNT(L49:T49)=2,SUM(LARGE(L49:T49,{1,2})),IF(COUNT(L49:T49)=1,SUM(LARGE(L49:T49,{1})),0)))))</f>
        <v>0</v>
      </c>
      <c r="K49" s="150">
        <f t="shared" si="2"/>
        <v>0</v>
      </c>
      <c r="L49" s="71"/>
      <c r="M49" s="71"/>
      <c r="N49" s="71"/>
      <c r="O49" s="71"/>
      <c r="P49" s="71"/>
      <c r="Q49" s="71"/>
      <c r="R49" s="71"/>
      <c r="S49" s="71"/>
      <c r="T49" s="163"/>
    </row>
    <row r="50" spans="2:20" ht="12" x14ac:dyDescent="0.2">
      <c r="B50" s="69"/>
      <c r="C50" s="171"/>
      <c r="D50" s="126"/>
      <c r="E50" s="70"/>
      <c r="F50" s="148" t="str">
        <f>IFERROR(VLOOKUP(D50,BD!$B:$D,2,FALSE),"")</f>
        <v/>
      </c>
      <c r="G50" s="148" t="str">
        <f>IFERROR(VLOOKUP(E50,BD!$B:$D,2,FALSE),"")</f>
        <v/>
      </c>
      <c r="H50" s="165" t="str">
        <f>IFERROR(VLOOKUP(D50,BD!$B:$D,3,FALSE),"")</f>
        <v/>
      </c>
      <c r="I50" s="165" t="str">
        <f>IFERROR(VLOOKUP(E50,BD!$B:$D,3,FALSE),"")</f>
        <v/>
      </c>
      <c r="J50" s="149">
        <f>IF(COUNT(L50:T50)&gt;=5,SUM(LARGE(L50:T50,{1,2,3,4,5})),IF(COUNT(L50:T50)=4,SUM(LARGE(L50:T50,{1,2,3,4})),IF(COUNT(L50:T50)=3,SUM(LARGE(L50:T50,{1,2,3})),IF(COUNT(L50:T50)=2,SUM(LARGE(L50:T50,{1,2})),IF(COUNT(L50:T50)=1,SUM(LARGE(L50:T50,{1})),0)))))</f>
        <v>0</v>
      </c>
      <c r="K50" s="150">
        <f t="shared" si="2"/>
        <v>0</v>
      </c>
      <c r="L50" s="71"/>
      <c r="M50" s="71"/>
      <c r="N50" s="71"/>
      <c r="O50" s="71"/>
      <c r="P50" s="71"/>
      <c r="Q50" s="71"/>
      <c r="R50" s="71"/>
      <c r="S50" s="71"/>
      <c r="T50" s="163"/>
    </row>
    <row r="51" spans="2:20" ht="12" x14ac:dyDescent="0.2">
      <c r="B51" s="69"/>
      <c r="C51" s="171"/>
      <c r="D51" s="126"/>
      <c r="E51" s="70"/>
      <c r="F51" s="148" t="str">
        <f>IFERROR(VLOOKUP(D51,BD!$B:$D,2,FALSE),"")</f>
        <v/>
      </c>
      <c r="G51" s="148" t="str">
        <f>IFERROR(VLOOKUP(E51,BD!$B:$D,2,FALSE),"")</f>
        <v/>
      </c>
      <c r="H51" s="165" t="str">
        <f>IFERROR(VLOOKUP(D51,BD!$B:$D,3,FALSE),"")</f>
        <v/>
      </c>
      <c r="I51" s="165" t="str">
        <f>IFERROR(VLOOKUP(E51,BD!$B:$D,3,FALSE),"")</f>
        <v/>
      </c>
      <c r="J51" s="149">
        <f>IF(COUNT(L51:T51)&gt;=5,SUM(LARGE(L51:T51,{1,2,3,4,5})),IF(COUNT(L51:T51)=4,SUM(LARGE(L51:T51,{1,2,3,4})),IF(COUNT(L51:T51)=3,SUM(LARGE(L51:T51,{1,2,3})),IF(COUNT(L51:T51)=2,SUM(LARGE(L51:T51,{1,2})),IF(COUNT(L51:T51)=1,SUM(LARGE(L51:T51,{1})),0)))))</f>
        <v>0</v>
      </c>
      <c r="K51" s="150">
        <f t="shared" si="2"/>
        <v>0</v>
      </c>
      <c r="L51" s="71"/>
      <c r="M51" s="71"/>
      <c r="N51" s="71"/>
      <c r="O51" s="71"/>
      <c r="P51" s="71"/>
      <c r="Q51" s="71"/>
      <c r="R51" s="71"/>
      <c r="S51" s="71"/>
      <c r="T51" s="163"/>
    </row>
    <row r="52" spans="2:20" ht="12" x14ac:dyDescent="0.2">
      <c r="B52" s="69"/>
      <c r="C52" s="171"/>
      <c r="D52" s="126"/>
      <c r="E52" s="70"/>
      <c r="F52" s="148" t="str">
        <f>IFERROR(VLOOKUP(D52,BD!$B:$D,2,FALSE),"")</f>
        <v/>
      </c>
      <c r="G52" s="148" t="str">
        <f>IFERROR(VLOOKUP(E52,BD!$B:$D,2,FALSE),"")</f>
        <v/>
      </c>
      <c r="H52" s="165" t="str">
        <f>IFERROR(VLOOKUP(D52,BD!$B:$D,3,FALSE),"")</f>
        <v/>
      </c>
      <c r="I52" s="165" t="str">
        <f>IFERROR(VLOOKUP(E52,BD!$B:$D,3,FALSE),"")</f>
        <v/>
      </c>
      <c r="J52" s="149">
        <f>IF(COUNT(L52:T52)&gt;=5,SUM(LARGE(L52:T52,{1,2,3,4,5})),IF(COUNT(L52:T52)=4,SUM(LARGE(L52:T52,{1,2,3,4})),IF(COUNT(L52:T52)=3,SUM(LARGE(L52:T52,{1,2,3})),IF(COUNT(L52:T52)=2,SUM(LARGE(L52:T52,{1,2})),IF(COUNT(L52:T52)=1,SUM(LARGE(L52:T52,{1})),0)))))</f>
        <v>0</v>
      </c>
      <c r="K52" s="150">
        <f t="shared" si="2"/>
        <v>0</v>
      </c>
      <c r="L52" s="71"/>
      <c r="M52" s="71"/>
      <c r="N52" s="71"/>
      <c r="O52" s="71"/>
      <c r="P52" s="71"/>
      <c r="Q52" s="71"/>
      <c r="R52" s="71"/>
      <c r="S52" s="71"/>
      <c r="T52" s="163"/>
    </row>
    <row r="53" spans="2:20" ht="12" x14ac:dyDescent="0.2">
      <c r="B53" s="69"/>
      <c r="C53" s="171"/>
      <c r="D53" s="126"/>
      <c r="E53" s="70"/>
      <c r="F53" s="148" t="str">
        <f>IFERROR(VLOOKUP(D53,BD!$B:$D,2,FALSE),"")</f>
        <v/>
      </c>
      <c r="G53" s="148" t="str">
        <f>IFERROR(VLOOKUP(E53,BD!$B:$D,2,FALSE),"")</f>
        <v/>
      </c>
      <c r="H53" s="165" t="str">
        <f>IFERROR(VLOOKUP(D53,BD!$B:$D,3,FALSE),"")</f>
        <v/>
      </c>
      <c r="I53" s="165" t="str">
        <f>IFERROR(VLOOKUP(E53,BD!$B:$D,3,FALSE),"")</f>
        <v/>
      </c>
      <c r="J53" s="149">
        <f>IF(COUNT(L53:T53)&gt;=5,SUM(LARGE(L53:T53,{1,2,3,4,5})),IF(COUNT(L53:T53)=4,SUM(LARGE(L53:T53,{1,2,3,4})),IF(COUNT(L53:T53)=3,SUM(LARGE(L53:T53,{1,2,3})),IF(COUNT(L53:T53)=2,SUM(LARGE(L53:T53,{1,2})),IF(COUNT(L53:T53)=1,SUM(LARGE(L53:T53,{1})),0)))))</f>
        <v>0</v>
      </c>
      <c r="K53" s="150">
        <f t="shared" si="2"/>
        <v>0</v>
      </c>
      <c r="L53" s="71"/>
      <c r="M53" s="71"/>
      <c r="N53" s="71"/>
      <c r="O53" s="71"/>
      <c r="P53" s="71"/>
      <c r="Q53" s="71"/>
      <c r="R53" s="71"/>
      <c r="S53" s="71"/>
      <c r="T53" s="163"/>
    </row>
    <row r="54" spans="2:20" ht="12" x14ac:dyDescent="0.2">
      <c r="B54" s="69"/>
      <c r="C54" s="171"/>
      <c r="D54" s="126"/>
      <c r="E54" s="70"/>
      <c r="F54" s="148" t="str">
        <f>IFERROR(VLOOKUP(D54,BD!$B:$D,2,FALSE),"")</f>
        <v/>
      </c>
      <c r="G54" s="148" t="str">
        <f>IFERROR(VLOOKUP(E54,BD!$B:$D,2,FALSE),"")</f>
        <v/>
      </c>
      <c r="H54" s="165" t="str">
        <f>IFERROR(VLOOKUP(D54,BD!$B:$D,3,FALSE),"")</f>
        <v/>
      </c>
      <c r="I54" s="165" t="str">
        <f>IFERROR(VLOOKUP(E54,BD!$B:$D,3,FALSE),"")</f>
        <v/>
      </c>
      <c r="J54" s="149">
        <f>IF(COUNT(L54:T54)&gt;=5,SUM(LARGE(L54:T54,{1,2,3,4,5})),IF(COUNT(L54:T54)=4,SUM(LARGE(L54:T54,{1,2,3,4})),IF(COUNT(L54:T54)=3,SUM(LARGE(L54:T54,{1,2,3})),IF(COUNT(L54:T54)=2,SUM(LARGE(L54:T54,{1,2})),IF(COUNT(L54:T54)=1,SUM(LARGE(L54:T54,{1})),0)))))</f>
        <v>0</v>
      </c>
      <c r="K54" s="150">
        <f t="shared" si="2"/>
        <v>0</v>
      </c>
      <c r="L54" s="71"/>
      <c r="M54" s="71"/>
      <c r="N54" s="71"/>
      <c r="O54" s="71"/>
      <c r="P54" s="71"/>
      <c r="Q54" s="71"/>
      <c r="R54" s="71"/>
      <c r="S54" s="71"/>
      <c r="T54" s="163"/>
    </row>
    <row r="55" spans="2:20" ht="12" x14ac:dyDescent="0.2">
      <c r="B55" s="69"/>
      <c r="C55" s="171"/>
      <c r="D55" s="126"/>
      <c r="E55" s="70"/>
      <c r="F55" s="148" t="str">
        <f>IFERROR(VLOOKUP(D55,BD!$B:$D,2,FALSE),"")</f>
        <v/>
      </c>
      <c r="G55" s="148" t="str">
        <f>IFERROR(VLOOKUP(E55,BD!$B:$D,2,FALSE),"")</f>
        <v/>
      </c>
      <c r="H55" s="165" t="str">
        <f>IFERROR(VLOOKUP(D55,BD!$B:$D,3,FALSE),"")</f>
        <v/>
      </c>
      <c r="I55" s="165" t="str">
        <f>IFERROR(VLOOKUP(E55,BD!$B:$D,3,FALSE),"")</f>
        <v/>
      </c>
      <c r="J55" s="149">
        <f>IF(COUNT(L55:T55)&gt;=5,SUM(LARGE(L55:T55,{1,2,3,4,5})),IF(COUNT(L55:T55)=4,SUM(LARGE(L55:T55,{1,2,3,4})),IF(COUNT(L55:T55)=3,SUM(LARGE(L55:T55,{1,2,3})),IF(COUNT(L55:T55)=2,SUM(LARGE(L55:T55,{1,2})),IF(COUNT(L55:T55)=1,SUM(LARGE(L55:T55,{1})),0)))))</f>
        <v>0</v>
      </c>
      <c r="K55" s="150">
        <f t="shared" si="2"/>
        <v>0</v>
      </c>
      <c r="L55" s="71"/>
      <c r="M55" s="71"/>
      <c r="N55" s="71"/>
      <c r="O55" s="71"/>
      <c r="P55" s="71"/>
      <c r="Q55" s="71"/>
      <c r="R55" s="71"/>
      <c r="S55" s="71"/>
      <c r="T55" s="163"/>
    </row>
    <row r="56" spans="2:20" ht="12" x14ac:dyDescent="0.2">
      <c r="B56" s="69"/>
      <c r="C56" s="171"/>
      <c r="D56" s="126"/>
      <c r="E56" s="70"/>
      <c r="F56" s="148" t="str">
        <f>IFERROR(VLOOKUP(D56,BD!$B:$D,2,FALSE),"")</f>
        <v/>
      </c>
      <c r="G56" s="148" t="str">
        <f>IFERROR(VLOOKUP(E56,BD!$B:$D,2,FALSE),"")</f>
        <v/>
      </c>
      <c r="H56" s="165" t="str">
        <f>IFERROR(VLOOKUP(D56,BD!$B:$D,3,FALSE),"")</f>
        <v/>
      </c>
      <c r="I56" s="165" t="str">
        <f>IFERROR(VLOOKUP(E56,BD!$B:$D,3,FALSE),"")</f>
        <v/>
      </c>
      <c r="J56" s="149">
        <f>IF(COUNT(L56:T56)&gt;=5,SUM(LARGE(L56:T56,{1,2,3,4,5})),IF(COUNT(L56:T56)=4,SUM(LARGE(L56:T56,{1,2,3,4})),IF(COUNT(L56:T56)=3,SUM(LARGE(L56:T56,{1,2,3})),IF(COUNT(L56:T56)=2,SUM(LARGE(L56:T56,{1,2})),IF(COUNT(L56:T56)=1,SUM(LARGE(L56:T56,{1})),0)))))</f>
        <v>0</v>
      </c>
      <c r="K56" s="150">
        <f t="shared" si="2"/>
        <v>0</v>
      </c>
      <c r="L56" s="71"/>
      <c r="M56" s="71"/>
      <c r="N56" s="71"/>
      <c r="O56" s="71"/>
      <c r="P56" s="71"/>
      <c r="Q56" s="71"/>
      <c r="R56" s="71"/>
      <c r="S56" s="71"/>
      <c r="T56" s="163"/>
    </row>
    <row r="57" spans="2:20" ht="12" x14ac:dyDescent="0.2">
      <c r="B57" s="69"/>
      <c r="C57" s="171"/>
      <c r="D57" s="126"/>
      <c r="E57" s="70"/>
      <c r="F57" s="148" t="str">
        <f>IFERROR(VLOOKUP(D57,BD!$B:$D,2,FALSE),"")</f>
        <v/>
      </c>
      <c r="G57" s="148" t="str">
        <f>IFERROR(VLOOKUP(E57,BD!$B:$D,2,FALSE),"")</f>
        <v/>
      </c>
      <c r="H57" s="165" t="str">
        <f>IFERROR(VLOOKUP(D57,BD!$B:$D,3,FALSE),"")</f>
        <v/>
      </c>
      <c r="I57" s="165" t="str">
        <f>IFERROR(VLOOKUP(E57,BD!$B:$D,3,FALSE),"")</f>
        <v/>
      </c>
      <c r="J57" s="149">
        <f>IF(COUNT(L57:T57)&gt;=5,SUM(LARGE(L57:T57,{1,2,3,4,5})),IF(COUNT(L57:T57)=4,SUM(LARGE(L57:T57,{1,2,3,4})),IF(COUNT(L57:T57)=3,SUM(LARGE(L57:T57,{1,2,3})),IF(COUNT(L57:T57)=2,SUM(LARGE(L57:T57,{1,2})),IF(COUNT(L57:T57)=1,SUM(LARGE(L57:T57,{1})),0)))))</f>
        <v>0</v>
      </c>
      <c r="K57" s="150">
        <f t="shared" si="2"/>
        <v>0</v>
      </c>
      <c r="L57" s="71"/>
      <c r="M57" s="71"/>
      <c r="N57" s="71"/>
      <c r="O57" s="71"/>
      <c r="P57" s="71"/>
      <c r="Q57" s="71"/>
      <c r="R57" s="71"/>
      <c r="S57" s="71"/>
      <c r="T57" s="163"/>
    </row>
    <row r="58" spans="2:20" ht="12" x14ac:dyDescent="0.2">
      <c r="B58" s="69"/>
      <c r="C58" s="171"/>
      <c r="D58" s="126"/>
      <c r="E58" s="70"/>
      <c r="F58" s="148" t="str">
        <f>IFERROR(VLOOKUP(D58,BD!$B:$D,2,FALSE),"")</f>
        <v/>
      </c>
      <c r="G58" s="148" t="str">
        <f>IFERROR(VLOOKUP(E58,BD!$B:$D,2,FALSE),"")</f>
        <v/>
      </c>
      <c r="H58" s="165" t="str">
        <f>IFERROR(VLOOKUP(D58,BD!$B:$D,3,FALSE),"")</f>
        <v/>
      </c>
      <c r="I58" s="165" t="str">
        <f>IFERROR(VLOOKUP(E58,BD!$B:$D,3,FALSE),"")</f>
        <v/>
      </c>
      <c r="J58" s="149">
        <f>IF(COUNT(L58:T58)&gt;=5,SUM(LARGE(L58:T58,{1,2,3,4,5})),IF(COUNT(L58:T58)=4,SUM(LARGE(L58:T58,{1,2,3,4})),IF(COUNT(L58:T58)=3,SUM(LARGE(L58:T58,{1,2,3})),IF(COUNT(L58:T58)=2,SUM(LARGE(L58:T58,{1,2})),IF(COUNT(L58:T58)=1,SUM(LARGE(L58:T58,{1})),0)))))</f>
        <v>0</v>
      </c>
      <c r="K58" s="150">
        <f t="shared" si="2"/>
        <v>0</v>
      </c>
      <c r="L58" s="71"/>
      <c r="M58" s="71"/>
      <c r="N58" s="71"/>
      <c r="O58" s="71"/>
      <c r="P58" s="71"/>
      <c r="Q58" s="71"/>
      <c r="R58" s="71"/>
      <c r="S58" s="71"/>
      <c r="T58" s="163"/>
    </row>
    <row r="59" spans="2:20" ht="12" x14ac:dyDescent="0.2">
      <c r="B59" s="69"/>
      <c r="C59" s="171"/>
      <c r="D59" s="126"/>
      <c r="E59" s="70"/>
      <c r="F59" s="148" t="str">
        <f>IFERROR(VLOOKUP(D59,BD!$B:$D,2,FALSE),"")</f>
        <v/>
      </c>
      <c r="G59" s="148" t="str">
        <f>IFERROR(VLOOKUP(E59,BD!$B:$D,2,FALSE),"")</f>
        <v/>
      </c>
      <c r="H59" s="165" t="str">
        <f>IFERROR(VLOOKUP(D59,BD!$B:$D,3,FALSE),"")</f>
        <v/>
      </c>
      <c r="I59" s="165" t="str">
        <f>IFERROR(VLOOKUP(E59,BD!$B:$D,3,FALSE),"")</f>
        <v/>
      </c>
      <c r="J59" s="149">
        <f>IF(COUNT(L59:T59)&gt;=5,SUM(LARGE(L59:T59,{1,2,3,4,5})),IF(COUNT(L59:T59)=4,SUM(LARGE(L59:T59,{1,2,3,4})),IF(COUNT(L59:T59)=3,SUM(LARGE(L59:T59,{1,2,3})),IF(COUNT(L59:T59)=2,SUM(LARGE(L59:T59,{1,2})),IF(COUNT(L59:T59)=1,SUM(LARGE(L59:T59,{1})),0)))))</f>
        <v>0</v>
      </c>
      <c r="K59" s="150">
        <f t="shared" si="2"/>
        <v>0</v>
      </c>
      <c r="L59" s="71"/>
      <c r="M59" s="71"/>
      <c r="N59" s="71"/>
      <c r="O59" s="71"/>
      <c r="P59" s="71"/>
      <c r="Q59" s="71"/>
      <c r="R59" s="71"/>
      <c r="S59" s="71"/>
      <c r="T59" s="163"/>
    </row>
    <row r="60" spans="2:20" ht="12" x14ac:dyDescent="0.2">
      <c r="B60" s="69"/>
      <c r="C60" s="171"/>
      <c r="D60" s="126"/>
      <c r="E60" s="70"/>
      <c r="F60" s="148" t="str">
        <f>IFERROR(VLOOKUP(D60,BD!$B:$D,2,FALSE),"")</f>
        <v/>
      </c>
      <c r="G60" s="148" t="str">
        <f>IFERROR(VLOOKUP(E60,BD!$B:$D,2,FALSE),"")</f>
        <v/>
      </c>
      <c r="H60" s="165" t="str">
        <f>IFERROR(VLOOKUP(D60,BD!$B:$D,3,FALSE),"")</f>
        <v/>
      </c>
      <c r="I60" s="165" t="str">
        <f>IFERROR(VLOOKUP(E60,BD!$B:$D,3,FALSE),"")</f>
        <v/>
      </c>
      <c r="J60" s="149">
        <f>IF(COUNT(L60:T60)&gt;=5,SUM(LARGE(L60:T60,{1,2,3,4,5})),IF(COUNT(L60:T60)=4,SUM(LARGE(L60:T60,{1,2,3,4})),IF(COUNT(L60:T60)=3,SUM(LARGE(L60:T60,{1,2,3})),IF(COUNT(L60:T60)=2,SUM(LARGE(L60:T60,{1,2})),IF(COUNT(L60:T60)=1,SUM(LARGE(L60:T60,{1})),0)))))</f>
        <v>0</v>
      </c>
      <c r="K60" s="150">
        <f t="shared" si="2"/>
        <v>0</v>
      </c>
      <c r="L60" s="71"/>
      <c r="M60" s="71"/>
      <c r="N60" s="71"/>
      <c r="O60" s="71"/>
      <c r="P60" s="71"/>
      <c r="Q60" s="71"/>
      <c r="R60" s="71"/>
      <c r="S60" s="71"/>
      <c r="T60" s="163"/>
    </row>
    <row r="61" spans="2:20" ht="12" x14ac:dyDescent="0.2">
      <c r="B61" s="69"/>
      <c r="C61" s="171"/>
      <c r="D61" s="126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65" t="str">
        <f>IFERROR(VLOOKUP(D61,BD!$B:$D,3,FALSE),"")</f>
        <v/>
      </c>
      <c r="I61" s="165" t="str">
        <f>IFERROR(VLOOKUP(E61,BD!$B:$D,3,FALSE),"")</f>
        <v/>
      </c>
      <c r="J61" s="149">
        <f>IF(COUNT(L61:T61)&gt;=5,SUM(LARGE(L61:T61,{1,2,3,4,5})),IF(COUNT(L61:T61)=4,SUM(LARGE(L61:T61,{1,2,3,4})),IF(COUNT(L61:T61)=3,SUM(LARGE(L61:T61,{1,2,3})),IF(COUNT(L61:T61)=2,SUM(LARGE(L61:T61,{1,2})),IF(COUNT(L61:T61)=1,SUM(LARGE(L61:T61,{1})),0)))))</f>
        <v>0</v>
      </c>
      <c r="K61" s="150">
        <f t="shared" si="2"/>
        <v>0</v>
      </c>
      <c r="L61" s="71"/>
      <c r="M61" s="71"/>
      <c r="N61" s="71"/>
      <c r="O61" s="71"/>
      <c r="P61" s="71"/>
      <c r="Q61" s="71"/>
      <c r="R61" s="71"/>
      <c r="S61" s="71"/>
      <c r="T61" s="163"/>
    </row>
    <row r="62" spans="2:20" ht="12" x14ac:dyDescent="0.2">
      <c r="B62" s="69"/>
      <c r="C62" s="171"/>
      <c r="D62" s="126"/>
      <c r="E62" s="70"/>
      <c r="F62" s="148" t="str">
        <f>IFERROR(VLOOKUP(D62,BD!$B:$D,2,FALSE),"")</f>
        <v/>
      </c>
      <c r="G62" s="148" t="str">
        <f>IFERROR(VLOOKUP(E62,BD!$B:$D,2,FALSE),"")</f>
        <v/>
      </c>
      <c r="H62" s="165" t="str">
        <f>IFERROR(VLOOKUP(D62,BD!$B:$D,3,FALSE),"")</f>
        <v/>
      </c>
      <c r="I62" s="165" t="str">
        <f>IFERROR(VLOOKUP(E62,BD!$B:$D,3,FALSE),"")</f>
        <v/>
      </c>
      <c r="J62" s="149">
        <f>IF(COUNT(L62:T62)&gt;=5,SUM(LARGE(L62:T62,{1,2,3,4,5})),IF(COUNT(L62:T62)=4,SUM(LARGE(L62:T62,{1,2,3,4})),IF(COUNT(L62:T62)=3,SUM(LARGE(L62:T62,{1,2,3})),IF(COUNT(L62:T62)=2,SUM(LARGE(L62:T62,{1,2})),IF(COUNT(L62:T62)=1,SUM(LARGE(L62:T62,{1})),0)))))</f>
        <v>0</v>
      </c>
      <c r="K62" s="150">
        <f t="shared" si="2"/>
        <v>0</v>
      </c>
      <c r="L62" s="71"/>
      <c r="M62" s="71"/>
      <c r="N62" s="71"/>
      <c r="O62" s="71"/>
      <c r="P62" s="71"/>
      <c r="Q62" s="71"/>
      <c r="R62" s="71"/>
      <c r="S62" s="71"/>
      <c r="T62" s="163"/>
    </row>
    <row r="63" spans="2:20" ht="12" x14ac:dyDescent="0.2">
      <c r="B63" s="69"/>
      <c r="C63" s="171"/>
      <c r="D63" s="126"/>
      <c r="E63" s="70"/>
      <c r="F63" s="148" t="str">
        <f>IFERROR(VLOOKUP(D63,BD!$B:$D,2,FALSE),"")</f>
        <v/>
      </c>
      <c r="G63" s="148" t="str">
        <f>IFERROR(VLOOKUP(E63,BD!$B:$D,2,FALSE),"")</f>
        <v/>
      </c>
      <c r="H63" s="165" t="str">
        <f>IFERROR(VLOOKUP(D63,BD!$B:$D,3,FALSE),"")</f>
        <v/>
      </c>
      <c r="I63" s="165" t="str">
        <f>IFERROR(VLOOKUP(E63,BD!$B:$D,3,FALSE),"")</f>
        <v/>
      </c>
      <c r="J63" s="149">
        <f>IF(COUNT(L63:T63)&gt;=5,SUM(LARGE(L63:T63,{1,2,3,4,5})),IF(COUNT(L63:T63)=4,SUM(LARGE(L63:T63,{1,2,3,4})),IF(COUNT(L63:T63)=3,SUM(LARGE(L63:T63,{1,2,3})),IF(COUNT(L63:T63)=2,SUM(LARGE(L63:T63,{1,2})),IF(COUNT(L63:T63)=1,SUM(LARGE(L63:T63,{1})),0)))))</f>
        <v>0</v>
      </c>
      <c r="K63" s="150">
        <f t="shared" si="2"/>
        <v>0</v>
      </c>
      <c r="L63" s="71"/>
      <c r="M63" s="71"/>
      <c r="N63" s="71"/>
      <c r="O63" s="71"/>
      <c r="P63" s="71"/>
      <c r="Q63" s="71"/>
      <c r="R63" s="71"/>
      <c r="S63" s="71"/>
      <c r="T63" s="163"/>
    </row>
    <row r="64" spans="2:20" ht="12" x14ac:dyDescent="0.2">
      <c r="B64" s="69"/>
      <c r="C64" s="171"/>
      <c r="D64" s="126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65" t="str">
        <f>IFERROR(VLOOKUP(D64,BD!$B:$D,3,FALSE),"")</f>
        <v/>
      </c>
      <c r="I64" s="165" t="str">
        <f>IFERROR(VLOOKUP(E64,BD!$B:$D,3,FALSE),"")</f>
        <v/>
      </c>
      <c r="J64" s="149">
        <f>IF(COUNT(L64:T64)&gt;=5,SUM(LARGE(L64:T64,{1,2,3,4,5})),IF(COUNT(L64:T64)=4,SUM(LARGE(L64:T64,{1,2,3,4})),IF(COUNT(L64:T64)=3,SUM(LARGE(L64:T64,{1,2,3})),IF(COUNT(L64:T64)=2,SUM(LARGE(L64:T64,{1,2})),IF(COUNT(L64:T64)=1,SUM(LARGE(L64:T64,{1})),0)))))</f>
        <v>0</v>
      </c>
      <c r="K64" s="150">
        <f t="shared" si="2"/>
        <v>0</v>
      </c>
      <c r="L64" s="71"/>
      <c r="M64" s="71"/>
      <c r="N64" s="71"/>
      <c r="O64" s="71"/>
      <c r="P64" s="71"/>
      <c r="Q64" s="71"/>
      <c r="R64" s="71"/>
      <c r="S64" s="71"/>
      <c r="T64" s="163"/>
    </row>
    <row r="65" spans="2:20" ht="12" x14ac:dyDescent="0.2">
      <c r="B65" s="69"/>
      <c r="C65" s="171"/>
      <c r="D65" s="126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65" t="str">
        <f>IFERROR(VLOOKUP(D65,BD!$B:$D,3,FALSE),"")</f>
        <v/>
      </c>
      <c r="I65" s="165" t="str">
        <f>IFERROR(VLOOKUP(E65,BD!$B:$D,3,FALSE),"")</f>
        <v/>
      </c>
      <c r="J65" s="149">
        <f>IF(COUNT(L65:T65)&gt;=5,SUM(LARGE(L65:T65,{1,2,3,4,5})),IF(COUNT(L65:T65)=4,SUM(LARGE(L65:T65,{1,2,3,4})),IF(COUNT(L65:T65)=3,SUM(LARGE(L65:T65,{1,2,3})),IF(COUNT(L65:T65)=2,SUM(LARGE(L65:T65,{1,2})),IF(COUNT(L65:T65)=1,SUM(LARGE(L65:T65,{1})),0)))))</f>
        <v>0</v>
      </c>
      <c r="K65" s="150">
        <f t="shared" si="2"/>
        <v>0</v>
      </c>
      <c r="L65" s="71"/>
      <c r="M65" s="71"/>
      <c r="N65" s="71"/>
      <c r="O65" s="71"/>
      <c r="P65" s="71"/>
      <c r="Q65" s="71"/>
      <c r="R65" s="71"/>
      <c r="S65" s="71"/>
      <c r="T65" s="163"/>
    </row>
    <row r="66" spans="2:20" ht="12" x14ac:dyDescent="0.2">
      <c r="B66" s="69"/>
      <c r="C66" s="171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65" t="str">
        <f>IFERROR(VLOOKUP(D66,BD!$B:$D,3,FALSE),"")</f>
        <v/>
      </c>
      <c r="I66" s="165" t="str">
        <f>IFERROR(VLOOKUP(E66,BD!$B:$D,3,FALSE),"")</f>
        <v/>
      </c>
      <c r="J66" s="149">
        <f>IF(COUNT(L66:T66)&gt;=5,SUM(LARGE(L66:T66,{1,2,3,4,5})),IF(COUNT(L66:T66)=4,SUM(LARGE(L66:T66,{1,2,3,4})),IF(COUNT(L66:T66)=3,SUM(LARGE(L66:T66,{1,2,3})),IF(COUNT(L66:T66)=2,SUM(LARGE(L66:T66,{1,2})),IF(COUNT(L66:T66)=1,SUM(LARGE(L66:T66,{1})),0)))))</f>
        <v>0</v>
      </c>
      <c r="K66" s="150">
        <f t="shared" si="2"/>
        <v>0</v>
      </c>
      <c r="L66" s="71"/>
      <c r="M66" s="71"/>
      <c r="N66" s="71"/>
      <c r="O66" s="71"/>
      <c r="P66" s="71"/>
      <c r="Q66" s="71"/>
      <c r="R66" s="71"/>
      <c r="S66" s="71"/>
      <c r="T66" s="163"/>
    </row>
    <row r="67" spans="2:20" ht="12" x14ac:dyDescent="0.2">
      <c r="B67" s="69"/>
      <c r="C67" s="171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65" t="str">
        <f>IFERROR(VLOOKUP(D67,BD!$B:$D,3,FALSE),"")</f>
        <v/>
      </c>
      <c r="I67" s="165" t="str">
        <f>IFERROR(VLOOKUP(E67,BD!$B:$D,3,FALSE),"")</f>
        <v/>
      </c>
      <c r="J67" s="149">
        <f>IF(COUNT(L67:T67)&gt;=5,SUM(LARGE(L67:T67,{1,2,3,4,5})),IF(COUNT(L67:T67)=4,SUM(LARGE(L67:T67,{1,2,3,4})),IF(COUNT(L67:T67)=3,SUM(LARGE(L67:T67,{1,2,3})),IF(COUNT(L67:T67)=2,SUM(LARGE(L67:T67,{1,2})),IF(COUNT(L67:T67)=1,SUM(LARGE(L67:T67,{1})),0)))))</f>
        <v>0</v>
      </c>
      <c r="K67" s="150">
        <f t="shared" si="2"/>
        <v>0</v>
      </c>
      <c r="L67" s="71"/>
      <c r="M67" s="71"/>
      <c r="N67" s="71"/>
      <c r="O67" s="71"/>
      <c r="P67" s="71"/>
      <c r="Q67" s="71"/>
      <c r="R67" s="71"/>
      <c r="S67" s="71"/>
      <c r="T67" s="163"/>
    </row>
    <row r="68" spans="2:20" ht="12" x14ac:dyDescent="0.2">
      <c r="B68" s="69"/>
      <c r="C68" s="171"/>
      <c r="D68" s="126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65" t="str">
        <f>IFERROR(VLOOKUP(D68,BD!$B:$D,3,FALSE),"")</f>
        <v/>
      </c>
      <c r="I68" s="165" t="str">
        <f>IFERROR(VLOOKUP(E68,BD!$B:$D,3,FALSE),"")</f>
        <v/>
      </c>
      <c r="J68" s="149">
        <f>IF(COUNT(L68:T68)&gt;=5,SUM(LARGE(L68:T68,{1,2,3,4,5})),IF(COUNT(L68:T68)=4,SUM(LARGE(L68:T68,{1,2,3,4})),IF(COUNT(L68:T68)=3,SUM(LARGE(L68:T68,{1,2,3})),IF(COUNT(L68:T68)=2,SUM(LARGE(L68:T68,{1,2})),IF(COUNT(L68:T68)=1,SUM(LARGE(L68:T68,{1})),0)))))</f>
        <v>0</v>
      </c>
      <c r="K68" s="150">
        <f t="shared" si="2"/>
        <v>0</v>
      </c>
      <c r="L68" s="71"/>
      <c r="M68" s="71"/>
      <c r="N68" s="71"/>
      <c r="O68" s="71"/>
      <c r="P68" s="71"/>
      <c r="Q68" s="71"/>
      <c r="R68" s="71"/>
      <c r="S68" s="71"/>
      <c r="T68" s="163"/>
    </row>
    <row r="69" spans="2:20" ht="12" x14ac:dyDescent="0.2">
      <c r="B69" s="69"/>
      <c r="C69" s="171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65" t="str">
        <f>IFERROR(VLOOKUP(D69,BD!$B:$D,3,FALSE),"")</f>
        <v/>
      </c>
      <c r="I69" s="165" t="str">
        <f>IFERROR(VLOOKUP(E69,BD!$B:$D,3,FALSE),"")</f>
        <v/>
      </c>
      <c r="J69" s="149">
        <f>IF(COUNT(L69:T69)&gt;=5,SUM(LARGE(L69:T69,{1,2,3,4,5})),IF(COUNT(L69:T69)=4,SUM(LARGE(L69:T69,{1,2,3,4})),IF(COUNT(L69:T69)=3,SUM(LARGE(L69:T69,{1,2,3})),IF(COUNT(L69:T69)=2,SUM(LARGE(L69:T69,{1,2})),IF(COUNT(L69:T69)=1,SUM(LARGE(L69:T69,{1})),0)))))</f>
        <v>0</v>
      </c>
      <c r="K69" s="150">
        <f t="shared" si="2"/>
        <v>0</v>
      </c>
      <c r="L69" s="71"/>
      <c r="M69" s="71"/>
      <c r="N69" s="71"/>
      <c r="O69" s="71"/>
      <c r="P69" s="71"/>
      <c r="Q69" s="71"/>
      <c r="R69" s="71"/>
      <c r="S69" s="71"/>
      <c r="T69" s="163"/>
    </row>
    <row r="70" spans="2:20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74"/>
      <c r="T70" s="163"/>
    </row>
    <row r="71" spans="2:20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30</v>
      </c>
      <c r="N71" s="102">
        <f>SM!J$41</f>
        <v>25</v>
      </c>
      <c r="O71" s="102">
        <f>SM!K$41</f>
        <v>22</v>
      </c>
      <c r="P71" s="102">
        <f>SM!L$41</f>
        <v>10</v>
      </c>
      <c r="Q71" s="102">
        <f>SM!M$41</f>
        <v>6</v>
      </c>
      <c r="R71" s="102">
        <f>SM!N$41</f>
        <v>2</v>
      </c>
      <c r="S71" s="102">
        <f>SM!O$41</f>
        <v>1</v>
      </c>
      <c r="T71" s="164"/>
    </row>
  </sheetData>
  <sheetProtection selectLockedCells="1" selectUnlockedCells="1"/>
  <sortState ref="D10:S30">
    <sortCondition descending="1" ref="J10:J30"/>
    <sortCondition descending="1" ref="K10:K3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71"/>
  <sheetViews>
    <sheetView showGridLines="0" topLeftCell="A22" zoomScaleNormal="100" zoomScaleSheetLayoutView="100" workbookViewId="0">
      <selection activeCell="F53" sqref="F53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19" width="8.28515625" style="49" customWidth="1"/>
    <col min="20" max="20" width="1.85546875" style="49" customWidth="1"/>
    <col min="21" max="16384" width="9.28515625" style="49"/>
  </cols>
  <sheetData>
    <row r="2" spans="2:20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</row>
    <row r="3" spans="2:20" ht="12" x14ac:dyDescent="0.2">
      <c r="B3" s="53" t="s">
        <v>21</v>
      </c>
      <c r="D3" s="8">
        <f>SM!D3</f>
        <v>43052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</row>
    <row r="4" spans="2:20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</row>
    <row r="5" spans="2:20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162"/>
    </row>
    <row r="6" spans="2:20" ht="12" customHeight="1" x14ac:dyDescent="0.2">
      <c r="B6" s="62"/>
      <c r="C6" s="222" t="s">
        <v>1</v>
      </c>
      <c r="D6" s="222" t="str">
        <f>DM_S19!D6</f>
        <v>ATLETA 1</v>
      </c>
      <c r="E6" s="232" t="str">
        <f>DM_S19!E6</f>
        <v>ATLETA 2</v>
      </c>
      <c r="F6" s="235" t="str">
        <f>DM_S19!F6</f>
        <v>ENT 1</v>
      </c>
      <c r="G6" s="218" t="str">
        <f>DM_S19!G6</f>
        <v>ENT 2</v>
      </c>
      <c r="H6" s="229" t="s">
        <v>42</v>
      </c>
      <c r="I6" s="229" t="s">
        <v>43</v>
      </c>
      <c r="J6" s="228" t="str">
        <f>DM_S19!J6</f>
        <v>TOTAL RK52</v>
      </c>
      <c r="K6" s="226" t="str">
        <f>DM_S19!K6</f>
        <v>Torneios</v>
      </c>
      <c r="L6" s="167" t="str">
        <f>DM!J6</f>
        <v>4o</v>
      </c>
      <c r="M6" s="167" t="str">
        <f>DM!K6</f>
        <v>1o</v>
      </c>
      <c r="N6" s="167" t="str">
        <f>DM!L6</f>
        <v>1o</v>
      </c>
      <c r="O6" s="167" t="str">
        <f>DM!M6</f>
        <v>2o</v>
      </c>
      <c r="P6" s="167" t="str">
        <f>DM!N6</f>
        <v>3o</v>
      </c>
      <c r="Q6" s="167" t="str">
        <f>DM!O6</f>
        <v>2o</v>
      </c>
      <c r="R6" s="167" t="str">
        <f>DM!P6</f>
        <v>4o</v>
      </c>
      <c r="S6" s="167" t="str">
        <f>DM!Q6</f>
        <v>1o</v>
      </c>
      <c r="T6" s="163"/>
    </row>
    <row r="7" spans="2:20" ht="12" x14ac:dyDescent="0.2">
      <c r="B7" s="62"/>
      <c r="C7" s="222"/>
      <c r="D7" s="222"/>
      <c r="E7" s="233"/>
      <c r="F7" s="236"/>
      <c r="G7" s="218"/>
      <c r="H7" s="230"/>
      <c r="I7" s="230"/>
      <c r="J7" s="228"/>
      <c r="K7" s="226"/>
      <c r="L7" s="12" t="str">
        <f>DM!J7</f>
        <v>EST</v>
      </c>
      <c r="M7" s="12" t="str">
        <f>DM!K7</f>
        <v>EST</v>
      </c>
      <c r="N7" s="12" t="str">
        <f>DM!L7</f>
        <v>M-CWB</v>
      </c>
      <c r="O7" s="12" t="str">
        <f>DM!M7</f>
        <v>EST</v>
      </c>
      <c r="P7" s="12" t="str">
        <f>DM!N7</f>
        <v>EST</v>
      </c>
      <c r="Q7" s="12" t="str">
        <f>DM!O7</f>
        <v>M-CWB</v>
      </c>
      <c r="R7" s="12" t="str">
        <f>DM!P7</f>
        <v>EST</v>
      </c>
      <c r="S7" s="12" t="str">
        <f>DM!Q7</f>
        <v>M-OES</v>
      </c>
      <c r="T7" s="163"/>
    </row>
    <row r="8" spans="2:20" ht="12" x14ac:dyDescent="0.2">
      <c r="B8" s="64"/>
      <c r="C8" s="222"/>
      <c r="D8" s="222"/>
      <c r="E8" s="234"/>
      <c r="F8" s="237"/>
      <c r="G8" s="218"/>
      <c r="H8" s="231"/>
      <c r="I8" s="231"/>
      <c r="J8" s="228"/>
      <c r="K8" s="226"/>
      <c r="L8" s="13">
        <f>DM!J8</f>
        <v>42689</v>
      </c>
      <c r="M8" s="13">
        <f>DM!K8</f>
        <v>42849</v>
      </c>
      <c r="N8" s="13">
        <f>DM!L8</f>
        <v>42884</v>
      </c>
      <c r="O8" s="13">
        <f>DM!M8</f>
        <v>42905</v>
      </c>
      <c r="P8" s="13">
        <f>DM!N8</f>
        <v>42988</v>
      </c>
      <c r="Q8" s="13">
        <f>DM!O8</f>
        <v>43017</v>
      </c>
      <c r="R8" s="13">
        <f>DM!P8</f>
        <v>43045</v>
      </c>
      <c r="S8" s="13">
        <f>DM!Q8</f>
        <v>43052</v>
      </c>
      <c r="T8" s="163"/>
    </row>
    <row r="9" spans="2:20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163"/>
    </row>
    <row r="10" spans="2:20" ht="12" x14ac:dyDescent="0.2">
      <c r="B10" s="69"/>
      <c r="C10" s="63">
        <v>1</v>
      </c>
      <c r="D10" s="70" t="s">
        <v>284</v>
      </c>
      <c r="E10" s="70" t="s">
        <v>803</v>
      </c>
      <c r="F10" s="148" t="str">
        <f>IFERROR(VLOOKUP(D10,BD!$B:$D,2,FALSE),"")</f>
        <v>ZARDO</v>
      </c>
      <c r="G10" s="148" t="str">
        <f>IFERROR(VLOOKUP(E10,BD!$B:$D,2,FALSE),"")</f>
        <v>ZARDO</v>
      </c>
      <c r="H10" s="165">
        <f>IFERROR(VLOOKUP(D10,BD!$B:$D,3,FALSE),"")</f>
        <v>37341</v>
      </c>
      <c r="I10" s="165">
        <f>IFERROR(VLOOKUP(E10,BD!$B:$D,3,FALSE),"")</f>
        <v>38344</v>
      </c>
      <c r="J10" s="149">
        <f>IF(COUNT(L10:T10)&gt;=5,SUM(LARGE(L10:T10,{1,2,3,4,5})),IF(COUNT(L10:T10)=4,SUM(LARGE(L10:T10,{1,2,3,4})),IF(COUNT(L10:T10)=3,SUM(LARGE(L10:T10,{1,2,3})),IF(COUNT(L10:T10)=2,SUM(LARGE(L10:T10,{1,2})),IF(COUNT(L10:T10)=1,SUM(LARGE(L10:T10,{1})),0)))))</f>
        <v>4960</v>
      </c>
      <c r="K10" s="150">
        <f t="shared" ref="K10:K54" si="0">COUNT(L10:T10)-COUNTIF(L10:T10,"=0")</f>
        <v>5</v>
      </c>
      <c r="L10" s="71"/>
      <c r="M10" s="71"/>
      <c r="N10" s="71">
        <v>800</v>
      </c>
      <c r="O10" s="71">
        <v>880</v>
      </c>
      <c r="P10" s="71">
        <v>1120</v>
      </c>
      <c r="Q10" s="71">
        <v>800</v>
      </c>
      <c r="R10" s="71">
        <v>1360</v>
      </c>
      <c r="S10" s="71"/>
      <c r="T10" s="163"/>
    </row>
    <row r="11" spans="2:20" ht="12" x14ac:dyDescent="0.2">
      <c r="B11" s="69"/>
      <c r="C11" s="63">
        <v>2</v>
      </c>
      <c r="D11" s="126" t="s">
        <v>107</v>
      </c>
      <c r="E11" s="70" t="s">
        <v>214</v>
      </c>
      <c r="F11" s="148" t="str">
        <f>IFERROR(VLOOKUP(D11,BD!$B:$D,2,FALSE),"")</f>
        <v>SMCC</v>
      </c>
      <c r="G11" s="148" t="str">
        <f>IFERROR(VLOOKUP(E11,BD!$B:$D,2,FALSE),"")</f>
        <v>SMCC</v>
      </c>
      <c r="H11" s="165">
        <f>IFERROR(VLOOKUP(D11,BD!$B:$D,3,FALSE),"")</f>
        <v>36895</v>
      </c>
      <c r="I11" s="165">
        <f>IFERROR(VLOOKUP(E11,BD!$B:$D,3,FALSE),"")</f>
        <v>37515</v>
      </c>
      <c r="J11" s="149">
        <f>IF(COUNT(L11:T11)&gt;=5,SUM(LARGE(L11:T11,{1,2,3,4,5})),IF(COUNT(L11:T11)=4,SUM(LARGE(L11:T11,{1,2,3,4})),IF(COUNT(L11:T11)=3,SUM(LARGE(L11:T11,{1,2,3})),IF(COUNT(L11:T11)=2,SUM(LARGE(L11:T11,{1,2})),IF(COUNT(L11:T11)=1,SUM(LARGE(L11:T11,{1})),0)))))</f>
        <v>4560</v>
      </c>
      <c r="K11" s="150">
        <f t="shared" si="0"/>
        <v>3</v>
      </c>
      <c r="L11" s="71"/>
      <c r="M11" s="71">
        <v>1600</v>
      </c>
      <c r="N11" s="71"/>
      <c r="O11" s="71">
        <v>1360</v>
      </c>
      <c r="P11" s="71">
        <v>1600</v>
      </c>
      <c r="Q11" s="71"/>
      <c r="R11" s="71"/>
      <c r="S11" s="71"/>
      <c r="T11" s="163"/>
    </row>
    <row r="12" spans="2:20" ht="12" x14ac:dyDescent="0.2">
      <c r="B12" s="69"/>
      <c r="C12" s="190">
        <v>3</v>
      </c>
      <c r="D12" s="126" t="s">
        <v>203</v>
      </c>
      <c r="E12" s="70" t="s">
        <v>304</v>
      </c>
      <c r="F12" s="148" t="str">
        <f>IFERROR(VLOOKUP(D12,BD!$B:$D,2,FALSE),"")</f>
        <v>ZARDO</v>
      </c>
      <c r="G12" s="148" t="str">
        <f>IFERROR(VLOOKUP(E12,BD!$B:$D,2,FALSE),"")</f>
        <v>ZARDO</v>
      </c>
      <c r="H12" s="165">
        <f>IFERROR(VLOOKUP(D12,BD!$B:$D,3,FALSE),"")</f>
        <v>37494</v>
      </c>
      <c r="I12" s="165">
        <f>IFERROR(VLOOKUP(E12,BD!$B:$D,3,FALSE),"")</f>
        <v>37782</v>
      </c>
      <c r="J12" s="149">
        <f>IF(COUNT(L12:T12)&gt;=5,SUM(LARGE(L12:T12,{1,2,3,4,5})),IF(COUNT(L12:T12)=4,SUM(LARGE(L12:T12,{1,2,3,4})),IF(COUNT(L12:T12)=3,SUM(LARGE(L12:T12,{1,2,3})),IF(COUNT(L12:T12)=2,SUM(LARGE(L12:T12,{1,2})),IF(COUNT(L12:T12)=1,SUM(LARGE(L12:T12,{1})),0)))))</f>
        <v>3760</v>
      </c>
      <c r="K12" s="150">
        <f t="shared" si="0"/>
        <v>5</v>
      </c>
      <c r="L12" s="71"/>
      <c r="M12" s="71">
        <v>880</v>
      </c>
      <c r="N12" s="71">
        <v>440</v>
      </c>
      <c r="O12" s="71">
        <v>880</v>
      </c>
      <c r="P12" s="71">
        <v>1120</v>
      </c>
      <c r="Q12" s="71">
        <v>440</v>
      </c>
      <c r="R12" s="71"/>
      <c r="S12" s="71"/>
      <c r="T12" s="163"/>
    </row>
    <row r="13" spans="2:20" ht="12" x14ac:dyDescent="0.2">
      <c r="B13" s="69"/>
      <c r="C13" s="190">
        <v>4</v>
      </c>
      <c r="D13" s="70" t="s">
        <v>743</v>
      </c>
      <c r="E13" s="70" t="s">
        <v>303</v>
      </c>
      <c r="F13" s="148" t="str">
        <f>IFERROR(VLOOKUP(D13,BD!$B:$D,2,FALSE),"")</f>
        <v>BME</v>
      </c>
      <c r="G13" s="148" t="str">
        <f>IFERROR(VLOOKUP(E13,BD!$B:$D,2,FALSE),"")</f>
        <v>ZARDO</v>
      </c>
      <c r="H13" s="165">
        <f>IFERROR(VLOOKUP(D13,BD!$B:$D,3,FALSE),"")</f>
        <v>37309</v>
      </c>
      <c r="I13" s="165">
        <f>IFERROR(VLOOKUP(E13,BD!$B:$D,3,FALSE),"")</f>
        <v>37887</v>
      </c>
      <c r="J13" s="149">
        <f>IF(COUNT(L13:T13)&gt;=5,SUM(LARGE(L13:T13,{1,2,3,4,5})),IF(COUNT(L13:T13)=4,SUM(LARGE(L13:T13,{1,2,3,4})),IF(COUNT(L13:T13)=3,SUM(LARGE(L13:T13,{1,2,3})),IF(COUNT(L13:T13)=2,SUM(LARGE(L13:T13,{1,2})),IF(COUNT(L13:T13)=1,SUM(LARGE(L13:T13,{1})),0)))))</f>
        <v>3520</v>
      </c>
      <c r="K13" s="150">
        <f t="shared" si="0"/>
        <v>5</v>
      </c>
      <c r="L13" s="71"/>
      <c r="M13" s="71">
        <v>880</v>
      </c>
      <c r="N13" s="71">
        <v>680</v>
      </c>
      <c r="O13" s="71">
        <v>640</v>
      </c>
      <c r="P13" s="71">
        <v>880</v>
      </c>
      <c r="Q13" s="71">
        <v>440</v>
      </c>
      <c r="R13" s="71"/>
      <c r="S13" s="71"/>
      <c r="T13" s="163"/>
    </row>
    <row r="14" spans="2:20" ht="12" x14ac:dyDescent="0.2">
      <c r="B14" s="69"/>
      <c r="C14" s="190">
        <v>5</v>
      </c>
      <c r="D14" s="70" t="s">
        <v>742</v>
      </c>
      <c r="E14" s="70" t="s">
        <v>806</v>
      </c>
      <c r="F14" s="148" t="str">
        <f>IFERROR(VLOOKUP(D14,BD!$B:$D,2,FALSE),"")</f>
        <v>BME</v>
      </c>
      <c r="G14" s="148" t="str">
        <f>IFERROR(VLOOKUP(E14,BD!$B:$D,2,FALSE),"")</f>
        <v>ZARDO</v>
      </c>
      <c r="H14" s="165">
        <f>IFERROR(VLOOKUP(D14,BD!$B:$D,3,FALSE),"")</f>
        <v>38043</v>
      </c>
      <c r="I14" s="165">
        <f>IFERROR(VLOOKUP(E14,BD!$B:$D,3,FALSE),"")</f>
        <v>37477</v>
      </c>
      <c r="J14" s="149">
        <f>IF(COUNT(L14:T14)&gt;=5,SUM(LARGE(L14:T14,{1,2,3,4,5})),IF(COUNT(L14:T14)=4,SUM(LARGE(L14:T14,{1,2,3,4})),IF(COUNT(L14:T14)=3,SUM(LARGE(L14:T14,{1,2,3})),IF(COUNT(L14:T14)=2,SUM(LARGE(L14:T14,{1,2})),IF(COUNT(L14:T14)=1,SUM(LARGE(L14:T14,{1})),0)))))</f>
        <v>2800</v>
      </c>
      <c r="K14" s="150">
        <f t="shared" si="0"/>
        <v>4</v>
      </c>
      <c r="L14" s="71"/>
      <c r="M14" s="71"/>
      <c r="N14" s="71"/>
      <c r="O14" s="71">
        <v>880</v>
      </c>
      <c r="P14" s="71">
        <v>640</v>
      </c>
      <c r="Q14" s="71">
        <v>640</v>
      </c>
      <c r="R14" s="71">
        <v>640</v>
      </c>
      <c r="S14" s="71"/>
      <c r="T14" s="163"/>
    </row>
    <row r="15" spans="2:20" ht="12" x14ac:dyDescent="0.2">
      <c r="B15" s="69"/>
      <c r="C15" s="190">
        <v>6</v>
      </c>
      <c r="D15" s="70" t="s">
        <v>110</v>
      </c>
      <c r="E15" s="70" t="s">
        <v>810</v>
      </c>
      <c r="F15" s="148" t="str">
        <f>IFERROR(VLOOKUP(D15,BD!$B:$D,2,FALSE),"")</f>
        <v>BME</v>
      </c>
      <c r="G15" s="148" t="str">
        <f>IFERROR(VLOOKUP(E15,BD!$B:$D,2,FALSE),"")</f>
        <v>ZARDO</v>
      </c>
      <c r="H15" s="165">
        <f>IFERROR(VLOOKUP(D15,BD!$B:$D,3,FALSE),"")</f>
        <v>36936</v>
      </c>
      <c r="I15" s="165">
        <f>IFERROR(VLOOKUP(E15,BD!$B:$D,3,FALSE),"")</f>
        <v>37521</v>
      </c>
      <c r="J15" s="149">
        <f>IF(COUNT(L15:T15)&gt;=5,SUM(LARGE(L15:T15,{1,2,3,4,5})),IF(COUNT(L15:T15)=4,SUM(LARGE(L15:T15,{1,2,3,4})),IF(COUNT(L15:T15)=3,SUM(LARGE(L15:T15,{1,2,3})),IF(COUNT(L15:T15)=2,SUM(LARGE(L15:T15,{1,2})),IF(COUNT(L15:T15)=1,SUM(LARGE(L15:T15,{1})),0)))))</f>
        <v>2680</v>
      </c>
      <c r="K15" s="150">
        <f t="shared" si="0"/>
        <v>3</v>
      </c>
      <c r="L15" s="71"/>
      <c r="M15" s="71"/>
      <c r="N15" s="71"/>
      <c r="O15" s="71"/>
      <c r="P15" s="71">
        <v>880</v>
      </c>
      <c r="Q15" s="71">
        <v>680</v>
      </c>
      <c r="R15" s="71">
        <v>1120</v>
      </c>
      <c r="S15" s="71"/>
      <c r="T15" s="163"/>
    </row>
    <row r="16" spans="2:20" ht="12" x14ac:dyDescent="0.2">
      <c r="B16" s="69"/>
      <c r="C16" s="190">
        <v>7</v>
      </c>
      <c r="D16" s="70" t="s">
        <v>767</v>
      </c>
      <c r="E16" s="125" t="s">
        <v>727</v>
      </c>
      <c r="F16" s="148" t="str">
        <f>IFERROR(VLOOKUP(D16,BD!$B:$D,2,FALSE),"")</f>
        <v>PALOTINA</v>
      </c>
      <c r="G16" s="148" t="str">
        <f>IFERROR(VLOOKUP(E16,BD!$B:$D,2,FALSE),"")</f>
        <v>PALOTINA</v>
      </c>
      <c r="H16" s="165">
        <f>IFERROR(VLOOKUP(D16,BD!$B:$D,3,FALSE),"")</f>
        <v>37038</v>
      </c>
      <c r="I16" s="165">
        <f>IFERROR(VLOOKUP(E16,BD!$B:$D,3,FALSE),"")</f>
        <v>37368</v>
      </c>
      <c r="J16" s="149">
        <f>IF(COUNT(L16:T16)&gt;=5,SUM(LARGE(L16:T16,{1,2,3,4,5})),IF(COUNT(L16:T16)=4,SUM(LARGE(L16:T16,{1,2,3,4})),IF(COUNT(L16:T16)=3,SUM(LARGE(L16:T16,{1,2,3})),IF(COUNT(L16:T16)=2,SUM(LARGE(L16:T16,{1,2})),IF(COUNT(L16:T16)=1,SUM(LARGE(L16:T16,{1})),0)))))</f>
        <v>2560</v>
      </c>
      <c r="K16" s="150">
        <f t="shared" si="0"/>
        <v>4</v>
      </c>
      <c r="L16" s="71">
        <v>880</v>
      </c>
      <c r="M16" s="71">
        <v>400</v>
      </c>
      <c r="N16" s="71"/>
      <c r="O16" s="71">
        <v>640</v>
      </c>
      <c r="P16" s="71"/>
      <c r="Q16" s="71"/>
      <c r="R16" s="71">
        <v>640</v>
      </c>
      <c r="S16" s="71"/>
      <c r="T16" s="163"/>
    </row>
    <row r="17" spans="2:20" ht="12" x14ac:dyDescent="0.2">
      <c r="B17" s="69"/>
      <c r="C17" s="190">
        <v>8</v>
      </c>
      <c r="D17" s="122" t="s">
        <v>714</v>
      </c>
      <c r="E17" s="2" t="s">
        <v>815</v>
      </c>
      <c r="F17" s="243" t="s">
        <v>880</v>
      </c>
      <c r="G17" s="148" t="str">
        <f>IFERROR(VLOOKUP(E17,BD!$B:$D,2,FALSE),"")</f>
        <v>ASSVP</v>
      </c>
      <c r="H17" s="165">
        <f>IFERROR(VLOOKUP(D17,BD!$B:$D,3,FALSE),"")</f>
        <v>37005</v>
      </c>
      <c r="I17" s="165">
        <f>IFERROR(VLOOKUP(E17,BD!$B:$D,3,FALSE),"")</f>
        <v>36969</v>
      </c>
      <c r="J17" s="149">
        <f>IF(COUNT(L17:T17)&gt;=5,SUM(LARGE(L17:T17,{1,2,3,4,5})),IF(COUNT(L17:T17)=4,SUM(LARGE(L17:T17,{1,2,3,4})),IF(COUNT(L17:T17)=3,SUM(LARGE(L17:T17,{1,2,3})),IF(COUNT(L17:T17)=2,SUM(LARGE(L17:T17,{1,2})),IF(COUNT(L17:T17)=1,SUM(LARGE(L17:T17,{1})),0)))))</f>
        <v>2240</v>
      </c>
      <c r="K17" s="150">
        <f t="shared" si="0"/>
        <v>2</v>
      </c>
      <c r="L17" s="71"/>
      <c r="M17" s="71">
        <v>1120</v>
      </c>
      <c r="N17" s="71"/>
      <c r="O17" s="71">
        <v>1120</v>
      </c>
      <c r="P17" s="71"/>
      <c r="Q17" s="71"/>
      <c r="R17" s="71"/>
      <c r="S17" s="71"/>
      <c r="T17" s="163"/>
    </row>
    <row r="18" spans="2:20" ht="12" x14ac:dyDescent="0.2">
      <c r="B18" s="69"/>
      <c r="C18" s="190">
        <v>9</v>
      </c>
      <c r="D18" s="70" t="s">
        <v>807</v>
      </c>
      <c r="E18" s="70" t="s">
        <v>280</v>
      </c>
      <c r="F18" s="148" t="str">
        <f>IFERROR(VLOOKUP(D18,BD!$B:$D,2,FALSE),"")</f>
        <v>ZARDO</v>
      </c>
      <c r="G18" s="148" t="str">
        <f>IFERROR(VLOOKUP(E18,BD!$B:$D,2,FALSE),"")</f>
        <v>ZARDO</v>
      </c>
      <c r="H18" s="165">
        <f>IFERROR(VLOOKUP(D18,BD!$B:$D,3,FALSE),"")</f>
        <v>37803</v>
      </c>
      <c r="I18" s="165">
        <f>IFERROR(VLOOKUP(E18,BD!$B:$D,3,FALSE),"")</f>
        <v>37113</v>
      </c>
      <c r="J18" s="149">
        <f>IF(COUNT(L18:T18)&gt;=5,SUM(LARGE(L18:T18,{1,2,3,4,5})),IF(COUNT(L18:T18)=4,SUM(LARGE(L18:T18,{1,2,3,4})),IF(COUNT(L18:T18)=3,SUM(LARGE(L18:T18,{1,2,3})),IF(COUNT(L18:T18)=2,SUM(LARGE(L18:T18,{1,2})),IF(COUNT(L18:T18)=1,SUM(LARGE(L18:T18,{1})),0)))))</f>
        <v>1720</v>
      </c>
      <c r="K18" s="150">
        <f t="shared" si="0"/>
        <v>3</v>
      </c>
      <c r="L18" s="71"/>
      <c r="M18" s="71"/>
      <c r="N18" s="71">
        <v>440</v>
      </c>
      <c r="O18" s="71">
        <v>640</v>
      </c>
      <c r="P18" s="71">
        <v>640</v>
      </c>
      <c r="Q18" s="71"/>
      <c r="R18" s="71"/>
      <c r="S18" s="71"/>
      <c r="T18" s="163"/>
    </row>
    <row r="19" spans="2:20" ht="12" x14ac:dyDescent="0.2">
      <c r="B19" s="69"/>
      <c r="C19" s="190">
        <v>10</v>
      </c>
      <c r="D19" s="70" t="s">
        <v>211</v>
      </c>
      <c r="E19" s="70" t="s">
        <v>481</v>
      </c>
      <c r="F19" s="148" t="str">
        <f>IFERROR(VLOOKUP(D19,BD!$B:$D,2,FALSE),"")</f>
        <v>PALOTINA</v>
      </c>
      <c r="G19" s="148" t="str">
        <f>IFERROR(VLOOKUP(E19,BD!$B:$D,2,FALSE),"")</f>
        <v>PALOTINA</v>
      </c>
      <c r="H19" s="165">
        <f>IFERROR(VLOOKUP(D19,BD!$B:$D,3,FALSE),"")</f>
        <v>37592</v>
      </c>
      <c r="I19" s="165">
        <f>IFERROR(VLOOKUP(E19,BD!$B:$D,3,FALSE),"")</f>
        <v>37348</v>
      </c>
      <c r="J19" s="149">
        <f>IF(COUNT(L19:T19)&gt;=5,SUM(LARGE(L19:T19,{1,2,3,4,5})),IF(COUNT(L19:T19)=4,SUM(LARGE(L19:T19,{1,2,3,4})),IF(COUNT(L19:T19)=3,SUM(LARGE(L19:T19,{1,2,3})),IF(COUNT(L19:T19)=2,SUM(LARGE(L19:T19,{1,2})),IF(COUNT(L19:T19)=1,SUM(LARGE(L19:T19,{1})),0)))))</f>
        <v>1680</v>
      </c>
      <c r="K19" s="150">
        <f t="shared" si="0"/>
        <v>3</v>
      </c>
      <c r="L19" s="71"/>
      <c r="M19" s="71">
        <v>400</v>
      </c>
      <c r="N19" s="71"/>
      <c r="O19" s="71">
        <v>640</v>
      </c>
      <c r="P19" s="71"/>
      <c r="Q19" s="71"/>
      <c r="R19" s="71">
        <v>640</v>
      </c>
      <c r="S19" s="71"/>
      <c r="T19" s="163"/>
    </row>
    <row r="20" spans="2:20" ht="12" x14ac:dyDescent="0.2">
      <c r="B20" s="69"/>
      <c r="C20" s="190">
        <v>11</v>
      </c>
      <c r="D20" s="70" t="s">
        <v>110</v>
      </c>
      <c r="E20" s="70" t="s">
        <v>368</v>
      </c>
      <c r="F20" s="148" t="str">
        <f>IFERROR(VLOOKUP(D20,BD!$B:$D,2,FALSE),"")</f>
        <v>BME</v>
      </c>
      <c r="G20" s="148" t="str">
        <f>IFERROR(VLOOKUP(E20,BD!$B:$D,2,FALSE),"")</f>
        <v>ACENB</v>
      </c>
      <c r="H20" s="165">
        <f>IFERROR(VLOOKUP(D20,BD!$B:$D,3,FALSE),"")</f>
        <v>36936</v>
      </c>
      <c r="I20" s="165">
        <f>IFERROR(VLOOKUP(E20,BD!$B:$D,3,FALSE),"")</f>
        <v>37677</v>
      </c>
      <c r="J20" s="149">
        <f>IF(COUNT(L20:T20)&gt;=5,SUM(LARGE(L20:T20,{1,2,3,4,5})),IF(COUNT(L20:T20)=4,SUM(LARGE(L20:T20,{1,2,3,4})),IF(COUNT(L20:T20)=3,SUM(LARGE(L20:T20,{1,2,3})),IF(COUNT(L20:T20)=2,SUM(LARGE(L20:T20,{1,2})),IF(COUNT(L20:T20)=1,SUM(LARGE(L20:T20,{1})),0)))))</f>
        <v>1600</v>
      </c>
      <c r="K20" s="150">
        <f t="shared" si="0"/>
        <v>1</v>
      </c>
      <c r="L20" s="71">
        <v>1600</v>
      </c>
      <c r="M20" s="71"/>
      <c r="N20" s="71"/>
      <c r="O20" s="71"/>
      <c r="P20" s="71"/>
      <c r="Q20" s="71"/>
      <c r="R20" s="71"/>
      <c r="S20" s="71"/>
      <c r="T20" s="163"/>
    </row>
    <row r="21" spans="2:20" ht="12" x14ac:dyDescent="0.2">
      <c r="B21" s="69"/>
      <c r="C21" s="190"/>
      <c r="D21" s="127" t="s">
        <v>200</v>
      </c>
      <c r="E21" s="70" t="s">
        <v>818</v>
      </c>
      <c r="F21" s="148" t="str">
        <f>IFERROR(VLOOKUP(D21,BD!$B:$D,2,FALSE),"")</f>
        <v>ASSVP</v>
      </c>
      <c r="G21" s="148" t="str">
        <f>IFERROR(VLOOKUP(E21,BD!$B:$D,2,FALSE),"")</f>
        <v>ASSVP</v>
      </c>
      <c r="H21" s="165">
        <f>IFERROR(VLOOKUP(D21,BD!$B:$D,3,FALSE),"")</f>
        <v>37588</v>
      </c>
      <c r="I21" s="165">
        <f>IFERROR(VLOOKUP(E21,BD!$B:$D,3,FALSE),"")</f>
        <v>37969</v>
      </c>
      <c r="J21" s="149">
        <f>IF(COUNT(L21:T21)&gt;=5,SUM(LARGE(L21:T21,{1,2,3,4,5})),IF(COUNT(L21:T21)=4,SUM(LARGE(L21:T21,{1,2,3,4})),IF(COUNT(L21:T21)=3,SUM(LARGE(L21:T21,{1,2,3})),IF(COUNT(L21:T21)=2,SUM(LARGE(L21:T21,{1,2})),IF(COUNT(L21:T21)=1,SUM(LARGE(L21:T21,{1})),0)))))</f>
        <v>1600</v>
      </c>
      <c r="K21" s="150">
        <f t="shared" si="0"/>
        <v>1</v>
      </c>
      <c r="L21" s="71"/>
      <c r="M21" s="71"/>
      <c r="N21" s="71"/>
      <c r="O21" s="71">
        <v>1600</v>
      </c>
      <c r="P21" s="71"/>
      <c r="Q21" s="71"/>
      <c r="R21" s="71"/>
      <c r="S21" s="71"/>
      <c r="T21" s="163"/>
    </row>
    <row r="22" spans="2:20" ht="12" x14ac:dyDescent="0.2">
      <c r="B22" s="69"/>
      <c r="C22" s="190"/>
      <c r="D22" s="127" t="s">
        <v>130</v>
      </c>
      <c r="E22" s="70" t="s">
        <v>818</v>
      </c>
      <c r="F22" s="243" t="s">
        <v>880</v>
      </c>
      <c r="G22" s="148" t="str">
        <f>IFERROR(VLOOKUP(E22,BD!$B:$D,2,FALSE),"")</f>
        <v>ASSVP</v>
      </c>
      <c r="H22" s="165">
        <f>IFERROR(VLOOKUP(D22,BD!$B:$D,3,FALSE),"")</f>
        <v>37259</v>
      </c>
      <c r="I22" s="165">
        <f>IFERROR(VLOOKUP(E22,BD!$B:$D,3,FALSE),"")</f>
        <v>37969</v>
      </c>
      <c r="J22" s="149">
        <f>IF(COUNT(L22:T22)&gt;=5,SUM(LARGE(L22:T22,{1,2,3,4,5})),IF(COUNT(L22:T22)=4,SUM(LARGE(L22:T22,{1,2,3,4})),IF(COUNT(L22:T22)=3,SUM(LARGE(L22:T22,{1,2,3})),IF(COUNT(L22:T22)=2,SUM(LARGE(L22:T22,{1,2})),IF(COUNT(L22:T22)=1,SUM(LARGE(L22:T22,{1})),0)))))</f>
        <v>1600</v>
      </c>
      <c r="K22" s="150">
        <f t="shared" si="0"/>
        <v>1</v>
      </c>
      <c r="L22" s="71"/>
      <c r="M22" s="71"/>
      <c r="N22" s="71"/>
      <c r="O22" s="71"/>
      <c r="P22" s="71"/>
      <c r="Q22" s="71"/>
      <c r="R22" s="71">
        <v>1600</v>
      </c>
      <c r="S22" s="71"/>
      <c r="T22" s="163"/>
    </row>
    <row r="23" spans="2:20" ht="12" x14ac:dyDescent="0.2">
      <c r="B23" s="69"/>
      <c r="C23" s="190">
        <v>14</v>
      </c>
      <c r="D23" s="133" t="s">
        <v>775</v>
      </c>
      <c r="E23" s="70" t="s">
        <v>730</v>
      </c>
      <c r="F23" s="148" t="str">
        <f>IFERROR(VLOOKUP(D23,BD!$B:$D,2,FALSE),"")</f>
        <v>PIAMARTA</v>
      </c>
      <c r="G23" s="148" t="str">
        <f>IFERROR(VLOOKUP(E23,BD!$B:$D,2,FALSE),"")</f>
        <v>PIAMARTA</v>
      </c>
      <c r="H23" s="165">
        <f>IFERROR(VLOOKUP(D23,BD!$B:$D,3,FALSE),"")</f>
        <v>37509</v>
      </c>
      <c r="I23" s="165">
        <f>IFERROR(VLOOKUP(E23,BD!$B:$D,3,FALSE),"")</f>
        <v>37593</v>
      </c>
      <c r="J23" s="149">
        <f>IF(COUNT(L23:T23)&gt;=5,SUM(LARGE(L23:T23,{1,2,3,4,5})),IF(COUNT(L23:T23)=4,SUM(LARGE(L23:T23,{1,2,3,4})),IF(COUNT(L23:T23)=3,SUM(LARGE(L23:T23,{1,2,3})),IF(COUNT(L23:T23)=2,SUM(LARGE(L23:T23,{1,2})),IF(COUNT(L23:T23)=1,SUM(LARGE(L23:T23,{1})),0)))))</f>
        <v>1480</v>
      </c>
      <c r="K23" s="150">
        <f t="shared" si="0"/>
        <v>3</v>
      </c>
      <c r="L23" s="71"/>
      <c r="M23" s="71">
        <v>400</v>
      </c>
      <c r="N23" s="71"/>
      <c r="O23" s="71"/>
      <c r="P23" s="71"/>
      <c r="Q23" s="71"/>
      <c r="R23" s="71">
        <v>640</v>
      </c>
      <c r="S23" s="71">
        <v>440</v>
      </c>
      <c r="T23" s="163"/>
    </row>
    <row r="24" spans="2:20" ht="12" x14ac:dyDescent="0.2">
      <c r="B24" s="69"/>
      <c r="C24" s="190">
        <v>15</v>
      </c>
      <c r="D24" s="70" t="s">
        <v>729</v>
      </c>
      <c r="E24" s="70" t="s">
        <v>243</v>
      </c>
      <c r="F24" s="243" t="s">
        <v>880</v>
      </c>
      <c r="G24" s="243" t="s">
        <v>880</v>
      </c>
      <c r="H24" s="165">
        <f>IFERROR(VLOOKUP(D24,BD!$B:$D,3,FALSE),"")</f>
        <v>37335</v>
      </c>
      <c r="I24" s="165">
        <f>IFERROR(VLOOKUP(E24,BD!$B:$D,3,FALSE),"")</f>
        <v>37063</v>
      </c>
      <c r="J24" s="149">
        <f>IF(COUNT(L24:T24)&gt;=5,SUM(LARGE(L24:T24,{1,2,3,4,5})),IF(COUNT(L24:T24)=4,SUM(LARGE(L24:T24,{1,2,3,4})),IF(COUNT(L24:T24)=3,SUM(LARGE(L24:T24,{1,2,3})),IF(COUNT(L24:T24)=2,SUM(LARGE(L24:T24,{1,2})),IF(COUNT(L24:T24)=1,SUM(LARGE(L24:T24,{1})),0)))))</f>
        <v>1360</v>
      </c>
      <c r="K24" s="150">
        <f t="shared" si="0"/>
        <v>1</v>
      </c>
      <c r="L24" s="71"/>
      <c r="M24" s="71">
        <v>1360</v>
      </c>
      <c r="N24" s="71"/>
      <c r="O24" s="71"/>
      <c r="P24" s="71"/>
      <c r="Q24" s="71"/>
      <c r="R24" s="71"/>
      <c r="S24" s="71"/>
      <c r="T24" s="163"/>
    </row>
    <row r="25" spans="2:20" ht="12" x14ac:dyDescent="0.2">
      <c r="B25" s="69"/>
      <c r="C25" s="190"/>
      <c r="D25" s="70" t="s">
        <v>202</v>
      </c>
      <c r="E25" s="70" t="s">
        <v>465</v>
      </c>
      <c r="F25" s="148" t="str">
        <f>IFERROR(VLOOKUP(D25,BD!$B:$D,2,FALSE),"")</f>
        <v>GRESFI</v>
      </c>
      <c r="G25" s="148" t="str">
        <f>IFERROR(VLOOKUP(E25,BD!$B:$D,2,FALSE),"")</f>
        <v>GRESFI</v>
      </c>
      <c r="H25" s="165">
        <f>IFERROR(VLOOKUP(D25,BD!$B:$D,3,FALSE),"")</f>
        <v>37427</v>
      </c>
      <c r="I25" s="165">
        <f>IFERROR(VLOOKUP(E25,BD!$B:$D,3,FALSE),"")</f>
        <v>37480</v>
      </c>
      <c r="J25" s="149">
        <f>IF(COUNT(L25:T25)&gt;=5,SUM(LARGE(L25:T25,{1,2,3,4,5})),IF(COUNT(L25:T25)=4,SUM(LARGE(L25:T25,{1,2,3,4})),IF(COUNT(L25:T25)=3,SUM(LARGE(L25:T25,{1,2,3})),IF(COUNT(L25:T25)=2,SUM(LARGE(L25:T25,{1,2})),IF(COUNT(L25:T25)=1,SUM(LARGE(L25:T25,{1})),0)))))</f>
        <v>1360</v>
      </c>
      <c r="K25" s="150">
        <f t="shared" si="0"/>
        <v>1</v>
      </c>
      <c r="L25" s="71"/>
      <c r="M25" s="71"/>
      <c r="N25" s="71"/>
      <c r="O25" s="71"/>
      <c r="P25" s="71">
        <v>1360</v>
      </c>
      <c r="Q25" s="71"/>
      <c r="R25" s="71"/>
      <c r="S25" s="71"/>
      <c r="T25" s="163"/>
    </row>
    <row r="26" spans="2:20" ht="12" x14ac:dyDescent="0.2">
      <c r="B26" s="69"/>
      <c r="C26" s="190">
        <v>17</v>
      </c>
      <c r="D26" s="70" t="s">
        <v>805</v>
      </c>
      <c r="E26" s="70" t="s">
        <v>806</v>
      </c>
      <c r="F26" s="148" t="str">
        <f>IFERROR(VLOOKUP(D26,BD!$B:$D,2,FALSE),"")</f>
        <v>ZARDO</v>
      </c>
      <c r="G26" s="148" t="str">
        <f>IFERROR(VLOOKUP(E26,BD!$B:$D,2,FALSE),"")</f>
        <v>ZARDO</v>
      </c>
      <c r="H26" s="165">
        <f>IFERROR(VLOOKUP(D26,BD!$B:$D,3,FALSE),"")</f>
        <v>38070</v>
      </c>
      <c r="I26" s="165">
        <f>IFERROR(VLOOKUP(E26,BD!$B:$D,3,FALSE),"")</f>
        <v>37477</v>
      </c>
      <c r="J26" s="149">
        <f>IF(COUNT(L26:T26)&gt;=5,SUM(LARGE(L26:T26,{1,2,3,4,5})),IF(COUNT(L26:T26)=4,SUM(LARGE(L26:T26,{1,2,3,4})),IF(COUNT(L26:T26)=3,SUM(LARGE(L26:T26,{1,2,3})),IF(COUNT(L26:T26)=2,SUM(LARGE(L26:T26,{1,2})),IF(COUNT(L26:T26)=1,SUM(LARGE(L26:T26,{1})),0)))))</f>
        <v>1320</v>
      </c>
      <c r="K26" s="150">
        <f t="shared" si="0"/>
        <v>2</v>
      </c>
      <c r="L26" s="71"/>
      <c r="M26" s="71">
        <v>880</v>
      </c>
      <c r="N26" s="71">
        <v>440</v>
      </c>
      <c r="O26" s="71"/>
      <c r="P26" s="71"/>
      <c r="Q26" s="71"/>
      <c r="R26" s="71"/>
      <c r="S26" s="71"/>
      <c r="T26" s="163"/>
    </row>
    <row r="27" spans="2:20" ht="12" x14ac:dyDescent="0.2">
      <c r="B27" s="69"/>
      <c r="C27" s="190"/>
      <c r="D27" s="70" t="s">
        <v>201</v>
      </c>
      <c r="E27" s="127" t="s">
        <v>427</v>
      </c>
      <c r="F27" s="148" t="str">
        <f>IFERROR(VLOOKUP(D27,BD!$B:$D,2,FALSE),"")</f>
        <v>SMCC</v>
      </c>
      <c r="G27" s="148" t="str">
        <f>IFERROR(VLOOKUP(E27,BD!$B:$D,2,FALSE),"")</f>
        <v>SMCC</v>
      </c>
      <c r="H27" s="165">
        <f>IFERROR(VLOOKUP(D27,BD!$B:$D,3,FALSE),"")</f>
        <v>37617</v>
      </c>
      <c r="I27" s="165">
        <f>IFERROR(VLOOKUP(E27,BD!$B:$D,3,FALSE),"")</f>
        <v>37971</v>
      </c>
      <c r="J27" s="149">
        <f>IF(COUNT(L27:T27)&gt;=5,SUM(LARGE(L27:T27,{1,2,3,4,5})),IF(COUNT(L27:T27)=4,SUM(LARGE(L27:T27,{1,2,3,4})),IF(COUNT(L27:T27)=3,SUM(LARGE(L27:T27,{1,2,3})),IF(COUNT(L27:T27)=2,SUM(LARGE(L27:T27,{1,2})),IF(COUNT(L27:T27)=1,SUM(LARGE(L27:T27,{1})),0)))))</f>
        <v>1320</v>
      </c>
      <c r="K27" s="150">
        <f t="shared" si="0"/>
        <v>2</v>
      </c>
      <c r="L27" s="71"/>
      <c r="M27" s="71"/>
      <c r="N27" s="71"/>
      <c r="O27" s="71"/>
      <c r="P27" s="71"/>
      <c r="Q27" s="71">
        <v>440</v>
      </c>
      <c r="R27" s="71">
        <v>880</v>
      </c>
      <c r="S27" s="71"/>
      <c r="T27" s="163"/>
    </row>
    <row r="28" spans="2:20" ht="12" x14ac:dyDescent="0.2">
      <c r="B28" s="69"/>
      <c r="C28" s="190">
        <v>19</v>
      </c>
      <c r="D28" s="70" t="s">
        <v>144</v>
      </c>
      <c r="E28" s="70" t="s">
        <v>184</v>
      </c>
      <c r="F28" s="243" t="s">
        <v>880</v>
      </c>
      <c r="G28" s="148" t="str">
        <f>IFERROR(VLOOKUP(E28,BD!$B:$D,2,FALSE),"")</f>
        <v>ASSVP</v>
      </c>
      <c r="H28" s="165">
        <f>IFERROR(VLOOKUP(D28,BD!$B:$D,3,FALSE),"")</f>
        <v>37282</v>
      </c>
      <c r="I28" s="165">
        <f>IFERROR(VLOOKUP(E28,BD!$B:$D,3,FALSE),"")</f>
        <v>37453</v>
      </c>
      <c r="J28" s="149">
        <f>IF(COUNT(L28:T28)&gt;=5,SUM(LARGE(L28:T28,{1,2,3,4,5})),IF(COUNT(L28:T28)=4,SUM(LARGE(L28:T28,{1,2,3,4})),IF(COUNT(L28:T28)=3,SUM(LARGE(L28:T28,{1,2,3})),IF(COUNT(L28:T28)=2,SUM(LARGE(L28:T28,{1,2})),IF(COUNT(L28:T28)=1,SUM(LARGE(L28:T28,{1})),0)))))</f>
        <v>1120</v>
      </c>
      <c r="K28" s="150">
        <f t="shared" si="0"/>
        <v>1</v>
      </c>
      <c r="L28" s="71"/>
      <c r="M28" s="71">
        <v>1120</v>
      </c>
      <c r="N28" s="71"/>
      <c r="O28" s="71"/>
      <c r="P28" s="71"/>
      <c r="Q28" s="71"/>
      <c r="R28" s="71"/>
      <c r="S28" s="71"/>
      <c r="T28" s="163"/>
    </row>
    <row r="29" spans="2:20" ht="12" x14ac:dyDescent="0.2">
      <c r="B29" s="69"/>
      <c r="C29" s="190"/>
      <c r="D29" s="70" t="s">
        <v>729</v>
      </c>
      <c r="E29" s="70" t="s">
        <v>184</v>
      </c>
      <c r="F29" s="243" t="s">
        <v>880</v>
      </c>
      <c r="G29" s="148" t="str">
        <f>IFERROR(VLOOKUP(E29,BD!$B:$D,2,FALSE),"")</f>
        <v>ASSVP</v>
      </c>
      <c r="H29" s="165">
        <f>IFERROR(VLOOKUP(D29,BD!$B:$D,3,FALSE),"")</f>
        <v>37335</v>
      </c>
      <c r="I29" s="165">
        <f>IFERROR(VLOOKUP(E29,BD!$B:$D,3,FALSE),"")</f>
        <v>37453</v>
      </c>
      <c r="J29" s="149">
        <f>IF(COUNT(L29:T29)&gt;=5,SUM(LARGE(L29:T29,{1,2,3,4,5})),IF(COUNT(L29:T29)=4,SUM(LARGE(L29:T29,{1,2,3,4})),IF(COUNT(L29:T29)=3,SUM(LARGE(L29:T29,{1,2,3})),IF(COUNT(L29:T29)=2,SUM(LARGE(L29:T29,{1,2})),IF(COUNT(L29:T29)=1,SUM(LARGE(L29:T29,{1})),0)))))</f>
        <v>1120</v>
      </c>
      <c r="K29" s="150">
        <f t="shared" si="0"/>
        <v>1</v>
      </c>
      <c r="L29" s="71"/>
      <c r="M29" s="71"/>
      <c r="N29" s="71"/>
      <c r="O29" s="71">
        <v>1120</v>
      </c>
      <c r="P29" s="71"/>
      <c r="Q29" s="71"/>
      <c r="R29" s="71"/>
      <c r="S29" s="71"/>
      <c r="T29" s="163"/>
    </row>
    <row r="30" spans="2:20" ht="12" x14ac:dyDescent="0.2">
      <c r="B30" s="69"/>
      <c r="C30" s="190"/>
      <c r="D30" s="126" t="s">
        <v>201</v>
      </c>
      <c r="E30" s="70" t="s">
        <v>733</v>
      </c>
      <c r="F30" s="148" t="str">
        <f>IFERROR(VLOOKUP(D30,BD!$B:$D,2,FALSE),"")</f>
        <v>SMCC</v>
      </c>
      <c r="G30" s="148" t="str">
        <f>IFERROR(VLOOKUP(E30,BD!$B:$D,2,FALSE),"")</f>
        <v>ZARDO</v>
      </c>
      <c r="H30" s="165">
        <f>IFERROR(VLOOKUP(D30,BD!$B:$D,3,FALSE),"")</f>
        <v>37617</v>
      </c>
      <c r="I30" s="165">
        <f>IFERROR(VLOOKUP(E30,BD!$B:$D,3,FALSE),"")</f>
        <v>37197</v>
      </c>
      <c r="J30" s="149">
        <f>IF(COUNT(L30:T30)&gt;=5,SUM(LARGE(L30:T30,{1,2,3,4,5})),IF(COUNT(L30:T30)=4,SUM(LARGE(L30:T30,{1,2,3,4})),IF(COUNT(L30:T30)=3,SUM(LARGE(L30:T30,{1,2,3})),IF(COUNT(L30:T30)=2,SUM(LARGE(L30:T30,{1,2})),IF(COUNT(L30:T30)=1,SUM(LARGE(L30:T30,{1})),0)))))</f>
        <v>1120</v>
      </c>
      <c r="K30" s="150">
        <f t="shared" si="0"/>
        <v>1</v>
      </c>
      <c r="L30" s="71">
        <v>1120</v>
      </c>
      <c r="M30" s="71"/>
      <c r="N30" s="71"/>
      <c r="O30" s="71"/>
      <c r="P30" s="71"/>
      <c r="Q30" s="71"/>
      <c r="R30" s="71"/>
      <c r="S30" s="71"/>
      <c r="T30" s="163"/>
    </row>
    <row r="31" spans="2:20" ht="12" x14ac:dyDescent="0.2">
      <c r="B31" s="69"/>
      <c r="C31" s="190"/>
      <c r="D31" s="70" t="s">
        <v>729</v>
      </c>
      <c r="E31" s="2" t="s">
        <v>815</v>
      </c>
      <c r="F31" s="243" t="s">
        <v>880</v>
      </c>
      <c r="G31" s="148" t="str">
        <f>IFERROR(VLOOKUP(E31,BD!$B:$D,2,FALSE),"")</f>
        <v>ASSVP</v>
      </c>
      <c r="H31" s="165">
        <f>IFERROR(VLOOKUP(D31,BD!$B:$D,3,FALSE),"")</f>
        <v>37335</v>
      </c>
      <c r="I31" s="165">
        <f>IFERROR(VLOOKUP(E31,BD!$B:$D,3,FALSE),"")</f>
        <v>36969</v>
      </c>
      <c r="J31" s="149">
        <f>IF(COUNT(L31:T31)&gt;=5,SUM(LARGE(L31:T31,{1,2,3,4,5})),IF(COUNT(L31:T31)=4,SUM(LARGE(L31:T31,{1,2,3,4})),IF(COUNT(L31:T31)=3,SUM(LARGE(L31:T31,{1,2,3})),IF(COUNT(L31:T31)=2,SUM(LARGE(L31:T31,{1,2})),IF(COUNT(L31:T31)=1,SUM(LARGE(L31:T31,{1})),0)))))</f>
        <v>1120</v>
      </c>
      <c r="K31" s="150">
        <f t="shared" si="0"/>
        <v>1</v>
      </c>
      <c r="L31" s="71"/>
      <c r="M31" s="71"/>
      <c r="N31" s="71"/>
      <c r="O31" s="71"/>
      <c r="P31" s="71"/>
      <c r="Q31" s="71"/>
      <c r="R31" s="71">
        <v>1120</v>
      </c>
      <c r="S31" s="71"/>
      <c r="T31" s="163"/>
    </row>
    <row r="32" spans="2:20" ht="12" x14ac:dyDescent="0.2">
      <c r="B32" s="69"/>
      <c r="C32" s="190">
        <v>23</v>
      </c>
      <c r="D32" s="125" t="s">
        <v>477</v>
      </c>
      <c r="E32" s="70" t="s">
        <v>483</v>
      </c>
      <c r="F32" s="148" t="str">
        <f>IFERROR(VLOOKUP(D32,BD!$B:$D,2,FALSE),"")</f>
        <v>PIAMARTA</v>
      </c>
      <c r="G32" s="148" t="str">
        <f>IFERROR(VLOOKUP(E32,BD!$B:$D,2,FALSE),"")</f>
        <v>PIAMARTA</v>
      </c>
      <c r="H32" s="165">
        <f>IFERROR(VLOOKUP(D32,BD!$B:$D,3,FALSE),"")</f>
        <v>37293</v>
      </c>
      <c r="I32" s="165">
        <f>IFERROR(VLOOKUP(E32,BD!$B:$D,3,FALSE),"")</f>
        <v>36970</v>
      </c>
      <c r="J32" s="149">
        <f>IF(COUNT(L32:T32)&gt;=5,SUM(LARGE(L32:T32,{1,2,3,4,5})),IF(COUNT(L32:T32)=4,SUM(LARGE(L32:T32,{1,2,3,4})),IF(COUNT(L32:T32)=3,SUM(LARGE(L32:T32,{1,2,3})),IF(COUNT(L32:T32)=2,SUM(LARGE(L32:T32,{1,2})),IF(COUNT(L32:T32)=1,SUM(LARGE(L32:T32,{1})),0)))))</f>
        <v>1040</v>
      </c>
      <c r="K32" s="150">
        <f t="shared" si="0"/>
        <v>2</v>
      </c>
      <c r="L32" s="71"/>
      <c r="M32" s="71">
        <v>400</v>
      </c>
      <c r="N32" s="71"/>
      <c r="O32" s="71">
        <v>640</v>
      </c>
      <c r="P32" s="71"/>
      <c r="Q32" s="71"/>
      <c r="R32" s="71"/>
      <c r="S32" s="71"/>
      <c r="T32" s="163"/>
    </row>
    <row r="33" spans="2:20" ht="12" x14ac:dyDescent="0.2">
      <c r="B33" s="69"/>
      <c r="C33" s="190"/>
      <c r="D33" s="70" t="s">
        <v>357</v>
      </c>
      <c r="E33" s="70" t="s">
        <v>299</v>
      </c>
      <c r="F33" s="148" t="str">
        <f>IFERROR(VLOOKUP(D33,BD!$B:$D,2,FALSE),"")</f>
        <v>PIAMARTA</v>
      </c>
      <c r="G33" s="148" t="str">
        <f>IFERROR(VLOOKUP(E33,BD!$B:$D,2,FALSE),"")</f>
        <v>PIAMARTA</v>
      </c>
      <c r="H33" s="165">
        <f>IFERROR(VLOOKUP(D33,BD!$B:$D,3,FALSE),"")</f>
        <v>0</v>
      </c>
      <c r="I33" s="165">
        <f>IFERROR(VLOOKUP(E33,BD!$B:$D,3,FALSE),"")</f>
        <v>37853</v>
      </c>
      <c r="J33" s="149">
        <f>IF(COUNT(L33:T33)&gt;=5,SUM(LARGE(L33:T33,{1,2,3,4,5})),IF(COUNT(L33:T33)=4,SUM(LARGE(L33:T33,{1,2,3,4})),IF(COUNT(L33:T33)=3,SUM(LARGE(L33:T33,{1,2,3})),IF(COUNT(L33:T33)=2,SUM(LARGE(L33:T33,{1,2})),IF(COUNT(L33:T33)=1,SUM(LARGE(L33:T33,{1})),0)))))</f>
        <v>1040</v>
      </c>
      <c r="K33" s="150">
        <f t="shared" si="0"/>
        <v>2</v>
      </c>
      <c r="L33" s="71"/>
      <c r="M33" s="71">
        <v>400</v>
      </c>
      <c r="N33" s="71"/>
      <c r="O33" s="71">
        <v>640</v>
      </c>
      <c r="P33" s="71"/>
      <c r="Q33" s="71"/>
      <c r="R33" s="71"/>
      <c r="S33" s="71"/>
      <c r="T33" s="163"/>
    </row>
    <row r="34" spans="2:20" ht="12" x14ac:dyDescent="0.2">
      <c r="B34" s="69"/>
      <c r="C34" s="190">
        <v>25</v>
      </c>
      <c r="D34" s="70" t="s">
        <v>144</v>
      </c>
      <c r="E34" s="70" t="s">
        <v>417</v>
      </c>
      <c r="F34" s="243" t="s">
        <v>880</v>
      </c>
      <c r="G34" s="148" t="str">
        <f>IFERROR(VLOOKUP(E34,BD!$B:$D,2,FALSE),"")</f>
        <v>ASSVP</v>
      </c>
      <c r="H34" s="165">
        <f>IFERROR(VLOOKUP(D34,BD!$B:$D,3,FALSE),"")</f>
        <v>37282</v>
      </c>
      <c r="I34" s="165">
        <f>IFERROR(VLOOKUP(E34,BD!$B:$D,3,FALSE),"")</f>
        <v>38167</v>
      </c>
      <c r="J34" s="149">
        <f>IF(COUNT(L34:T34)&gt;=5,SUM(LARGE(L34:T34,{1,2,3,4,5})),IF(COUNT(L34:T34)=4,SUM(LARGE(L34:T34,{1,2,3,4})),IF(COUNT(L34:T34)=3,SUM(LARGE(L34:T34,{1,2,3})),IF(COUNT(L34:T34)=2,SUM(LARGE(L34:T34,{1,2})),IF(COUNT(L34:T34)=1,SUM(LARGE(L34:T34,{1})),0)))))</f>
        <v>880</v>
      </c>
      <c r="K34" s="150">
        <f t="shared" si="0"/>
        <v>1</v>
      </c>
      <c r="L34" s="71">
        <v>880</v>
      </c>
      <c r="M34" s="71"/>
      <c r="N34" s="71"/>
      <c r="O34" s="71"/>
      <c r="P34" s="71"/>
      <c r="Q34" s="71"/>
      <c r="R34" s="71"/>
      <c r="S34" s="71"/>
      <c r="T34" s="163"/>
    </row>
    <row r="35" spans="2:20" ht="12" x14ac:dyDescent="0.2">
      <c r="B35" s="69"/>
      <c r="C35" s="190"/>
      <c r="D35" s="70" t="s">
        <v>144</v>
      </c>
      <c r="E35" s="70" t="s">
        <v>243</v>
      </c>
      <c r="F35" s="243" t="s">
        <v>880</v>
      </c>
      <c r="G35" s="148" t="str">
        <f>IFERROR(VLOOKUP(E35,BD!$B:$D,2,FALSE),"")</f>
        <v>ASSVP</v>
      </c>
      <c r="H35" s="165">
        <f>IFERROR(VLOOKUP(D35,BD!$B:$D,3,FALSE),"")</f>
        <v>37282</v>
      </c>
      <c r="I35" s="165">
        <f>IFERROR(VLOOKUP(E35,BD!$B:$D,3,FALSE),"")</f>
        <v>37063</v>
      </c>
      <c r="J35" s="149">
        <f>IF(COUNT(L35:T35)&gt;=5,SUM(LARGE(L35:T35,{1,2,3,4,5})),IF(COUNT(L35:T35)=4,SUM(LARGE(L35:T35,{1,2,3,4})),IF(COUNT(L35:T35)=3,SUM(LARGE(L35:T35,{1,2,3})),IF(COUNT(L35:T35)=2,SUM(LARGE(L35:T35,{1,2})),IF(COUNT(L35:T35)=1,SUM(LARGE(L35:T35,{1})),0)))))</f>
        <v>880</v>
      </c>
      <c r="K35" s="150">
        <f t="shared" si="0"/>
        <v>1</v>
      </c>
      <c r="L35" s="71"/>
      <c r="M35" s="71"/>
      <c r="N35" s="71"/>
      <c r="O35" s="71">
        <v>880</v>
      </c>
      <c r="P35" s="71"/>
      <c r="Q35" s="71"/>
      <c r="R35" s="71"/>
      <c r="S35" s="71"/>
      <c r="T35" s="163"/>
    </row>
    <row r="36" spans="2:20" ht="12" x14ac:dyDescent="0.2">
      <c r="B36" s="69"/>
      <c r="C36" s="190"/>
      <c r="D36" s="125" t="s">
        <v>470</v>
      </c>
      <c r="E36" s="127" t="s">
        <v>465</v>
      </c>
      <c r="F36" s="148" t="str">
        <f>IFERROR(VLOOKUP(D36,BD!$B:$D,2,FALSE),"")</f>
        <v>GRESFI</v>
      </c>
      <c r="G36" s="148" t="str">
        <f>IFERROR(VLOOKUP(E36,BD!$B:$D,2,FALSE),"")</f>
        <v>GRESFI</v>
      </c>
      <c r="H36" s="165">
        <f>IFERROR(VLOOKUP(D36,BD!$B:$D,3,FALSE),"")</f>
        <v>37211</v>
      </c>
      <c r="I36" s="165">
        <f>IFERROR(VLOOKUP(E36,BD!$B:$D,3,FALSE),"")</f>
        <v>37480</v>
      </c>
      <c r="J36" s="149">
        <f>IF(COUNT(L36:T36)&gt;=5,SUM(LARGE(L36:T36,{1,2,3,4,5})),IF(COUNT(L36:T36)=4,SUM(LARGE(L36:T36,{1,2,3,4})),IF(COUNT(L36:T36)=3,SUM(LARGE(L36:T36,{1,2,3})),IF(COUNT(L36:T36)=2,SUM(LARGE(L36:T36,{1,2})),IF(COUNT(L36:T36)=1,SUM(LARGE(L36:T36,{1})),0)))))</f>
        <v>880</v>
      </c>
      <c r="K36" s="150">
        <f t="shared" si="0"/>
        <v>1</v>
      </c>
      <c r="L36" s="71"/>
      <c r="M36" s="71">
        <v>880</v>
      </c>
      <c r="N36" s="71"/>
      <c r="O36" s="71"/>
      <c r="P36" s="71"/>
      <c r="Q36" s="71"/>
      <c r="R36" s="71"/>
      <c r="S36" s="71"/>
      <c r="T36" s="163"/>
    </row>
    <row r="37" spans="2:20" ht="12" x14ac:dyDescent="0.2">
      <c r="B37" s="69"/>
      <c r="C37" s="190"/>
      <c r="D37" s="125" t="s">
        <v>476</v>
      </c>
      <c r="E37" s="125" t="s">
        <v>493</v>
      </c>
      <c r="F37" s="148" t="str">
        <f>IFERROR(VLOOKUP(D37,BD!$B:$D,2,FALSE),"")</f>
        <v>AVULSO</v>
      </c>
      <c r="G37" s="148" t="str">
        <f>IFERROR(VLOOKUP(E37,BD!$B:$D,2,FALSE),"")</f>
        <v>ASSVP</v>
      </c>
      <c r="H37" s="165">
        <f>IFERROR(VLOOKUP(D37,BD!$B:$D,3,FALSE),"")</f>
        <v>37169</v>
      </c>
      <c r="I37" s="165">
        <f>IFERROR(VLOOKUP(E37,BD!$B:$D,3,FALSE),"")</f>
        <v>37634</v>
      </c>
      <c r="J37" s="149">
        <f>IF(COUNT(L37:T37)&gt;=5,SUM(LARGE(L37:T37,{1,2,3,4,5})),IF(COUNT(L37:T37)=4,SUM(LARGE(L37:T37,{1,2,3,4})),IF(COUNT(L37:T37)=3,SUM(LARGE(L37:T37,{1,2,3})),IF(COUNT(L37:T37)=2,SUM(LARGE(L37:T37,{1,2})),IF(COUNT(L37:T37)=1,SUM(LARGE(L37:T37,{1})),0)))))</f>
        <v>880</v>
      </c>
      <c r="K37" s="150">
        <f t="shared" si="0"/>
        <v>1</v>
      </c>
      <c r="L37" s="71">
        <v>880</v>
      </c>
      <c r="M37" s="71"/>
      <c r="N37" s="71"/>
      <c r="O37" s="71"/>
      <c r="P37" s="71"/>
      <c r="Q37" s="71"/>
      <c r="R37" s="71"/>
      <c r="S37" s="71"/>
      <c r="T37" s="163"/>
    </row>
    <row r="38" spans="2:20" ht="12" x14ac:dyDescent="0.2">
      <c r="B38" s="69"/>
      <c r="C38" s="190">
        <v>29</v>
      </c>
      <c r="D38" s="70" t="s">
        <v>130</v>
      </c>
      <c r="E38" s="70" t="s">
        <v>603</v>
      </c>
      <c r="F38" s="243" t="s">
        <v>880</v>
      </c>
      <c r="G38" s="243" t="s">
        <v>880</v>
      </c>
      <c r="H38" s="165">
        <f>IFERROR(VLOOKUP(D38,BD!$B:$D,3,FALSE),"")</f>
        <v>37259</v>
      </c>
      <c r="I38" s="165">
        <f>IFERROR(VLOOKUP(E38,BD!$B:$D,3,FALSE),"")</f>
        <v>37729</v>
      </c>
      <c r="J38" s="149">
        <f>IF(COUNT(L38:T38)&gt;=5,SUM(LARGE(L38:T38,{1,2,3,4,5})),IF(COUNT(L38:T38)=4,SUM(LARGE(L38:T38,{1,2,3,4})),IF(COUNT(L38:T38)=3,SUM(LARGE(L38:T38,{1,2,3})),IF(COUNT(L38:T38)=2,SUM(LARGE(L38:T38,{1,2})),IF(COUNT(L38:T38)=1,SUM(LARGE(L38:T38,{1})),0)))))</f>
        <v>800</v>
      </c>
      <c r="K38" s="150">
        <f t="shared" si="0"/>
        <v>1</v>
      </c>
      <c r="L38" s="71"/>
      <c r="M38" s="71"/>
      <c r="N38" s="71"/>
      <c r="O38" s="71"/>
      <c r="P38" s="71"/>
      <c r="Q38" s="71"/>
      <c r="R38" s="71"/>
      <c r="S38" s="71">
        <v>800</v>
      </c>
      <c r="T38" s="163"/>
    </row>
    <row r="39" spans="2:20" ht="12" x14ac:dyDescent="0.2">
      <c r="B39" s="69"/>
      <c r="C39" s="190">
        <v>30</v>
      </c>
      <c r="D39" s="70" t="s">
        <v>239</v>
      </c>
      <c r="E39" s="70" t="s">
        <v>240</v>
      </c>
      <c r="F39" s="243" t="s">
        <v>880</v>
      </c>
      <c r="G39" s="148" t="str">
        <f>IFERROR(VLOOKUP(E39,BD!$B:$D,2,FALSE),"")</f>
        <v>ASSVP</v>
      </c>
      <c r="H39" s="165">
        <f>IFERROR(VLOOKUP(D39,BD!$B:$D,3,FALSE),"")</f>
        <v>37300</v>
      </c>
      <c r="I39" s="165">
        <f>IFERROR(VLOOKUP(E39,BD!$B:$D,3,FALSE),"")</f>
        <v>37214</v>
      </c>
      <c r="J39" s="149">
        <f>IF(COUNT(L39:T39)&gt;=5,SUM(LARGE(L39:T39,{1,2,3,4,5})),IF(COUNT(L39:T39)=4,SUM(LARGE(L39:T39,{1,2,3,4})),IF(COUNT(L39:T39)=3,SUM(LARGE(L39:T39,{1,2,3})),IF(COUNT(L39:T39)=2,SUM(LARGE(L39:T39,{1,2})),IF(COUNT(L39:T39)=1,SUM(LARGE(L39:T39,{1})),0)))))</f>
        <v>680</v>
      </c>
      <c r="K39" s="150">
        <f t="shared" si="0"/>
        <v>1</v>
      </c>
      <c r="L39" s="71"/>
      <c r="M39" s="71"/>
      <c r="N39" s="71"/>
      <c r="O39" s="71"/>
      <c r="P39" s="71"/>
      <c r="Q39" s="71"/>
      <c r="R39" s="71"/>
      <c r="S39" s="71">
        <v>680</v>
      </c>
      <c r="T39" s="163"/>
    </row>
    <row r="40" spans="2:20" ht="12" x14ac:dyDescent="0.2">
      <c r="B40" s="69"/>
      <c r="C40" s="190">
        <v>31</v>
      </c>
      <c r="D40" s="126" t="s">
        <v>669</v>
      </c>
      <c r="E40" s="70" t="s">
        <v>518</v>
      </c>
      <c r="F40" s="243" t="s">
        <v>159</v>
      </c>
      <c r="G40" s="148" t="str">
        <f>IFERROR(VLOOKUP(E40,BD!$B:$D,2,FALSE),"")</f>
        <v>BADAPUC</v>
      </c>
      <c r="H40" s="165">
        <f>IFERROR(VLOOKUP(D40,BD!$B:$D,3,FALSE),"")</f>
        <v>0</v>
      </c>
      <c r="I40" s="165">
        <f>IFERROR(VLOOKUP(E40,BD!$B:$D,3,FALSE),"")</f>
        <v>37906</v>
      </c>
      <c r="J40" s="149">
        <f>IF(COUNT(L40:T40)&gt;=5,SUM(LARGE(L40:T40,{1,2,3,4,5})),IF(COUNT(L40:T40)=4,SUM(LARGE(L40:T40,{1,2,3,4})),IF(COUNT(L40:T40)=3,SUM(LARGE(L40:T40,{1,2,3})),IF(COUNT(L40:T40)=2,SUM(LARGE(L40:T40,{1,2})),IF(COUNT(L40:T40)=1,SUM(LARGE(L40:T40,{1})),0)))))</f>
        <v>640</v>
      </c>
      <c r="K40" s="150">
        <f t="shared" si="0"/>
        <v>1</v>
      </c>
      <c r="L40" s="71"/>
      <c r="M40" s="71"/>
      <c r="N40" s="71"/>
      <c r="O40" s="71"/>
      <c r="P40" s="71">
        <v>640</v>
      </c>
      <c r="Q40" s="71"/>
      <c r="R40" s="71"/>
      <c r="S40" s="71"/>
      <c r="T40" s="163"/>
    </row>
    <row r="41" spans="2:20" ht="12" x14ac:dyDescent="0.2">
      <c r="B41" s="69"/>
      <c r="C41" s="190"/>
      <c r="D41" s="126" t="s">
        <v>507</v>
      </c>
      <c r="E41" s="70" t="s">
        <v>486</v>
      </c>
      <c r="F41" s="148" t="str">
        <f>IFERROR(VLOOKUP(D41,BD!$B:$D,2,FALSE),"")</f>
        <v>GRESFI</v>
      </c>
      <c r="G41" s="148" t="str">
        <f>IFERROR(VLOOKUP(E41,BD!$B:$D,2,FALSE),"")</f>
        <v>GRESFI</v>
      </c>
      <c r="H41" s="165">
        <f>IFERROR(VLOOKUP(D41,BD!$B:$D,3,FALSE),"")</f>
        <v>37928</v>
      </c>
      <c r="I41" s="165">
        <f>IFERROR(VLOOKUP(E41,BD!$B:$D,3,FALSE),"")</f>
        <v>37574</v>
      </c>
      <c r="J41" s="149">
        <f>IF(COUNT(L41:T41)&gt;=5,SUM(LARGE(L41:T41,{1,2,3,4,5})),IF(COUNT(L41:T41)=4,SUM(LARGE(L41:T41,{1,2,3,4})),IF(COUNT(L41:T41)=3,SUM(LARGE(L41:T41,{1,2,3})),IF(COUNT(L41:T41)=2,SUM(LARGE(L41:T41,{1,2})),IF(COUNT(L41:T41)=1,SUM(LARGE(L41:T41,{1})),0)))))</f>
        <v>640</v>
      </c>
      <c r="K41" s="150">
        <f t="shared" si="0"/>
        <v>1</v>
      </c>
      <c r="L41" s="71"/>
      <c r="M41" s="71"/>
      <c r="N41" s="71"/>
      <c r="O41" s="71"/>
      <c r="P41" s="71">
        <v>640</v>
      </c>
      <c r="Q41" s="71"/>
      <c r="R41" s="71"/>
      <c r="S41" s="71"/>
      <c r="T41" s="163"/>
    </row>
    <row r="42" spans="2:20" ht="12" x14ac:dyDescent="0.2">
      <c r="B42" s="69"/>
      <c r="C42" s="190"/>
      <c r="D42" s="125" t="s">
        <v>775</v>
      </c>
      <c r="E42" s="125" t="s">
        <v>492</v>
      </c>
      <c r="F42" s="148" t="str">
        <f>IFERROR(VLOOKUP(D42,BD!$B:$D,2,FALSE),"")</f>
        <v>PIAMARTA</v>
      </c>
      <c r="G42" s="148" t="str">
        <f>IFERROR(VLOOKUP(E42,BD!$B:$D,2,FALSE),"")</f>
        <v>PIAMARTA</v>
      </c>
      <c r="H42" s="165">
        <f>IFERROR(VLOOKUP(D42,BD!$B:$D,3,FALSE),"")</f>
        <v>37509</v>
      </c>
      <c r="I42" s="165">
        <f>IFERROR(VLOOKUP(E42,BD!$B:$D,3,FALSE),"")</f>
        <v>37809</v>
      </c>
      <c r="J42" s="149">
        <f>IF(COUNT(L42:T42)&gt;=5,SUM(LARGE(L42:T42,{1,2,3,4,5})),IF(COUNT(L42:T42)=4,SUM(LARGE(L42:T42,{1,2,3,4})),IF(COUNT(L42:T42)=3,SUM(LARGE(L42:T42,{1,2,3})),IF(COUNT(L42:T42)=2,SUM(LARGE(L42:T42,{1,2})),IF(COUNT(L42:T42)=1,SUM(LARGE(L42:T42,{1})),0)))))</f>
        <v>640</v>
      </c>
      <c r="K42" s="150">
        <f t="shared" si="0"/>
        <v>1</v>
      </c>
      <c r="L42" s="71"/>
      <c r="M42" s="71"/>
      <c r="N42" s="71"/>
      <c r="O42" s="71">
        <v>640</v>
      </c>
      <c r="P42" s="71"/>
      <c r="Q42" s="71"/>
      <c r="R42" s="71"/>
      <c r="S42" s="71"/>
      <c r="T42" s="163"/>
    </row>
    <row r="43" spans="2:20" ht="12" x14ac:dyDescent="0.2">
      <c r="B43" s="69"/>
      <c r="C43" s="190"/>
      <c r="D43" s="127" t="s">
        <v>672</v>
      </c>
      <c r="E43" s="70" t="s">
        <v>671</v>
      </c>
      <c r="F43" s="243" t="s">
        <v>159</v>
      </c>
      <c r="G43" s="243" t="s">
        <v>159</v>
      </c>
      <c r="H43" s="165">
        <f>IFERROR(VLOOKUP(D43,BD!$B:$D,3,FALSE),"")</f>
        <v>0</v>
      </c>
      <c r="I43" s="165">
        <f>IFERROR(VLOOKUP(E43,BD!$B:$D,3,FALSE),"")</f>
        <v>0</v>
      </c>
      <c r="J43" s="149">
        <f>IF(COUNT(L43:T43)&gt;=5,SUM(LARGE(L43:T43,{1,2,3,4,5})),IF(COUNT(L43:T43)=4,SUM(LARGE(L43:T43,{1,2,3,4})),IF(COUNT(L43:T43)=3,SUM(LARGE(L43:T43,{1,2,3})),IF(COUNT(L43:T43)=2,SUM(LARGE(L43:T43,{1,2})),IF(COUNT(L43:T43)=1,SUM(LARGE(L43:T43,{1})),0)))))</f>
        <v>640</v>
      </c>
      <c r="K43" s="150">
        <f t="shared" si="0"/>
        <v>1</v>
      </c>
      <c r="L43" s="71"/>
      <c r="M43" s="71"/>
      <c r="N43" s="71"/>
      <c r="O43" s="71"/>
      <c r="P43" s="71">
        <v>640</v>
      </c>
      <c r="Q43" s="71"/>
      <c r="R43" s="71"/>
      <c r="S43" s="71"/>
      <c r="T43" s="163"/>
    </row>
    <row r="44" spans="2:20" ht="12" x14ac:dyDescent="0.2">
      <c r="B44" s="69"/>
      <c r="C44" s="190"/>
      <c r="D44" s="70" t="s">
        <v>370</v>
      </c>
      <c r="E44" s="70" t="s">
        <v>487</v>
      </c>
      <c r="F44" s="148" t="str">
        <f>IFERROR(VLOOKUP(D44,BD!$B:$D,2,FALSE),"")</f>
        <v>ACENB</v>
      </c>
      <c r="G44" s="148" t="str">
        <f>IFERROR(VLOOKUP(E44,BD!$B:$D,2,FALSE),"")</f>
        <v>ACENB</v>
      </c>
      <c r="H44" s="165">
        <f>IFERROR(VLOOKUP(D44,BD!$B:$D,3,FALSE),"")</f>
        <v>36935</v>
      </c>
      <c r="I44" s="165">
        <f>IFERROR(VLOOKUP(E44,BD!$B:$D,3,FALSE),"")</f>
        <v>37071</v>
      </c>
      <c r="J44" s="149">
        <f>IF(COUNT(L44:T44)&gt;=5,SUM(LARGE(L44:T44,{1,2,3,4,5})),IF(COUNT(L44:T44)=4,SUM(LARGE(L44:T44,{1,2,3,4})),IF(COUNT(L44:T44)=3,SUM(LARGE(L44:T44,{1,2,3})),IF(COUNT(L44:T44)=2,SUM(LARGE(L44:T44,{1,2})),IF(COUNT(L44:T44)=1,SUM(LARGE(L44:T44,{1})),0)))))</f>
        <v>640</v>
      </c>
      <c r="K44" s="150">
        <f t="shared" si="0"/>
        <v>1</v>
      </c>
      <c r="L44" s="71"/>
      <c r="M44" s="71"/>
      <c r="N44" s="71"/>
      <c r="O44" s="71">
        <v>640</v>
      </c>
      <c r="P44" s="71"/>
      <c r="Q44" s="71"/>
      <c r="R44" s="71"/>
      <c r="S44" s="71"/>
      <c r="T44" s="163"/>
    </row>
    <row r="45" spans="2:20" ht="12" x14ac:dyDescent="0.2">
      <c r="B45" s="69"/>
      <c r="C45" s="190"/>
      <c r="D45" s="126" t="s">
        <v>743</v>
      </c>
      <c r="E45" s="70" t="s">
        <v>304</v>
      </c>
      <c r="F45" s="148" t="str">
        <f>IFERROR(VLOOKUP(D45,BD!$B:$D,2,FALSE),"")</f>
        <v>BME</v>
      </c>
      <c r="G45" s="148" t="str">
        <f>IFERROR(VLOOKUP(E45,BD!$B:$D,2,FALSE),"")</f>
        <v>ZARDO</v>
      </c>
      <c r="H45" s="165">
        <f>IFERROR(VLOOKUP(D45,BD!$B:$D,3,FALSE),"")</f>
        <v>37309</v>
      </c>
      <c r="I45" s="165">
        <f>IFERROR(VLOOKUP(E45,BD!$B:$D,3,FALSE),"")</f>
        <v>37782</v>
      </c>
      <c r="J45" s="149">
        <f>IF(COUNT(L45:T45)&gt;=5,SUM(LARGE(L45:T45,{1,2,3,4,5})),IF(COUNT(L45:T45)=4,SUM(LARGE(L45:T45,{1,2,3,4})),IF(COUNT(L45:T45)=3,SUM(LARGE(L45:T45,{1,2,3})),IF(COUNT(L45:T45)=2,SUM(LARGE(L45:T45,{1,2})),IF(COUNT(L45:T45)=1,SUM(LARGE(L45:T45,{1})),0)))))</f>
        <v>640</v>
      </c>
      <c r="K45" s="150">
        <f t="shared" si="0"/>
        <v>1</v>
      </c>
      <c r="L45" s="71"/>
      <c r="M45" s="71"/>
      <c r="N45" s="71"/>
      <c r="O45" s="71"/>
      <c r="P45" s="71"/>
      <c r="Q45" s="71"/>
      <c r="R45" s="71">
        <v>640</v>
      </c>
      <c r="S45" s="71"/>
      <c r="T45" s="163"/>
    </row>
    <row r="46" spans="2:20" ht="12" x14ac:dyDescent="0.2">
      <c r="B46" s="69"/>
      <c r="C46" s="190"/>
      <c r="D46" s="126" t="s">
        <v>773</v>
      </c>
      <c r="E46" s="70" t="s">
        <v>302</v>
      </c>
      <c r="F46" s="148" t="str">
        <f>IFERROR(VLOOKUP(D46,BD!$B:$D,2,FALSE),"")</f>
        <v>PIAMARTA</v>
      </c>
      <c r="G46" s="148" t="str">
        <f>IFERROR(VLOOKUP(E46,BD!$B:$D,2,FALSE),"")</f>
        <v>PIAMARTA</v>
      </c>
      <c r="H46" s="165">
        <f>IFERROR(VLOOKUP(D46,BD!$B:$D,3,FALSE),"")</f>
        <v>37561</v>
      </c>
      <c r="I46" s="165">
        <f>IFERROR(VLOOKUP(E46,BD!$B:$D,3,FALSE),"")</f>
        <v>37623</v>
      </c>
      <c r="J46" s="149">
        <f>IF(COUNT(L46:T46)&gt;=5,SUM(LARGE(L46:T46,{1,2,3,4,5})),IF(COUNT(L46:T46)=4,SUM(LARGE(L46:T46,{1,2,3,4})),IF(COUNT(L46:T46)=3,SUM(LARGE(L46:T46,{1,2,3})),IF(COUNT(L46:T46)=2,SUM(LARGE(L46:T46,{1,2})),IF(COUNT(L46:T46)=1,SUM(LARGE(L46:T46,{1})),0)))))</f>
        <v>640</v>
      </c>
      <c r="K46" s="150">
        <f t="shared" si="0"/>
        <v>1</v>
      </c>
      <c r="L46" s="71"/>
      <c r="M46" s="71"/>
      <c r="N46" s="71"/>
      <c r="O46" s="71"/>
      <c r="P46" s="71"/>
      <c r="Q46" s="71"/>
      <c r="R46" s="71">
        <v>640</v>
      </c>
      <c r="S46" s="71"/>
      <c r="T46" s="163"/>
    </row>
    <row r="47" spans="2:20" ht="12" x14ac:dyDescent="0.2">
      <c r="B47" s="69"/>
      <c r="C47" s="190"/>
      <c r="D47" s="125" t="s">
        <v>477</v>
      </c>
      <c r="E47" s="70" t="s">
        <v>299</v>
      </c>
      <c r="F47" s="148" t="str">
        <f>IFERROR(VLOOKUP(D47,BD!$B:$D,2,FALSE),"")</f>
        <v>PIAMARTA</v>
      </c>
      <c r="G47" s="148" t="str">
        <f>IFERROR(VLOOKUP(E47,BD!$B:$D,2,FALSE),"")</f>
        <v>PIAMARTA</v>
      </c>
      <c r="H47" s="165">
        <f>IFERROR(VLOOKUP(D47,BD!$B:$D,3,FALSE),"")</f>
        <v>37293</v>
      </c>
      <c r="I47" s="165">
        <f>IFERROR(VLOOKUP(E47,BD!$B:$D,3,FALSE),"")</f>
        <v>37853</v>
      </c>
      <c r="J47" s="149">
        <f>IF(COUNT(L47:T47)&gt;=5,SUM(LARGE(L47:T47,{1,2,3,4,5})),IF(COUNT(L47:T47)=4,SUM(LARGE(L47:T47,{1,2,3,4})),IF(COUNT(L47:T47)=3,SUM(LARGE(L47:T47,{1,2,3})),IF(COUNT(L47:T47)=2,SUM(LARGE(L47:T47,{1,2})),IF(COUNT(L47:T47)=1,SUM(LARGE(L47:T47,{1})),0)))))</f>
        <v>640</v>
      </c>
      <c r="K47" s="150">
        <f t="shared" si="0"/>
        <v>1</v>
      </c>
      <c r="L47" s="71"/>
      <c r="M47" s="71"/>
      <c r="N47" s="71"/>
      <c r="O47" s="71"/>
      <c r="P47" s="71"/>
      <c r="Q47" s="71"/>
      <c r="R47" s="71">
        <v>640</v>
      </c>
      <c r="S47" s="71"/>
      <c r="T47" s="163"/>
    </row>
    <row r="48" spans="2:20" ht="12" x14ac:dyDescent="0.2">
      <c r="B48" s="69"/>
      <c r="C48" s="190">
        <v>39</v>
      </c>
      <c r="D48" s="127" t="s">
        <v>804</v>
      </c>
      <c r="E48" s="70" t="s">
        <v>482</v>
      </c>
      <c r="F48" s="148" t="str">
        <f>IFERROR(VLOOKUP(D48,BD!$B:$D,2,FALSE),"")</f>
        <v>ZARDO</v>
      </c>
      <c r="G48" s="148" t="str">
        <f>IFERROR(VLOOKUP(E48,BD!$B:$D,2,FALSE),"")</f>
        <v>ZARDO</v>
      </c>
      <c r="H48" s="165">
        <f>IFERROR(VLOOKUP(D48,BD!$B:$D,3,FALSE),"")</f>
        <v>37089</v>
      </c>
      <c r="I48" s="165">
        <f>IFERROR(VLOOKUP(E48,BD!$B:$D,3,FALSE),"")</f>
        <v>37314</v>
      </c>
      <c r="J48" s="149">
        <f>IF(COUNT(L48:T48)&gt;=5,SUM(LARGE(L48:T48,{1,2,3,4,5})),IF(COUNT(L48:T48)=4,SUM(LARGE(L48:T48,{1,2,3,4})),IF(COUNT(L48:T48)=3,SUM(LARGE(L48:T48,{1,2,3})),IF(COUNT(L48:T48)=2,SUM(LARGE(L48:T48,{1,2})),IF(COUNT(L48:T48)=1,SUM(LARGE(L48:T48,{1})),0)))))</f>
        <v>560</v>
      </c>
      <c r="K48" s="150">
        <f t="shared" si="0"/>
        <v>1</v>
      </c>
      <c r="L48" s="71"/>
      <c r="M48" s="71"/>
      <c r="N48" s="71">
        <v>560</v>
      </c>
      <c r="O48" s="71"/>
      <c r="P48" s="71"/>
      <c r="Q48" s="71"/>
      <c r="R48" s="71"/>
      <c r="S48" s="71"/>
      <c r="T48" s="163"/>
    </row>
    <row r="49" spans="2:20" ht="12" x14ac:dyDescent="0.2">
      <c r="B49" s="69"/>
      <c r="C49" s="190"/>
      <c r="D49" s="70" t="s">
        <v>211</v>
      </c>
      <c r="E49" s="125" t="s">
        <v>727</v>
      </c>
      <c r="F49" s="148" t="str">
        <f>IFERROR(VLOOKUP(D49,BD!$B:$D,2,FALSE),"")</f>
        <v>PALOTINA</v>
      </c>
      <c r="G49" s="148" t="str">
        <f>IFERROR(VLOOKUP(E49,BD!$B:$D,2,FALSE),"")</f>
        <v>PALOTINA</v>
      </c>
      <c r="H49" s="165">
        <f>IFERROR(VLOOKUP(D49,BD!$B:$D,3,FALSE),"")</f>
        <v>37592</v>
      </c>
      <c r="I49" s="165">
        <f>IFERROR(VLOOKUP(E49,BD!$B:$D,3,FALSE),"")</f>
        <v>37368</v>
      </c>
      <c r="J49" s="149">
        <f>IF(COUNT(L49:T49)&gt;=5,SUM(LARGE(L49:T49,{1,2,3,4,5})),IF(COUNT(L49:T49)=4,SUM(LARGE(L49:T49,{1,2,3,4})),IF(COUNT(L49:T49)=3,SUM(LARGE(L49:T49,{1,2,3})),IF(COUNT(L49:T49)=2,SUM(LARGE(L49:T49,{1,2})),IF(COUNT(L49:T49)=1,SUM(LARGE(L49:T49,{1})),0)))))</f>
        <v>560</v>
      </c>
      <c r="K49" s="150">
        <f t="shared" si="0"/>
        <v>1</v>
      </c>
      <c r="L49" s="71"/>
      <c r="M49" s="71"/>
      <c r="N49" s="71"/>
      <c r="O49" s="71"/>
      <c r="P49" s="71"/>
      <c r="Q49" s="71"/>
      <c r="R49" s="71"/>
      <c r="S49" s="71">
        <v>560</v>
      </c>
      <c r="T49" s="163"/>
    </row>
    <row r="50" spans="2:20" ht="12" x14ac:dyDescent="0.2">
      <c r="B50" s="69"/>
      <c r="C50" s="190">
        <v>41</v>
      </c>
      <c r="D50" s="126" t="s">
        <v>859</v>
      </c>
      <c r="E50" s="70" t="s">
        <v>222</v>
      </c>
      <c r="F50" s="148" t="str">
        <f>IFERROR(VLOOKUP(D50,BD!$B:$D,2,FALSE),"")</f>
        <v>AVULSO</v>
      </c>
      <c r="G50" s="148" t="str">
        <f>IFERROR(VLOOKUP(E50,BD!$B:$D,2,FALSE),"")</f>
        <v>AVULSO</v>
      </c>
      <c r="H50" s="165">
        <f>IFERROR(VLOOKUP(D50,BD!$B:$D,3,FALSE),"")</f>
        <v>0</v>
      </c>
      <c r="I50" s="165">
        <f>IFERROR(VLOOKUP(E50,BD!$B:$D,3,FALSE),"")</f>
        <v>37622</v>
      </c>
      <c r="J50" s="149">
        <f>IF(COUNT(L50:T50)&gt;=5,SUM(LARGE(L50:T50,{1,2,3,4,5})),IF(COUNT(L50:T50)=4,SUM(LARGE(L50:T50,{1,2,3,4})),IF(COUNT(L50:T50)=3,SUM(LARGE(L50:T50,{1,2,3})),IF(COUNT(L50:T50)=2,SUM(LARGE(L50:T50,{1,2})),IF(COUNT(L50:T50)=1,SUM(LARGE(L50:T50,{1})),0)))))</f>
        <v>440</v>
      </c>
      <c r="K50" s="150">
        <f t="shared" si="0"/>
        <v>1</v>
      </c>
      <c r="L50" s="71"/>
      <c r="M50" s="71"/>
      <c r="N50" s="71"/>
      <c r="O50" s="71"/>
      <c r="P50" s="71"/>
      <c r="Q50" s="71"/>
      <c r="R50" s="71"/>
      <c r="S50" s="71">
        <v>440</v>
      </c>
      <c r="T50" s="163"/>
    </row>
    <row r="51" spans="2:20" ht="12" x14ac:dyDescent="0.2">
      <c r="B51" s="69"/>
      <c r="C51" s="190">
        <v>42</v>
      </c>
      <c r="D51" s="123" t="s">
        <v>490</v>
      </c>
      <c r="E51" s="125" t="s">
        <v>492</v>
      </c>
      <c r="F51" s="148" t="str">
        <f>IFERROR(VLOOKUP(D51,BD!$B:$D,2,FALSE),"")</f>
        <v>PIAMARTA</v>
      </c>
      <c r="G51" s="148" t="str">
        <f>IFERROR(VLOOKUP(E51,BD!$B:$D,2,FALSE),"")</f>
        <v>PIAMARTA</v>
      </c>
      <c r="H51" s="165">
        <f>IFERROR(VLOOKUP(D51,BD!$B:$D,3,FALSE),"")</f>
        <v>37383</v>
      </c>
      <c r="I51" s="165">
        <f>IFERROR(VLOOKUP(E51,BD!$B:$D,3,FALSE),"")</f>
        <v>37809</v>
      </c>
      <c r="J51" s="149">
        <f>IF(COUNT(L51:T51)&gt;=5,SUM(LARGE(L51:T51,{1,2,3,4,5})),IF(COUNT(L51:T51)=4,SUM(LARGE(L51:T51,{1,2,3,4})),IF(COUNT(L51:T51)=3,SUM(LARGE(L51:T51,{1,2,3})),IF(COUNT(L51:T51)=2,SUM(LARGE(L51:T51,{1,2})),IF(COUNT(L51:T51)=1,SUM(LARGE(L51:T51,{1})),0)))))</f>
        <v>400</v>
      </c>
      <c r="K51" s="150">
        <f t="shared" si="0"/>
        <v>1</v>
      </c>
      <c r="L51" s="71"/>
      <c r="M51" s="71">
        <v>400</v>
      </c>
      <c r="N51" s="71"/>
      <c r="O51" s="71"/>
      <c r="P51" s="71"/>
      <c r="Q51" s="71"/>
      <c r="R51" s="71"/>
      <c r="S51" s="71"/>
      <c r="T51" s="163"/>
    </row>
    <row r="52" spans="2:20" ht="12" x14ac:dyDescent="0.2">
      <c r="B52" s="69"/>
      <c r="C52" s="190"/>
      <c r="D52" s="126" t="s">
        <v>284</v>
      </c>
      <c r="E52" s="70" t="s">
        <v>129</v>
      </c>
      <c r="F52" s="148" t="str">
        <f>IFERROR(VLOOKUP(D52,BD!$B:$D,2,FALSE),"")</f>
        <v>ZARDO</v>
      </c>
      <c r="G52" s="148" t="str">
        <f>IFERROR(VLOOKUP(E52,BD!$B:$D,2,FALSE),"")</f>
        <v>ZARDO</v>
      </c>
      <c r="H52" s="165">
        <f>IFERROR(VLOOKUP(D52,BD!$B:$D,3,FALSE),"")</f>
        <v>37341</v>
      </c>
      <c r="I52" s="165">
        <f>IFERROR(VLOOKUP(E52,BD!$B:$D,3,FALSE),"")</f>
        <v>37077</v>
      </c>
      <c r="J52" s="149">
        <f>IF(COUNT(L52:T52)&gt;=5,SUM(LARGE(L52:T52,{1,2,3,4,5})),IF(COUNT(L52:T52)=4,SUM(LARGE(L52:T52,{1,2,3,4})),IF(COUNT(L52:T52)=3,SUM(LARGE(L52:T52,{1,2,3})),IF(COUNT(L52:T52)=2,SUM(LARGE(L52:T52,{1,2})),IF(COUNT(L52:T52)=1,SUM(LARGE(L52:T52,{1})),0)))))</f>
        <v>400</v>
      </c>
      <c r="K52" s="150">
        <f t="shared" si="0"/>
        <v>1</v>
      </c>
      <c r="L52" s="71"/>
      <c r="M52" s="71">
        <v>400</v>
      </c>
      <c r="N52" s="71"/>
      <c r="O52" s="71"/>
      <c r="P52" s="71"/>
      <c r="Q52" s="71"/>
      <c r="R52" s="71"/>
      <c r="S52" s="71"/>
      <c r="T52" s="163"/>
    </row>
    <row r="53" spans="2:20" ht="12" x14ac:dyDescent="0.2">
      <c r="B53" s="69"/>
      <c r="C53" s="190"/>
      <c r="D53" s="70" t="s">
        <v>215</v>
      </c>
      <c r="E53" s="70" t="s">
        <v>818</v>
      </c>
      <c r="F53" s="148" t="str">
        <f>IFERROR(VLOOKUP(D53,BD!$B:$D,2,FALSE),"")</f>
        <v>ASSVP</v>
      </c>
      <c r="G53" s="148" t="str">
        <f>IFERROR(VLOOKUP(E53,BD!$B:$D,2,FALSE),"")</f>
        <v>ASSVP</v>
      </c>
      <c r="H53" s="165">
        <f>IFERROR(VLOOKUP(D53,BD!$B:$D,3,FALSE),"")</f>
        <v>37507</v>
      </c>
      <c r="I53" s="165">
        <f>IFERROR(VLOOKUP(E53,BD!$B:$D,3,FALSE),"")</f>
        <v>37969</v>
      </c>
      <c r="J53" s="149">
        <f>IF(COUNT(L53:T53)&gt;=5,SUM(LARGE(L53:T53,{1,2,3,4,5})),IF(COUNT(L53:T53)=4,SUM(LARGE(L53:T53,{1,2,3,4})),IF(COUNT(L53:T53)=3,SUM(LARGE(L53:T53,{1,2,3})),IF(COUNT(L53:T53)=2,SUM(LARGE(L53:T53,{1,2})),IF(COUNT(L53:T53)=1,SUM(LARGE(L53:T53,{1})),0)))))</f>
        <v>400</v>
      </c>
      <c r="K53" s="150">
        <f t="shared" si="0"/>
        <v>1</v>
      </c>
      <c r="L53" s="71"/>
      <c r="M53" s="71">
        <v>400</v>
      </c>
      <c r="N53" s="71"/>
      <c r="O53" s="71"/>
      <c r="P53" s="71"/>
      <c r="Q53" s="71"/>
      <c r="R53" s="71"/>
      <c r="S53" s="71"/>
      <c r="T53" s="163"/>
    </row>
    <row r="54" spans="2:20" ht="12" x14ac:dyDescent="0.2">
      <c r="B54" s="69"/>
      <c r="C54" s="190"/>
      <c r="D54" s="126" t="s">
        <v>606</v>
      </c>
      <c r="E54" s="70" t="s">
        <v>484</v>
      </c>
      <c r="F54" s="148" t="str">
        <f>IFERROR(VLOOKUP(D54,BD!$B:$D,2,FALSE),"")</f>
        <v>PALOTINA</v>
      </c>
      <c r="G54" s="148" t="str">
        <f>IFERROR(VLOOKUP(E54,BD!$B:$D,2,FALSE),"")</f>
        <v>PALOTINA</v>
      </c>
      <c r="H54" s="165">
        <f>IFERROR(VLOOKUP(D54,BD!$B:$D,3,FALSE),"")</f>
        <v>37725</v>
      </c>
      <c r="I54" s="165">
        <f>IFERROR(VLOOKUP(E54,BD!$B:$D,3,FALSE),"")</f>
        <v>37483</v>
      </c>
      <c r="J54" s="149">
        <f>IF(COUNT(L54:T54)&gt;=5,SUM(LARGE(L54:T54,{1,2,3,4,5})),IF(COUNT(L54:T54)=4,SUM(LARGE(L54:T54,{1,2,3,4})),IF(COUNT(L54:T54)=3,SUM(LARGE(L54:T54,{1,2,3})),IF(COUNT(L54:T54)=2,SUM(LARGE(L54:T54,{1,2})),IF(COUNT(L54:T54)=1,SUM(LARGE(L54:T54,{1})),0)))))</f>
        <v>400</v>
      </c>
      <c r="K54" s="150">
        <f t="shared" si="0"/>
        <v>1</v>
      </c>
      <c r="L54" s="71"/>
      <c r="M54" s="71">
        <v>400</v>
      </c>
      <c r="N54" s="71"/>
      <c r="O54" s="71"/>
      <c r="P54" s="71"/>
      <c r="Q54" s="71"/>
      <c r="R54" s="71"/>
      <c r="S54" s="71"/>
      <c r="T54" s="163"/>
    </row>
    <row r="55" spans="2:20" ht="12" x14ac:dyDescent="0.2">
      <c r="B55" s="69"/>
      <c r="C55" s="171"/>
      <c r="D55" s="126"/>
      <c r="E55" s="70"/>
      <c r="F55" s="148" t="str">
        <f>IFERROR(VLOOKUP(D55,BD!$B:$D,2,FALSE),"")</f>
        <v/>
      </c>
      <c r="G55" s="148" t="str">
        <f>IFERROR(VLOOKUP(E55,BD!$B:$D,2,FALSE),"")</f>
        <v/>
      </c>
      <c r="H55" s="165" t="str">
        <f>IFERROR(VLOOKUP(D55,BD!$B:$D,3,FALSE),"")</f>
        <v/>
      </c>
      <c r="I55" s="165" t="str">
        <f>IFERROR(VLOOKUP(E55,BD!$B:$D,3,FALSE),"")</f>
        <v/>
      </c>
      <c r="J55" s="149">
        <f>IF(COUNT(L55:T55)&gt;=5,SUM(LARGE(L55:T55,{1,2,3,4,5})),IF(COUNT(L55:T55)=4,SUM(LARGE(L55:T55,{1,2,3,4})),IF(COUNT(L55:T55)=3,SUM(LARGE(L55:T55,{1,2,3})),IF(COUNT(L55:T55)=2,SUM(LARGE(L55:T55,{1,2})),IF(COUNT(L55:T55)=1,SUM(LARGE(L55:T55,{1})),0)))))</f>
        <v>0</v>
      </c>
      <c r="K55" s="150">
        <f t="shared" ref="K55:K69" si="1">COUNT(L55:T55)-COUNTIF(L55:T55,"=0")</f>
        <v>0</v>
      </c>
      <c r="L55" s="71"/>
      <c r="M55" s="71"/>
      <c r="N55" s="71"/>
      <c r="O55" s="71"/>
      <c r="P55" s="71"/>
      <c r="Q55" s="71"/>
      <c r="R55" s="71"/>
      <c r="S55" s="71"/>
      <c r="T55" s="163"/>
    </row>
    <row r="56" spans="2:20" ht="12" x14ac:dyDescent="0.2">
      <c r="B56" s="69"/>
      <c r="C56" s="171"/>
      <c r="D56" s="126"/>
      <c r="E56" s="70"/>
      <c r="F56" s="148" t="str">
        <f>IFERROR(VLOOKUP(D56,BD!$B:$D,2,FALSE),"")</f>
        <v/>
      </c>
      <c r="G56" s="148" t="str">
        <f>IFERROR(VLOOKUP(E56,BD!$B:$D,2,FALSE),"")</f>
        <v/>
      </c>
      <c r="H56" s="165" t="str">
        <f>IFERROR(VLOOKUP(D56,BD!$B:$D,3,FALSE),"")</f>
        <v/>
      </c>
      <c r="I56" s="165" t="str">
        <f>IFERROR(VLOOKUP(E56,BD!$B:$D,3,FALSE),"")</f>
        <v/>
      </c>
      <c r="J56" s="149">
        <f>IF(COUNT(L56:T56)&gt;=5,SUM(LARGE(L56:T56,{1,2,3,4,5})),IF(COUNT(L56:T56)=4,SUM(LARGE(L56:T56,{1,2,3,4})),IF(COUNT(L56:T56)=3,SUM(LARGE(L56:T56,{1,2,3})),IF(COUNT(L56:T56)=2,SUM(LARGE(L56:T56,{1,2})),IF(COUNT(L56:T56)=1,SUM(LARGE(L56:T56,{1})),0)))))</f>
        <v>0</v>
      </c>
      <c r="K56" s="150">
        <f t="shared" si="1"/>
        <v>0</v>
      </c>
      <c r="L56" s="71"/>
      <c r="M56" s="71"/>
      <c r="N56" s="71"/>
      <c r="O56" s="71"/>
      <c r="P56" s="71"/>
      <c r="Q56" s="71"/>
      <c r="R56" s="71"/>
      <c r="S56" s="71"/>
      <c r="T56" s="163"/>
    </row>
    <row r="57" spans="2:20" ht="12" x14ac:dyDescent="0.2">
      <c r="B57" s="69"/>
      <c r="C57" s="171"/>
      <c r="D57" s="126"/>
      <c r="E57" s="70"/>
      <c r="F57" s="148" t="str">
        <f>IFERROR(VLOOKUP(D57,BD!$B:$D,2,FALSE),"")</f>
        <v/>
      </c>
      <c r="G57" s="148" t="str">
        <f>IFERROR(VLOOKUP(E57,BD!$B:$D,2,FALSE),"")</f>
        <v/>
      </c>
      <c r="H57" s="165" t="str">
        <f>IFERROR(VLOOKUP(D57,BD!$B:$D,3,FALSE),"")</f>
        <v/>
      </c>
      <c r="I57" s="165" t="str">
        <f>IFERROR(VLOOKUP(E57,BD!$B:$D,3,FALSE),"")</f>
        <v/>
      </c>
      <c r="J57" s="149">
        <f>IF(COUNT(L57:T57)&gt;=5,SUM(LARGE(L57:T57,{1,2,3,4,5})),IF(COUNT(L57:T57)=4,SUM(LARGE(L57:T57,{1,2,3,4})),IF(COUNT(L57:T57)=3,SUM(LARGE(L57:T57,{1,2,3})),IF(COUNT(L57:T57)=2,SUM(LARGE(L57:T57,{1,2})),IF(COUNT(L57:T57)=1,SUM(LARGE(L57:T57,{1})),0)))))</f>
        <v>0</v>
      </c>
      <c r="K57" s="150">
        <f t="shared" si="1"/>
        <v>0</v>
      </c>
      <c r="L57" s="71"/>
      <c r="M57" s="71"/>
      <c r="N57" s="71"/>
      <c r="O57" s="71"/>
      <c r="P57" s="71"/>
      <c r="Q57" s="71"/>
      <c r="R57" s="71"/>
      <c r="S57" s="71"/>
      <c r="T57" s="163"/>
    </row>
    <row r="58" spans="2:20" ht="12" x14ac:dyDescent="0.2">
      <c r="B58" s="69"/>
      <c r="C58" s="171"/>
      <c r="D58" s="126"/>
      <c r="E58" s="70"/>
      <c r="F58" s="148" t="str">
        <f>IFERROR(VLOOKUP(D58,BD!$B:$D,2,FALSE),"")</f>
        <v/>
      </c>
      <c r="G58" s="148" t="str">
        <f>IFERROR(VLOOKUP(E58,BD!$B:$D,2,FALSE),"")</f>
        <v/>
      </c>
      <c r="H58" s="165" t="str">
        <f>IFERROR(VLOOKUP(D58,BD!$B:$D,3,FALSE),"")</f>
        <v/>
      </c>
      <c r="I58" s="165" t="str">
        <f>IFERROR(VLOOKUP(E58,BD!$B:$D,3,FALSE),"")</f>
        <v/>
      </c>
      <c r="J58" s="149">
        <f>IF(COUNT(L58:T58)&gt;=5,SUM(LARGE(L58:T58,{1,2,3,4,5})),IF(COUNT(L58:T58)=4,SUM(LARGE(L58:T58,{1,2,3,4})),IF(COUNT(L58:T58)=3,SUM(LARGE(L58:T58,{1,2,3})),IF(COUNT(L58:T58)=2,SUM(LARGE(L58:T58,{1,2})),IF(COUNT(L58:T58)=1,SUM(LARGE(L58:T58,{1})),0)))))</f>
        <v>0</v>
      </c>
      <c r="K58" s="150">
        <f t="shared" si="1"/>
        <v>0</v>
      </c>
      <c r="L58" s="71"/>
      <c r="M58" s="71"/>
      <c r="N58" s="71"/>
      <c r="O58" s="71"/>
      <c r="P58" s="71"/>
      <c r="Q58" s="71"/>
      <c r="R58" s="71"/>
      <c r="S58" s="71"/>
      <c r="T58" s="163"/>
    </row>
    <row r="59" spans="2:20" ht="12" x14ac:dyDescent="0.2">
      <c r="B59" s="69"/>
      <c r="C59" s="171"/>
      <c r="D59" s="126"/>
      <c r="E59" s="70"/>
      <c r="F59" s="148" t="str">
        <f>IFERROR(VLOOKUP(D59,BD!$B:$D,2,FALSE),"")</f>
        <v/>
      </c>
      <c r="G59" s="148" t="str">
        <f>IFERROR(VLOOKUP(E59,BD!$B:$D,2,FALSE),"")</f>
        <v/>
      </c>
      <c r="H59" s="165" t="str">
        <f>IFERROR(VLOOKUP(D59,BD!$B:$D,3,FALSE),"")</f>
        <v/>
      </c>
      <c r="I59" s="165" t="str">
        <f>IFERROR(VLOOKUP(E59,BD!$B:$D,3,FALSE),"")</f>
        <v/>
      </c>
      <c r="J59" s="149">
        <f>IF(COUNT(L59:T59)&gt;=5,SUM(LARGE(L59:T59,{1,2,3,4,5})),IF(COUNT(L59:T59)=4,SUM(LARGE(L59:T59,{1,2,3,4})),IF(COUNT(L59:T59)=3,SUM(LARGE(L59:T59,{1,2,3})),IF(COUNT(L59:T59)=2,SUM(LARGE(L59:T59,{1,2})),IF(COUNT(L59:T59)=1,SUM(LARGE(L59:T59,{1})),0)))))</f>
        <v>0</v>
      </c>
      <c r="K59" s="150">
        <f t="shared" si="1"/>
        <v>0</v>
      </c>
      <c r="L59" s="71"/>
      <c r="M59" s="71"/>
      <c r="N59" s="71"/>
      <c r="O59" s="71"/>
      <c r="P59" s="71"/>
      <c r="Q59" s="71"/>
      <c r="R59" s="71"/>
      <c r="S59" s="71"/>
      <c r="T59" s="163"/>
    </row>
    <row r="60" spans="2:20" ht="12" x14ac:dyDescent="0.2">
      <c r="B60" s="69"/>
      <c r="C60" s="171"/>
      <c r="D60" s="126"/>
      <c r="E60" s="70"/>
      <c r="F60" s="148" t="str">
        <f>IFERROR(VLOOKUP(D60,BD!$B:$D,2,FALSE),"")</f>
        <v/>
      </c>
      <c r="G60" s="148" t="str">
        <f>IFERROR(VLOOKUP(E60,BD!$B:$D,2,FALSE),"")</f>
        <v/>
      </c>
      <c r="H60" s="165" t="str">
        <f>IFERROR(VLOOKUP(D60,BD!$B:$D,3,FALSE),"")</f>
        <v/>
      </c>
      <c r="I60" s="165" t="str">
        <f>IFERROR(VLOOKUP(E60,BD!$B:$D,3,FALSE),"")</f>
        <v/>
      </c>
      <c r="J60" s="149">
        <f>IF(COUNT(L60:T60)&gt;=5,SUM(LARGE(L60:T60,{1,2,3,4,5})),IF(COUNT(L60:T60)=4,SUM(LARGE(L60:T60,{1,2,3,4})),IF(COUNT(L60:T60)=3,SUM(LARGE(L60:T60,{1,2,3})),IF(COUNT(L60:T60)=2,SUM(LARGE(L60:T60,{1,2})),IF(COUNT(L60:T60)=1,SUM(LARGE(L60:T60,{1})),0)))))</f>
        <v>0</v>
      </c>
      <c r="K60" s="150">
        <f t="shared" si="1"/>
        <v>0</v>
      </c>
      <c r="L60" s="71"/>
      <c r="M60" s="71"/>
      <c r="N60" s="71"/>
      <c r="O60" s="71"/>
      <c r="P60" s="71"/>
      <c r="Q60" s="71"/>
      <c r="R60" s="71"/>
      <c r="S60" s="71"/>
      <c r="T60" s="163"/>
    </row>
    <row r="61" spans="2:20" ht="12" x14ac:dyDescent="0.2">
      <c r="B61" s="69"/>
      <c r="C61" s="171"/>
      <c r="D61" s="126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65" t="str">
        <f>IFERROR(VLOOKUP(D61,BD!$B:$D,3,FALSE),"")</f>
        <v/>
      </c>
      <c r="I61" s="165" t="str">
        <f>IFERROR(VLOOKUP(E61,BD!$B:$D,3,FALSE),"")</f>
        <v/>
      </c>
      <c r="J61" s="149">
        <f>IF(COUNT(L61:T61)&gt;=5,SUM(LARGE(L61:T61,{1,2,3,4,5})),IF(COUNT(L61:T61)=4,SUM(LARGE(L61:T61,{1,2,3,4})),IF(COUNT(L61:T61)=3,SUM(LARGE(L61:T61,{1,2,3})),IF(COUNT(L61:T61)=2,SUM(LARGE(L61:T61,{1,2})),IF(COUNT(L61:T61)=1,SUM(LARGE(L61:T61,{1})),0)))))</f>
        <v>0</v>
      </c>
      <c r="K61" s="150">
        <f t="shared" si="1"/>
        <v>0</v>
      </c>
      <c r="L61" s="71"/>
      <c r="M61" s="71"/>
      <c r="N61" s="71"/>
      <c r="O61" s="71"/>
      <c r="P61" s="71"/>
      <c r="Q61" s="71"/>
      <c r="R61" s="71"/>
      <c r="S61" s="71"/>
      <c r="T61" s="163"/>
    </row>
    <row r="62" spans="2:20" ht="12" x14ac:dyDescent="0.2">
      <c r="B62" s="69"/>
      <c r="C62" s="171"/>
      <c r="D62" s="126"/>
      <c r="E62" s="70"/>
      <c r="F62" s="148" t="str">
        <f>IFERROR(VLOOKUP(D62,BD!$B:$D,2,FALSE),"")</f>
        <v/>
      </c>
      <c r="G62" s="148" t="str">
        <f>IFERROR(VLOOKUP(E62,BD!$B:$D,2,FALSE),"")</f>
        <v/>
      </c>
      <c r="H62" s="165" t="str">
        <f>IFERROR(VLOOKUP(D62,BD!$B:$D,3,FALSE),"")</f>
        <v/>
      </c>
      <c r="I62" s="165" t="str">
        <f>IFERROR(VLOOKUP(E62,BD!$B:$D,3,FALSE),"")</f>
        <v/>
      </c>
      <c r="J62" s="149">
        <f>IF(COUNT(L62:T62)&gt;=5,SUM(LARGE(L62:T62,{1,2,3,4,5})),IF(COUNT(L62:T62)=4,SUM(LARGE(L62:T62,{1,2,3,4})),IF(COUNT(L62:T62)=3,SUM(LARGE(L62:T62,{1,2,3})),IF(COUNT(L62:T62)=2,SUM(LARGE(L62:T62,{1,2})),IF(COUNT(L62:T62)=1,SUM(LARGE(L62:T62,{1})),0)))))</f>
        <v>0</v>
      </c>
      <c r="K62" s="150">
        <f t="shared" si="1"/>
        <v>0</v>
      </c>
      <c r="L62" s="71"/>
      <c r="M62" s="71"/>
      <c r="N62" s="71"/>
      <c r="O62" s="71"/>
      <c r="P62" s="71"/>
      <c r="Q62" s="71"/>
      <c r="R62" s="71"/>
      <c r="S62" s="71"/>
      <c r="T62" s="163"/>
    </row>
    <row r="63" spans="2:20" ht="12" x14ac:dyDescent="0.2">
      <c r="B63" s="69"/>
      <c r="C63" s="171"/>
      <c r="D63" s="126"/>
      <c r="E63" s="70"/>
      <c r="F63" s="148" t="str">
        <f>IFERROR(VLOOKUP(D63,BD!$B:$D,2,FALSE),"")</f>
        <v/>
      </c>
      <c r="G63" s="148" t="str">
        <f>IFERROR(VLOOKUP(E63,BD!$B:$D,2,FALSE),"")</f>
        <v/>
      </c>
      <c r="H63" s="165" t="str">
        <f>IFERROR(VLOOKUP(D63,BD!$B:$D,3,FALSE),"")</f>
        <v/>
      </c>
      <c r="I63" s="165" t="str">
        <f>IFERROR(VLOOKUP(E63,BD!$B:$D,3,FALSE),"")</f>
        <v/>
      </c>
      <c r="J63" s="149">
        <f>IF(COUNT(L63:T63)&gt;=5,SUM(LARGE(L63:T63,{1,2,3,4,5})),IF(COUNT(L63:T63)=4,SUM(LARGE(L63:T63,{1,2,3,4})),IF(COUNT(L63:T63)=3,SUM(LARGE(L63:T63,{1,2,3})),IF(COUNT(L63:T63)=2,SUM(LARGE(L63:T63,{1,2})),IF(COUNT(L63:T63)=1,SUM(LARGE(L63:T63,{1})),0)))))</f>
        <v>0</v>
      </c>
      <c r="K63" s="150">
        <f t="shared" si="1"/>
        <v>0</v>
      </c>
      <c r="L63" s="71"/>
      <c r="M63" s="71"/>
      <c r="N63" s="71"/>
      <c r="O63" s="71"/>
      <c r="P63" s="71"/>
      <c r="Q63" s="71"/>
      <c r="R63" s="71"/>
      <c r="S63" s="71"/>
      <c r="T63" s="163"/>
    </row>
    <row r="64" spans="2:20" ht="12" x14ac:dyDescent="0.2">
      <c r="B64" s="69"/>
      <c r="C64" s="171"/>
      <c r="D64" s="126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65" t="str">
        <f>IFERROR(VLOOKUP(D64,BD!$B:$D,3,FALSE),"")</f>
        <v/>
      </c>
      <c r="I64" s="165" t="str">
        <f>IFERROR(VLOOKUP(E64,BD!$B:$D,3,FALSE),"")</f>
        <v/>
      </c>
      <c r="J64" s="149">
        <f>IF(COUNT(L64:T64)&gt;=5,SUM(LARGE(L64:T64,{1,2,3,4,5})),IF(COUNT(L64:T64)=4,SUM(LARGE(L64:T64,{1,2,3,4})),IF(COUNT(L64:T64)=3,SUM(LARGE(L64:T64,{1,2,3})),IF(COUNT(L64:T64)=2,SUM(LARGE(L64:T64,{1,2})),IF(COUNT(L64:T64)=1,SUM(LARGE(L64:T64,{1})),0)))))</f>
        <v>0</v>
      </c>
      <c r="K64" s="150">
        <f t="shared" si="1"/>
        <v>0</v>
      </c>
      <c r="L64" s="71"/>
      <c r="M64" s="71"/>
      <c r="N64" s="71"/>
      <c r="O64" s="71"/>
      <c r="P64" s="71"/>
      <c r="Q64" s="71"/>
      <c r="R64" s="71"/>
      <c r="S64" s="71"/>
      <c r="T64" s="163"/>
    </row>
    <row r="65" spans="2:20" ht="12" x14ac:dyDescent="0.2">
      <c r="B65" s="69"/>
      <c r="C65" s="171"/>
      <c r="D65" s="126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65" t="str">
        <f>IFERROR(VLOOKUP(D65,BD!$B:$D,3,FALSE),"")</f>
        <v/>
      </c>
      <c r="I65" s="165" t="str">
        <f>IFERROR(VLOOKUP(E65,BD!$B:$D,3,FALSE),"")</f>
        <v/>
      </c>
      <c r="J65" s="149">
        <f>IF(COUNT(L65:T65)&gt;=5,SUM(LARGE(L65:T65,{1,2,3,4,5})),IF(COUNT(L65:T65)=4,SUM(LARGE(L65:T65,{1,2,3,4})),IF(COUNT(L65:T65)=3,SUM(LARGE(L65:T65,{1,2,3})),IF(COUNT(L65:T65)=2,SUM(LARGE(L65:T65,{1,2})),IF(COUNT(L65:T65)=1,SUM(LARGE(L65:T65,{1})),0)))))</f>
        <v>0</v>
      </c>
      <c r="K65" s="150">
        <f t="shared" si="1"/>
        <v>0</v>
      </c>
      <c r="L65" s="71"/>
      <c r="M65" s="71"/>
      <c r="N65" s="71"/>
      <c r="O65" s="71"/>
      <c r="P65" s="71"/>
      <c r="Q65" s="71"/>
      <c r="R65" s="71"/>
      <c r="S65" s="71"/>
      <c r="T65" s="163"/>
    </row>
    <row r="66" spans="2:20" ht="12" x14ac:dyDescent="0.2">
      <c r="B66" s="69"/>
      <c r="C66" s="171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65" t="str">
        <f>IFERROR(VLOOKUP(D66,BD!$B:$D,3,FALSE),"")</f>
        <v/>
      </c>
      <c r="I66" s="165" t="str">
        <f>IFERROR(VLOOKUP(E66,BD!$B:$D,3,FALSE),"")</f>
        <v/>
      </c>
      <c r="J66" s="149">
        <f>IF(COUNT(L66:T66)&gt;=5,SUM(LARGE(L66:T66,{1,2,3,4,5})),IF(COUNT(L66:T66)=4,SUM(LARGE(L66:T66,{1,2,3,4})),IF(COUNT(L66:T66)=3,SUM(LARGE(L66:T66,{1,2,3})),IF(COUNT(L66:T66)=2,SUM(LARGE(L66:T66,{1,2})),IF(COUNT(L66:T66)=1,SUM(LARGE(L66:T66,{1})),0)))))</f>
        <v>0</v>
      </c>
      <c r="K66" s="150">
        <f t="shared" si="1"/>
        <v>0</v>
      </c>
      <c r="L66" s="71"/>
      <c r="M66" s="71"/>
      <c r="N66" s="71"/>
      <c r="O66" s="71"/>
      <c r="P66" s="71"/>
      <c r="Q66" s="71"/>
      <c r="R66" s="71"/>
      <c r="S66" s="71"/>
      <c r="T66" s="163"/>
    </row>
    <row r="67" spans="2:20" ht="12" x14ac:dyDescent="0.2">
      <c r="B67" s="69"/>
      <c r="C67" s="171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65" t="str">
        <f>IFERROR(VLOOKUP(D67,BD!$B:$D,3,FALSE),"")</f>
        <v/>
      </c>
      <c r="I67" s="165" t="str">
        <f>IFERROR(VLOOKUP(E67,BD!$B:$D,3,FALSE),"")</f>
        <v/>
      </c>
      <c r="J67" s="149">
        <f>IF(COUNT(L67:T67)&gt;=5,SUM(LARGE(L67:T67,{1,2,3,4,5})),IF(COUNT(L67:T67)=4,SUM(LARGE(L67:T67,{1,2,3,4})),IF(COUNT(L67:T67)=3,SUM(LARGE(L67:T67,{1,2,3})),IF(COUNT(L67:T67)=2,SUM(LARGE(L67:T67,{1,2})),IF(COUNT(L67:T67)=1,SUM(LARGE(L67:T67,{1})),0)))))</f>
        <v>0</v>
      </c>
      <c r="K67" s="150">
        <f t="shared" si="1"/>
        <v>0</v>
      </c>
      <c r="L67" s="71"/>
      <c r="M67" s="71"/>
      <c r="N67" s="71"/>
      <c r="O67" s="71"/>
      <c r="P67" s="71"/>
      <c r="Q67" s="71"/>
      <c r="R67" s="71"/>
      <c r="S67" s="71"/>
      <c r="T67" s="163"/>
    </row>
    <row r="68" spans="2:20" ht="12" x14ac:dyDescent="0.2">
      <c r="B68" s="69"/>
      <c r="C68" s="171"/>
      <c r="D68" s="126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65" t="str">
        <f>IFERROR(VLOOKUP(D68,BD!$B:$D,3,FALSE),"")</f>
        <v/>
      </c>
      <c r="I68" s="165" t="str">
        <f>IFERROR(VLOOKUP(E68,BD!$B:$D,3,FALSE),"")</f>
        <v/>
      </c>
      <c r="J68" s="149">
        <f>IF(COUNT(L68:T68)&gt;=5,SUM(LARGE(L68:T68,{1,2,3,4,5})),IF(COUNT(L68:T68)=4,SUM(LARGE(L68:T68,{1,2,3,4})),IF(COUNT(L68:T68)=3,SUM(LARGE(L68:T68,{1,2,3})),IF(COUNT(L68:T68)=2,SUM(LARGE(L68:T68,{1,2})),IF(COUNT(L68:T68)=1,SUM(LARGE(L68:T68,{1})),0)))))</f>
        <v>0</v>
      </c>
      <c r="K68" s="150">
        <f t="shared" si="1"/>
        <v>0</v>
      </c>
      <c r="L68" s="71"/>
      <c r="M68" s="71"/>
      <c r="N68" s="71"/>
      <c r="O68" s="71"/>
      <c r="P68" s="71"/>
      <c r="Q68" s="71"/>
      <c r="R68" s="71"/>
      <c r="S68" s="71"/>
      <c r="T68" s="163"/>
    </row>
    <row r="69" spans="2:20" ht="12" x14ac:dyDescent="0.2">
      <c r="B69" s="69"/>
      <c r="C69" s="171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65" t="str">
        <f>IFERROR(VLOOKUP(D69,BD!$B:$D,3,FALSE),"")</f>
        <v/>
      </c>
      <c r="I69" s="165" t="str">
        <f>IFERROR(VLOOKUP(E69,BD!$B:$D,3,FALSE),"")</f>
        <v/>
      </c>
      <c r="J69" s="149">
        <f>IF(COUNT(L69:T69)&gt;=5,SUM(LARGE(L69:T69,{1,2,3,4,5})),IF(COUNT(L69:T69)=4,SUM(LARGE(L69:T69,{1,2,3,4})),IF(COUNT(L69:T69)=3,SUM(LARGE(L69:T69,{1,2,3})),IF(COUNT(L69:T69)=2,SUM(LARGE(L69:T69,{1,2})),IF(COUNT(L69:T69)=1,SUM(LARGE(L69:T69,{1})),0)))))</f>
        <v>0</v>
      </c>
      <c r="K69" s="150">
        <f t="shared" si="1"/>
        <v>0</v>
      </c>
      <c r="L69" s="71"/>
      <c r="M69" s="71"/>
      <c r="N69" s="71"/>
      <c r="O69" s="71"/>
      <c r="P69" s="71"/>
      <c r="Q69" s="71"/>
      <c r="R69" s="71"/>
      <c r="S69" s="71"/>
      <c r="T69" s="163"/>
    </row>
    <row r="70" spans="2:20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74"/>
      <c r="T70" s="163"/>
    </row>
    <row r="71" spans="2:20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30</v>
      </c>
      <c r="N71" s="102">
        <f>SM!J$41</f>
        <v>25</v>
      </c>
      <c r="O71" s="102">
        <f>SM!K$41</f>
        <v>22</v>
      </c>
      <c r="P71" s="102">
        <f>SM!L$41</f>
        <v>10</v>
      </c>
      <c r="Q71" s="102">
        <f>SM!M$41</f>
        <v>6</v>
      </c>
      <c r="R71" s="102">
        <f>SM!N$41</f>
        <v>2</v>
      </c>
      <c r="S71" s="102">
        <f>SM!O$41</f>
        <v>1</v>
      </c>
      <c r="T71" s="164"/>
    </row>
  </sheetData>
  <sheetProtection selectLockedCells="1" selectUnlockedCells="1"/>
  <sortState ref="D10:S54">
    <sortCondition descending="1" ref="J10:J54"/>
    <sortCondition descending="1" ref="K10:K54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9"/>
  <sheetViews>
    <sheetView showGridLines="0" topLeftCell="A59" zoomScaleNormal="100" zoomScaleSheetLayoutView="100" workbookViewId="0">
      <selection activeCell="G68" sqref="G68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55.85546875" style="49" customWidth="1"/>
    <col min="5" max="5" width="10.85546875" style="81" customWidth="1"/>
    <col min="6" max="6" width="10.85546875" style="84" customWidth="1"/>
    <col min="7" max="7" width="10.85546875" style="49" customWidth="1"/>
    <col min="8" max="8" width="10.85546875" style="81" customWidth="1"/>
    <col min="9" max="16" width="8.28515625" style="49" customWidth="1"/>
    <col min="17" max="17" width="1.85546875" style="49" customWidth="1"/>
    <col min="18" max="16384" width="9.28515625" style="49"/>
  </cols>
  <sheetData>
    <row r="1" spans="1:17" x14ac:dyDescent="0.2">
      <c r="A1" s="104"/>
    </row>
    <row r="2" spans="1:17" ht="12" x14ac:dyDescent="0.2">
      <c r="B2" s="48" t="str">
        <f>SM_S19!B2</f>
        <v>RANKING ESTADUAL - 2017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  <c r="P2" s="52"/>
    </row>
    <row r="3" spans="1:17" ht="12" x14ac:dyDescent="0.2">
      <c r="B3" s="53" t="s">
        <v>14</v>
      </c>
      <c r="D3" s="8">
        <f>SM!D3</f>
        <v>43052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  <c r="P3" s="52"/>
    </row>
    <row r="4" spans="1:17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  <c r="P4" s="52"/>
    </row>
    <row r="5" spans="1:17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61"/>
      <c r="Q5" s="162"/>
    </row>
    <row r="6" spans="1:17" ht="12" customHeight="1" x14ac:dyDescent="0.2">
      <c r="B6" s="62"/>
      <c r="C6" s="222" t="s">
        <v>1</v>
      </c>
      <c r="D6" s="222" t="str">
        <f>SM_S19!D6</f>
        <v>ATLETA</v>
      </c>
      <c r="E6" s="218" t="str">
        <f>SM_S19!E6</f>
        <v>ENTIDADE</v>
      </c>
      <c r="F6" s="227" t="s">
        <v>36</v>
      </c>
      <c r="G6" s="228" t="str">
        <f>SM_S19!G6</f>
        <v>TOTAL RK52</v>
      </c>
      <c r="H6" s="226" t="str">
        <f>SM_S19!H6</f>
        <v>Torneios</v>
      </c>
      <c r="I6" s="11" t="str">
        <f>SM!H6</f>
        <v>4o</v>
      </c>
      <c r="J6" s="11" t="str">
        <f>SM!I6</f>
        <v>1o</v>
      </c>
      <c r="K6" s="11" t="str">
        <f>SM!J6</f>
        <v>1o</v>
      </c>
      <c r="L6" s="11" t="str">
        <f>SM!K6</f>
        <v>2o</v>
      </c>
      <c r="M6" s="11" t="str">
        <f>SM!L6</f>
        <v>3o</v>
      </c>
      <c r="N6" s="11" t="str">
        <f>SM!M6</f>
        <v>2o</v>
      </c>
      <c r="O6" s="11" t="str">
        <f>SM!N6</f>
        <v>4o</v>
      </c>
      <c r="P6" s="11" t="str">
        <f>SM!O6</f>
        <v>1o</v>
      </c>
      <c r="Q6" s="163"/>
    </row>
    <row r="7" spans="1:17" ht="12" x14ac:dyDescent="0.2">
      <c r="B7" s="62"/>
      <c r="C7" s="222"/>
      <c r="D7" s="222"/>
      <c r="E7" s="218"/>
      <c r="F7" s="227"/>
      <c r="G7" s="228"/>
      <c r="H7" s="226"/>
      <c r="I7" s="12" t="str">
        <f>SM!H7</f>
        <v>EST</v>
      </c>
      <c r="J7" s="12" t="str">
        <f>SM!I7</f>
        <v>EST</v>
      </c>
      <c r="K7" s="12" t="str">
        <f>SM!J7</f>
        <v>M-CWB</v>
      </c>
      <c r="L7" s="12" t="str">
        <f>SM!K7</f>
        <v>EST</v>
      </c>
      <c r="M7" s="12" t="str">
        <f>SM!L7</f>
        <v>EST</v>
      </c>
      <c r="N7" s="12" t="str">
        <f>SM!M7</f>
        <v>M-CWB</v>
      </c>
      <c r="O7" s="12" t="str">
        <f>SM!N7</f>
        <v>EST</v>
      </c>
      <c r="P7" s="12" t="str">
        <f>SM!O7</f>
        <v>M-OES</v>
      </c>
      <c r="Q7" s="163"/>
    </row>
    <row r="8" spans="1:17" ht="12" x14ac:dyDescent="0.2">
      <c r="B8" s="64"/>
      <c r="C8" s="222"/>
      <c r="D8" s="222"/>
      <c r="E8" s="218"/>
      <c r="F8" s="227"/>
      <c r="G8" s="228"/>
      <c r="H8" s="226"/>
      <c r="I8" s="13">
        <f>SM!H8</f>
        <v>42689</v>
      </c>
      <c r="J8" s="13">
        <f>SM!I8</f>
        <v>42849</v>
      </c>
      <c r="K8" s="13">
        <f>SM!J8</f>
        <v>42884</v>
      </c>
      <c r="L8" s="13">
        <f>SM!K8</f>
        <v>42905</v>
      </c>
      <c r="M8" s="13">
        <f>SM!L8</f>
        <v>42988</v>
      </c>
      <c r="N8" s="13">
        <f>SM!M8</f>
        <v>43017</v>
      </c>
      <c r="O8" s="13">
        <f>SM!N8</f>
        <v>43045</v>
      </c>
      <c r="P8" s="13">
        <f>SM!O8</f>
        <v>43052</v>
      </c>
      <c r="Q8" s="163"/>
    </row>
    <row r="9" spans="1:17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68"/>
      <c r="Q9" s="163"/>
    </row>
    <row r="10" spans="1:17" ht="12" x14ac:dyDescent="0.2">
      <c r="B10" s="69"/>
      <c r="C10" s="63">
        <v>1</v>
      </c>
      <c r="D10" s="70" t="s">
        <v>607</v>
      </c>
      <c r="E10" s="148" t="str">
        <f>IFERROR(VLOOKUP(D10,BD!$B:$D,2,FALSE),"")</f>
        <v>ASSVP</v>
      </c>
      <c r="F10" s="165">
        <f>IFERROR(VLOOKUP(D10,BD!$B:$D,3,FALSE),"")</f>
        <v>38197</v>
      </c>
      <c r="G10" s="149">
        <f>IF(COUNT(I10:Q10)&gt;=5,SUM(LARGE(I10:Q10,{1,2,3,4,5})),IF(COUNT(I10:Q10)=4,SUM(LARGE(I10:Q10,{1,2,3,4})),IF(COUNT(I10:Q10)=3,SUM(LARGE(I10:Q10,{1,2,3})),IF(COUNT(I10:Q10)=2,SUM(LARGE(I10:Q10,{1,2})),IF(COUNT(I10:Q10)=1,SUM(LARGE(I10:Q10,{1})),0)))))</f>
        <v>5760</v>
      </c>
      <c r="H10" s="150">
        <f t="shared" ref="H10:H41" si="0">COUNT(I10:Q10)-COUNTIF(I10:Q10,"=0")</f>
        <v>5</v>
      </c>
      <c r="I10" s="71"/>
      <c r="J10" s="71">
        <v>880</v>
      </c>
      <c r="K10" s="71"/>
      <c r="L10" s="71">
        <v>1120</v>
      </c>
      <c r="M10" s="71">
        <v>1600</v>
      </c>
      <c r="N10" s="71"/>
      <c r="O10" s="71">
        <v>1600</v>
      </c>
      <c r="P10" s="71">
        <v>560</v>
      </c>
      <c r="Q10" s="163"/>
    </row>
    <row r="11" spans="1:17" ht="12" x14ac:dyDescent="0.2">
      <c r="B11" s="69"/>
      <c r="C11" s="63"/>
      <c r="D11" s="70" t="s">
        <v>423</v>
      </c>
      <c r="E11" s="243" t="s">
        <v>880</v>
      </c>
      <c r="F11" s="165">
        <f>IFERROR(VLOOKUP(D11,BD!$B:$D,3,FALSE),"")</f>
        <v>38071</v>
      </c>
      <c r="G11" s="149">
        <f>IF(COUNT(I11:Q11)&gt;=5,SUM(LARGE(I11:Q11,{1,2,3,4,5})),IF(COUNT(I11:Q11)=4,SUM(LARGE(I11:Q11,{1,2,3,4})),IF(COUNT(I11:Q11)=3,SUM(LARGE(I11:Q11,{1,2,3})),IF(COUNT(I11:Q11)=2,SUM(LARGE(I11:Q11,{1,2})),IF(COUNT(I11:Q11)=1,SUM(LARGE(I11:Q11,{1})),0)))))</f>
        <v>5760</v>
      </c>
      <c r="H11" s="150">
        <f t="shared" si="0"/>
        <v>5</v>
      </c>
      <c r="I11" s="71"/>
      <c r="J11" s="71">
        <v>1360</v>
      </c>
      <c r="K11" s="71"/>
      <c r="L11" s="71">
        <v>880</v>
      </c>
      <c r="M11" s="71">
        <v>1360</v>
      </c>
      <c r="N11" s="71"/>
      <c r="O11" s="71">
        <v>1360</v>
      </c>
      <c r="P11" s="71">
        <v>800</v>
      </c>
      <c r="Q11" s="163"/>
    </row>
    <row r="12" spans="1:17" ht="12" x14ac:dyDescent="0.2">
      <c r="B12" s="69"/>
      <c r="C12" s="190">
        <v>3</v>
      </c>
      <c r="D12" s="126" t="s">
        <v>171</v>
      </c>
      <c r="E12" s="148" t="str">
        <f>IFERROR(VLOOKUP(D12,BD!$B:$D,2,FALSE),"")</f>
        <v>GRESFI</v>
      </c>
      <c r="F12" s="165">
        <f>IFERROR(VLOOKUP(D12,BD!$B:$D,3,FALSE),"")</f>
        <v>37646</v>
      </c>
      <c r="G12" s="149">
        <f>IF(COUNT(I12:Q12)&gt;=5,SUM(LARGE(I12:Q12,{1,2,3,4,5})),IF(COUNT(I12:Q12)=4,SUM(LARGE(I12:Q12,{1,2,3,4})),IF(COUNT(I12:Q12)=3,SUM(LARGE(I12:Q12,{1,2,3})),IF(COUNT(I12:Q12)=2,SUM(LARGE(I12:Q12,{1,2})),IF(COUNT(I12:Q12)=1,SUM(LARGE(I12:Q12,{1})),0)))))</f>
        <v>4080</v>
      </c>
      <c r="H12" s="150">
        <f t="shared" si="0"/>
        <v>3</v>
      </c>
      <c r="I12" s="71"/>
      <c r="J12" s="71">
        <v>1600</v>
      </c>
      <c r="K12" s="71"/>
      <c r="L12" s="71">
        <v>1360</v>
      </c>
      <c r="M12" s="71">
        <v>1120</v>
      </c>
      <c r="N12" s="71"/>
      <c r="O12" s="71"/>
      <c r="P12" s="71"/>
      <c r="Q12" s="163"/>
    </row>
    <row r="13" spans="1:17" ht="12" x14ac:dyDescent="0.2">
      <c r="B13" s="69"/>
      <c r="C13" s="190">
        <v>4</v>
      </c>
      <c r="D13" s="70" t="s">
        <v>742</v>
      </c>
      <c r="E13" s="148" t="str">
        <f>IFERROR(VLOOKUP(D13,BD!$B:$D,2,FALSE),"")</f>
        <v>BME</v>
      </c>
      <c r="F13" s="165">
        <f>IFERROR(VLOOKUP(D13,BD!$B:$D,3,FALSE),"")</f>
        <v>38043</v>
      </c>
      <c r="G13" s="149">
        <f>IF(COUNT(I13:Q13)&gt;=5,SUM(LARGE(I13:Q13,{1,2,3,4,5})),IF(COUNT(I13:Q13)=4,SUM(LARGE(I13:Q13,{1,2,3,4})),IF(COUNT(I13:Q13)=3,SUM(LARGE(I13:Q13,{1,2,3})),IF(COUNT(I13:Q13)=2,SUM(LARGE(I13:Q13,{1,2})),IF(COUNT(I13:Q13)=1,SUM(LARGE(I13:Q13,{1})),0)))))</f>
        <v>4000</v>
      </c>
      <c r="H13" s="150">
        <f t="shared" si="0"/>
        <v>6</v>
      </c>
      <c r="I13" s="71"/>
      <c r="J13" s="71">
        <v>400</v>
      </c>
      <c r="K13" s="71">
        <v>800</v>
      </c>
      <c r="L13" s="71">
        <v>640</v>
      </c>
      <c r="M13" s="71">
        <v>880</v>
      </c>
      <c r="N13" s="71">
        <v>560</v>
      </c>
      <c r="O13" s="71">
        <v>1120</v>
      </c>
      <c r="P13" s="71"/>
      <c r="Q13" s="163"/>
    </row>
    <row r="14" spans="1:17" ht="12" x14ac:dyDescent="0.2">
      <c r="B14" s="69"/>
      <c r="C14" s="190">
        <v>5</v>
      </c>
      <c r="D14" s="70" t="s">
        <v>739</v>
      </c>
      <c r="E14" s="148" t="str">
        <f>IFERROR(VLOOKUP(D14,BD!$B:$D,2,FALSE),"")</f>
        <v>BME</v>
      </c>
      <c r="F14" s="165">
        <f>IFERROR(VLOOKUP(D14,BD!$B:$D,3,FALSE),"")</f>
        <v>37823</v>
      </c>
      <c r="G14" s="149">
        <f>IF(COUNT(I14:Q14)&gt;=5,SUM(LARGE(I14:Q14,{1,2,3,4,5})),IF(COUNT(I14:Q14)=4,SUM(LARGE(I14:Q14,{1,2,3,4})),IF(COUNT(I14:Q14)=3,SUM(LARGE(I14:Q14,{1,2,3})),IF(COUNT(I14:Q14)=2,SUM(LARGE(I14:Q14,{1,2})),IF(COUNT(I14:Q14)=1,SUM(LARGE(I14:Q14,{1})),0)))))</f>
        <v>3360</v>
      </c>
      <c r="H14" s="150">
        <f t="shared" si="0"/>
        <v>7</v>
      </c>
      <c r="I14" s="71">
        <v>640</v>
      </c>
      <c r="J14" s="71">
        <v>320</v>
      </c>
      <c r="K14" s="71">
        <v>560</v>
      </c>
      <c r="L14" s="71">
        <v>640</v>
      </c>
      <c r="M14" s="71">
        <v>640</v>
      </c>
      <c r="N14" s="71">
        <v>560</v>
      </c>
      <c r="O14" s="71">
        <v>880</v>
      </c>
      <c r="P14" s="71"/>
      <c r="Q14" s="163"/>
    </row>
    <row r="15" spans="1:17" ht="12" x14ac:dyDescent="0.2">
      <c r="B15" s="69"/>
      <c r="C15" s="190">
        <v>6</v>
      </c>
      <c r="D15" s="70" t="s">
        <v>740</v>
      </c>
      <c r="E15" s="148" t="str">
        <f>IFERROR(VLOOKUP(D15,BD!$B:$D,2,FALSE),"")</f>
        <v>BME</v>
      </c>
      <c r="F15" s="165">
        <f>IFERROR(VLOOKUP(D15,BD!$B:$D,3,FALSE),"")</f>
        <v>38048</v>
      </c>
      <c r="G15" s="149">
        <f>IF(COUNT(I15:Q15)&gt;=5,SUM(LARGE(I15:Q15,{1,2,3,4,5})),IF(COUNT(I15:Q15)=4,SUM(LARGE(I15:Q15,{1,2,3,4})),IF(COUNT(I15:Q15)=3,SUM(LARGE(I15:Q15,{1,2,3})),IF(COUNT(I15:Q15)=2,SUM(LARGE(I15:Q15,{1,2})),IF(COUNT(I15:Q15)=1,SUM(LARGE(I15:Q15,{1})),0)))))</f>
        <v>3320</v>
      </c>
      <c r="H15" s="150">
        <f t="shared" si="0"/>
        <v>6</v>
      </c>
      <c r="I15" s="71"/>
      <c r="J15" s="71">
        <v>640</v>
      </c>
      <c r="K15" s="71">
        <v>680</v>
      </c>
      <c r="L15" s="71">
        <v>320</v>
      </c>
      <c r="M15" s="71">
        <v>880</v>
      </c>
      <c r="N15" s="71">
        <v>800</v>
      </c>
      <c r="O15" s="71">
        <v>160</v>
      </c>
      <c r="P15" s="71"/>
      <c r="Q15" s="163"/>
    </row>
    <row r="16" spans="1:17" ht="12" x14ac:dyDescent="0.2">
      <c r="B16" s="69"/>
      <c r="C16" s="190">
        <v>7</v>
      </c>
      <c r="D16" s="70" t="s">
        <v>182</v>
      </c>
      <c r="E16" s="243" t="s">
        <v>880</v>
      </c>
      <c r="F16" s="165">
        <f>IFERROR(VLOOKUP(D16,BD!$B:$D,3,FALSE),"")</f>
        <v>37761</v>
      </c>
      <c r="G16" s="149">
        <f>IF(COUNT(I16:Q16)&gt;=5,SUM(LARGE(I16:Q16,{1,2,3,4,5})),IF(COUNT(I16:Q16)=4,SUM(LARGE(I16:Q16,{1,2,3,4})),IF(COUNT(I16:Q16)=3,SUM(LARGE(I16:Q16,{1,2,3})),IF(COUNT(I16:Q16)=2,SUM(LARGE(I16:Q16,{1,2})),IF(COUNT(I16:Q16)=1,SUM(LARGE(I16:Q16,{1})),0)))))</f>
        <v>3320</v>
      </c>
      <c r="H16" s="150">
        <f t="shared" si="0"/>
        <v>4</v>
      </c>
      <c r="I16" s="71"/>
      <c r="J16" s="71">
        <v>880</v>
      </c>
      <c r="K16" s="71"/>
      <c r="L16" s="71">
        <v>880</v>
      </c>
      <c r="M16" s="71"/>
      <c r="N16" s="71"/>
      <c r="O16" s="71">
        <v>880</v>
      </c>
      <c r="P16" s="71">
        <v>680</v>
      </c>
      <c r="Q16" s="163"/>
    </row>
    <row r="17" spans="2:17" ht="12" x14ac:dyDescent="0.2">
      <c r="B17" s="69"/>
      <c r="C17" s="190">
        <v>8</v>
      </c>
      <c r="D17" s="126" t="s">
        <v>822</v>
      </c>
      <c r="E17" s="148" t="str">
        <f>IFERROR(VLOOKUP(D17,BD!$B:$D,2,FALSE),"")</f>
        <v>ASSVP</v>
      </c>
      <c r="F17" s="165">
        <f>IFERROR(VLOOKUP(D17,BD!$B:$D,3,FALSE),"")</f>
        <v>38014</v>
      </c>
      <c r="G17" s="149">
        <f>IF(COUNT(I17:Q17)&gt;=5,SUM(LARGE(I17:Q17,{1,2,3,4,5})),IF(COUNT(I17:Q17)=4,SUM(LARGE(I17:Q17,{1,2,3,4})),IF(COUNT(I17:Q17)=3,SUM(LARGE(I17:Q17,{1,2,3})),IF(COUNT(I17:Q17)=2,SUM(LARGE(I17:Q17,{1,2})),IF(COUNT(I17:Q17)=1,SUM(LARGE(I17:Q17,{1})),0)))))</f>
        <v>2920</v>
      </c>
      <c r="H17" s="150">
        <f t="shared" si="0"/>
        <v>5</v>
      </c>
      <c r="I17" s="71"/>
      <c r="J17" s="71">
        <v>640</v>
      </c>
      <c r="K17" s="71"/>
      <c r="L17" s="71">
        <v>320</v>
      </c>
      <c r="M17" s="71">
        <v>640</v>
      </c>
      <c r="N17" s="71"/>
      <c r="O17" s="71">
        <v>880</v>
      </c>
      <c r="P17" s="71">
        <v>440</v>
      </c>
      <c r="Q17" s="163"/>
    </row>
    <row r="18" spans="2:17" ht="12" x14ac:dyDescent="0.2">
      <c r="B18" s="69"/>
      <c r="C18" s="190">
        <v>9</v>
      </c>
      <c r="D18" s="70" t="s">
        <v>747</v>
      </c>
      <c r="E18" s="148" t="str">
        <f>IFERROR(VLOOKUP(D18,BD!$B:$D,2,FALSE),"")</f>
        <v>BME</v>
      </c>
      <c r="F18" s="165">
        <f>IFERROR(VLOOKUP(D18,BD!$B:$D,3,FALSE),"")</f>
        <v>38050</v>
      </c>
      <c r="G18" s="149">
        <f>IF(COUNT(I18:Q18)&gt;=5,SUM(LARGE(I18:Q18,{1,2,3,4,5})),IF(COUNT(I18:Q18)=4,SUM(LARGE(I18:Q18,{1,2,3,4})),IF(COUNT(I18:Q18)=3,SUM(LARGE(I18:Q18,{1,2,3})),IF(COUNT(I18:Q18)=2,SUM(LARGE(I18:Q18,{1,2})),IF(COUNT(I18:Q18)=1,SUM(LARGE(I18:Q18,{1})),0)))))</f>
        <v>2840</v>
      </c>
      <c r="H18" s="150">
        <f t="shared" si="0"/>
        <v>5</v>
      </c>
      <c r="I18" s="71"/>
      <c r="J18" s="71">
        <v>320</v>
      </c>
      <c r="K18" s="71">
        <v>560</v>
      </c>
      <c r="L18" s="71">
        <v>400</v>
      </c>
      <c r="M18" s="71"/>
      <c r="N18" s="71">
        <v>680</v>
      </c>
      <c r="O18" s="71">
        <v>880</v>
      </c>
      <c r="P18" s="71"/>
      <c r="Q18" s="163"/>
    </row>
    <row r="19" spans="2:17" ht="12" x14ac:dyDescent="0.2">
      <c r="B19" s="69"/>
      <c r="C19" s="190">
        <v>10</v>
      </c>
      <c r="D19" s="125" t="s">
        <v>827</v>
      </c>
      <c r="E19" s="148" t="str">
        <f>IFERROR(VLOOKUP(D19,BD!$B:$D,2,FALSE),"")</f>
        <v>CC</v>
      </c>
      <c r="F19" s="165">
        <f>IFERROR(VLOOKUP(D19,BD!$B:$D,3,FALSE),"")</f>
        <v>38322</v>
      </c>
      <c r="G19" s="149">
        <f>IF(COUNT(I19:Q19)&gt;=5,SUM(LARGE(I19:Q19,{1,2,3,4,5})),IF(COUNT(I19:Q19)=4,SUM(LARGE(I19:Q19,{1,2,3,4})),IF(COUNT(I19:Q19)=3,SUM(LARGE(I19:Q19,{1,2,3})),IF(COUNT(I19:Q19)=2,SUM(LARGE(I19:Q19,{1,2})),IF(COUNT(I19:Q19)=1,SUM(LARGE(I19:Q19,{1})),0)))))</f>
        <v>2800</v>
      </c>
      <c r="H19" s="150">
        <f t="shared" si="0"/>
        <v>5</v>
      </c>
      <c r="I19" s="71"/>
      <c r="J19" s="71"/>
      <c r="K19" s="71">
        <v>440</v>
      </c>
      <c r="L19" s="71">
        <v>640</v>
      </c>
      <c r="M19" s="71">
        <v>640</v>
      </c>
      <c r="N19" s="71">
        <v>440</v>
      </c>
      <c r="O19" s="71">
        <v>640</v>
      </c>
      <c r="P19" s="71"/>
      <c r="Q19" s="163"/>
    </row>
    <row r="20" spans="2:17" ht="12" x14ac:dyDescent="0.2">
      <c r="B20" s="69"/>
      <c r="C20" s="190">
        <v>11</v>
      </c>
      <c r="D20" s="70" t="s">
        <v>807</v>
      </c>
      <c r="E20" s="148" t="str">
        <f>IFERROR(VLOOKUP(D20,BD!$B:$D,2,FALSE),"")</f>
        <v>ZARDO</v>
      </c>
      <c r="F20" s="165">
        <f>IFERROR(VLOOKUP(D20,BD!$B:$D,3,FALSE),"")</f>
        <v>37803</v>
      </c>
      <c r="G20" s="149">
        <f>IF(COUNT(I20:Q20)&gt;=5,SUM(LARGE(I20:Q20,{1,2,3,4,5})),IF(COUNT(I20:Q20)=4,SUM(LARGE(I20:Q20,{1,2,3,4})),IF(COUNT(I20:Q20)=3,SUM(LARGE(I20:Q20,{1,2,3})),IF(COUNT(I20:Q20)=2,SUM(LARGE(I20:Q20,{1,2})),IF(COUNT(I20:Q20)=1,SUM(LARGE(I20:Q20,{1})),0)))))</f>
        <v>2760</v>
      </c>
      <c r="H20" s="150">
        <f t="shared" si="0"/>
        <v>6</v>
      </c>
      <c r="I20" s="71">
        <v>400</v>
      </c>
      <c r="J20" s="71"/>
      <c r="K20" s="71">
        <v>200</v>
      </c>
      <c r="L20" s="71">
        <v>400</v>
      </c>
      <c r="M20" s="71">
        <v>880</v>
      </c>
      <c r="N20" s="71">
        <v>440</v>
      </c>
      <c r="O20" s="71">
        <v>640</v>
      </c>
      <c r="P20" s="71"/>
      <c r="Q20" s="163"/>
    </row>
    <row r="21" spans="2:17" ht="12" x14ac:dyDescent="0.2">
      <c r="B21" s="69"/>
      <c r="C21" s="190">
        <v>12</v>
      </c>
      <c r="D21" s="70" t="s">
        <v>170</v>
      </c>
      <c r="E21" s="148" t="str">
        <f>IFERROR(VLOOKUP(D21,BD!$B:$D,2,FALSE),"")</f>
        <v>ACENB</v>
      </c>
      <c r="F21" s="165">
        <f>IFERROR(VLOOKUP(D21,BD!$B:$D,3,FALSE),"")</f>
        <v>37813</v>
      </c>
      <c r="G21" s="149">
        <f>IF(COUNT(I21:Q21)&gt;=5,SUM(LARGE(I21:Q21,{1,2,3,4,5})),IF(COUNT(I21:Q21)=4,SUM(LARGE(I21:Q21,{1,2,3,4})),IF(COUNT(I21:Q21)=3,SUM(LARGE(I21:Q21,{1,2,3})),IF(COUNT(I21:Q21)=2,SUM(LARGE(I21:Q21,{1,2})),IF(COUNT(I21:Q21)=1,SUM(LARGE(I21:Q21,{1})),0)))))</f>
        <v>2640</v>
      </c>
      <c r="H21" s="150">
        <f t="shared" si="0"/>
        <v>3</v>
      </c>
      <c r="I21" s="71"/>
      <c r="J21" s="71">
        <v>880</v>
      </c>
      <c r="K21" s="71"/>
      <c r="L21" s="71">
        <v>640</v>
      </c>
      <c r="M21" s="71">
        <v>1120</v>
      </c>
      <c r="N21" s="71"/>
      <c r="O21" s="71"/>
      <c r="P21" s="71"/>
      <c r="Q21" s="163"/>
    </row>
    <row r="22" spans="2:17" ht="12" x14ac:dyDescent="0.2">
      <c r="B22" s="69"/>
      <c r="C22" s="190"/>
      <c r="D22" s="70" t="s">
        <v>220</v>
      </c>
      <c r="E22" s="148" t="str">
        <f>IFERROR(VLOOKUP(D22,BD!$B:$D,2,FALSE),"")</f>
        <v>REALEZA</v>
      </c>
      <c r="F22" s="165">
        <f>IFERROR(VLOOKUP(D22,BD!$B:$D,3,FALSE),"")</f>
        <v>37778</v>
      </c>
      <c r="G22" s="149">
        <f>IF(COUNT(I22:Q22)&gt;=5,SUM(LARGE(I22:Q22,{1,2,3,4,5})),IF(COUNT(I22:Q22)=4,SUM(LARGE(I22:Q22,{1,2,3,4})),IF(COUNT(I22:Q22)=3,SUM(LARGE(I22:Q22,{1,2,3})),IF(COUNT(I22:Q22)=2,SUM(LARGE(I22:Q22,{1,2})),IF(COUNT(I22:Q22)=1,SUM(LARGE(I22:Q22,{1})),0)))))</f>
        <v>2640</v>
      </c>
      <c r="H22" s="150">
        <f t="shared" si="0"/>
        <v>3</v>
      </c>
      <c r="I22" s="71">
        <v>400</v>
      </c>
      <c r="J22" s="71">
        <v>1120</v>
      </c>
      <c r="K22" s="71"/>
      <c r="L22" s="71">
        <v>1120</v>
      </c>
      <c r="M22" s="71"/>
      <c r="N22" s="71"/>
      <c r="O22" s="71"/>
      <c r="P22" s="71"/>
      <c r="Q22" s="163"/>
    </row>
    <row r="23" spans="2:17" ht="12" x14ac:dyDescent="0.2">
      <c r="B23" s="69"/>
      <c r="C23" s="190"/>
      <c r="D23" s="70" t="s">
        <v>404</v>
      </c>
      <c r="E23" s="148" t="str">
        <f>IFERROR(VLOOKUP(D23,BD!$B:$D,2,FALSE),"")</f>
        <v>PALOTINA</v>
      </c>
      <c r="F23" s="165">
        <f>IFERROR(VLOOKUP(D23,BD!$B:$D,3,FALSE),"")</f>
        <v>38094</v>
      </c>
      <c r="G23" s="149">
        <f>IF(COUNT(I23:Q23)&gt;=5,SUM(LARGE(I23:Q23,{1,2,3,4,5})),IF(COUNT(I23:Q23)=4,SUM(LARGE(I23:Q23,{1,2,3,4})),IF(COUNT(I23:Q23)=3,SUM(LARGE(I23:Q23,{1,2,3})),IF(COUNT(I23:Q23)=2,SUM(LARGE(I23:Q23,{1,2})),IF(COUNT(I23:Q23)=1,SUM(LARGE(I23:Q23,{1})),0)))))</f>
        <v>2640</v>
      </c>
      <c r="H23" s="150">
        <f t="shared" si="0"/>
        <v>3</v>
      </c>
      <c r="I23" s="71"/>
      <c r="J23" s="71">
        <v>880</v>
      </c>
      <c r="K23" s="71"/>
      <c r="L23" s="71">
        <v>640</v>
      </c>
      <c r="M23" s="71"/>
      <c r="N23" s="71"/>
      <c r="O23" s="71">
        <v>1120</v>
      </c>
      <c r="P23" s="71"/>
      <c r="Q23" s="163"/>
    </row>
    <row r="24" spans="2:17" ht="12" x14ac:dyDescent="0.2">
      <c r="B24" s="69"/>
      <c r="C24" s="190">
        <v>15</v>
      </c>
      <c r="D24" s="70" t="s">
        <v>221</v>
      </c>
      <c r="E24" s="148" t="str">
        <f>IFERROR(VLOOKUP(D24,BD!$B:$D,2,FALSE),"")</f>
        <v>PALOTINA</v>
      </c>
      <c r="F24" s="165">
        <f>IFERROR(VLOOKUP(D24,BD!$B:$D,3,FALSE),"")</f>
        <v>37725</v>
      </c>
      <c r="G24" s="149">
        <f>IF(COUNT(I24:Q24)&gt;=5,SUM(LARGE(I24:Q24,{1,2,3,4,5})),IF(COUNT(I24:Q24)=4,SUM(LARGE(I24:Q24,{1,2,3,4})),IF(COUNT(I24:Q24)=3,SUM(LARGE(I24:Q24,{1,2,3})),IF(COUNT(I24:Q24)=2,SUM(LARGE(I24:Q24,{1,2})),IF(COUNT(I24:Q24)=1,SUM(LARGE(I24:Q24,{1})),0)))))</f>
        <v>2600</v>
      </c>
      <c r="H24" s="150">
        <f t="shared" si="0"/>
        <v>4</v>
      </c>
      <c r="I24" s="71">
        <v>640</v>
      </c>
      <c r="J24" s="71">
        <v>640</v>
      </c>
      <c r="K24" s="71"/>
      <c r="L24" s="71">
        <v>880</v>
      </c>
      <c r="M24" s="71"/>
      <c r="N24" s="71"/>
      <c r="O24" s="71"/>
      <c r="P24" s="71">
        <v>440</v>
      </c>
      <c r="Q24" s="163"/>
    </row>
    <row r="25" spans="2:17" ht="12" x14ac:dyDescent="0.2">
      <c r="B25" s="69"/>
      <c r="C25" s="190">
        <v>16</v>
      </c>
      <c r="D25" s="70" t="s">
        <v>289</v>
      </c>
      <c r="E25" s="148" t="str">
        <f>IFERROR(VLOOKUP(D25,BD!$B:$D,2,FALSE),"")</f>
        <v>CC</v>
      </c>
      <c r="F25" s="165">
        <f>IFERROR(VLOOKUP(D25,BD!$B:$D,3,FALSE),"")</f>
        <v>37757</v>
      </c>
      <c r="G25" s="149">
        <f>IF(COUNT(I25:Q25)&gt;=5,SUM(LARGE(I25:Q25,{1,2,3,4,5})),IF(COUNT(I25:Q25)=4,SUM(LARGE(I25:Q25,{1,2,3,4})),IF(COUNT(I25:Q25)=3,SUM(LARGE(I25:Q25,{1,2,3})),IF(COUNT(I25:Q25)=2,SUM(LARGE(I25:Q25,{1,2})),IF(COUNT(I25:Q25)=1,SUM(LARGE(I25:Q25,{1})),0)))))</f>
        <v>2480</v>
      </c>
      <c r="H25" s="150">
        <f t="shared" si="0"/>
        <v>2</v>
      </c>
      <c r="I25" s="71">
        <v>880</v>
      </c>
      <c r="J25" s="71"/>
      <c r="K25" s="71"/>
      <c r="L25" s="71">
        <v>1600</v>
      </c>
      <c r="M25" s="71"/>
      <c r="N25" s="71"/>
      <c r="O25" s="71"/>
      <c r="P25" s="71"/>
      <c r="Q25" s="163"/>
    </row>
    <row r="26" spans="2:17" ht="12" x14ac:dyDescent="0.2">
      <c r="B26" s="69"/>
      <c r="C26" s="190">
        <v>17</v>
      </c>
      <c r="D26" s="126" t="s">
        <v>606</v>
      </c>
      <c r="E26" s="148" t="str">
        <f>IFERROR(VLOOKUP(D26,BD!$B:$D,2,FALSE),"")</f>
        <v>PALOTINA</v>
      </c>
      <c r="F26" s="165">
        <f>IFERROR(VLOOKUP(D26,BD!$B:$D,3,FALSE),"")</f>
        <v>37725</v>
      </c>
      <c r="G26" s="149">
        <f>IF(COUNT(I26:Q26)&gt;=5,SUM(LARGE(I26:Q26,{1,2,3,4,5})),IF(COUNT(I26:Q26)=4,SUM(LARGE(I26:Q26,{1,2,3,4})),IF(COUNT(I26:Q26)=3,SUM(LARGE(I26:Q26,{1,2,3})),IF(COUNT(I26:Q26)=2,SUM(LARGE(I26:Q26,{1,2})),IF(COUNT(I26:Q26)=1,SUM(LARGE(I26:Q26,{1})),0)))))</f>
        <v>2320</v>
      </c>
      <c r="H26" s="150">
        <f t="shared" si="0"/>
        <v>4</v>
      </c>
      <c r="I26" s="71">
        <v>640</v>
      </c>
      <c r="J26" s="71">
        <v>640</v>
      </c>
      <c r="K26" s="71"/>
      <c r="L26" s="71">
        <v>880</v>
      </c>
      <c r="M26" s="71"/>
      <c r="N26" s="71"/>
      <c r="O26" s="71">
        <v>160</v>
      </c>
      <c r="P26" s="71"/>
      <c r="Q26" s="163"/>
    </row>
    <row r="27" spans="2:17" ht="12" x14ac:dyDescent="0.2">
      <c r="B27" s="69"/>
      <c r="C27" s="190">
        <v>18</v>
      </c>
      <c r="D27" s="126" t="s">
        <v>738</v>
      </c>
      <c r="E27" s="148" t="str">
        <f>IFERROR(VLOOKUP(D27,BD!$B:$D,2,FALSE),"")</f>
        <v>BME</v>
      </c>
      <c r="F27" s="165">
        <f>IFERROR(VLOOKUP(D27,BD!$B:$D,3,FALSE),"")</f>
        <v>37869</v>
      </c>
      <c r="G27" s="149">
        <f>IF(COUNT(I27:Q27)&gt;=5,SUM(LARGE(I27:Q27,{1,2,3,4,5})),IF(COUNT(I27:Q27)=4,SUM(LARGE(I27:Q27,{1,2,3,4})),IF(COUNT(I27:Q27)=3,SUM(LARGE(I27:Q27,{1,2,3})),IF(COUNT(I27:Q27)=2,SUM(LARGE(I27:Q27,{1,2})),IF(COUNT(I27:Q27)=1,SUM(LARGE(I27:Q27,{1})),0)))))</f>
        <v>2120</v>
      </c>
      <c r="H27" s="150">
        <f t="shared" si="0"/>
        <v>5</v>
      </c>
      <c r="I27" s="71"/>
      <c r="J27" s="71"/>
      <c r="K27" s="71">
        <v>440</v>
      </c>
      <c r="L27" s="71">
        <v>320</v>
      </c>
      <c r="M27" s="71">
        <v>880</v>
      </c>
      <c r="N27" s="71">
        <v>320</v>
      </c>
      <c r="O27" s="71">
        <v>160</v>
      </c>
      <c r="P27" s="71"/>
      <c r="Q27" s="163"/>
    </row>
    <row r="28" spans="2:17" ht="12" x14ac:dyDescent="0.2">
      <c r="B28" s="69"/>
      <c r="C28" s="190">
        <v>19</v>
      </c>
      <c r="D28" s="70" t="s">
        <v>805</v>
      </c>
      <c r="E28" s="148" t="str">
        <f>IFERROR(VLOOKUP(D28,BD!$B:$D,2,FALSE),"")</f>
        <v>ZARDO</v>
      </c>
      <c r="F28" s="165">
        <f>IFERROR(VLOOKUP(D28,BD!$B:$D,3,FALSE),"")</f>
        <v>38070</v>
      </c>
      <c r="G28" s="149">
        <f>IF(COUNT(I28:Q28)&gt;=5,SUM(LARGE(I28:Q28,{1,2,3,4,5})),IF(COUNT(I28:Q28)=4,SUM(LARGE(I28:Q28,{1,2,3,4})),IF(COUNT(I28:Q28)=3,SUM(LARGE(I28:Q28,{1,2,3})),IF(COUNT(I28:Q28)=2,SUM(LARGE(I28:Q28,{1,2})),IF(COUNT(I28:Q28)=1,SUM(LARGE(I28:Q28,{1})),0)))))</f>
        <v>2000</v>
      </c>
      <c r="H28" s="150">
        <f t="shared" si="0"/>
        <v>5</v>
      </c>
      <c r="I28" s="71"/>
      <c r="J28" s="71">
        <v>320</v>
      </c>
      <c r="K28" s="71">
        <v>200</v>
      </c>
      <c r="L28" s="71"/>
      <c r="M28" s="71">
        <v>400</v>
      </c>
      <c r="N28" s="71">
        <v>440</v>
      </c>
      <c r="O28" s="71">
        <v>640</v>
      </c>
      <c r="P28" s="71"/>
      <c r="Q28" s="163"/>
    </row>
    <row r="29" spans="2:17" ht="12" x14ac:dyDescent="0.2">
      <c r="B29" s="69"/>
      <c r="C29" s="190">
        <v>20</v>
      </c>
      <c r="D29" s="127" t="s">
        <v>406</v>
      </c>
      <c r="E29" s="148" t="str">
        <f>IFERROR(VLOOKUP(D29,BD!$B:$D,2,FALSE),"")</f>
        <v>PALOTINA</v>
      </c>
      <c r="F29" s="165">
        <f>IFERROR(VLOOKUP(D29,BD!$B:$D,3,FALSE),"")</f>
        <v>38166</v>
      </c>
      <c r="G29" s="149">
        <f>IF(COUNT(I29:Q29)&gt;=5,SUM(LARGE(I29:Q29,{1,2,3,4,5})),IF(COUNT(I29:Q29)=4,SUM(LARGE(I29:Q29,{1,2,3,4})),IF(COUNT(I29:Q29)=3,SUM(LARGE(I29:Q29,{1,2,3})),IF(COUNT(I29:Q29)=2,SUM(LARGE(I29:Q29,{1,2})),IF(COUNT(I29:Q29)=1,SUM(LARGE(I29:Q29,{1})),0)))))</f>
        <v>1920</v>
      </c>
      <c r="H29" s="150">
        <f t="shared" si="0"/>
        <v>3</v>
      </c>
      <c r="I29" s="71"/>
      <c r="J29" s="71">
        <v>640</v>
      </c>
      <c r="K29" s="71"/>
      <c r="L29" s="71">
        <v>640</v>
      </c>
      <c r="M29" s="71"/>
      <c r="N29" s="71"/>
      <c r="O29" s="71">
        <v>640</v>
      </c>
      <c r="P29" s="71"/>
      <c r="Q29" s="163"/>
    </row>
    <row r="30" spans="2:17" ht="12" x14ac:dyDescent="0.2">
      <c r="B30" s="69"/>
      <c r="C30" s="190">
        <v>21</v>
      </c>
      <c r="D30" s="123" t="s">
        <v>499</v>
      </c>
      <c r="E30" s="148" t="str">
        <f>IFERROR(VLOOKUP(D30,BD!$B:$D,2,FALSE),"")</f>
        <v>ASSVP</v>
      </c>
      <c r="F30" s="165">
        <f>IFERROR(VLOOKUP(D30,BD!$B:$D,3,FALSE),"")</f>
        <v>37861</v>
      </c>
      <c r="G30" s="149">
        <f>IF(COUNT(I30:Q30)&gt;=5,SUM(LARGE(I30:Q30,{1,2,3,4,5})),IF(COUNT(I30:Q30)=4,SUM(LARGE(I30:Q30,{1,2,3,4})),IF(COUNT(I30:Q30)=3,SUM(LARGE(I30:Q30,{1,2,3})),IF(COUNT(I30:Q30)=2,SUM(LARGE(I30:Q30,{1,2})),IF(COUNT(I30:Q30)=1,SUM(LARGE(I30:Q30,{1})),0)))))</f>
        <v>1800</v>
      </c>
      <c r="H30" s="150">
        <f t="shared" si="0"/>
        <v>4</v>
      </c>
      <c r="I30" s="71"/>
      <c r="J30" s="71"/>
      <c r="K30" s="71"/>
      <c r="L30" s="71">
        <v>320</v>
      </c>
      <c r="M30" s="71">
        <v>400</v>
      </c>
      <c r="N30" s="71"/>
      <c r="O30" s="71">
        <v>640</v>
      </c>
      <c r="P30" s="71">
        <v>440</v>
      </c>
      <c r="Q30" s="163"/>
    </row>
    <row r="31" spans="2:17" ht="12" x14ac:dyDescent="0.2">
      <c r="B31" s="69"/>
      <c r="C31" s="190">
        <v>22</v>
      </c>
      <c r="D31" s="127" t="s">
        <v>218</v>
      </c>
      <c r="E31" s="148" t="str">
        <f>IFERROR(VLOOKUP(D31,BD!$B:$D,2,FALSE),"")</f>
        <v>GRESFI</v>
      </c>
      <c r="F31" s="165">
        <f>IFERROR(VLOOKUP(D31,BD!$B:$D,3,FALSE),"")</f>
        <v>37623</v>
      </c>
      <c r="G31" s="149">
        <f>IF(COUNT(I31:Q31)&gt;=5,SUM(LARGE(I31:Q31,{1,2,3,4,5})),IF(COUNT(I31:Q31)=4,SUM(LARGE(I31:Q31,{1,2,3,4})),IF(COUNT(I31:Q31)=3,SUM(LARGE(I31:Q31,{1,2,3})),IF(COUNT(I31:Q31)=2,SUM(LARGE(I31:Q31,{1,2})),IF(COUNT(I31:Q31)=1,SUM(LARGE(I31:Q31,{1})),0)))))</f>
        <v>1760</v>
      </c>
      <c r="H31" s="150">
        <f t="shared" si="0"/>
        <v>2</v>
      </c>
      <c r="I31" s="71"/>
      <c r="J31" s="71">
        <v>1120</v>
      </c>
      <c r="K31" s="71"/>
      <c r="L31" s="71"/>
      <c r="M31" s="71">
        <v>640</v>
      </c>
      <c r="N31" s="71"/>
      <c r="O31" s="71"/>
      <c r="P31" s="71"/>
      <c r="Q31" s="163"/>
    </row>
    <row r="32" spans="2:17" ht="12" x14ac:dyDescent="0.2">
      <c r="B32" s="69"/>
      <c r="C32" s="190">
        <v>23</v>
      </c>
      <c r="D32" s="129" t="s">
        <v>778</v>
      </c>
      <c r="E32" s="148" t="str">
        <f>IFERROR(VLOOKUP(D32,BD!$B:$D,2,FALSE),"")</f>
        <v>PIAMARTA</v>
      </c>
      <c r="F32" s="165">
        <f>IFERROR(VLOOKUP(D32,BD!$B:$D,3,FALSE),"")</f>
        <v>37723</v>
      </c>
      <c r="G32" s="149">
        <f>IF(COUNT(I32:Q32)&gt;=5,SUM(LARGE(I32:Q32,{1,2,3,4,5})),IF(COUNT(I32:Q32)=4,SUM(LARGE(I32:Q32,{1,2,3,4})),IF(COUNT(I32:Q32)=3,SUM(LARGE(I32:Q32,{1,2,3})),IF(COUNT(I32:Q32)=2,SUM(LARGE(I32:Q32,{1,2})),IF(COUNT(I32:Q32)=1,SUM(LARGE(I32:Q32,{1})),0)))))</f>
        <v>1680</v>
      </c>
      <c r="H32" s="150">
        <f t="shared" si="0"/>
        <v>4</v>
      </c>
      <c r="I32" s="71"/>
      <c r="J32" s="71">
        <v>640</v>
      </c>
      <c r="K32" s="71"/>
      <c r="L32" s="71">
        <v>320</v>
      </c>
      <c r="M32" s="71"/>
      <c r="N32" s="71"/>
      <c r="O32" s="71">
        <v>160</v>
      </c>
      <c r="P32" s="71">
        <v>560</v>
      </c>
      <c r="Q32" s="163"/>
    </row>
    <row r="33" spans="2:17" ht="12" x14ac:dyDescent="0.2">
      <c r="B33" s="69"/>
      <c r="C33" s="190">
        <v>24</v>
      </c>
      <c r="D33" s="126" t="s">
        <v>605</v>
      </c>
      <c r="E33" s="148" t="str">
        <f>IFERROR(VLOOKUP(D33,BD!$B:$D,2,FALSE),"")</f>
        <v>SMCC</v>
      </c>
      <c r="F33" s="165">
        <f>IFERROR(VLOOKUP(D33,BD!$B:$D,3,FALSE),"")</f>
        <v>38023</v>
      </c>
      <c r="G33" s="149">
        <f>IF(COUNT(I33:Q33)&gt;=5,SUM(LARGE(I33:Q33,{1,2,3,4,5})),IF(COUNT(I33:Q33)=4,SUM(LARGE(I33:Q33,{1,2,3,4})),IF(COUNT(I33:Q33)=3,SUM(LARGE(I33:Q33,{1,2,3})),IF(COUNT(I33:Q33)=2,SUM(LARGE(I33:Q33,{1,2})),IF(COUNT(I33:Q33)=1,SUM(LARGE(I33:Q33,{1})),0)))))</f>
        <v>1520</v>
      </c>
      <c r="H33" s="150">
        <f t="shared" si="0"/>
        <v>5</v>
      </c>
      <c r="I33" s="71"/>
      <c r="J33" s="71"/>
      <c r="K33" s="71">
        <v>200</v>
      </c>
      <c r="L33" s="71">
        <v>320</v>
      </c>
      <c r="M33" s="71">
        <v>400</v>
      </c>
      <c r="N33" s="71">
        <v>440</v>
      </c>
      <c r="O33" s="71">
        <v>160</v>
      </c>
      <c r="P33" s="71"/>
      <c r="Q33" s="163"/>
    </row>
    <row r="34" spans="2:17" ht="12" x14ac:dyDescent="0.2">
      <c r="B34" s="69"/>
      <c r="C34" s="190">
        <v>25</v>
      </c>
      <c r="D34" s="70" t="s">
        <v>425</v>
      </c>
      <c r="E34" s="148" t="str">
        <f>IFERROR(VLOOKUP(D34,BD!$B:$D,2,FALSE),"")</f>
        <v>SMCC</v>
      </c>
      <c r="F34" s="165">
        <f>IFERROR(VLOOKUP(D34,BD!$B:$D,3,FALSE),"")</f>
        <v>38218</v>
      </c>
      <c r="G34" s="149">
        <f>IF(COUNT(I34:Q34)&gt;=5,SUM(LARGE(I34:Q34,{1,2,3,4,5})),IF(COUNT(I34:Q34)=4,SUM(LARGE(I34:Q34,{1,2,3,4})),IF(COUNT(I34:Q34)=3,SUM(LARGE(I34:Q34,{1,2,3})),IF(COUNT(I34:Q34)=2,SUM(LARGE(I34:Q34,{1,2})),IF(COUNT(I34:Q34)=1,SUM(LARGE(I34:Q34,{1})),0)))))</f>
        <v>1520</v>
      </c>
      <c r="H34" s="150">
        <f t="shared" si="0"/>
        <v>4</v>
      </c>
      <c r="I34" s="71"/>
      <c r="J34" s="71"/>
      <c r="K34" s="71">
        <v>320</v>
      </c>
      <c r="L34" s="71">
        <v>640</v>
      </c>
      <c r="M34" s="71">
        <v>400</v>
      </c>
      <c r="N34" s="71"/>
      <c r="O34" s="71">
        <v>160</v>
      </c>
      <c r="P34" s="71"/>
      <c r="Q34" s="163"/>
    </row>
    <row r="35" spans="2:17" ht="12" x14ac:dyDescent="0.2">
      <c r="B35" s="69"/>
      <c r="C35" s="190">
        <v>26</v>
      </c>
      <c r="D35" s="70" t="s">
        <v>750</v>
      </c>
      <c r="E35" s="148" t="str">
        <f>IFERROR(VLOOKUP(D35,BD!$B:$D,2,FALSE),"")</f>
        <v>SMCC</v>
      </c>
      <c r="F35" s="165">
        <f>IFERROR(VLOOKUP(D35,BD!$B:$D,3,FALSE),"")</f>
        <v>37680</v>
      </c>
      <c r="G35" s="149">
        <f>IF(COUNT(I35:Q35)&gt;=5,SUM(LARGE(I35:Q35,{1,2,3,4,5})),IF(COUNT(I35:Q35)=4,SUM(LARGE(I35:Q35,{1,2,3,4})),IF(COUNT(I35:Q35)=3,SUM(LARGE(I35:Q35,{1,2,3})),IF(COUNT(I35:Q35)=2,SUM(LARGE(I35:Q35,{1,2})),IF(COUNT(I35:Q35)=1,SUM(LARGE(I35:Q35,{1})),0)))))</f>
        <v>1360</v>
      </c>
      <c r="H35" s="150">
        <f t="shared" si="0"/>
        <v>5</v>
      </c>
      <c r="I35" s="71"/>
      <c r="J35" s="71">
        <v>400</v>
      </c>
      <c r="K35" s="71">
        <v>200</v>
      </c>
      <c r="L35" s="71"/>
      <c r="M35" s="71">
        <v>400</v>
      </c>
      <c r="N35" s="71">
        <v>200</v>
      </c>
      <c r="O35" s="71">
        <v>160</v>
      </c>
      <c r="P35" s="71"/>
      <c r="Q35" s="163"/>
    </row>
    <row r="36" spans="2:17" ht="12" x14ac:dyDescent="0.2">
      <c r="B36" s="69"/>
      <c r="C36" s="190">
        <v>27</v>
      </c>
      <c r="D36" s="125" t="s">
        <v>494</v>
      </c>
      <c r="E36" s="148" t="str">
        <f>IFERROR(VLOOKUP(D36,BD!$B:$D,2,FALSE),"")</f>
        <v>PIAMARTA</v>
      </c>
      <c r="F36" s="165">
        <f>IFERROR(VLOOKUP(D36,BD!$B:$D,3,FALSE),"")</f>
        <v>37911</v>
      </c>
      <c r="G36" s="149">
        <f>IF(COUNT(I36:Q36)&gt;=5,SUM(LARGE(I36:Q36,{1,2,3,4,5})),IF(COUNT(I36:Q36)=4,SUM(LARGE(I36:Q36,{1,2,3,4})),IF(COUNT(I36:Q36)=3,SUM(LARGE(I36:Q36,{1,2,3})),IF(COUNT(I36:Q36)=2,SUM(LARGE(I36:Q36,{1,2})),IF(COUNT(I36:Q36)=1,SUM(LARGE(I36:Q36,{1})),0)))))</f>
        <v>1360</v>
      </c>
      <c r="H36" s="150">
        <f t="shared" si="0"/>
        <v>4</v>
      </c>
      <c r="I36" s="71">
        <v>400</v>
      </c>
      <c r="J36" s="71">
        <v>320</v>
      </c>
      <c r="K36" s="71"/>
      <c r="L36" s="71">
        <v>320</v>
      </c>
      <c r="M36" s="71"/>
      <c r="N36" s="71"/>
      <c r="O36" s="71"/>
      <c r="P36" s="71">
        <v>320</v>
      </c>
      <c r="Q36" s="163"/>
    </row>
    <row r="37" spans="2:17" ht="12" x14ac:dyDescent="0.2">
      <c r="B37" s="69"/>
      <c r="C37" s="190">
        <v>28</v>
      </c>
      <c r="D37" s="70" t="s">
        <v>761</v>
      </c>
      <c r="E37" s="148" t="str">
        <f>IFERROR(VLOOKUP(D37,BD!$B:$D,2,FALSE),"")</f>
        <v>SMCC</v>
      </c>
      <c r="F37" s="165">
        <f>IFERROR(VLOOKUP(D37,BD!$B:$D,3,FALSE),"")</f>
        <v>37849</v>
      </c>
      <c r="G37" s="149">
        <f>IF(COUNT(I37:Q37)&gt;=5,SUM(LARGE(I37:Q37,{1,2,3,4,5})),IF(COUNT(I37:Q37)=4,SUM(LARGE(I37:Q37,{1,2,3,4})),IF(COUNT(I37:Q37)=3,SUM(LARGE(I37:Q37,{1,2,3})),IF(COUNT(I37:Q37)=2,SUM(LARGE(I37:Q37,{1,2})),IF(COUNT(I37:Q37)=1,SUM(LARGE(I37:Q37,{1})),0)))))</f>
        <v>1360</v>
      </c>
      <c r="H37" s="150">
        <f t="shared" si="0"/>
        <v>3</v>
      </c>
      <c r="I37" s="71"/>
      <c r="J37" s="71"/>
      <c r="K37" s="71"/>
      <c r="L37" s="71"/>
      <c r="M37" s="71">
        <v>400</v>
      </c>
      <c r="N37" s="71">
        <v>320</v>
      </c>
      <c r="O37" s="71">
        <v>640</v>
      </c>
      <c r="P37" s="71"/>
      <c r="Q37" s="163"/>
    </row>
    <row r="38" spans="2:17" ht="12" x14ac:dyDescent="0.2">
      <c r="B38" s="69"/>
      <c r="C38" s="190">
        <v>29</v>
      </c>
      <c r="D38" s="70" t="s">
        <v>501</v>
      </c>
      <c r="E38" s="148" t="str">
        <f>IFERROR(VLOOKUP(D38,BD!$B:$D,2,FALSE),"")</f>
        <v>BME</v>
      </c>
      <c r="F38" s="165">
        <f>IFERROR(VLOOKUP(D38,BD!$B:$D,3,FALSE),"")</f>
        <v>37991</v>
      </c>
      <c r="G38" s="149">
        <f>IF(COUNT(I38:Q38)&gt;=5,SUM(LARGE(I38:Q38,{1,2,3,4,5})),IF(COUNT(I38:Q38)=4,SUM(LARGE(I38:Q38,{1,2,3,4})),IF(COUNT(I38:Q38)=3,SUM(LARGE(I38:Q38,{1,2,3})),IF(COUNT(I38:Q38)=2,SUM(LARGE(I38:Q38,{1,2})),IF(COUNT(I38:Q38)=1,SUM(LARGE(I38:Q38,{1})),0)))))</f>
        <v>1280</v>
      </c>
      <c r="H38" s="150">
        <f t="shared" si="0"/>
        <v>3</v>
      </c>
      <c r="I38" s="71"/>
      <c r="J38" s="71"/>
      <c r="K38" s="71">
        <v>440</v>
      </c>
      <c r="L38" s="71"/>
      <c r="M38" s="71">
        <v>640</v>
      </c>
      <c r="N38" s="71">
        <v>200</v>
      </c>
      <c r="O38" s="71"/>
      <c r="P38" s="71"/>
      <c r="Q38" s="163"/>
    </row>
    <row r="39" spans="2:17" ht="12" x14ac:dyDescent="0.2">
      <c r="B39" s="69"/>
      <c r="C39" s="190">
        <v>30</v>
      </c>
      <c r="D39" s="70" t="s">
        <v>424</v>
      </c>
      <c r="E39" s="148" t="str">
        <f>IFERROR(VLOOKUP(D39,BD!$B:$D,2,FALSE),"")</f>
        <v>CC</v>
      </c>
      <c r="F39" s="165">
        <f>IFERROR(VLOOKUP(D39,BD!$B:$D,3,FALSE),"")</f>
        <v>38325</v>
      </c>
      <c r="G39" s="149">
        <f>IF(COUNT(I39:Q39)&gt;=5,SUM(LARGE(I39:Q39,{1,2,3,4,5})),IF(COUNT(I39:Q39)=4,SUM(LARGE(I39:Q39,{1,2,3,4})),IF(COUNT(I39:Q39)=3,SUM(LARGE(I39:Q39,{1,2,3})),IF(COUNT(I39:Q39)=2,SUM(LARGE(I39:Q39,{1,2})),IF(COUNT(I39:Q39)=1,SUM(LARGE(I39:Q39,{1})),0)))))</f>
        <v>1080</v>
      </c>
      <c r="H39" s="150">
        <f t="shared" si="0"/>
        <v>2</v>
      </c>
      <c r="I39" s="71"/>
      <c r="J39" s="71"/>
      <c r="K39" s="71">
        <v>440</v>
      </c>
      <c r="L39" s="71"/>
      <c r="M39" s="71">
        <v>640</v>
      </c>
      <c r="N39" s="71"/>
      <c r="O39" s="71"/>
      <c r="P39" s="71"/>
      <c r="Q39" s="163"/>
    </row>
    <row r="40" spans="2:17" ht="12" x14ac:dyDescent="0.2">
      <c r="B40" s="69"/>
      <c r="C40" s="190">
        <v>31</v>
      </c>
      <c r="D40" s="125" t="s">
        <v>507</v>
      </c>
      <c r="E40" s="148" t="str">
        <f>IFERROR(VLOOKUP(D40,BD!$B:$D,2,FALSE),"")</f>
        <v>GRESFI</v>
      </c>
      <c r="F40" s="165">
        <f>IFERROR(VLOOKUP(D40,BD!$B:$D,3,FALSE),"")</f>
        <v>37928</v>
      </c>
      <c r="G40" s="149">
        <f>IF(COUNT(I40:Q40)&gt;=5,SUM(LARGE(I40:Q40,{1,2,3,4,5})),IF(COUNT(I40:Q40)=4,SUM(LARGE(I40:Q40,{1,2,3,4})),IF(COUNT(I40:Q40)=3,SUM(LARGE(I40:Q40,{1,2,3})),IF(COUNT(I40:Q40)=2,SUM(LARGE(I40:Q40,{1,2})),IF(COUNT(I40:Q40)=1,SUM(LARGE(I40:Q40,{1})),0)))))</f>
        <v>1040</v>
      </c>
      <c r="H40" s="150">
        <f t="shared" si="0"/>
        <v>3</v>
      </c>
      <c r="I40" s="71"/>
      <c r="J40" s="71"/>
      <c r="K40" s="71"/>
      <c r="L40" s="71">
        <v>320</v>
      </c>
      <c r="M40" s="71">
        <v>640</v>
      </c>
      <c r="N40" s="71"/>
      <c r="O40" s="71"/>
      <c r="P40" s="71">
        <v>80</v>
      </c>
      <c r="Q40" s="163"/>
    </row>
    <row r="41" spans="2:17" ht="12" x14ac:dyDescent="0.2">
      <c r="B41" s="69"/>
      <c r="C41" s="190">
        <v>32</v>
      </c>
      <c r="D41" s="125" t="s">
        <v>495</v>
      </c>
      <c r="E41" s="148" t="str">
        <f>IFERROR(VLOOKUP(D41,BD!$B:$D,2,FALSE),"")</f>
        <v>AVULSO</v>
      </c>
      <c r="F41" s="165">
        <f>IFERROR(VLOOKUP(D41,BD!$B:$D,3,FALSE),"")</f>
        <v>37985</v>
      </c>
      <c r="G41" s="149">
        <f>IF(COUNT(I41:Q41)&gt;=5,SUM(LARGE(I41:Q41,{1,2,3,4,5})),IF(COUNT(I41:Q41)=4,SUM(LARGE(I41:Q41,{1,2,3,4})),IF(COUNT(I41:Q41)=3,SUM(LARGE(I41:Q41,{1,2,3})),IF(COUNT(I41:Q41)=2,SUM(LARGE(I41:Q41,{1,2})),IF(COUNT(I41:Q41)=1,SUM(LARGE(I41:Q41,{1})),0)))))</f>
        <v>960</v>
      </c>
      <c r="H41" s="150">
        <f t="shared" si="0"/>
        <v>2</v>
      </c>
      <c r="I41" s="71">
        <v>640</v>
      </c>
      <c r="J41" s="71"/>
      <c r="K41" s="71"/>
      <c r="L41" s="71"/>
      <c r="M41" s="71"/>
      <c r="N41" s="71"/>
      <c r="O41" s="71"/>
      <c r="P41" s="71">
        <v>320</v>
      </c>
      <c r="Q41" s="163"/>
    </row>
    <row r="42" spans="2:17" ht="12" x14ac:dyDescent="0.2">
      <c r="B42" s="69"/>
      <c r="C42" s="190">
        <v>33</v>
      </c>
      <c r="D42" s="126" t="s">
        <v>514</v>
      </c>
      <c r="E42" s="148" t="str">
        <f>IFERROR(VLOOKUP(D42,BD!$B:$D,2,FALSE),"")</f>
        <v>BME</v>
      </c>
      <c r="F42" s="165">
        <f>IFERROR(VLOOKUP(D42,BD!$B:$D,3,FALSE),"")</f>
        <v>37991</v>
      </c>
      <c r="G42" s="149">
        <f>IF(COUNT(I42:Q42)&gt;=5,SUM(LARGE(I42:Q42,{1,2,3,4,5})),IF(COUNT(I42:Q42)=4,SUM(LARGE(I42:Q42,{1,2,3,4})),IF(COUNT(I42:Q42)=3,SUM(LARGE(I42:Q42,{1,2,3})),IF(COUNT(I42:Q42)=2,SUM(LARGE(I42:Q42,{1,2})),IF(COUNT(I42:Q42)=1,SUM(LARGE(I42:Q42,{1})),0)))))</f>
        <v>920</v>
      </c>
      <c r="H42" s="150">
        <f t="shared" ref="H42:H73" si="1">COUNT(I42:Q42)-COUNTIF(I42:Q42,"=0")</f>
        <v>3</v>
      </c>
      <c r="I42" s="71"/>
      <c r="J42" s="71"/>
      <c r="K42" s="71">
        <v>320</v>
      </c>
      <c r="L42" s="71"/>
      <c r="M42" s="71">
        <v>400</v>
      </c>
      <c r="N42" s="71">
        <v>200</v>
      </c>
      <c r="O42" s="71"/>
      <c r="P42" s="71"/>
      <c r="Q42" s="163"/>
    </row>
    <row r="43" spans="2:17" ht="12" x14ac:dyDescent="0.2">
      <c r="B43" s="69"/>
      <c r="C43" s="190">
        <v>34</v>
      </c>
      <c r="D43" s="70" t="s">
        <v>409</v>
      </c>
      <c r="E43" s="148" t="str">
        <f>IFERROR(VLOOKUP(D43,BD!$B:$D,2,FALSE),"")</f>
        <v>PIAMARTA</v>
      </c>
      <c r="F43" s="165">
        <f>IFERROR(VLOOKUP(D43,BD!$B:$D,3,FALSE),"")</f>
        <v>37993</v>
      </c>
      <c r="G43" s="149">
        <f>IF(COUNT(I43:Q43)&gt;=5,SUM(LARGE(I43:Q43,{1,2,3,4,5})),IF(COUNT(I43:Q43)=4,SUM(LARGE(I43:Q43,{1,2,3,4})),IF(COUNT(I43:Q43)=3,SUM(LARGE(I43:Q43,{1,2,3})),IF(COUNT(I43:Q43)=2,SUM(LARGE(I43:Q43,{1,2})),IF(COUNT(I43:Q43)=1,SUM(LARGE(I43:Q43,{1})),0)))))</f>
        <v>880</v>
      </c>
      <c r="H43" s="150">
        <f t="shared" si="1"/>
        <v>4</v>
      </c>
      <c r="I43" s="71"/>
      <c r="J43" s="71">
        <v>320</v>
      </c>
      <c r="K43" s="71"/>
      <c r="L43" s="71">
        <v>320</v>
      </c>
      <c r="M43" s="71"/>
      <c r="N43" s="71"/>
      <c r="O43" s="71">
        <v>160</v>
      </c>
      <c r="P43" s="71">
        <v>80</v>
      </c>
      <c r="Q43" s="163"/>
    </row>
    <row r="44" spans="2:17" ht="12" x14ac:dyDescent="0.2">
      <c r="B44" s="69"/>
      <c r="C44" s="190"/>
      <c r="D44" s="126" t="s">
        <v>776</v>
      </c>
      <c r="E44" s="148" t="str">
        <f>IFERROR(VLOOKUP(D44,BD!$B:$D,2,FALSE),"")</f>
        <v>PIAMARTA</v>
      </c>
      <c r="F44" s="165">
        <f>IFERROR(VLOOKUP(D44,BD!$B:$D,3,FALSE),"")</f>
        <v>38107</v>
      </c>
      <c r="G44" s="149">
        <f>IF(COUNT(I44:Q44)&gt;=5,SUM(LARGE(I44:Q44,{1,2,3,4,5})),IF(COUNT(I44:Q44)=4,SUM(LARGE(I44:Q44,{1,2,3,4})),IF(COUNT(I44:Q44)=3,SUM(LARGE(I44:Q44,{1,2,3})),IF(COUNT(I44:Q44)=2,SUM(LARGE(I44:Q44,{1,2})),IF(COUNT(I44:Q44)=1,SUM(LARGE(I44:Q44,{1})),0)))))</f>
        <v>880</v>
      </c>
      <c r="H44" s="150">
        <f t="shared" si="1"/>
        <v>4</v>
      </c>
      <c r="I44" s="71"/>
      <c r="J44" s="71">
        <v>320</v>
      </c>
      <c r="K44" s="71"/>
      <c r="L44" s="71">
        <v>320</v>
      </c>
      <c r="M44" s="71"/>
      <c r="N44" s="71"/>
      <c r="O44" s="71">
        <v>160</v>
      </c>
      <c r="P44" s="71">
        <v>80</v>
      </c>
      <c r="Q44" s="163"/>
    </row>
    <row r="45" spans="2:17" ht="12" x14ac:dyDescent="0.2">
      <c r="B45" s="69"/>
      <c r="C45" s="190">
        <v>36</v>
      </c>
      <c r="D45" s="126" t="s">
        <v>169</v>
      </c>
      <c r="E45" s="148" t="str">
        <f>IFERROR(VLOOKUP(D45,BD!$B:$D,2,FALSE),"")</f>
        <v>ASSVP</v>
      </c>
      <c r="F45" s="165">
        <f>IFERROR(VLOOKUP(D45,BD!$B:$D,3,FALSE),"")</f>
        <v>37715</v>
      </c>
      <c r="G45" s="149">
        <f>IF(COUNT(I45:Q45)&gt;=5,SUM(LARGE(I45:Q45,{1,2,3,4,5})),IF(COUNT(I45:Q45)=4,SUM(LARGE(I45:Q45,{1,2,3,4})),IF(COUNT(I45:Q45)=3,SUM(LARGE(I45:Q45,{1,2,3})),IF(COUNT(I45:Q45)=2,SUM(LARGE(I45:Q45,{1,2})),IF(COUNT(I45:Q45)=1,SUM(LARGE(I45:Q45,{1})),0)))))</f>
        <v>880</v>
      </c>
      <c r="H45" s="150">
        <f t="shared" si="1"/>
        <v>1</v>
      </c>
      <c r="I45" s="71">
        <v>880</v>
      </c>
      <c r="J45" s="71"/>
      <c r="K45" s="71"/>
      <c r="L45" s="71"/>
      <c r="M45" s="71"/>
      <c r="N45" s="71"/>
      <c r="O45" s="71"/>
      <c r="P45" s="71"/>
      <c r="Q45" s="163"/>
    </row>
    <row r="46" spans="2:17" ht="12" x14ac:dyDescent="0.2">
      <c r="B46" s="69"/>
      <c r="C46" s="190">
        <v>37</v>
      </c>
      <c r="D46" s="125" t="s">
        <v>772</v>
      </c>
      <c r="E46" s="148" t="str">
        <f>IFERROR(VLOOKUP(D46,BD!$B:$D,2,FALSE),"")</f>
        <v>PIAMARTA</v>
      </c>
      <c r="F46" s="165">
        <f>IFERROR(VLOOKUP(D46,BD!$B:$D,3,FALSE),"")</f>
        <v>38031</v>
      </c>
      <c r="G46" s="149">
        <f>IF(COUNT(I46:Q46)&gt;=5,SUM(LARGE(I46:Q46,{1,2,3,4,5})),IF(COUNT(I46:Q46)=4,SUM(LARGE(I46:Q46,{1,2,3,4})),IF(COUNT(I46:Q46)=3,SUM(LARGE(I46:Q46,{1,2,3})),IF(COUNT(I46:Q46)=2,SUM(LARGE(I46:Q46,{1,2})),IF(COUNT(I46:Q46)=1,SUM(LARGE(I46:Q46,{1})),0)))))</f>
        <v>800</v>
      </c>
      <c r="H46" s="150">
        <f t="shared" si="1"/>
        <v>3</v>
      </c>
      <c r="I46" s="71"/>
      <c r="J46" s="71">
        <v>320</v>
      </c>
      <c r="K46" s="71"/>
      <c r="L46" s="71">
        <v>320</v>
      </c>
      <c r="M46" s="71"/>
      <c r="N46" s="71"/>
      <c r="O46" s="71">
        <v>160</v>
      </c>
      <c r="P46" s="71"/>
      <c r="Q46" s="163"/>
    </row>
    <row r="47" spans="2:17" ht="12" x14ac:dyDescent="0.2">
      <c r="B47" s="69"/>
      <c r="C47" s="190">
        <v>38</v>
      </c>
      <c r="D47" s="70" t="s">
        <v>414</v>
      </c>
      <c r="E47" s="148" t="str">
        <f>IFERROR(VLOOKUP(D47,BD!$B:$D,2,FALSE),"")</f>
        <v>PALOTINA</v>
      </c>
      <c r="F47" s="165">
        <f>IFERROR(VLOOKUP(D47,BD!$B:$D,3,FALSE),"")</f>
        <v>38097</v>
      </c>
      <c r="G47" s="149">
        <f>IF(COUNT(I47:Q47)&gt;=5,SUM(LARGE(I47:Q47,{1,2,3,4,5})),IF(COUNT(I47:Q47)=4,SUM(LARGE(I47:Q47,{1,2,3,4})),IF(COUNT(I47:Q47)=3,SUM(LARGE(I47:Q47,{1,2,3})),IF(COUNT(I47:Q47)=2,SUM(LARGE(I47:Q47,{1,2})),IF(COUNT(I47:Q47)=1,SUM(LARGE(I47:Q47,{1})),0)))))</f>
        <v>720</v>
      </c>
      <c r="H47" s="150">
        <f t="shared" si="1"/>
        <v>3</v>
      </c>
      <c r="I47" s="71"/>
      <c r="J47" s="71">
        <v>320</v>
      </c>
      <c r="K47" s="71"/>
      <c r="L47" s="71">
        <v>320</v>
      </c>
      <c r="M47" s="71"/>
      <c r="N47" s="71"/>
      <c r="O47" s="71"/>
      <c r="P47" s="71">
        <v>80</v>
      </c>
      <c r="Q47" s="163"/>
    </row>
    <row r="48" spans="2:17" ht="12" x14ac:dyDescent="0.2">
      <c r="B48" s="69"/>
      <c r="C48" s="190">
        <v>39</v>
      </c>
      <c r="D48" s="70" t="s">
        <v>290</v>
      </c>
      <c r="E48" s="148" t="str">
        <f>IFERROR(VLOOKUP(D48,BD!$B:$D,2,FALSE),"")</f>
        <v>ZARDO</v>
      </c>
      <c r="F48" s="165">
        <f>IFERROR(VLOOKUP(D48,BD!$B:$D,3,FALSE),"")</f>
        <v>37940</v>
      </c>
      <c r="G48" s="149">
        <f>IF(COUNT(I48:Q48)&gt;=5,SUM(LARGE(I48:Q48,{1,2,3,4,5})),IF(COUNT(I48:Q48)=4,SUM(LARGE(I48:Q48,{1,2,3,4})),IF(COUNT(I48:Q48)=3,SUM(LARGE(I48:Q48,{1,2,3})),IF(COUNT(I48:Q48)=2,SUM(LARGE(I48:Q48,{1,2})),IF(COUNT(I48:Q48)=1,SUM(LARGE(I48:Q48,{1})),0)))))</f>
        <v>720</v>
      </c>
      <c r="H48" s="150">
        <f t="shared" si="1"/>
        <v>2</v>
      </c>
      <c r="I48" s="71">
        <v>400</v>
      </c>
      <c r="J48" s="71">
        <v>320</v>
      </c>
      <c r="K48" s="71"/>
      <c r="L48" s="71"/>
      <c r="M48" s="71"/>
      <c r="N48" s="71"/>
      <c r="O48" s="71"/>
      <c r="P48" s="71"/>
      <c r="Q48" s="163"/>
    </row>
    <row r="49" spans="2:17" ht="12" x14ac:dyDescent="0.2">
      <c r="B49" s="69"/>
      <c r="C49" s="190"/>
      <c r="D49" s="125" t="s">
        <v>509</v>
      </c>
      <c r="E49" s="148" t="str">
        <f>IFERROR(VLOOKUP(D49,BD!$B:$D,2,FALSE),"")</f>
        <v>ABB</v>
      </c>
      <c r="F49" s="165">
        <f>IFERROR(VLOOKUP(D49,BD!$B:$D,3,FALSE),"")</f>
        <v>37911</v>
      </c>
      <c r="G49" s="149">
        <f>IF(COUNT(I49:Q49)&gt;=5,SUM(LARGE(I49:Q49,{1,2,3,4,5})),IF(COUNT(I49:Q49)=4,SUM(LARGE(I49:Q49,{1,2,3,4})),IF(COUNT(I49:Q49)=3,SUM(LARGE(I49:Q49,{1,2,3})),IF(COUNT(I49:Q49)=2,SUM(LARGE(I49:Q49,{1,2})),IF(COUNT(I49:Q49)=1,SUM(LARGE(I49:Q49,{1})),0)))))</f>
        <v>720</v>
      </c>
      <c r="H49" s="150">
        <f t="shared" si="1"/>
        <v>2</v>
      </c>
      <c r="I49" s="71"/>
      <c r="J49" s="71"/>
      <c r="K49" s="71"/>
      <c r="L49" s="71">
        <v>320</v>
      </c>
      <c r="M49" s="71">
        <v>400</v>
      </c>
      <c r="N49" s="71"/>
      <c r="O49" s="71"/>
      <c r="P49" s="71"/>
      <c r="Q49" s="163"/>
    </row>
    <row r="50" spans="2:17" ht="12" x14ac:dyDescent="0.2">
      <c r="B50" s="69"/>
      <c r="C50" s="190"/>
      <c r="D50" s="123" t="s">
        <v>415</v>
      </c>
      <c r="E50" s="148" t="str">
        <f>IFERROR(VLOOKUP(D50,BD!$B:$D,2,FALSE),"")</f>
        <v>GRESFI</v>
      </c>
      <c r="F50" s="165">
        <f>IFERROR(VLOOKUP(D50,BD!$B:$D,3,FALSE),"")</f>
        <v>38052</v>
      </c>
      <c r="G50" s="149">
        <f>IF(COUNT(I50:Q50)&gt;=5,SUM(LARGE(I50:Q50,{1,2,3,4,5})),IF(COUNT(I50:Q50)=4,SUM(LARGE(I50:Q50,{1,2,3,4})),IF(COUNT(I50:Q50)=3,SUM(LARGE(I50:Q50,{1,2,3})),IF(COUNT(I50:Q50)=2,SUM(LARGE(I50:Q50,{1,2})),IF(COUNT(I50:Q50)=1,SUM(LARGE(I50:Q50,{1})),0)))))</f>
        <v>720</v>
      </c>
      <c r="H50" s="150">
        <f t="shared" si="1"/>
        <v>2</v>
      </c>
      <c r="I50" s="71"/>
      <c r="J50" s="71">
        <v>320</v>
      </c>
      <c r="K50" s="71"/>
      <c r="L50" s="71"/>
      <c r="M50" s="71">
        <v>400</v>
      </c>
      <c r="N50" s="71"/>
      <c r="O50" s="71"/>
      <c r="P50" s="71"/>
      <c r="Q50" s="163"/>
    </row>
    <row r="51" spans="2:17" ht="12" x14ac:dyDescent="0.2">
      <c r="B51" s="69"/>
      <c r="C51" s="190">
        <v>42</v>
      </c>
      <c r="D51" s="70" t="s">
        <v>307</v>
      </c>
      <c r="E51" s="148" t="str">
        <f>IFERROR(VLOOKUP(D51,BD!$B:$D,2,FALSE),"")</f>
        <v>ZARDO</v>
      </c>
      <c r="F51" s="165">
        <f>IFERROR(VLOOKUP(D51,BD!$B:$D,3,FALSE),"")</f>
        <v>38337</v>
      </c>
      <c r="G51" s="149">
        <f>IF(COUNT(I51:Q51)&gt;=5,SUM(LARGE(I51:Q51,{1,2,3,4,5})),IF(COUNT(I51:Q51)=4,SUM(LARGE(I51:Q51,{1,2,3,4})),IF(COUNT(I51:Q51)=3,SUM(LARGE(I51:Q51,{1,2,3})),IF(COUNT(I51:Q51)=2,SUM(LARGE(I51:Q51,{1,2})),IF(COUNT(I51:Q51)=1,SUM(LARGE(I51:Q51,{1})),0)))))</f>
        <v>680</v>
      </c>
      <c r="H51" s="150">
        <f t="shared" si="1"/>
        <v>3</v>
      </c>
      <c r="I51" s="71"/>
      <c r="J51" s="71"/>
      <c r="K51" s="71">
        <v>200</v>
      </c>
      <c r="L51" s="71"/>
      <c r="M51" s="71"/>
      <c r="N51" s="71">
        <v>320</v>
      </c>
      <c r="O51" s="71">
        <v>160</v>
      </c>
      <c r="P51" s="71"/>
      <c r="Q51" s="163"/>
    </row>
    <row r="52" spans="2:17" ht="12" x14ac:dyDescent="0.2">
      <c r="B52" s="69"/>
      <c r="C52" s="190"/>
      <c r="D52" s="125" t="s">
        <v>798</v>
      </c>
      <c r="E52" s="148" t="str">
        <f>IFERROR(VLOOKUP(D52,BD!$B:$D,2,FALSE),"")</f>
        <v>ZARDO</v>
      </c>
      <c r="F52" s="165">
        <f>IFERROR(VLOOKUP(D52,BD!$B:$D,3,FALSE),"")</f>
        <v>38029</v>
      </c>
      <c r="G52" s="149">
        <f>IF(COUNT(I52:Q52)&gt;=5,SUM(LARGE(I52:Q52,{1,2,3,4,5})),IF(COUNT(I52:Q52)=4,SUM(LARGE(I52:Q52,{1,2,3,4})),IF(COUNT(I52:Q52)=3,SUM(LARGE(I52:Q52,{1,2,3})),IF(COUNT(I52:Q52)=2,SUM(LARGE(I52:Q52,{1,2})),IF(COUNT(I52:Q52)=1,SUM(LARGE(I52:Q52,{1})),0)))))</f>
        <v>680</v>
      </c>
      <c r="H52" s="150">
        <f t="shared" si="1"/>
        <v>3</v>
      </c>
      <c r="I52" s="71"/>
      <c r="J52" s="71"/>
      <c r="K52" s="71"/>
      <c r="L52" s="71">
        <v>320</v>
      </c>
      <c r="M52" s="71"/>
      <c r="N52" s="71">
        <v>200</v>
      </c>
      <c r="O52" s="71">
        <v>160</v>
      </c>
      <c r="P52" s="71"/>
      <c r="Q52" s="163"/>
    </row>
    <row r="53" spans="2:17" ht="12" x14ac:dyDescent="0.2">
      <c r="B53" s="69"/>
      <c r="C53" s="190">
        <v>44</v>
      </c>
      <c r="D53" s="70" t="s">
        <v>653</v>
      </c>
      <c r="E53" s="243" t="s">
        <v>880</v>
      </c>
      <c r="F53" s="165">
        <f>IFERROR(VLOOKUP(D53,BD!$B:$D,3,FALSE),"")</f>
        <v>38163</v>
      </c>
      <c r="G53" s="149">
        <f>IF(COUNT(I53:Q53)&gt;=5,SUM(LARGE(I53:Q53,{1,2,3,4,5})),IF(COUNT(I53:Q53)=4,SUM(LARGE(I53:Q53,{1,2,3,4})),IF(COUNT(I53:Q53)=3,SUM(LARGE(I53:Q53,{1,2,3})),IF(COUNT(I53:Q53)=2,SUM(LARGE(I53:Q53,{1,2})),IF(COUNT(I53:Q53)=1,SUM(LARGE(I53:Q53,{1})),0)))))</f>
        <v>640</v>
      </c>
      <c r="H53" s="150">
        <f t="shared" si="1"/>
        <v>3</v>
      </c>
      <c r="I53" s="71"/>
      <c r="J53" s="71"/>
      <c r="K53" s="71"/>
      <c r="L53" s="71"/>
      <c r="M53" s="71">
        <v>400</v>
      </c>
      <c r="N53" s="71"/>
      <c r="O53" s="71">
        <v>160</v>
      </c>
      <c r="P53" s="71">
        <v>80</v>
      </c>
      <c r="Q53" s="163"/>
    </row>
    <row r="54" spans="2:17" ht="12" x14ac:dyDescent="0.2">
      <c r="B54" s="69"/>
      <c r="C54" s="190">
        <v>45</v>
      </c>
      <c r="D54" s="70" t="s">
        <v>410</v>
      </c>
      <c r="E54" s="148" t="str">
        <f>IFERROR(VLOOKUP(D54,BD!$B:$D,2,FALSE),"")</f>
        <v>PALOTINA</v>
      </c>
      <c r="F54" s="165">
        <f>IFERROR(VLOOKUP(D54,BD!$B:$D,3,FALSE),"")</f>
        <v>38171</v>
      </c>
      <c r="G54" s="149">
        <f>IF(COUNT(I54:Q54)&gt;=5,SUM(LARGE(I54:Q54,{1,2,3,4,5})),IF(COUNT(I54:Q54)=4,SUM(LARGE(I54:Q54,{1,2,3,4})),IF(COUNT(I54:Q54)=3,SUM(LARGE(I54:Q54,{1,2,3})),IF(COUNT(I54:Q54)=2,SUM(LARGE(I54:Q54,{1,2})),IF(COUNT(I54:Q54)=1,SUM(LARGE(I54:Q54,{1})),0)))))</f>
        <v>640</v>
      </c>
      <c r="H54" s="150">
        <f t="shared" si="1"/>
        <v>2</v>
      </c>
      <c r="I54" s="71"/>
      <c r="J54" s="71">
        <v>320</v>
      </c>
      <c r="K54" s="71"/>
      <c r="L54" s="71">
        <v>320</v>
      </c>
      <c r="M54" s="71"/>
      <c r="N54" s="71"/>
      <c r="O54" s="71"/>
      <c r="P54" s="71"/>
      <c r="Q54" s="163"/>
    </row>
    <row r="55" spans="2:17" ht="12" x14ac:dyDescent="0.2">
      <c r="B55" s="69"/>
      <c r="C55" s="190">
        <v>46</v>
      </c>
      <c r="D55" s="70" t="s">
        <v>349</v>
      </c>
      <c r="E55" s="148" t="str">
        <f>IFERROR(VLOOKUP(D55,BD!$B:$D,2,FALSE),"")</f>
        <v>ASSVP</v>
      </c>
      <c r="F55" s="165">
        <f>IFERROR(VLOOKUP(D55,BD!$B:$D,3,FALSE),"")</f>
        <v>37961</v>
      </c>
      <c r="G55" s="149">
        <f>IF(COUNT(I55:Q55)&gt;=5,SUM(LARGE(I55:Q55,{1,2,3,4,5})),IF(COUNT(I55:Q55)=4,SUM(LARGE(I55:Q55,{1,2,3,4})),IF(COUNT(I55:Q55)=3,SUM(LARGE(I55:Q55,{1,2,3})),IF(COUNT(I55:Q55)=2,SUM(LARGE(I55:Q55,{1,2})),IF(COUNT(I55:Q55)=1,SUM(LARGE(I55:Q55,{1})),0)))))</f>
        <v>640</v>
      </c>
      <c r="H55" s="150">
        <f t="shared" si="1"/>
        <v>1</v>
      </c>
      <c r="I55" s="71">
        <v>640</v>
      </c>
      <c r="J55" s="71"/>
      <c r="K55" s="71"/>
      <c r="L55" s="71"/>
      <c r="M55" s="71"/>
      <c r="N55" s="71"/>
      <c r="O55" s="71"/>
      <c r="P55" s="71"/>
      <c r="Q55" s="163"/>
    </row>
    <row r="56" spans="2:17" ht="12" x14ac:dyDescent="0.2">
      <c r="B56" s="69"/>
      <c r="C56" s="190"/>
      <c r="D56" s="70" t="s">
        <v>295</v>
      </c>
      <c r="E56" s="148" t="str">
        <f>IFERROR(VLOOKUP(D56,BD!$B:$D,2,FALSE),"")</f>
        <v>BADAPUC</v>
      </c>
      <c r="F56" s="165">
        <f>IFERROR(VLOOKUP(D56,BD!$B:$D,3,FALSE),"")</f>
        <v>37736</v>
      </c>
      <c r="G56" s="149">
        <f>IF(COUNT(I56:Q56)&gt;=5,SUM(LARGE(I56:Q56,{1,2,3,4,5})),IF(COUNT(I56:Q56)=4,SUM(LARGE(I56:Q56,{1,2,3,4})),IF(COUNT(I56:Q56)=3,SUM(LARGE(I56:Q56,{1,2,3})),IF(COUNT(I56:Q56)=2,SUM(LARGE(I56:Q56,{1,2})),IF(COUNT(I56:Q56)=1,SUM(LARGE(I56:Q56,{1})),0)))))</f>
        <v>640</v>
      </c>
      <c r="H56" s="150">
        <f t="shared" si="1"/>
        <v>1</v>
      </c>
      <c r="I56" s="71"/>
      <c r="J56" s="71"/>
      <c r="K56" s="71"/>
      <c r="L56" s="71"/>
      <c r="M56" s="71">
        <v>640</v>
      </c>
      <c r="N56" s="71"/>
      <c r="O56" s="71"/>
      <c r="P56" s="71"/>
      <c r="Q56" s="163"/>
    </row>
    <row r="57" spans="2:17" ht="12" x14ac:dyDescent="0.2">
      <c r="B57" s="69"/>
      <c r="C57" s="190"/>
      <c r="D57" s="70" t="s">
        <v>405</v>
      </c>
      <c r="E57" s="148" t="str">
        <f>IFERROR(VLOOKUP(D57,BD!$B:$D,2,FALSE),"")</f>
        <v>GRESFI</v>
      </c>
      <c r="F57" s="165">
        <f>IFERROR(VLOOKUP(D57,BD!$B:$D,3,FALSE),"")</f>
        <v>38175</v>
      </c>
      <c r="G57" s="149">
        <f>IF(COUNT(I57:Q57)&gt;=5,SUM(LARGE(I57:Q57,{1,2,3,4,5})),IF(COUNT(I57:Q57)=4,SUM(LARGE(I57:Q57,{1,2,3,4})),IF(COUNT(I57:Q57)=3,SUM(LARGE(I57:Q57,{1,2,3})),IF(COUNT(I57:Q57)=2,SUM(LARGE(I57:Q57,{1,2})),IF(COUNT(I57:Q57)=1,SUM(LARGE(I57:Q57,{1})),0)))))</f>
        <v>640</v>
      </c>
      <c r="H57" s="150">
        <f t="shared" si="1"/>
        <v>1</v>
      </c>
      <c r="I57" s="71"/>
      <c r="J57" s="71">
        <v>640</v>
      </c>
      <c r="K57" s="71"/>
      <c r="L57" s="71"/>
      <c r="M57" s="71"/>
      <c r="N57" s="71"/>
      <c r="O57" s="71"/>
      <c r="P57" s="71"/>
      <c r="Q57" s="163"/>
    </row>
    <row r="58" spans="2:17" ht="12" x14ac:dyDescent="0.2">
      <c r="B58" s="69"/>
      <c r="C58" s="190"/>
      <c r="D58" s="70" t="s">
        <v>154</v>
      </c>
      <c r="E58" s="148" t="str">
        <f>IFERROR(VLOOKUP(D58,BD!$B:$D,2,FALSE),"")</f>
        <v>ASSVP</v>
      </c>
      <c r="F58" s="165">
        <f>IFERROR(VLOOKUP(D58,BD!$B:$D,3,FALSE),"")</f>
        <v>37731</v>
      </c>
      <c r="G58" s="149">
        <f>IF(COUNT(I58:Q58)&gt;=5,SUM(LARGE(I58:Q58,{1,2,3,4,5})),IF(COUNT(I58:Q58)=4,SUM(LARGE(I58:Q58,{1,2,3,4})),IF(COUNT(I58:Q58)=3,SUM(LARGE(I58:Q58,{1,2,3})),IF(COUNT(I58:Q58)=2,SUM(LARGE(I58:Q58,{1,2})),IF(COUNT(I58:Q58)=1,SUM(LARGE(I58:Q58,{1})),0)))))</f>
        <v>640</v>
      </c>
      <c r="H58" s="150">
        <f t="shared" si="1"/>
        <v>1</v>
      </c>
      <c r="I58" s="71"/>
      <c r="J58" s="71">
        <v>640</v>
      </c>
      <c r="K58" s="71"/>
      <c r="L58" s="71"/>
      <c r="M58" s="71"/>
      <c r="N58" s="71"/>
      <c r="O58" s="71"/>
      <c r="P58" s="71"/>
      <c r="Q58" s="163"/>
    </row>
    <row r="59" spans="2:17" ht="12" x14ac:dyDescent="0.2">
      <c r="B59" s="69"/>
      <c r="C59" s="190"/>
      <c r="D59" s="70" t="s">
        <v>500</v>
      </c>
      <c r="E59" s="148" t="str">
        <f>IFERROR(VLOOKUP(D59,BD!$B:$D,2,FALSE),"")</f>
        <v>PIAMARTA</v>
      </c>
      <c r="F59" s="165">
        <f>IFERROR(VLOOKUP(D59,BD!$B:$D,3,FALSE),"")</f>
        <v>38200</v>
      </c>
      <c r="G59" s="149">
        <f>IF(COUNT(I59:Q59)&gt;=5,SUM(LARGE(I59:Q59,{1,2,3,4,5})),IF(COUNT(I59:Q59)=4,SUM(LARGE(I59:Q59,{1,2,3,4})),IF(COUNT(I59:Q59)=3,SUM(LARGE(I59:Q59,{1,2,3})),IF(COUNT(I59:Q59)=2,SUM(LARGE(I59:Q59,{1,2})),IF(COUNT(I59:Q59)=1,SUM(LARGE(I59:Q59,{1})),0)))))</f>
        <v>640</v>
      </c>
      <c r="H59" s="150">
        <f t="shared" si="1"/>
        <v>1</v>
      </c>
      <c r="I59" s="71"/>
      <c r="J59" s="71"/>
      <c r="K59" s="71"/>
      <c r="L59" s="71">
        <v>640</v>
      </c>
      <c r="M59" s="71"/>
      <c r="N59" s="71"/>
      <c r="O59" s="71"/>
      <c r="P59" s="71"/>
      <c r="Q59" s="163"/>
    </row>
    <row r="60" spans="2:17" ht="12" x14ac:dyDescent="0.2">
      <c r="B60" s="69"/>
      <c r="C60" s="190"/>
      <c r="D60" s="70" t="s">
        <v>287</v>
      </c>
      <c r="E60" s="243" t="s">
        <v>880</v>
      </c>
      <c r="F60" s="165">
        <f>IFERROR(VLOOKUP(D60,BD!$B:$D,3,FALSE),"")</f>
        <v>37864</v>
      </c>
      <c r="G60" s="149">
        <f>IF(COUNT(I60:Q60)&gt;=5,SUM(LARGE(I60:Q60,{1,2,3,4,5})),IF(COUNT(I60:Q60)=4,SUM(LARGE(I60:Q60,{1,2,3,4})),IF(COUNT(I60:Q60)=3,SUM(LARGE(I60:Q60,{1,2,3})),IF(COUNT(I60:Q60)=2,SUM(LARGE(I60:Q60,{1,2})),IF(COUNT(I60:Q60)=1,SUM(LARGE(I60:Q60,{1})),0)))))</f>
        <v>640</v>
      </c>
      <c r="H60" s="150">
        <f t="shared" si="1"/>
        <v>1</v>
      </c>
      <c r="I60" s="71"/>
      <c r="J60" s="71"/>
      <c r="K60" s="71"/>
      <c r="L60" s="71"/>
      <c r="M60" s="71"/>
      <c r="N60" s="71"/>
      <c r="O60" s="71">
        <v>640</v>
      </c>
      <c r="P60" s="71"/>
      <c r="Q60" s="163"/>
    </row>
    <row r="61" spans="2:17" ht="12" x14ac:dyDescent="0.2">
      <c r="B61" s="69"/>
      <c r="C61" s="190"/>
      <c r="D61" s="70" t="s">
        <v>838</v>
      </c>
      <c r="E61" s="148" t="str">
        <f>IFERROR(VLOOKUP(D61,BD!$B:$D,2,FALSE),"")</f>
        <v>ASERP</v>
      </c>
      <c r="F61" s="165">
        <f>IFERROR(VLOOKUP(D61,BD!$B:$D,3,FALSE),"")</f>
        <v>0</v>
      </c>
      <c r="G61" s="149">
        <f>IF(COUNT(I61:Q61)&gt;=5,SUM(LARGE(I61:Q61,{1,2,3,4,5})),IF(COUNT(I61:Q61)=4,SUM(LARGE(I61:Q61,{1,2,3,4})),IF(COUNT(I61:Q61)=3,SUM(LARGE(I61:Q61,{1,2,3})),IF(COUNT(I61:Q61)=2,SUM(LARGE(I61:Q61,{1,2})),IF(COUNT(I61:Q61)=1,SUM(LARGE(I61:Q61,{1})),0)))))</f>
        <v>640</v>
      </c>
      <c r="H61" s="150">
        <f t="shared" si="1"/>
        <v>1</v>
      </c>
      <c r="I61" s="71"/>
      <c r="J61" s="71"/>
      <c r="K61" s="71"/>
      <c r="L61" s="71"/>
      <c r="M61" s="71"/>
      <c r="N61" s="71"/>
      <c r="O61" s="71">
        <v>640</v>
      </c>
      <c r="P61" s="71"/>
      <c r="Q61" s="163"/>
    </row>
    <row r="62" spans="2:17" ht="12" x14ac:dyDescent="0.2">
      <c r="B62" s="69"/>
      <c r="C62" s="190">
        <v>53</v>
      </c>
      <c r="D62" s="125" t="s">
        <v>497</v>
      </c>
      <c r="E62" s="148" t="str">
        <f>IFERROR(VLOOKUP(D62,BD!$B:$D,2,FALSE),"")</f>
        <v>AVULSO</v>
      </c>
      <c r="F62" s="165">
        <f>IFERROR(VLOOKUP(D62,BD!$B:$D,3,FALSE),"")</f>
        <v>37791</v>
      </c>
      <c r="G62" s="149">
        <f>IF(COUNT(I62:Q62)&gt;=5,SUM(LARGE(I62:Q62,{1,2,3,4,5})),IF(COUNT(I62:Q62)=4,SUM(LARGE(I62:Q62,{1,2,3,4})),IF(COUNT(I62:Q62)=3,SUM(LARGE(I62:Q62,{1,2,3})),IF(COUNT(I62:Q62)=2,SUM(LARGE(I62:Q62,{1,2})),IF(COUNT(I62:Q62)=1,SUM(LARGE(I62:Q62,{1})),0)))))</f>
        <v>600</v>
      </c>
      <c r="H62" s="150">
        <f t="shared" si="1"/>
        <v>2</v>
      </c>
      <c r="I62" s="71">
        <v>400</v>
      </c>
      <c r="J62" s="71"/>
      <c r="K62" s="71"/>
      <c r="L62" s="71"/>
      <c r="M62" s="71"/>
      <c r="N62" s="71"/>
      <c r="O62" s="71"/>
      <c r="P62" s="71">
        <v>200</v>
      </c>
      <c r="Q62" s="163"/>
    </row>
    <row r="63" spans="2:17" ht="12" x14ac:dyDescent="0.2">
      <c r="B63" s="69"/>
      <c r="C63" s="190">
        <v>54</v>
      </c>
      <c r="D63" s="70" t="s">
        <v>505</v>
      </c>
      <c r="E63" s="148" t="str">
        <f>IFERROR(VLOOKUP(D63,BD!$B:$D,2,FALSE),"")</f>
        <v>PIAMARTA</v>
      </c>
      <c r="F63" s="165">
        <f>IFERROR(VLOOKUP(D63,BD!$B:$D,3,FALSE),"")</f>
        <v>38068</v>
      </c>
      <c r="G63" s="149">
        <f>IF(COUNT(I63:Q63)&gt;=5,SUM(LARGE(I63:Q63,{1,2,3,4,5})),IF(COUNT(I63:Q63)=4,SUM(LARGE(I63:Q63,{1,2,3,4})),IF(COUNT(I63:Q63)=3,SUM(LARGE(I63:Q63,{1,2,3})),IF(COUNT(I63:Q63)=2,SUM(LARGE(I63:Q63,{1,2})),IF(COUNT(I63:Q63)=1,SUM(LARGE(I63:Q63,{1})),0)))))</f>
        <v>560</v>
      </c>
      <c r="H63" s="150">
        <f t="shared" si="1"/>
        <v>3</v>
      </c>
      <c r="I63" s="71"/>
      <c r="J63" s="71"/>
      <c r="K63" s="71"/>
      <c r="L63" s="71">
        <v>320</v>
      </c>
      <c r="M63" s="71"/>
      <c r="N63" s="71"/>
      <c r="O63" s="71">
        <v>160</v>
      </c>
      <c r="P63" s="71">
        <v>80</v>
      </c>
      <c r="Q63" s="163"/>
    </row>
    <row r="64" spans="2:17" ht="12" x14ac:dyDescent="0.2">
      <c r="B64" s="69"/>
      <c r="C64" s="190">
        <v>55</v>
      </c>
      <c r="D64" s="70" t="s">
        <v>512</v>
      </c>
      <c r="E64" s="148" t="str">
        <f>IFERROR(VLOOKUP(D64,BD!$B:$D,2,FALSE),"")</f>
        <v>ZARDO</v>
      </c>
      <c r="F64" s="165">
        <f>IFERROR(VLOOKUP(D64,BD!$B:$D,3,FALSE),"")</f>
        <v>38027</v>
      </c>
      <c r="G64" s="149">
        <f>IF(COUNT(I64:Q64)&gt;=5,SUM(LARGE(I64:Q64,{1,2,3,4,5})),IF(COUNT(I64:Q64)=4,SUM(LARGE(I64:Q64,{1,2,3,4})),IF(COUNT(I64:Q64)=3,SUM(LARGE(I64:Q64,{1,2,3})),IF(COUNT(I64:Q64)=2,SUM(LARGE(I64:Q64,{1,2})),IF(COUNT(I64:Q64)=1,SUM(LARGE(I64:Q64,{1})),0)))))</f>
        <v>480</v>
      </c>
      <c r="H64" s="150">
        <f t="shared" si="1"/>
        <v>2</v>
      </c>
      <c r="I64" s="71"/>
      <c r="J64" s="71"/>
      <c r="K64" s="71"/>
      <c r="L64" s="71">
        <v>320</v>
      </c>
      <c r="M64" s="71"/>
      <c r="N64" s="71"/>
      <c r="O64" s="71">
        <v>160</v>
      </c>
      <c r="P64" s="71"/>
      <c r="Q64" s="163"/>
    </row>
    <row r="65" spans="2:17" ht="12" x14ac:dyDescent="0.2">
      <c r="B65" s="69"/>
      <c r="C65" s="190"/>
      <c r="D65" s="70" t="s">
        <v>774</v>
      </c>
      <c r="E65" s="148" t="str">
        <f>IFERROR(VLOOKUP(D65,BD!$B:$D,2,FALSE),"")</f>
        <v>PIAMARTA</v>
      </c>
      <c r="F65" s="165">
        <f>IFERROR(VLOOKUP(D65,BD!$B:$D,3,FALSE),"")</f>
        <v>38332</v>
      </c>
      <c r="G65" s="149">
        <f>IF(COUNT(I65:Q65)&gt;=5,SUM(LARGE(I65:Q65,{1,2,3,4,5})),IF(COUNT(I65:Q65)=4,SUM(LARGE(I65:Q65,{1,2,3,4})),IF(COUNT(I65:Q65)=3,SUM(LARGE(I65:Q65,{1,2,3})),IF(COUNT(I65:Q65)=2,SUM(LARGE(I65:Q65,{1,2})),IF(COUNT(I65:Q65)=1,SUM(LARGE(I65:Q65,{1})),0)))))</f>
        <v>480</v>
      </c>
      <c r="H65" s="150">
        <f t="shared" si="1"/>
        <v>2</v>
      </c>
      <c r="I65" s="71"/>
      <c r="J65" s="71">
        <v>320</v>
      </c>
      <c r="K65" s="71"/>
      <c r="L65" s="71"/>
      <c r="M65" s="71"/>
      <c r="N65" s="71"/>
      <c r="O65" s="71">
        <v>160</v>
      </c>
      <c r="P65" s="71"/>
      <c r="Q65" s="163"/>
    </row>
    <row r="66" spans="2:17" ht="12" x14ac:dyDescent="0.2">
      <c r="B66" s="69"/>
      <c r="C66" s="190">
        <v>57</v>
      </c>
      <c r="D66" s="70" t="s">
        <v>525</v>
      </c>
      <c r="E66" s="148" t="str">
        <f>IFERROR(VLOOKUP(D66,BD!$B:$D,2,FALSE),"")</f>
        <v>GRESFI</v>
      </c>
      <c r="F66" s="165">
        <f>IFERROR(VLOOKUP(D66,BD!$B:$D,3,FALSE),"")</f>
        <v>38021</v>
      </c>
      <c r="G66" s="149">
        <f>IF(COUNT(I66:Q66)&gt;=5,SUM(LARGE(I66:Q66,{1,2,3,4,5})),IF(COUNT(I66:Q66)=4,SUM(LARGE(I66:Q66,{1,2,3,4})),IF(COUNT(I66:Q66)=3,SUM(LARGE(I66:Q66,{1,2,3})),IF(COUNT(I66:Q66)=2,SUM(LARGE(I66:Q66,{1,2})),IF(COUNT(I66:Q66)=1,SUM(LARGE(I66:Q66,{1})),0)))))</f>
        <v>440</v>
      </c>
      <c r="H66" s="150">
        <f t="shared" si="1"/>
        <v>1</v>
      </c>
      <c r="I66" s="71"/>
      <c r="J66" s="71"/>
      <c r="K66" s="71"/>
      <c r="L66" s="71"/>
      <c r="M66" s="71"/>
      <c r="N66" s="71"/>
      <c r="O66" s="71"/>
      <c r="P66" s="71">
        <v>440</v>
      </c>
      <c r="Q66" s="163"/>
    </row>
    <row r="67" spans="2:17" ht="12" x14ac:dyDescent="0.2">
      <c r="B67" s="69"/>
      <c r="C67" s="190">
        <v>58</v>
      </c>
      <c r="D67" s="70" t="s">
        <v>516</v>
      </c>
      <c r="E67" s="148" t="str">
        <f>IFERROR(VLOOKUP(D67,BD!$B:$D,2,FALSE),"")</f>
        <v>ZARDO</v>
      </c>
      <c r="F67" s="165">
        <f>IFERROR(VLOOKUP(D67,BD!$B:$D,3,FALSE),"")</f>
        <v>38308</v>
      </c>
      <c r="G67" s="149">
        <f>IF(COUNT(I67:Q67)&gt;=5,SUM(LARGE(I67:Q67,{1,2,3,4,5})),IF(COUNT(I67:Q67)=4,SUM(LARGE(I67:Q67,{1,2,3,4})),IF(COUNT(I67:Q67)=3,SUM(LARGE(I67:Q67,{1,2,3})),IF(COUNT(I67:Q67)=2,SUM(LARGE(I67:Q67,{1,2})),IF(COUNT(I67:Q67)=1,SUM(LARGE(I67:Q67,{1})),0)))))</f>
        <v>400</v>
      </c>
      <c r="H67" s="150">
        <f t="shared" si="1"/>
        <v>2</v>
      </c>
      <c r="I67" s="71"/>
      <c r="J67" s="71"/>
      <c r="K67" s="71">
        <v>200</v>
      </c>
      <c r="L67" s="71"/>
      <c r="M67" s="71"/>
      <c r="N67" s="71">
        <v>200</v>
      </c>
      <c r="O67" s="71"/>
      <c r="P67" s="71"/>
      <c r="Q67" s="163"/>
    </row>
    <row r="68" spans="2:17" ht="12" x14ac:dyDescent="0.2">
      <c r="B68" s="69"/>
      <c r="C68" s="190">
        <v>59</v>
      </c>
      <c r="D68" s="125" t="s">
        <v>498</v>
      </c>
      <c r="E68" s="148" t="str">
        <f>IFERROR(VLOOKUP(D68,BD!$B:$D,2,FALSE),"")</f>
        <v>AVULSO</v>
      </c>
      <c r="F68" s="165">
        <f>IFERROR(VLOOKUP(D68,BD!$B:$D,3,FALSE),"")</f>
        <v>37889</v>
      </c>
      <c r="G68" s="149">
        <f>IF(COUNT(I68:Q68)&gt;=5,SUM(LARGE(I68:Q68,{1,2,3,4,5})),IF(COUNT(I68:Q68)=4,SUM(LARGE(I68:Q68,{1,2,3,4})),IF(COUNT(I68:Q68)=3,SUM(LARGE(I68:Q68,{1,2,3})),IF(COUNT(I68:Q68)=2,SUM(LARGE(I68:Q68,{1,2})),IF(COUNT(I68:Q68)=1,SUM(LARGE(I68:Q68,{1})),0)))))</f>
        <v>400</v>
      </c>
      <c r="H68" s="150">
        <f t="shared" si="1"/>
        <v>1</v>
      </c>
      <c r="I68" s="71">
        <v>400</v>
      </c>
      <c r="J68" s="71"/>
      <c r="K68" s="71"/>
      <c r="L68" s="71"/>
      <c r="M68" s="71"/>
      <c r="N68" s="71"/>
      <c r="O68" s="71"/>
      <c r="P68" s="71"/>
      <c r="Q68" s="163"/>
    </row>
    <row r="69" spans="2:17" ht="12" x14ac:dyDescent="0.2">
      <c r="B69" s="69"/>
      <c r="C69" s="190"/>
      <c r="D69" s="70" t="s">
        <v>291</v>
      </c>
      <c r="E69" s="148" t="str">
        <f>IFERROR(VLOOKUP(D69,BD!$B:$D,2,FALSE),"")</f>
        <v>ZARDO</v>
      </c>
      <c r="F69" s="165">
        <f>IFERROR(VLOOKUP(D69,BD!$B:$D,3,FALSE),"")</f>
        <v>37630</v>
      </c>
      <c r="G69" s="149">
        <f>IF(COUNT(I69:Q69)&gt;=5,SUM(LARGE(I69:Q69,{1,2,3,4,5})),IF(COUNT(I69:Q69)=4,SUM(LARGE(I69:Q69,{1,2,3,4})),IF(COUNT(I69:Q69)=3,SUM(LARGE(I69:Q69,{1,2,3})),IF(COUNT(I69:Q69)=2,SUM(LARGE(I69:Q69,{1,2})),IF(COUNT(I69:Q69)=1,SUM(LARGE(I69:Q69,{1})),0)))))</f>
        <v>400</v>
      </c>
      <c r="H69" s="150">
        <f t="shared" si="1"/>
        <v>1</v>
      </c>
      <c r="I69" s="71"/>
      <c r="J69" s="71"/>
      <c r="K69" s="71"/>
      <c r="L69" s="71"/>
      <c r="M69" s="71">
        <v>400</v>
      </c>
      <c r="N69" s="71"/>
      <c r="O69" s="71"/>
      <c r="P69" s="71"/>
      <c r="Q69" s="163"/>
    </row>
    <row r="70" spans="2:17" ht="12" x14ac:dyDescent="0.2">
      <c r="B70" s="69"/>
      <c r="C70" s="190"/>
      <c r="D70" s="123" t="s">
        <v>503</v>
      </c>
      <c r="E70" s="148" t="str">
        <f>IFERROR(VLOOKUP(D70,BD!$B:$D,2,FALSE),"")</f>
        <v>ASSVP</v>
      </c>
      <c r="F70" s="165">
        <f>IFERROR(VLOOKUP(D70,BD!$B:$D,3,FALSE),"")</f>
        <v>37843</v>
      </c>
      <c r="G70" s="149">
        <f>IF(COUNT(I70:Q70)&gt;=5,SUM(LARGE(I70:Q70,{1,2,3,4,5})),IF(COUNT(I70:Q70)=4,SUM(LARGE(I70:Q70,{1,2,3,4})),IF(COUNT(I70:Q70)=3,SUM(LARGE(I70:Q70,{1,2,3})),IF(COUNT(I70:Q70)=2,SUM(LARGE(I70:Q70,{1,2})),IF(COUNT(I70:Q70)=1,SUM(LARGE(I70:Q70,{1})),0)))))</f>
        <v>400</v>
      </c>
      <c r="H70" s="150">
        <f t="shared" si="1"/>
        <v>1</v>
      </c>
      <c r="I70" s="71">
        <v>400</v>
      </c>
      <c r="J70" s="71"/>
      <c r="K70" s="71"/>
      <c r="L70" s="71"/>
      <c r="M70" s="71"/>
      <c r="N70" s="71"/>
      <c r="O70" s="71"/>
      <c r="P70" s="71"/>
      <c r="Q70" s="163"/>
    </row>
    <row r="71" spans="2:17" ht="12" x14ac:dyDescent="0.2">
      <c r="B71" s="69"/>
      <c r="C71" s="190"/>
      <c r="D71" s="123" t="s">
        <v>504</v>
      </c>
      <c r="E71" s="148" t="str">
        <f>IFERROR(VLOOKUP(D71,BD!$B:$D,2,FALSE),"")</f>
        <v>ASSVP</v>
      </c>
      <c r="F71" s="165">
        <f>IFERROR(VLOOKUP(D71,BD!$B:$D,3,FALSE),"")</f>
        <v>37749</v>
      </c>
      <c r="G71" s="149">
        <f>IF(COUNT(I71:Q71)&gt;=5,SUM(LARGE(I71:Q71,{1,2,3,4,5})),IF(COUNT(I71:Q71)=4,SUM(LARGE(I71:Q71,{1,2,3,4})),IF(COUNT(I71:Q71)=3,SUM(LARGE(I71:Q71,{1,2,3})),IF(COUNT(I71:Q71)=2,SUM(LARGE(I71:Q71,{1,2})),IF(COUNT(I71:Q71)=1,SUM(LARGE(I71:Q71,{1})),0)))))</f>
        <v>400</v>
      </c>
      <c r="H71" s="150">
        <f t="shared" si="1"/>
        <v>1</v>
      </c>
      <c r="I71" s="71">
        <v>400</v>
      </c>
      <c r="J71" s="71"/>
      <c r="K71" s="71"/>
      <c r="L71" s="71"/>
      <c r="M71" s="71"/>
      <c r="N71" s="71"/>
      <c r="O71" s="71"/>
      <c r="P71" s="71"/>
      <c r="Q71" s="163"/>
    </row>
    <row r="72" spans="2:17" ht="12" x14ac:dyDescent="0.2">
      <c r="B72" s="69"/>
      <c r="C72" s="190"/>
      <c r="D72" s="125" t="s">
        <v>496</v>
      </c>
      <c r="E72" s="148" t="str">
        <f>IFERROR(VLOOKUP(D72,BD!$B:$D,2,FALSE),"")</f>
        <v>AVULSO</v>
      </c>
      <c r="F72" s="165">
        <f>IFERROR(VLOOKUP(D72,BD!$B:$D,3,FALSE),"")</f>
        <v>37982</v>
      </c>
      <c r="G72" s="149">
        <f>IF(COUNT(I72:Q72)&gt;=5,SUM(LARGE(I72:Q72,{1,2,3,4,5})),IF(COUNT(I72:Q72)=4,SUM(LARGE(I72:Q72,{1,2,3,4})),IF(COUNT(I72:Q72)=3,SUM(LARGE(I72:Q72,{1,2,3})),IF(COUNT(I72:Q72)=2,SUM(LARGE(I72:Q72,{1,2})),IF(COUNT(I72:Q72)=1,SUM(LARGE(I72:Q72,{1})),0)))))</f>
        <v>400</v>
      </c>
      <c r="H72" s="150">
        <f t="shared" si="1"/>
        <v>1</v>
      </c>
      <c r="I72" s="71">
        <v>400</v>
      </c>
      <c r="J72" s="71"/>
      <c r="K72" s="71"/>
      <c r="L72" s="71"/>
      <c r="M72" s="71"/>
      <c r="N72" s="71"/>
      <c r="O72" s="71"/>
      <c r="P72" s="71"/>
      <c r="Q72" s="163"/>
    </row>
    <row r="73" spans="2:17" ht="12" x14ac:dyDescent="0.2">
      <c r="B73" s="69"/>
      <c r="C73" s="190"/>
      <c r="D73" s="70" t="s">
        <v>663</v>
      </c>
      <c r="E73" s="148" t="str">
        <f>IFERROR(VLOOKUP(D73,BD!$B:$D,2,FALSE),"")</f>
        <v>CC</v>
      </c>
      <c r="F73" s="165">
        <f>IFERROR(VLOOKUP(D73,BD!$B:$D,3,FALSE),"")</f>
        <v>0</v>
      </c>
      <c r="G73" s="149">
        <f>IF(COUNT(I73:Q73)&gt;=5,SUM(LARGE(I73:Q73,{1,2,3,4,5})),IF(COUNT(I73:Q73)=4,SUM(LARGE(I73:Q73,{1,2,3,4})),IF(COUNT(I73:Q73)=3,SUM(LARGE(I73:Q73,{1,2,3})),IF(COUNT(I73:Q73)=2,SUM(LARGE(I73:Q73,{1,2})),IF(COUNT(I73:Q73)=1,SUM(LARGE(I73:Q73,{1})),0)))))</f>
        <v>400</v>
      </c>
      <c r="H73" s="150">
        <f t="shared" si="1"/>
        <v>1</v>
      </c>
      <c r="I73" s="71"/>
      <c r="J73" s="71"/>
      <c r="K73" s="71"/>
      <c r="L73" s="71"/>
      <c r="M73" s="71">
        <v>400</v>
      </c>
      <c r="N73" s="71"/>
      <c r="O73" s="71"/>
      <c r="P73" s="71"/>
      <c r="Q73" s="163"/>
    </row>
    <row r="74" spans="2:17" ht="12" x14ac:dyDescent="0.2">
      <c r="B74" s="69"/>
      <c r="C74" s="190"/>
      <c r="D74" s="70" t="s">
        <v>665</v>
      </c>
      <c r="E74" s="148" t="str">
        <f>IFERROR(VLOOKUP(D74,BD!$B:$D,2,FALSE),"")</f>
        <v>CC</v>
      </c>
      <c r="F74" s="165">
        <f>IFERROR(VLOOKUP(D74,BD!$B:$D,3,FALSE),"")</f>
        <v>0</v>
      </c>
      <c r="G74" s="149">
        <f>IF(COUNT(I74:Q74)&gt;=5,SUM(LARGE(I74:Q74,{1,2,3,4,5})),IF(COUNT(I74:Q74)=4,SUM(LARGE(I74:Q74,{1,2,3,4})),IF(COUNT(I74:Q74)=3,SUM(LARGE(I74:Q74,{1,2,3})),IF(COUNT(I74:Q74)=2,SUM(LARGE(I74:Q74,{1,2})),IF(COUNT(I74:Q74)=1,SUM(LARGE(I74:Q74,{1})),0)))))</f>
        <v>400</v>
      </c>
      <c r="H74" s="150">
        <f t="shared" ref="H74:H105" si="2">COUNT(I74:Q74)-COUNTIF(I74:Q74,"=0")</f>
        <v>1</v>
      </c>
      <c r="I74" s="71"/>
      <c r="J74" s="71"/>
      <c r="K74" s="71"/>
      <c r="L74" s="71"/>
      <c r="M74" s="71">
        <v>400</v>
      </c>
      <c r="N74" s="71"/>
      <c r="O74" s="71"/>
      <c r="P74" s="71"/>
      <c r="Q74" s="163"/>
    </row>
    <row r="75" spans="2:17" ht="12" x14ac:dyDescent="0.2">
      <c r="B75" s="69"/>
      <c r="C75" s="190"/>
      <c r="D75" s="125" t="s">
        <v>527</v>
      </c>
      <c r="E75" s="148" t="str">
        <f>IFERROR(VLOOKUP(D75,BD!$B:$D,2,FALSE),"")</f>
        <v>AVULSO</v>
      </c>
      <c r="F75" s="165">
        <f>IFERROR(VLOOKUP(D75,BD!$B:$D,3,FALSE),"")</f>
        <v>37775</v>
      </c>
      <c r="G75" s="149">
        <f>IF(COUNT(I75:Q75)&gt;=5,SUM(LARGE(I75:Q75,{1,2,3,4,5})),IF(COUNT(I75:Q75)=4,SUM(LARGE(I75:Q75,{1,2,3,4})),IF(COUNT(I75:Q75)=3,SUM(LARGE(I75:Q75,{1,2,3})),IF(COUNT(I75:Q75)=2,SUM(LARGE(I75:Q75,{1,2})),IF(COUNT(I75:Q75)=1,SUM(LARGE(I75:Q75,{1})),0)))))</f>
        <v>400</v>
      </c>
      <c r="H75" s="150">
        <f t="shared" si="2"/>
        <v>1</v>
      </c>
      <c r="I75" s="71">
        <v>400</v>
      </c>
      <c r="J75" s="71"/>
      <c r="K75" s="71"/>
      <c r="L75" s="71"/>
      <c r="M75" s="71"/>
      <c r="N75" s="71"/>
      <c r="O75" s="71"/>
      <c r="P75" s="71"/>
      <c r="Q75" s="163"/>
    </row>
    <row r="76" spans="2:17" ht="12" x14ac:dyDescent="0.2">
      <c r="B76" s="69"/>
      <c r="C76" s="190"/>
      <c r="D76" s="70" t="s">
        <v>680</v>
      </c>
      <c r="E76" s="148" t="str">
        <f>IFERROR(VLOOKUP(D76,BD!$B:$D,2,FALSE),"")</f>
        <v>GRESFI</v>
      </c>
      <c r="F76" s="165">
        <f>IFERROR(VLOOKUP(D76,BD!$B:$D,3,FALSE),"")</f>
        <v>0</v>
      </c>
      <c r="G76" s="149">
        <f>IF(COUNT(I76:Q76)&gt;=5,SUM(LARGE(I76:Q76,{1,2,3,4,5})),IF(COUNT(I76:Q76)=4,SUM(LARGE(I76:Q76,{1,2,3,4})),IF(COUNT(I76:Q76)=3,SUM(LARGE(I76:Q76,{1,2,3})),IF(COUNT(I76:Q76)=2,SUM(LARGE(I76:Q76,{1,2})),IF(COUNT(I76:Q76)=1,SUM(LARGE(I76:Q76,{1})),0)))))</f>
        <v>400</v>
      </c>
      <c r="H76" s="150">
        <f t="shared" si="2"/>
        <v>1</v>
      </c>
      <c r="I76" s="71"/>
      <c r="J76" s="71"/>
      <c r="K76" s="71"/>
      <c r="L76" s="71"/>
      <c r="M76" s="71">
        <v>400</v>
      </c>
      <c r="N76" s="71"/>
      <c r="O76" s="71"/>
      <c r="P76" s="71"/>
      <c r="Q76" s="163"/>
    </row>
    <row r="77" spans="2:17" ht="12" x14ac:dyDescent="0.2">
      <c r="B77" s="69"/>
      <c r="C77" s="190"/>
      <c r="D77" s="70" t="s">
        <v>839</v>
      </c>
      <c r="E77" s="148" t="str">
        <f>IFERROR(VLOOKUP(D77,BD!$B:$D,2,FALSE),"")</f>
        <v>ASERP</v>
      </c>
      <c r="F77" s="165">
        <f>IFERROR(VLOOKUP(D77,BD!$B:$D,3,FALSE),"")</f>
        <v>0</v>
      </c>
      <c r="G77" s="149">
        <f>IF(COUNT(I77:Q77)&gt;=5,SUM(LARGE(I77:Q77,{1,2,3,4,5})),IF(COUNT(I77:Q77)=4,SUM(LARGE(I77:Q77,{1,2,3,4})),IF(COUNT(I77:Q77)=3,SUM(LARGE(I77:Q77,{1,2,3})),IF(COUNT(I77:Q77)=2,SUM(LARGE(I77:Q77,{1,2})),IF(COUNT(I77:Q77)=1,SUM(LARGE(I77:Q77,{1})),0)))))</f>
        <v>400</v>
      </c>
      <c r="H77" s="150">
        <f t="shared" si="2"/>
        <v>1</v>
      </c>
      <c r="I77" s="71"/>
      <c r="J77" s="71"/>
      <c r="K77" s="71"/>
      <c r="L77" s="71"/>
      <c r="M77" s="71"/>
      <c r="N77" s="71"/>
      <c r="O77" s="71">
        <v>400</v>
      </c>
      <c r="P77" s="71"/>
      <c r="Q77" s="163"/>
    </row>
    <row r="78" spans="2:17" ht="12" x14ac:dyDescent="0.2">
      <c r="B78" s="69"/>
      <c r="C78" s="190">
        <v>69</v>
      </c>
      <c r="D78" s="70" t="s">
        <v>735</v>
      </c>
      <c r="E78" s="148" t="str">
        <f>IFERROR(VLOOKUP(D78,BD!$B:$D,2,FALSE),"")</f>
        <v>BME</v>
      </c>
      <c r="F78" s="165">
        <f>IFERROR(VLOOKUP(D78,BD!$B:$D,3,FALSE),"")</f>
        <v>37658</v>
      </c>
      <c r="G78" s="149">
        <f>IF(COUNT(I78:Q78)&gt;=5,SUM(LARGE(I78:Q78,{1,2,3,4,5})),IF(COUNT(I78:Q78)=4,SUM(LARGE(I78:Q78,{1,2,3,4})),IF(COUNT(I78:Q78)=3,SUM(LARGE(I78:Q78,{1,2,3})),IF(COUNT(I78:Q78)=2,SUM(LARGE(I78:Q78,{1,2})),IF(COUNT(I78:Q78)=1,SUM(LARGE(I78:Q78,{1})),0)))))</f>
        <v>360</v>
      </c>
      <c r="H78" s="150">
        <f t="shared" si="2"/>
        <v>2</v>
      </c>
      <c r="I78" s="71"/>
      <c r="J78" s="71"/>
      <c r="K78" s="71"/>
      <c r="L78" s="71"/>
      <c r="M78" s="71"/>
      <c r="N78" s="71">
        <v>200</v>
      </c>
      <c r="O78" s="71">
        <v>160</v>
      </c>
      <c r="P78" s="71"/>
      <c r="Q78" s="163"/>
    </row>
    <row r="79" spans="2:17" ht="12" x14ac:dyDescent="0.2">
      <c r="B79" s="69"/>
      <c r="C79" s="190">
        <v>70</v>
      </c>
      <c r="D79" s="125" t="s">
        <v>408</v>
      </c>
      <c r="E79" s="243" t="s">
        <v>354</v>
      </c>
      <c r="F79" s="165">
        <f>IFERROR(VLOOKUP(D79,BD!$B:$D,3,FALSE),"")</f>
        <v>37736</v>
      </c>
      <c r="G79" s="149">
        <f>IF(COUNT(I79:Q79)&gt;=5,SUM(LARGE(I79:Q79,{1,2,3,4,5})),IF(COUNT(I79:Q79)=4,SUM(LARGE(I79:Q79,{1,2,3,4})),IF(COUNT(I79:Q79)=3,SUM(LARGE(I79:Q79,{1,2,3})),IF(COUNT(I79:Q79)=2,SUM(LARGE(I79:Q79,{1,2})),IF(COUNT(I79:Q79)=1,SUM(LARGE(I79:Q79,{1})),0)))))</f>
        <v>320</v>
      </c>
      <c r="H79" s="150">
        <f t="shared" si="2"/>
        <v>1</v>
      </c>
      <c r="I79" s="71"/>
      <c r="J79" s="71">
        <v>320</v>
      </c>
      <c r="K79" s="71"/>
      <c r="L79" s="71"/>
      <c r="M79" s="71"/>
      <c r="N79" s="71"/>
      <c r="O79" s="71"/>
      <c r="P79" s="71"/>
      <c r="Q79" s="163"/>
    </row>
    <row r="80" spans="2:17" ht="12" x14ac:dyDescent="0.2">
      <c r="B80" s="69"/>
      <c r="C80" s="190"/>
      <c r="D80" s="125" t="s">
        <v>506</v>
      </c>
      <c r="E80" s="148" t="str">
        <f>IFERROR(VLOOKUP(D80,BD!$B:$D,2,FALSE),"")</f>
        <v>AVULSO</v>
      </c>
      <c r="F80" s="165">
        <f>IFERROR(VLOOKUP(D80,BD!$B:$D,3,FALSE),"")</f>
        <v>38191</v>
      </c>
      <c r="G80" s="149">
        <f>IF(COUNT(I80:Q80)&gt;=5,SUM(LARGE(I80:Q80,{1,2,3,4,5})),IF(COUNT(I80:Q80)=4,SUM(LARGE(I80:Q80,{1,2,3,4})),IF(COUNT(I80:Q80)=3,SUM(LARGE(I80:Q80,{1,2,3})),IF(COUNT(I80:Q80)=2,SUM(LARGE(I80:Q80,{1,2})),IF(COUNT(I80:Q80)=1,SUM(LARGE(I80:Q80,{1})),0)))))</f>
        <v>320</v>
      </c>
      <c r="H80" s="150">
        <f t="shared" si="2"/>
        <v>1</v>
      </c>
      <c r="I80" s="71"/>
      <c r="J80" s="71"/>
      <c r="K80" s="71"/>
      <c r="L80" s="71">
        <v>320</v>
      </c>
      <c r="M80" s="71"/>
      <c r="N80" s="71"/>
      <c r="O80" s="71"/>
      <c r="P80" s="71"/>
      <c r="Q80" s="163"/>
    </row>
    <row r="81" spans="2:17" ht="12" x14ac:dyDescent="0.2">
      <c r="B81" s="69"/>
      <c r="C81" s="190"/>
      <c r="D81" s="123" t="s">
        <v>413</v>
      </c>
      <c r="E81" s="148" t="str">
        <f>IFERROR(VLOOKUP(D81,BD!$B:$D,2,FALSE),"")</f>
        <v>PIAMARTA</v>
      </c>
      <c r="F81" s="165">
        <f>IFERROR(VLOOKUP(D81,BD!$B:$D,3,FALSE),"")</f>
        <v>38186</v>
      </c>
      <c r="G81" s="149">
        <f>IF(COUNT(I81:Q81)&gt;=5,SUM(LARGE(I81:Q81,{1,2,3,4,5})),IF(COUNT(I81:Q81)=4,SUM(LARGE(I81:Q81,{1,2,3,4})),IF(COUNT(I81:Q81)=3,SUM(LARGE(I81:Q81,{1,2,3})),IF(COUNT(I81:Q81)=2,SUM(LARGE(I81:Q81,{1,2})),IF(COUNT(I81:Q81)=1,SUM(LARGE(I81:Q81,{1})),0)))))</f>
        <v>320</v>
      </c>
      <c r="H81" s="150">
        <f t="shared" si="2"/>
        <v>1</v>
      </c>
      <c r="I81" s="71"/>
      <c r="J81" s="71">
        <v>320</v>
      </c>
      <c r="K81" s="71"/>
      <c r="L81" s="71"/>
      <c r="M81" s="71"/>
      <c r="N81" s="71"/>
      <c r="O81" s="71"/>
      <c r="P81" s="71"/>
      <c r="Q81" s="163"/>
    </row>
    <row r="82" spans="2:17" ht="12" x14ac:dyDescent="0.2">
      <c r="B82" s="69"/>
      <c r="C82" s="190"/>
      <c r="D82" s="123" t="s">
        <v>411</v>
      </c>
      <c r="E82" s="148" t="str">
        <f>IFERROR(VLOOKUP(D82,BD!$B:$D,2,FALSE),"")</f>
        <v>PIAMARTA</v>
      </c>
      <c r="F82" s="165">
        <f>IFERROR(VLOOKUP(D82,BD!$B:$D,3,FALSE),"")</f>
        <v>37974</v>
      </c>
      <c r="G82" s="149">
        <f>IF(COUNT(I82:Q82)&gt;=5,SUM(LARGE(I82:Q82,{1,2,3,4,5})),IF(COUNT(I82:Q82)=4,SUM(LARGE(I82:Q82,{1,2,3,4})),IF(COUNT(I82:Q82)=3,SUM(LARGE(I82:Q82,{1,2,3})),IF(COUNT(I82:Q82)=2,SUM(LARGE(I82:Q82,{1,2})),IF(COUNT(I82:Q82)=1,SUM(LARGE(I82:Q82,{1})),0)))))</f>
        <v>320</v>
      </c>
      <c r="H82" s="150">
        <f t="shared" si="2"/>
        <v>1</v>
      </c>
      <c r="I82" s="71"/>
      <c r="J82" s="71">
        <v>320</v>
      </c>
      <c r="K82" s="71"/>
      <c r="L82" s="71"/>
      <c r="M82" s="71"/>
      <c r="N82" s="71"/>
      <c r="O82" s="71"/>
      <c r="P82" s="71"/>
      <c r="Q82" s="163"/>
    </row>
    <row r="83" spans="2:17" ht="12" x14ac:dyDescent="0.2">
      <c r="B83" s="69"/>
      <c r="C83" s="190"/>
      <c r="D83" s="123" t="s">
        <v>489</v>
      </c>
      <c r="E83" s="243" t="s">
        <v>354</v>
      </c>
      <c r="F83" s="165">
        <f>IFERROR(VLOOKUP(D83,BD!$B:$D,3,FALSE),"")</f>
        <v>37933</v>
      </c>
      <c r="G83" s="149">
        <f>IF(COUNT(I83:Q83)&gt;=5,SUM(LARGE(I83:Q83,{1,2,3,4,5})),IF(COUNT(I83:Q83)=4,SUM(LARGE(I83:Q83,{1,2,3,4})),IF(COUNT(I83:Q83)=3,SUM(LARGE(I83:Q83,{1,2,3})),IF(COUNT(I83:Q83)=2,SUM(LARGE(I83:Q83,{1,2})),IF(COUNT(I83:Q83)=1,SUM(LARGE(I83:Q83,{1})),0)))))</f>
        <v>320</v>
      </c>
      <c r="H83" s="150">
        <f t="shared" si="2"/>
        <v>1</v>
      </c>
      <c r="I83" s="71"/>
      <c r="J83" s="71">
        <v>320</v>
      </c>
      <c r="K83" s="71"/>
      <c r="L83" s="71"/>
      <c r="M83" s="71"/>
      <c r="N83" s="71"/>
      <c r="O83" s="71"/>
      <c r="P83" s="71"/>
      <c r="Q83" s="163"/>
    </row>
    <row r="84" spans="2:17" ht="12" x14ac:dyDescent="0.2">
      <c r="B84" s="69"/>
      <c r="C84" s="190"/>
      <c r="D84" s="126" t="s">
        <v>511</v>
      </c>
      <c r="E84" s="148" t="str">
        <f>IFERROR(VLOOKUP(D84,BD!$B:$D,2,FALSE),"")</f>
        <v>ASSVP</v>
      </c>
      <c r="F84" s="165">
        <f>IFERROR(VLOOKUP(D84,BD!$B:$D,3,FALSE),"")</f>
        <v>38051</v>
      </c>
      <c r="G84" s="149">
        <f>IF(COUNT(I84:Q84)&gt;=5,SUM(LARGE(I84:Q84,{1,2,3,4,5})),IF(COUNT(I84:Q84)=4,SUM(LARGE(I84:Q84,{1,2,3,4})),IF(COUNT(I84:Q84)=3,SUM(LARGE(I84:Q84,{1,2,3})),IF(COUNT(I84:Q84)=2,SUM(LARGE(I84:Q84,{1,2})),IF(COUNT(I84:Q84)=1,SUM(LARGE(I84:Q84,{1})),0)))))</f>
        <v>320</v>
      </c>
      <c r="H84" s="150">
        <f t="shared" si="2"/>
        <v>1</v>
      </c>
      <c r="I84" s="71"/>
      <c r="J84" s="71"/>
      <c r="K84" s="71"/>
      <c r="L84" s="71">
        <v>320</v>
      </c>
      <c r="M84" s="71"/>
      <c r="N84" s="71"/>
      <c r="O84" s="71"/>
      <c r="P84" s="71"/>
      <c r="Q84" s="163"/>
    </row>
    <row r="85" spans="2:17" ht="12" x14ac:dyDescent="0.2">
      <c r="B85" s="69"/>
      <c r="C85" s="190"/>
      <c r="D85" s="126" t="s">
        <v>412</v>
      </c>
      <c r="E85" s="148" t="str">
        <f>IFERROR(VLOOKUP(D85,BD!$B:$D,2,FALSE),"")</f>
        <v>PIAMARTA</v>
      </c>
      <c r="F85" s="165">
        <f>IFERROR(VLOOKUP(D85,BD!$B:$D,3,FALSE),"")</f>
        <v>38111</v>
      </c>
      <c r="G85" s="149">
        <f>IF(COUNT(I85:Q85)&gt;=5,SUM(LARGE(I85:Q85,{1,2,3,4,5})),IF(COUNT(I85:Q85)=4,SUM(LARGE(I85:Q85,{1,2,3,4})),IF(COUNT(I85:Q85)=3,SUM(LARGE(I85:Q85,{1,2,3})),IF(COUNT(I85:Q85)=2,SUM(LARGE(I85:Q85,{1,2})),IF(COUNT(I85:Q85)=1,SUM(LARGE(I85:Q85,{1})),0)))))</f>
        <v>320</v>
      </c>
      <c r="H85" s="150">
        <f t="shared" si="2"/>
        <v>1</v>
      </c>
      <c r="I85" s="71"/>
      <c r="J85" s="71">
        <v>320</v>
      </c>
      <c r="K85" s="71"/>
      <c r="L85" s="71"/>
      <c r="M85" s="71"/>
      <c r="N85" s="71"/>
      <c r="O85" s="71"/>
      <c r="P85" s="71"/>
      <c r="Q85" s="163"/>
    </row>
    <row r="86" spans="2:17" ht="12" x14ac:dyDescent="0.2">
      <c r="B86" s="69"/>
      <c r="C86" s="190"/>
      <c r="D86" s="129" t="s">
        <v>491</v>
      </c>
      <c r="E86" s="148" t="str">
        <f>IFERROR(VLOOKUP(D86,BD!$B:$D,2,FALSE),"")</f>
        <v>AVULSO</v>
      </c>
      <c r="F86" s="165">
        <f>IFERROR(VLOOKUP(D86,BD!$B:$D,3,FALSE),"")</f>
        <v>37790</v>
      </c>
      <c r="G86" s="149">
        <f>IF(COUNT(I86:Q86)&gt;=5,SUM(LARGE(I86:Q86,{1,2,3,4,5})),IF(COUNT(I86:Q86)=4,SUM(LARGE(I86:Q86,{1,2,3,4})),IF(COUNT(I86:Q86)=3,SUM(LARGE(I86:Q86,{1,2,3})),IF(COUNT(I86:Q86)=2,SUM(LARGE(I86:Q86,{1,2})),IF(COUNT(I86:Q86)=1,SUM(LARGE(I86:Q86,{1})),0)))))</f>
        <v>320</v>
      </c>
      <c r="H86" s="150">
        <f t="shared" si="2"/>
        <v>1</v>
      </c>
      <c r="I86" s="71"/>
      <c r="J86" s="71"/>
      <c r="K86" s="71"/>
      <c r="L86" s="71">
        <v>320</v>
      </c>
      <c r="M86" s="71"/>
      <c r="N86" s="71"/>
      <c r="O86" s="71"/>
      <c r="P86" s="71"/>
      <c r="Q86" s="163"/>
    </row>
    <row r="87" spans="2:17" ht="12" x14ac:dyDescent="0.2">
      <c r="B87" s="69"/>
      <c r="C87" s="190"/>
      <c r="D87" s="129" t="s">
        <v>407</v>
      </c>
      <c r="E87" s="243" t="s">
        <v>354</v>
      </c>
      <c r="F87" s="165">
        <f>IFERROR(VLOOKUP(D87,BD!$B:$D,3,FALSE),"")</f>
        <v>38023</v>
      </c>
      <c r="G87" s="149">
        <f>IF(COUNT(I87:Q87)&gt;=5,SUM(LARGE(I87:Q87,{1,2,3,4,5})),IF(COUNT(I87:Q87)=4,SUM(LARGE(I87:Q87,{1,2,3,4})),IF(COUNT(I87:Q87)=3,SUM(LARGE(I87:Q87,{1,2,3})),IF(COUNT(I87:Q87)=2,SUM(LARGE(I87:Q87,{1,2})),IF(COUNT(I87:Q87)=1,SUM(LARGE(I87:Q87,{1})),0)))))</f>
        <v>320</v>
      </c>
      <c r="H87" s="150">
        <f t="shared" si="2"/>
        <v>1</v>
      </c>
      <c r="I87" s="71"/>
      <c r="J87" s="71">
        <v>320</v>
      </c>
      <c r="K87" s="71"/>
      <c r="L87" s="71"/>
      <c r="M87" s="71"/>
      <c r="N87" s="71"/>
      <c r="O87" s="71"/>
      <c r="P87" s="71"/>
      <c r="Q87" s="163"/>
    </row>
    <row r="88" spans="2:17" ht="12" x14ac:dyDescent="0.2">
      <c r="B88" s="69"/>
      <c r="C88" s="190"/>
      <c r="D88" s="125" t="s">
        <v>515</v>
      </c>
      <c r="E88" s="148" t="str">
        <f>IFERROR(VLOOKUP(D88,BD!$B:$D,2,FALSE),"")</f>
        <v>ASSVP</v>
      </c>
      <c r="F88" s="165">
        <f>IFERROR(VLOOKUP(D88,BD!$B:$D,3,FALSE),"")</f>
        <v>0</v>
      </c>
      <c r="G88" s="149">
        <f>IF(COUNT(I88:Q88)&gt;=5,SUM(LARGE(I88:Q88,{1,2,3,4,5})),IF(COUNT(I88:Q88)=4,SUM(LARGE(I88:Q88,{1,2,3,4})),IF(COUNT(I88:Q88)=3,SUM(LARGE(I88:Q88,{1,2,3})),IF(COUNT(I88:Q88)=2,SUM(LARGE(I88:Q88,{1,2})),IF(COUNT(I88:Q88)=1,SUM(LARGE(I88:Q88,{1})),0)))))</f>
        <v>320</v>
      </c>
      <c r="H88" s="150">
        <f t="shared" si="2"/>
        <v>1</v>
      </c>
      <c r="I88" s="71"/>
      <c r="J88" s="71"/>
      <c r="K88" s="71"/>
      <c r="L88" s="71">
        <v>320</v>
      </c>
      <c r="M88" s="71"/>
      <c r="N88" s="71"/>
      <c r="O88" s="71"/>
      <c r="P88" s="71"/>
      <c r="Q88" s="163"/>
    </row>
    <row r="89" spans="2:17" ht="12" x14ac:dyDescent="0.2">
      <c r="B89" s="69"/>
      <c r="C89" s="190">
        <v>80</v>
      </c>
      <c r="D89" s="70" t="s">
        <v>705</v>
      </c>
      <c r="E89" s="148" t="str">
        <f>IFERROR(VLOOKUP(D89,BD!$B:$D,2,FALSE),"")</f>
        <v>ZARDO</v>
      </c>
      <c r="F89" s="165">
        <f>IFERROR(VLOOKUP(D89,BD!$B:$D,3,FALSE),"")</f>
        <v>0</v>
      </c>
      <c r="G89" s="149">
        <f>IF(COUNT(I89:Q89)&gt;=5,SUM(LARGE(I89:Q89,{1,2,3,4,5})),IF(COUNT(I89:Q89)=4,SUM(LARGE(I89:Q89,{1,2,3,4})),IF(COUNT(I89:Q89)=3,SUM(LARGE(I89:Q89,{1,2,3})),IF(COUNT(I89:Q89)=2,SUM(LARGE(I89:Q89,{1,2})),IF(COUNT(I89:Q89)=1,SUM(LARGE(I89:Q89,{1})),0)))))</f>
        <v>200</v>
      </c>
      <c r="H89" s="150">
        <f t="shared" si="2"/>
        <v>1</v>
      </c>
      <c r="I89" s="71"/>
      <c r="J89" s="71"/>
      <c r="K89" s="71"/>
      <c r="L89" s="71"/>
      <c r="M89" s="71"/>
      <c r="N89" s="71">
        <v>200</v>
      </c>
      <c r="O89" s="71"/>
      <c r="P89" s="71"/>
      <c r="Q89" s="163"/>
    </row>
    <row r="90" spans="2:17" ht="12" x14ac:dyDescent="0.2">
      <c r="B90" s="69"/>
      <c r="C90" s="190"/>
      <c r="D90" s="125" t="s">
        <v>426</v>
      </c>
      <c r="E90" s="148" t="str">
        <f>IFERROR(VLOOKUP(D90,BD!$B:$D,2,FALSE),"")</f>
        <v>SMCC</v>
      </c>
      <c r="F90" s="165">
        <f>IFERROR(VLOOKUP(D90,BD!$B:$D,3,FALSE),"")</f>
        <v>38282</v>
      </c>
      <c r="G90" s="149">
        <f>IF(COUNT(I90:Q90)&gt;=5,SUM(LARGE(I90:Q90,{1,2,3,4,5})),IF(COUNT(I90:Q90)=4,SUM(LARGE(I90:Q90,{1,2,3,4})),IF(COUNT(I90:Q90)=3,SUM(LARGE(I90:Q90,{1,2,3})),IF(COUNT(I90:Q90)=2,SUM(LARGE(I90:Q90,{1,2})),IF(COUNT(I90:Q90)=1,SUM(LARGE(I90:Q90,{1})),0)))))</f>
        <v>200</v>
      </c>
      <c r="H90" s="150">
        <f t="shared" si="2"/>
        <v>1</v>
      </c>
      <c r="I90" s="71"/>
      <c r="J90" s="71"/>
      <c r="K90" s="71">
        <v>200</v>
      </c>
      <c r="L90" s="71"/>
      <c r="M90" s="71"/>
      <c r="N90" s="71"/>
      <c r="O90" s="71"/>
      <c r="P90" s="71"/>
      <c r="Q90" s="163"/>
    </row>
    <row r="91" spans="2:17" ht="12" x14ac:dyDescent="0.2">
      <c r="B91" s="69"/>
      <c r="C91" s="190"/>
      <c r="D91" s="70" t="s">
        <v>708</v>
      </c>
      <c r="E91" s="148" t="str">
        <f>IFERROR(VLOOKUP(D91,BD!$B:$D,2,FALSE),"")</f>
        <v>ZARDO</v>
      </c>
      <c r="F91" s="165">
        <f>IFERROR(VLOOKUP(D91,BD!$B:$D,3,FALSE),"")</f>
        <v>0</v>
      </c>
      <c r="G91" s="149">
        <f>IF(COUNT(I91:Q91)&gt;=5,SUM(LARGE(I91:Q91,{1,2,3,4,5})),IF(COUNT(I91:Q91)=4,SUM(LARGE(I91:Q91,{1,2,3,4})),IF(COUNT(I91:Q91)=3,SUM(LARGE(I91:Q91,{1,2,3})),IF(COUNT(I91:Q91)=2,SUM(LARGE(I91:Q91,{1,2})),IF(COUNT(I91:Q91)=1,SUM(LARGE(I91:Q91,{1})),0)))))</f>
        <v>200</v>
      </c>
      <c r="H91" s="150">
        <f t="shared" si="2"/>
        <v>1</v>
      </c>
      <c r="I91" s="71"/>
      <c r="J91" s="71"/>
      <c r="K91" s="71"/>
      <c r="L91" s="71"/>
      <c r="M91" s="71"/>
      <c r="N91" s="71">
        <v>200</v>
      </c>
      <c r="O91" s="71"/>
      <c r="P91" s="71"/>
      <c r="Q91" s="163"/>
    </row>
    <row r="92" spans="2:17" ht="12" x14ac:dyDescent="0.2">
      <c r="B92" s="69"/>
      <c r="C92" s="190"/>
      <c r="D92" s="70" t="s">
        <v>292</v>
      </c>
      <c r="E92" s="148" t="str">
        <f>IFERROR(VLOOKUP(D92,BD!$B:$D,2,FALSE),"")</f>
        <v>ZARDO</v>
      </c>
      <c r="F92" s="165">
        <f>IFERROR(VLOOKUP(D92,BD!$B:$D,3,FALSE),"")</f>
        <v>37798</v>
      </c>
      <c r="G92" s="149">
        <f>IF(COUNT(I92:Q92)&gt;=5,SUM(LARGE(I92:Q92,{1,2,3,4,5})),IF(COUNT(I92:Q92)=4,SUM(LARGE(I92:Q92,{1,2,3,4})),IF(COUNT(I92:Q92)=3,SUM(LARGE(I92:Q92,{1,2,3})),IF(COUNT(I92:Q92)=2,SUM(LARGE(I92:Q92,{1,2})),IF(COUNT(I92:Q92)=1,SUM(LARGE(I92:Q92,{1})),0)))))</f>
        <v>200</v>
      </c>
      <c r="H92" s="150">
        <f t="shared" si="2"/>
        <v>1</v>
      </c>
      <c r="I92" s="71"/>
      <c r="J92" s="71"/>
      <c r="K92" s="71">
        <v>200</v>
      </c>
      <c r="L92" s="71"/>
      <c r="M92" s="71"/>
      <c r="N92" s="71"/>
      <c r="O92" s="71"/>
      <c r="P92" s="71"/>
      <c r="Q92" s="163"/>
    </row>
    <row r="93" spans="2:17" ht="12" x14ac:dyDescent="0.2">
      <c r="B93" s="69"/>
      <c r="C93" s="190">
        <v>84</v>
      </c>
      <c r="D93" s="70" t="s">
        <v>840</v>
      </c>
      <c r="E93" s="148" t="str">
        <f>IFERROR(VLOOKUP(D93,BD!$B:$D,2,FALSE),"")</f>
        <v>ASERP</v>
      </c>
      <c r="F93" s="165">
        <f>IFERROR(VLOOKUP(D93,BD!$B:$D,3,FALSE),"")</f>
        <v>0</v>
      </c>
      <c r="G93" s="149">
        <f>IF(COUNT(I93:Q93)&gt;=5,SUM(LARGE(I93:Q93,{1,2,3,4,5})),IF(COUNT(I93:Q93)=4,SUM(LARGE(I93:Q93,{1,2,3,4})),IF(COUNT(I93:Q93)=3,SUM(LARGE(I93:Q93,{1,2,3})),IF(COUNT(I93:Q93)=2,SUM(LARGE(I93:Q93,{1,2})),IF(COUNT(I93:Q93)=1,SUM(LARGE(I93:Q93,{1})),0)))))</f>
        <v>160</v>
      </c>
      <c r="H93" s="150">
        <f t="shared" si="2"/>
        <v>1</v>
      </c>
      <c r="I93" s="71"/>
      <c r="J93" s="71"/>
      <c r="K93" s="71"/>
      <c r="L93" s="71"/>
      <c r="M93" s="71"/>
      <c r="N93" s="71"/>
      <c r="O93" s="71">
        <v>160</v>
      </c>
      <c r="P93" s="71"/>
      <c r="Q93" s="163"/>
    </row>
    <row r="94" spans="2:17" ht="12" x14ac:dyDescent="0.2">
      <c r="B94" s="69"/>
      <c r="C94" s="190"/>
      <c r="D94" s="70" t="s">
        <v>841</v>
      </c>
      <c r="E94" s="243" t="s">
        <v>354</v>
      </c>
      <c r="F94" s="165">
        <f>IFERROR(VLOOKUP(D94,BD!$B:$D,3,FALSE),"")</f>
        <v>0</v>
      </c>
      <c r="G94" s="149">
        <f>IF(COUNT(I94:Q94)&gt;=5,SUM(LARGE(I94:Q94,{1,2,3,4,5})),IF(COUNT(I94:Q94)=4,SUM(LARGE(I94:Q94,{1,2,3,4})),IF(COUNT(I94:Q94)=3,SUM(LARGE(I94:Q94,{1,2,3})),IF(COUNT(I94:Q94)=2,SUM(LARGE(I94:Q94,{1,2})),IF(COUNT(I94:Q94)=1,SUM(LARGE(I94:Q94,{1})),0)))))</f>
        <v>160</v>
      </c>
      <c r="H94" s="150">
        <f t="shared" si="2"/>
        <v>1</v>
      </c>
      <c r="I94" s="71"/>
      <c r="J94" s="71"/>
      <c r="K94" s="71"/>
      <c r="L94" s="71"/>
      <c r="M94" s="71"/>
      <c r="N94" s="71"/>
      <c r="O94" s="71">
        <v>160</v>
      </c>
      <c r="P94" s="71"/>
      <c r="Q94" s="163"/>
    </row>
    <row r="95" spans="2:17" ht="12" x14ac:dyDescent="0.2">
      <c r="B95" s="69"/>
      <c r="C95" s="190"/>
      <c r="D95" s="70" t="s">
        <v>842</v>
      </c>
      <c r="E95" s="148" t="str">
        <f>IFERROR(VLOOKUP(D95,BD!$B:$D,2,FALSE),"")</f>
        <v>ASERP</v>
      </c>
      <c r="F95" s="165">
        <f>IFERROR(VLOOKUP(D95,BD!$B:$D,3,FALSE),"")</f>
        <v>0</v>
      </c>
      <c r="G95" s="149">
        <f>IF(COUNT(I95:Q95)&gt;=5,SUM(LARGE(I95:Q95,{1,2,3,4,5})),IF(COUNT(I95:Q95)=4,SUM(LARGE(I95:Q95,{1,2,3,4})),IF(COUNT(I95:Q95)=3,SUM(LARGE(I95:Q95,{1,2,3})),IF(COUNT(I95:Q95)=2,SUM(LARGE(I95:Q95,{1,2})),IF(COUNT(I95:Q95)=1,SUM(LARGE(I95:Q95,{1})),0)))))</f>
        <v>160</v>
      </c>
      <c r="H95" s="150">
        <f t="shared" si="2"/>
        <v>1</v>
      </c>
      <c r="I95" s="71"/>
      <c r="J95" s="71"/>
      <c r="K95" s="71"/>
      <c r="L95" s="71"/>
      <c r="M95" s="71"/>
      <c r="N95" s="71"/>
      <c r="O95" s="71">
        <v>160</v>
      </c>
      <c r="P95" s="71"/>
      <c r="Q95" s="163"/>
    </row>
    <row r="96" spans="2:17" ht="12" x14ac:dyDescent="0.2">
      <c r="B96" s="69"/>
      <c r="C96" s="190">
        <v>87</v>
      </c>
      <c r="D96" s="125" t="s">
        <v>864</v>
      </c>
      <c r="E96" s="148" t="str">
        <f>IFERROR(VLOOKUP(D96,BD!$B:$D,2,FALSE),"")</f>
        <v>ASSVP</v>
      </c>
      <c r="F96" s="165">
        <f>IFERROR(VLOOKUP(D96,BD!$B:$D,3,FALSE),"")</f>
        <v>0</v>
      </c>
      <c r="G96" s="149">
        <f>IF(COUNT(I96:Q96)&gt;=5,SUM(LARGE(I96:Q96,{1,2,3,4,5})),IF(COUNT(I96:Q96)=4,SUM(LARGE(I96:Q96,{1,2,3,4})),IF(COUNT(I96:Q96)=3,SUM(LARGE(I96:Q96,{1,2,3})),IF(COUNT(I96:Q96)=2,SUM(LARGE(I96:Q96,{1,2})),IF(COUNT(I96:Q96)=1,SUM(LARGE(I96:Q96,{1})),0)))))</f>
        <v>80</v>
      </c>
      <c r="H96" s="150">
        <f t="shared" si="2"/>
        <v>1</v>
      </c>
      <c r="I96" s="71"/>
      <c r="J96" s="71"/>
      <c r="K96" s="71"/>
      <c r="L96" s="71"/>
      <c r="M96" s="71"/>
      <c r="N96" s="71"/>
      <c r="O96" s="71"/>
      <c r="P96" s="71">
        <v>80</v>
      </c>
      <c r="Q96" s="163"/>
    </row>
    <row r="97" spans="2:17" ht="12" x14ac:dyDescent="0.2">
      <c r="B97" s="69"/>
      <c r="C97" s="190"/>
      <c r="D97" s="70" t="s">
        <v>865</v>
      </c>
      <c r="E97" s="148" t="str">
        <f>IFERROR(VLOOKUP(D97,BD!$B:$D,2,FALSE),"")</f>
        <v>ASSVP</v>
      </c>
      <c r="F97" s="165">
        <f>IFERROR(VLOOKUP(D97,BD!$B:$D,3,FALSE),"")</f>
        <v>0</v>
      </c>
      <c r="G97" s="149">
        <f>IF(COUNT(I97:Q97)&gt;=5,SUM(LARGE(I97:Q97,{1,2,3,4,5})),IF(COUNT(I97:Q97)=4,SUM(LARGE(I97:Q97,{1,2,3,4})),IF(COUNT(I97:Q97)=3,SUM(LARGE(I97:Q97,{1,2,3})),IF(COUNT(I97:Q97)=2,SUM(LARGE(I97:Q97,{1,2})),IF(COUNT(I97:Q97)=1,SUM(LARGE(I97:Q97,{1})),0)))))</f>
        <v>80</v>
      </c>
      <c r="H97" s="150">
        <f t="shared" si="2"/>
        <v>1</v>
      </c>
      <c r="I97" s="71"/>
      <c r="J97" s="71"/>
      <c r="K97" s="71"/>
      <c r="L97" s="71"/>
      <c r="M97" s="71"/>
      <c r="N97" s="71"/>
      <c r="O97" s="71"/>
      <c r="P97" s="71">
        <v>80</v>
      </c>
      <c r="Q97" s="163"/>
    </row>
    <row r="98" spans="2:17" ht="12" x14ac:dyDescent="0.2">
      <c r="B98" s="69"/>
      <c r="C98" s="190"/>
      <c r="D98" s="125" t="s">
        <v>866</v>
      </c>
      <c r="E98" s="148" t="str">
        <f>IFERROR(VLOOKUP(D98,BD!$B:$D,2,FALSE),"")</f>
        <v>PALOTINA</v>
      </c>
      <c r="F98" s="165">
        <f>IFERROR(VLOOKUP(D98,BD!$B:$D,3,FALSE),"")</f>
        <v>0</v>
      </c>
      <c r="G98" s="149">
        <f>IF(COUNT(I98:Q98)&gt;=5,SUM(LARGE(I98:Q98,{1,2,3,4,5})),IF(COUNT(I98:Q98)=4,SUM(LARGE(I98:Q98,{1,2,3,4})),IF(COUNT(I98:Q98)=3,SUM(LARGE(I98:Q98,{1,2,3})),IF(COUNT(I98:Q98)=2,SUM(LARGE(I98:Q98,{1,2})),IF(COUNT(I98:Q98)=1,SUM(LARGE(I98:Q98,{1})),0)))))</f>
        <v>80</v>
      </c>
      <c r="H98" s="150">
        <f t="shared" si="2"/>
        <v>1</v>
      </c>
      <c r="I98" s="71"/>
      <c r="J98" s="71"/>
      <c r="K98" s="71"/>
      <c r="L98" s="71"/>
      <c r="M98" s="71"/>
      <c r="N98" s="71"/>
      <c r="O98" s="71"/>
      <c r="P98" s="71">
        <v>80</v>
      </c>
      <c r="Q98" s="163"/>
    </row>
    <row r="99" spans="2:17" ht="12" x14ac:dyDescent="0.2">
      <c r="B99" s="69"/>
      <c r="C99" s="190"/>
      <c r="D99" s="125" t="s">
        <v>867</v>
      </c>
      <c r="E99" s="148" t="str">
        <f>IFERROR(VLOOKUP(D99,BD!$B:$D,2,FALSE),"")</f>
        <v>ASSVP</v>
      </c>
      <c r="F99" s="165">
        <f>IFERROR(VLOOKUP(D99,BD!$B:$D,3,FALSE),"")</f>
        <v>0</v>
      </c>
      <c r="G99" s="149">
        <f>IF(COUNT(I99:Q99)&gt;=5,SUM(LARGE(I99:Q99,{1,2,3,4,5})),IF(COUNT(I99:Q99)=4,SUM(LARGE(I99:Q99,{1,2,3,4})),IF(COUNT(I99:Q99)=3,SUM(LARGE(I99:Q99,{1,2,3})),IF(COUNT(I99:Q99)=2,SUM(LARGE(I99:Q99,{1,2})),IF(COUNT(I99:Q99)=1,SUM(LARGE(I99:Q99,{1})),0)))))</f>
        <v>80</v>
      </c>
      <c r="H99" s="150">
        <f t="shared" si="2"/>
        <v>1</v>
      </c>
      <c r="I99" s="71"/>
      <c r="J99" s="71"/>
      <c r="K99" s="71"/>
      <c r="L99" s="71"/>
      <c r="M99" s="71"/>
      <c r="N99" s="71"/>
      <c r="O99" s="71"/>
      <c r="P99" s="71">
        <v>80</v>
      </c>
      <c r="Q99" s="163"/>
    </row>
    <row r="100" spans="2:17" ht="12" x14ac:dyDescent="0.2">
      <c r="B100" s="69"/>
      <c r="C100" s="177"/>
      <c r="D100" s="70"/>
      <c r="E100" s="148" t="str">
        <f>IFERROR(VLOOKUP(D100,BD!$B:$D,2,FALSE),"")</f>
        <v/>
      </c>
      <c r="F100" s="165" t="str">
        <f>IFERROR(VLOOKUP(D100,BD!$B:$D,3,FALSE),"")</f>
        <v/>
      </c>
      <c r="G100" s="149">
        <f>IF(COUNT(I100:Q100)&gt;=5,SUM(LARGE(I100:Q100,{1,2,3,4,5})),IF(COUNT(I100:Q100)=4,SUM(LARGE(I100:Q100,{1,2,3,4})),IF(COUNT(I100:Q100)=3,SUM(LARGE(I100:Q100,{1,2,3})),IF(COUNT(I100:Q100)=2,SUM(LARGE(I100:Q100,{1,2})),IF(COUNT(I100:Q100)=1,SUM(LARGE(I100:Q100,{1})),0)))))</f>
        <v>0</v>
      </c>
      <c r="H100" s="150">
        <f t="shared" ref="H100:H105" si="3">COUNT(I100:Q100)-COUNTIF(I100:Q100,"=0")</f>
        <v>0</v>
      </c>
      <c r="I100" s="71"/>
      <c r="J100" s="71"/>
      <c r="K100" s="71"/>
      <c r="L100" s="71"/>
      <c r="M100" s="71"/>
      <c r="N100" s="71"/>
      <c r="O100" s="71"/>
      <c r="P100" s="71"/>
      <c r="Q100" s="163"/>
    </row>
    <row r="101" spans="2:17" ht="12" x14ac:dyDescent="0.2">
      <c r="B101" s="69"/>
      <c r="C101" s="177"/>
      <c r="D101" s="125"/>
      <c r="E101" s="148" t="str">
        <f>IFERROR(VLOOKUP(D101,BD!$B:$D,2,FALSE),"")</f>
        <v/>
      </c>
      <c r="F101" s="165" t="str">
        <f>IFERROR(VLOOKUP(D101,BD!$B:$D,3,FALSE),"")</f>
        <v/>
      </c>
      <c r="G101" s="149">
        <f>IF(COUNT(I101:Q101)&gt;=5,SUM(LARGE(I101:Q101,{1,2,3,4,5})),IF(COUNT(I101:Q101)=4,SUM(LARGE(I101:Q101,{1,2,3,4})),IF(COUNT(I101:Q101)=3,SUM(LARGE(I101:Q101,{1,2,3})),IF(COUNT(I101:Q101)=2,SUM(LARGE(I101:Q101,{1,2})),IF(COUNT(I101:Q101)=1,SUM(LARGE(I101:Q101,{1})),0)))))</f>
        <v>0</v>
      </c>
      <c r="H101" s="150">
        <f t="shared" si="3"/>
        <v>0</v>
      </c>
      <c r="I101" s="71"/>
      <c r="J101" s="71"/>
      <c r="K101" s="71"/>
      <c r="L101" s="71"/>
      <c r="M101" s="71"/>
      <c r="N101" s="71"/>
      <c r="O101" s="71"/>
      <c r="P101" s="71"/>
      <c r="Q101" s="163"/>
    </row>
    <row r="102" spans="2:17" ht="12" x14ac:dyDescent="0.2">
      <c r="B102" s="69"/>
      <c r="C102" s="177"/>
      <c r="D102" s="70"/>
      <c r="E102" s="148" t="str">
        <f>IFERROR(VLOOKUP(D102,BD!$B:$D,2,FALSE),"")</f>
        <v/>
      </c>
      <c r="F102" s="165" t="str">
        <f>IFERROR(VLOOKUP(D102,BD!$B:$D,3,FALSE),"")</f>
        <v/>
      </c>
      <c r="G102" s="149">
        <f>IF(COUNT(I102:Q102)&gt;=5,SUM(LARGE(I102:Q102,{1,2,3,4,5})),IF(COUNT(I102:Q102)=4,SUM(LARGE(I102:Q102,{1,2,3,4})),IF(COUNT(I102:Q102)=3,SUM(LARGE(I102:Q102,{1,2,3})),IF(COUNT(I102:Q102)=2,SUM(LARGE(I102:Q102,{1,2})),IF(COUNT(I102:Q102)=1,SUM(LARGE(I102:Q102,{1})),0)))))</f>
        <v>0</v>
      </c>
      <c r="H102" s="150">
        <f t="shared" si="3"/>
        <v>0</v>
      </c>
      <c r="I102" s="71"/>
      <c r="J102" s="71"/>
      <c r="K102" s="71"/>
      <c r="L102" s="71"/>
      <c r="M102" s="71"/>
      <c r="N102" s="71"/>
      <c r="O102" s="71"/>
      <c r="P102" s="71"/>
      <c r="Q102" s="163"/>
    </row>
    <row r="103" spans="2:17" ht="12" x14ac:dyDescent="0.2">
      <c r="B103" s="69"/>
      <c r="C103" s="168"/>
      <c r="D103" s="70"/>
      <c r="E103" s="148" t="str">
        <f>IFERROR(VLOOKUP(D103,BD!$B:$D,2,FALSE),"")</f>
        <v/>
      </c>
      <c r="F103" s="165" t="str">
        <f>IFERROR(VLOOKUP(D103,BD!$B:$D,3,FALSE),"")</f>
        <v/>
      </c>
      <c r="G103" s="149">
        <f>IF(COUNT(I103:Q103)&gt;=5,SUM(LARGE(I103:Q103,{1,2,3,4,5})),IF(COUNT(I103:Q103)=4,SUM(LARGE(I103:Q103,{1,2,3,4})),IF(COUNT(I103:Q103)=3,SUM(LARGE(I103:Q103,{1,2,3})),IF(COUNT(I103:Q103)=2,SUM(LARGE(I103:Q103,{1,2})),IF(COUNT(I103:Q103)=1,SUM(LARGE(I103:Q103,{1})),0)))))</f>
        <v>0</v>
      </c>
      <c r="H103" s="150">
        <f t="shared" si="3"/>
        <v>0</v>
      </c>
      <c r="I103" s="71"/>
      <c r="J103" s="71"/>
      <c r="K103" s="71"/>
      <c r="L103" s="71"/>
      <c r="M103" s="71"/>
      <c r="N103" s="71"/>
      <c r="O103" s="71"/>
      <c r="P103" s="71"/>
      <c r="Q103" s="163"/>
    </row>
    <row r="104" spans="2:17" ht="12" x14ac:dyDescent="0.2">
      <c r="B104" s="69"/>
      <c r="C104" s="168"/>
      <c r="D104" s="70"/>
      <c r="E104" s="148" t="str">
        <f>IFERROR(VLOOKUP(D104,BD!$B:$D,2,FALSE),"")</f>
        <v/>
      </c>
      <c r="F104" s="165" t="str">
        <f>IFERROR(VLOOKUP(D104,BD!$B:$D,3,FALSE),"")</f>
        <v/>
      </c>
      <c r="G104" s="149">
        <f>IF(COUNT(I104:Q104)&gt;=5,SUM(LARGE(I104:Q104,{1,2,3,4,5})),IF(COUNT(I104:Q104)=4,SUM(LARGE(I104:Q104,{1,2,3,4})),IF(COUNT(I104:Q104)=3,SUM(LARGE(I104:Q104,{1,2,3})),IF(COUNT(I104:Q104)=2,SUM(LARGE(I104:Q104,{1,2})),IF(COUNT(I104:Q104)=1,SUM(LARGE(I104:Q104,{1})),0)))))</f>
        <v>0</v>
      </c>
      <c r="H104" s="150">
        <f t="shared" si="3"/>
        <v>0</v>
      </c>
      <c r="I104" s="71"/>
      <c r="J104" s="71"/>
      <c r="K104" s="71"/>
      <c r="L104" s="71"/>
      <c r="M104" s="71"/>
      <c r="N104" s="71"/>
      <c r="O104" s="71"/>
      <c r="P104" s="71"/>
      <c r="Q104" s="163"/>
    </row>
    <row r="105" spans="2:17" ht="12" x14ac:dyDescent="0.2">
      <c r="B105" s="69"/>
      <c r="C105" s="168"/>
      <c r="D105" s="70"/>
      <c r="E105" s="148" t="str">
        <f>IFERROR(VLOOKUP(D105,BD!$B:$D,2,FALSE),"")</f>
        <v/>
      </c>
      <c r="F105" s="165" t="str">
        <f>IFERROR(VLOOKUP(D105,BD!$B:$D,3,FALSE),"")</f>
        <v/>
      </c>
      <c r="G105" s="149">
        <f>IF(COUNT(I105:Q105)&gt;=5,SUM(LARGE(I105:Q105,{1,2,3,4,5})),IF(COUNT(I105:Q105)=4,SUM(LARGE(I105:Q105,{1,2,3,4})),IF(COUNT(I105:Q105)=3,SUM(LARGE(I105:Q105,{1,2,3})),IF(COUNT(I105:Q105)=2,SUM(LARGE(I105:Q105,{1,2})),IF(COUNT(I105:Q105)=1,SUM(LARGE(I105:Q105,{1})),0)))))</f>
        <v>0</v>
      </c>
      <c r="H105" s="150">
        <f t="shared" si="3"/>
        <v>0</v>
      </c>
      <c r="I105" s="71"/>
      <c r="J105" s="71"/>
      <c r="K105" s="71"/>
      <c r="L105" s="71"/>
      <c r="M105" s="71"/>
      <c r="N105" s="71"/>
      <c r="O105" s="71"/>
      <c r="P105" s="71"/>
      <c r="Q105" s="163"/>
    </row>
    <row r="106" spans="2:17" ht="12" x14ac:dyDescent="0.2">
      <c r="B106" s="69"/>
      <c r="C106" s="168"/>
      <c r="D106" s="70"/>
      <c r="E106" s="148" t="str">
        <f>IFERROR(VLOOKUP(D106,BD!$B:$D,2,FALSE),"")</f>
        <v/>
      </c>
      <c r="F106" s="165" t="str">
        <f>IFERROR(VLOOKUP(D106,BD!$B:$D,3,FALSE),"")</f>
        <v/>
      </c>
      <c r="G106" s="149">
        <f>IF(COUNT(I106:Q106)&gt;=5,SUM(LARGE(I106:Q106,{1,2,3,4,5})),IF(COUNT(I106:Q106)=4,SUM(LARGE(I106:Q106,{1,2,3,4})),IF(COUNT(I106:Q106)=3,SUM(LARGE(I106:Q106,{1,2,3})),IF(COUNT(I106:Q106)=2,SUM(LARGE(I106:Q106,{1,2})),IF(COUNT(I106:Q106)=1,SUM(LARGE(I106:Q106,{1})),0)))))</f>
        <v>0</v>
      </c>
      <c r="H106" s="150">
        <f t="shared" ref="H106:H107" si="4">COUNT(I106:Q106)-COUNTIF(I106:Q106,"=0")</f>
        <v>0</v>
      </c>
      <c r="I106" s="71"/>
      <c r="J106" s="71"/>
      <c r="K106" s="71"/>
      <c r="L106" s="71"/>
      <c r="M106" s="71"/>
      <c r="N106" s="71"/>
      <c r="O106" s="71"/>
      <c r="P106" s="71"/>
      <c r="Q106" s="163"/>
    </row>
    <row r="107" spans="2:17" ht="12" x14ac:dyDescent="0.2">
      <c r="B107" s="69"/>
      <c r="C107" s="63"/>
      <c r="D107" s="70"/>
      <c r="E107" s="148" t="str">
        <f>IFERROR(VLOOKUP(D107,BD!$B:$D,2,FALSE),"")</f>
        <v/>
      </c>
      <c r="F107" s="165" t="str">
        <f>IFERROR(VLOOKUP(D107,BD!$B:$D,3,FALSE),"")</f>
        <v/>
      </c>
      <c r="G107" s="149">
        <f>IF(COUNT(I107:Q107)&gt;=5,SUM(LARGE(I107:Q107,{1,2,3,4,5})),IF(COUNT(I107:Q107)=4,SUM(LARGE(I107:Q107,{1,2,3,4})),IF(COUNT(I107:Q107)=3,SUM(LARGE(I107:Q107,{1,2,3})),IF(COUNT(I107:Q107)=2,SUM(LARGE(I107:Q107,{1,2})),IF(COUNT(I107:Q107)=1,SUM(LARGE(I107:Q107,{1})),0)))))</f>
        <v>0</v>
      </c>
      <c r="H107" s="150">
        <f t="shared" si="4"/>
        <v>0</v>
      </c>
      <c r="I107" s="71"/>
      <c r="J107" s="71"/>
      <c r="K107" s="71"/>
      <c r="L107" s="71"/>
      <c r="M107" s="71"/>
      <c r="N107" s="71"/>
      <c r="O107" s="71"/>
      <c r="P107" s="71"/>
      <c r="Q107" s="163"/>
    </row>
    <row r="108" spans="2:17" x14ac:dyDescent="0.2">
      <c r="B108" s="72"/>
      <c r="C108" s="73"/>
      <c r="D108" s="73"/>
      <c r="E108" s="75"/>
      <c r="F108" s="83"/>
      <c r="G108" s="74"/>
      <c r="H108" s="75"/>
      <c r="I108" s="74"/>
      <c r="J108" s="74"/>
      <c r="K108" s="74"/>
      <c r="L108" s="74"/>
      <c r="M108" s="74"/>
      <c r="N108" s="74"/>
      <c r="O108" s="74"/>
      <c r="P108" s="74"/>
      <c r="Q108" s="163"/>
    </row>
    <row r="109" spans="2:17" s="80" customFormat="1" x14ac:dyDescent="0.2">
      <c r="B109" s="76"/>
      <c r="C109" s="77"/>
      <c r="D109" s="78" t="str">
        <f>SM_S19!$D$41</f>
        <v>CONTAGEM DE SEMANAS</v>
      </c>
      <c r="E109" s="82"/>
      <c r="F109" s="83"/>
      <c r="G109" s="79"/>
      <c r="H109" s="79"/>
      <c r="I109" s="102">
        <f>SM!H$41</f>
        <v>52</v>
      </c>
      <c r="J109" s="102">
        <f>SM!I$41</f>
        <v>30</v>
      </c>
      <c r="K109" s="102">
        <f>SM!J$41</f>
        <v>25</v>
      </c>
      <c r="L109" s="102">
        <f>SM!K$41</f>
        <v>22</v>
      </c>
      <c r="M109" s="102">
        <f>SM!L$41</f>
        <v>10</v>
      </c>
      <c r="N109" s="102">
        <f>SM!M$41</f>
        <v>6</v>
      </c>
      <c r="O109" s="102">
        <f>SM!N$41</f>
        <v>2</v>
      </c>
      <c r="P109" s="102">
        <f>SM!O$41</f>
        <v>1</v>
      </c>
      <c r="Q109" s="164"/>
    </row>
  </sheetData>
  <sheetProtection selectLockedCells="1" selectUnlockedCells="1"/>
  <sortState ref="D10:P99">
    <sortCondition descending="1" ref="G10:G99"/>
    <sortCondition descending="1" ref="H10:H99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fitToHeight="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D10:D107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71"/>
  <sheetViews>
    <sheetView showGridLines="0" zoomScaleNormal="100" zoomScaleSheetLayoutView="100" workbookViewId="0">
      <selection activeCell="H25" sqref="H25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55.85546875" style="49" customWidth="1"/>
    <col min="5" max="5" width="10.85546875" style="81" customWidth="1"/>
    <col min="6" max="6" width="10.85546875" style="84" customWidth="1"/>
    <col min="7" max="7" width="10.85546875" style="49" customWidth="1"/>
    <col min="8" max="8" width="10.85546875" style="81" customWidth="1"/>
    <col min="9" max="16" width="8.28515625" style="49" customWidth="1"/>
    <col min="17" max="17" width="1.85546875" style="49" customWidth="1"/>
    <col min="18" max="16384" width="9.28515625" style="49"/>
  </cols>
  <sheetData>
    <row r="2" spans="2:17" ht="12" x14ac:dyDescent="0.2">
      <c r="B2" s="48" t="str">
        <f>SM_S19!B2</f>
        <v>RANKING ESTADUAL - 2017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  <c r="P2" s="52"/>
    </row>
    <row r="3" spans="2:17" ht="12" x14ac:dyDescent="0.2">
      <c r="B3" s="53" t="s">
        <v>13</v>
      </c>
      <c r="D3" s="8">
        <f>SM!D3</f>
        <v>43052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  <c r="P3" s="52"/>
    </row>
    <row r="4" spans="2:17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  <c r="P4" s="52"/>
    </row>
    <row r="5" spans="2:17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61"/>
      <c r="Q5" s="162"/>
    </row>
    <row r="6" spans="2:17" ht="12" customHeight="1" x14ac:dyDescent="0.2">
      <c r="B6" s="62"/>
      <c r="C6" s="222" t="s">
        <v>1</v>
      </c>
      <c r="D6" s="222" t="str">
        <f>SM_S19!D6</f>
        <v>ATLETA</v>
      </c>
      <c r="E6" s="218" t="str">
        <f>SM_S19!E6</f>
        <v>ENTIDADE</v>
      </c>
      <c r="F6" s="227" t="s">
        <v>36</v>
      </c>
      <c r="G6" s="228" t="str">
        <f>SM_S19!G6</f>
        <v>TOTAL RK52</v>
      </c>
      <c r="H6" s="226" t="str">
        <f>SM_S19!H6</f>
        <v>Torneios</v>
      </c>
      <c r="I6" s="11" t="str">
        <f>SM!H6</f>
        <v>4o</v>
      </c>
      <c r="J6" s="11" t="str">
        <f>SM!I6</f>
        <v>1o</v>
      </c>
      <c r="K6" s="11" t="str">
        <f>SM!J6</f>
        <v>1o</v>
      </c>
      <c r="L6" s="11" t="str">
        <f>SM!K6</f>
        <v>2o</v>
      </c>
      <c r="M6" s="11" t="str">
        <f>SM!L6</f>
        <v>3o</v>
      </c>
      <c r="N6" s="11" t="str">
        <f>SM!M6</f>
        <v>2o</v>
      </c>
      <c r="O6" s="11" t="str">
        <f>SM!N6</f>
        <v>4o</v>
      </c>
      <c r="P6" s="11" t="str">
        <f>SM!O6</f>
        <v>1o</v>
      </c>
      <c r="Q6" s="163"/>
    </row>
    <row r="7" spans="2:17" ht="12" x14ac:dyDescent="0.2">
      <c r="B7" s="62"/>
      <c r="C7" s="222"/>
      <c r="D7" s="222"/>
      <c r="E7" s="218"/>
      <c r="F7" s="227"/>
      <c r="G7" s="228"/>
      <c r="H7" s="226"/>
      <c r="I7" s="12" t="str">
        <f>SM!H7</f>
        <v>EST</v>
      </c>
      <c r="J7" s="12" t="str">
        <f>SM!I7</f>
        <v>EST</v>
      </c>
      <c r="K7" s="12" t="str">
        <f>SM!J7</f>
        <v>M-CWB</v>
      </c>
      <c r="L7" s="12" t="str">
        <f>SM!K7</f>
        <v>EST</v>
      </c>
      <c r="M7" s="12" t="str">
        <f>SM!L7</f>
        <v>EST</v>
      </c>
      <c r="N7" s="12" t="str">
        <f>SM!M7</f>
        <v>M-CWB</v>
      </c>
      <c r="O7" s="12" t="str">
        <f>SM!N7</f>
        <v>EST</v>
      </c>
      <c r="P7" s="12" t="str">
        <f>SM!O7</f>
        <v>M-OES</v>
      </c>
      <c r="Q7" s="163"/>
    </row>
    <row r="8" spans="2:17" ht="12" x14ac:dyDescent="0.2">
      <c r="B8" s="64"/>
      <c r="C8" s="222"/>
      <c r="D8" s="222"/>
      <c r="E8" s="218"/>
      <c r="F8" s="227"/>
      <c r="G8" s="228"/>
      <c r="H8" s="226"/>
      <c r="I8" s="13">
        <f>SM!H8</f>
        <v>42689</v>
      </c>
      <c r="J8" s="13">
        <f>SM!I8</f>
        <v>42849</v>
      </c>
      <c r="K8" s="13">
        <f>SM!J8</f>
        <v>42884</v>
      </c>
      <c r="L8" s="13">
        <f>SM!K8</f>
        <v>42905</v>
      </c>
      <c r="M8" s="13">
        <f>SM!L8</f>
        <v>42988</v>
      </c>
      <c r="N8" s="13">
        <f>SM!M8</f>
        <v>43017</v>
      </c>
      <c r="O8" s="13">
        <f>SM!N8</f>
        <v>43045</v>
      </c>
      <c r="P8" s="13">
        <f>SM!O8</f>
        <v>43052</v>
      </c>
      <c r="Q8" s="163"/>
    </row>
    <row r="9" spans="2:17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68"/>
      <c r="Q9" s="163"/>
    </row>
    <row r="10" spans="2:17" ht="12" x14ac:dyDescent="0.2">
      <c r="B10" s="69"/>
      <c r="C10" s="63">
        <v>1</v>
      </c>
      <c r="D10" s="70" t="s">
        <v>603</v>
      </c>
      <c r="E10" s="243" t="s">
        <v>880</v>
      </c>
      <c r="F10" s="165">
        <f>IFERROR(VLOOKUP(D10,BD!$B:$D,3,FALSE),"")</f>
        <v>37729</v>
      </c>
      <c r="G10" s="149">
        <f>IF(COUNT(I10:Q10)&gt;=5,SUM(LARGE(I10:Q10,{1,2,3,4,5})),IF(COUNT(I10:Q10)=4,SUM(LARGE(I10:Q10,{1,2,3,4})),IF(COUNT(I10:Q10)=3,SUM(LARGE(I10:Q10,{1,2,3})),IF(COUNT(I10:Q10)=2,SUM(LARGE(I10:Q10,{1,2})),IF(COUNT(I10:Q10)=1,SUM(LARGE(I10:Q10,{1})),0)))))</f>
        <v>7520</v>
      </c>
      <c r="H10" s="150">
        <f t="shared" ref="H10:H52" si="0">COUNT(I10:Q10)-COUNTIF(I10:Q10,"=0")</f>
        <v>6</v>
      </c>
      <c r="I10" s="71">
        <v>1600</v>
      </c>
      <c r="J10" s="71">
        <v>1120</v>
      </c>
      <c r="K10" s="71"/>
      <c r="L10" s="71">
        <v>1600</v>
      </c>
      <c r="M10" s="71">
        <v>1600</v>
      </c>
      <c r="N10" s="71"/>
      <c r="O10" s="71">
        <v>1600</v>
      </c>
      <c r="P10" s="71">
        <v>800</v>
      </c>
      <c r="Q10" s="163"/>
    </row>
    <row r="11" spans="2:17" ht="12" x14ac:dyDescent="0.2">
      <c r="B11" s="69"/>
      <c r="C11" s="63">
        <v>2</v>
      </c>
      <c r="D11" s="70" t="s">
        <v>146</v>
      </c>
      <c r="E11" s="148" t="str">
        <f>IFERROR(VLOOKUP(D11,BD!$B:$D,2,FALSE),"")</f>
        <v>ASSVP</v>
      </c>
      <c r="F11" s="165">
        <f>IFERROR(VLOOKUP(D11,BD!$B:$D,3,FALSE),"")</f>
        <v>37925</v>
      </c>
      <c r="G11" s="149">
        <f>IF(COUNT(I11:Q11)&gt;=5,SUM(LARGE(I11:Q11,{1,2,3,4,5})),IF(COUNT(I11:Q11)=4,SUM(LARGE(I11:Q11,{1,2,3,4})),IF(COUNT(I11:Q11)=3,SUM(LARGE(I11:Q11,{1,2,3})),IF(COUNT(I11:Q11)=2,SUM(LARGE(I11:Q11,{1,2})),IF(COUNT(I11:Q11)=1,SUM(LARGE(I11:Q11,{1})),0)))))</f>
        <v>6320</v>
      </c>
      <c r="H11" s="150">
        <f t="shared" si="0"/>
        <v>6</v>
      </c>
      <c r="I11" s="71">
        <v>1360</v>
      </c>
      <c r="J11" s="71">
        <v>1360</v>
      </c>
      <c r="K11" s="71"/>
      <c r="L11" s="71">
        <v>1120</v>
      </c>
      <c r="M11" s="71">
        <v>1120</v>
      </c>
      <c r="N11" s="71"/>
      <c r="O11" s="71">
        <v>1360</v>
      </c>
      <c r="P11" s="71">
        <v>560</v>
      </c>
      <c r="Q11" s="163"/>
    </row>
    <row r="12" spans="2:17" ht="12" x14ac:dyDescent="0.2">
      <c r="B12" s="69"/>
      <c r="C12" s="190">
        <v>3</v>
      </c>
      <c r="D12" s="70" t="s">
        <v>304</v>
      </c>
      <c r="E12" s="148" t="str">
        <f>IFERROR(VLOOKUP(D12,BD!$B:$D,2,FALSE),"")</f>
        <v>ZARDO</v>
      </c>
      <c r="F12" s="165">
        <f>IFERROR(VLOOKUP(D12,BD!$B:$D,3,FALSE),"")</f>
        <v>37782</v>
      </c>
      <c r="G12" s="149">
        <f>IF(COUNT(I12:Q12)&gt;=5,SUM(LARGE(I12:Q12,{1,2,3,4,5})),IF(COUNT(I12:Q12)=4,SUM(LARGE(I12:Q12,{1,2,3,4})),IF(COUNT(I12:Q12)=3,SUM(LARGE(I12:Q12,{1,2,3})),IF(COUNT(I12:Q12)=2,SUM(LARGE(I12:Q12,{1,2})),IF(COUNT(I12:Q12)=1,SUM(LARGE(I12:Q12,{1})),0)))))</f>
        <v>5360</v>
      </c>
      <c r="H12" s="150">
        <f t="shared" si="0"/>
        <v>7</v>
      </c>
      <c r="I12" s="71">
        <v>1120</v>
      </c>
      <c r="J12" s="71">
        <v>1120</v>
      </c>
      <c r="K12" s="71">
        <v>680</v>
      </c>
      <c r="L12" s="71">
        <v>880</v>
      </c>
      <c r="M12" s="71">
        <v>1120</v>
      </c>
      <c r="N12" s="71">
        <v>680</v>
      </c>
      <c r="O12" s="71">
        <v>1120</v>
      </c>
      <c r="P12" s="71"/>
      <c r="Q12" s="163"/>
    </row>
    <row r="13" spans="2:17" ht="12" x14ac:dyDescent="0.2">
      <c r="B13" s="69"/>
      <c r="C13" s="190">
        <v>4</v>
      </c>
      <c r="D13" s="70" t="s">
        <v>803</v>
      </c>
      <c r="E13" s="148" t="str">
        <f>IFERROR(VLOOKUP(D13,BD!$B:$D,2,FALSE),"")</f>
        <v>ZARDO</v>
      </c>
      <c r="F13" s="165">
        <f>IFERROR(VLOOKUP(D13,BD!$B:$D,3,FALSE),"")</f>
        <v>38344</v>
      </c>
      <c r="G13" s="149">
        <f>IF(COUNT(I13:Q13)&gt;=5,SUM(LARGE(I13:Q13,{1,2,3,4,5})),IF(COUNT(I13:Q13)=4,SUM(LARGE(I13:Q13,{1,2,3,4})),IF(COUNT(I13:Q13)=3,SUM(LARGE(I13:Q13,{1,2,3})),IF(COUNT(I13:Q13)=2,SUM(LARGE(I13:Q13,{1,2})),IF(COUNT(I13:Q13)=1,SUM(LARGE(I13:Q13,{1})),0)))))</f>
        <v>5200</v>
      </c>
      <c r="H13" s="150">
        <f t="shared" si="0"/>
        <v>6</v>
      </c>
      <c r="I13" s="71"/>
      <c r="J13" s="71">
        <v>400</v>
      </c>
      <c r="K13" s="71">
        <v>800</v>
      </c>
      <c r="L13" s="71">
        <v>1120</v>
      </c>
      <c r="M13" s="71">
        <v>1360</v>
      </c>
      <c r="N13" s="71">
        <v>800</v>
      </c>
      <c r="O13" s="71">
        <v>1120</v>
      </c>
      <c r="P13" s="71"/>
      <c r="Q13" s="163"/>
    </row>
    <row r="14" spans="2:17" ht="12" x14ac:dyDescent="0.2">
      <c r="B14" s="69"/>
      <c r="C14" s="190">
        <v>5</v>
      </c>
      <c r="D14" s="70" t="s">
        <v>796</v>
      </c>
      <c r="E14" s="148" t="str">
        <f>IFERROR(VLOOKUP(D14,BD!$B:$D,2,FALSE),"")</f>
        <v>ZARDO</v>
      </c>
      <c r="F14" s="165">
        <f>IFERROR(VLOOKUP(D14,BD!$B:$D,3,FALSE),"")</f>
        <v>38060</v>
      </c>
      <c r="G14" s="149">
        <f>IF(COUNT(I14:Q14)&gt;=5,SUM(LARGE(I14:Q14,{1,2,3,4,5})),IF(COUNT(I14:Q14)=4,SUM(LARGE(I14:Q14,{1,2,3,4})),IF(COUNT(I14:Q14)=3,SUM(LARGE(I14:Q14,{1,2,3})),IF(COUNT(I14:Q14)=2,SUM(LARGE(I14:Q14,{1,2})),IF(COUNT(I14:Q14)=1,SUM(LARGE(I14:Q14,{1})),0)))))</f>
        <v>3960</v>
      </c>
      <c r="H14" s="150">
        <f t="shared" si="0"/>
        <v>6</v>
      </c>
      <c r="I14" s="71"/>
      <c r="J14" s="71">
        <v>880</v>
      </c>
      <c r="K14" s="71">
        <v>440</v>
      </c>
      <c r="L14" s="71">
        <v>880</v>
      </c>
      <c r="M14" s="71">
        <v>880</v>
      </c>
      <c r="N14" s="71">
        <v>320</v>
      </c>
      <c r="O14" s="71">
        <v>880</v>
      </c>
      <c r="P14" s="71"/>
      <c r="Q14" s="163"/>
    </row>
    <row r="15" spans="2:17" ht="12" x14ac:dyDescent="0.2">
      <c r="B15" s="69"/>
      <c r="C15" s="190">
        <v>6</v>
      </c>
      <c r="D15" s="70" t="s">
        <v>417</v>
      </c>
      <c r="E15" s="148" t="str">
        <f>IFERROR(VLOOKUP(D15,BD!$B:$D,2,FALSE),"")</f>
        <v>ASSVP</v>
      </c>
      <c r="F15" s="165">
        <f>IFERROR(VLOOKUP(D15,BD!$B:$D,3,FALSE),"")</f>
        <v>38167</v>
      </c>
      <c r="G15" s="149">
        <f>IF(COUNT(I15:Q15)&gt;=5,SUM(LARGE(I15:Q15,{1,2,3,4,5})),IF(COUNT(I15:Q15)=4,SUM(LARGE(I15:Q15,{1,2,3,4})),IF(COUNT(I15:Q15)=3,SUM(LARGE(I15:Q15,{1,2,3})),IF(COUNT(I15:Q15)=2,SUM(LARGE(I15:Q15,{1,2})),IF(COUNT(I15:Q15)=1,SUM(LARGE(I15:Q15,{1})),0)))))</f>
        <v>3720</v>
      </c>
      <c r="H15" s="150">
        <f t="shared" si="0"/>
        <v>6</v>
      </c>
      <c r="I15" s="71">
        <v>880</v>
      </c>
      <c r="J15" s="71">
        <v>400</v>
      </c>
      <c r="K15" s="71"/>
      <c r="L15" s="71">
        <v>1360</v>
      </c>
      <c r="M15" s="71">
        <v>400</v>
      </c>
      <c r="N15" s="71"/>
      <c r="O15" s="71">
        <v>400</v>
      </c>
      <c r="P15" s="71">
        <v>680</v>
      </c>
      <c r="Q15" s="163"/>
    </row>
    <row r="16" spans="2:17" ht="12" x14ac:dyDescent="0.2">
      <c r="B16" s="69"/>
      <c r="C16" s="190">
        <v>7</v>
      </c>
      <c r="D16" s="70" t="s">
        <v>303</v>
      </c>
      <c r="E16" s="148" t="str">
        <f>IFERROR(VLOOKUP(D16,BD!$B:$D,2,FALSE),"")</f>
        <v>ZARDO</v>
      </c>
      <c r="F16" s="165">
        <f>IFERROR(VLOOKUP(D16,BD!$B:$D,3,FALSE),"")</f>
        <v>37887</v>
      </c>
      <c r="G16" s="149">
        <f>IF(COUNT(I16:Q16)&gt;=5,SUM(LARGE(I16:Q16,{1,2,3,4,5})),IF(COUNT(I16:Q16)=4,SUM(LARGE(I16:Q16,{1,2,3,4})),IF(COUNT(I16:Q16)=3,SUM(LARGE(I16:Q16,{1,2,3})),IF(COUNT(I16:Q16)=2,SUM(LARGE(I16:Q16,{1,2})),IF(COUNT(I16:Q16)=1,SUM(LARGE(I16:Q16,{1})),0)))))</f>
        <v>3280</v>
      </c>
      <c r="H16" s="150">
        <f t="shared" si="0"/>
        <v>5</v>
      </c>
      <c r="I16" s="71"/>
      <c r="J16" s="71">
        <v>400</v>
      </c>
      <c r="K16" s="71">
        <v>560</v>
      </c>
      <c r="L16" s="71">
        <v>880</v>
      </c>
      <c r="M16" s="71">
        <v>880</v>
      </c>
      <c r="N16" s="71">
        <v>560</v>
      </c>
      <c r="O16" s="71"/>
      <c r="P16" s="71"/>
      <c r="Q16" s="163"/>
    </row>
    <row r="17" spans="2:17" ht="12" x14ac:dyDescent="0.2">
      <c r="B17" s="69"/>
      <c r="C17" s="190">
        <v>8</v>
      </c>
      <c r="D17" s="70" t="s">
        <v>609</v>
      </c>
      <c r="E17" s="148" t="str">
        <f>IFERROR(VLOOKUP(D17,BD!$B:$D,2,FALSE),"")</f>
        <v>ZARDO</v>
      </c>
      <c r="F17" s="165">
        <f>IFERROR(VLOOKUP(D17,BD!$B:$D,3,FALSE),"")</f>
        <v>38314</v>
      </c>
      <c r="G17" s="149">
        <f>IF(COUNT(I17:Q17)&gt;=5,SUM(LARGE(I17:Q17,{1,2,3,4,5})),IF(COUNT(I17:Q17)=4,SUM(LARGE(I17:Q17,{1,2,3,4})),IF(COUNT(I17:Q17)=3,SUM(LARGE(I17:Q17,{1,2,3})),IF(COUNT(I17:Q17)=2,SUM(LARGE(I17:Q17,{1,2})),IF(COUNT(I17:Q17)=1,SUM(LARGE(I17:Q17,{1})),0)))))</f>
        <v>3120</v>
      </c>
      <c r="H17" s="150">
        <f t="shared" si="0"/>
        <v>6</v>
      </c>
      <c r="I17" s="71"/>
      <c r="J17" s="71">
        <v>400</v>
      </c>
      <c r="K17" s="71">
        <v>320</v>
      </c>
      <c r="L17" s="71">
        <v>880</v>
      </c>
      <c r="M17" s="71">
        <v>400</v>
      </c>
      <c r="N17" s="71">
        <v>560</v>
      </c>
      <c r="O17" s="71">
        <v>880</v>
      </c>
      <c r="P17" s="71"/>
      <c r="Q17" s="163"/>
    </row>
    <row r="18" spans="2:17" ht="12" x14ac:dyDescent="0.2">
      <c r="B18" s="69"/>
      <c r="C18" s="190">
        <v>9</v>
      </c>
      <c r="D18" s="70" t="s">
        <v>350</v>
      </c>
      <c r="E18" s="148" t="str">
        <f>IFERROR(VLOOKUP(D18,BD!$B:$D,2,FALSE),"")</f>
        <v>ZARDO</v>
      </c>
      <c r="F18" s="165">
        <f>IFERROR(VLOOKUP(D18,BD!$B:$D,3,FALSE),"")</f>
        <v>37931</v>
      </c>
      <c r="G18" s="149">
        <f>IF(COUNT(I18:Q18)&gt;=5,SUM(LARGE(I18:Q18,{1,2,3,4,5})),IF(COUNT(I18:Q18)=4,SUM(LARGE(I18:Q18,{1,2,3,4})),IF(COUNT(I18:Q18)=3,SUM(LARGE(I18:Q18,{1,2,3})),IF(COUNT(I18:Q18)=2,SUM(LARGE(I18:Q18,{1,2})),IF(COUNT(I18:Q18)=1,SUM(LARGE(I18:Q18,{1})),0)))))</f>
        <v>2480</v>
      </c>
      <c r="H18" s="150">
        <f t="shared" si="0"/>
        <v>2</v>
      </c>
      <c r="I18" s="71">
        <v>880</v>
      </c>
      <c r="J18" s="71">
        <v>1600</v>
      </c>
      <c r="K18" s="71"/>
      <c r="L18" s="71"/>
      <c r="M18" s="71"/>
      <c r="N18" s="71"/>
      <c r="O18" s="71"/>
      <c r="P18" s="71"/>
      <c r="Q18" s="163"/>
    </row>
    <row r="19" spans="2:17" ht="12" x14ac:dyDescent="0.2">
      <c r="B19" s="69"/>
      <c r="C19" s="190">
        <v>10</v>
      </c>
      <c r="D19" s="127" t="s">
        <v>402</v>
      </c>
      <c r="E19" s="148" t="str">
        <f>IFERROR(VLOOKUP(D19,BD!$B:$D,2,FALSE),"")</f>
        <v>SMCC</v>
      </c>
      <c r="F19" s="165">
        <f>IFERROR(VLOOKUP(D19,BD!$B:$D,3,FALSE),"")</f>
        <v>38296</v>
      </c>
      <c r="G19" s="149">
        <f>IF(COUNT(I19:Q19)&gt;=5,SUM(LARGE(I19:Q19,{1,2,3,4,5})),IF(COUNT(I19:Q19)=4,SUM(LARGE(I19:Q19,{1,2,3,4})),IF(COUNT(I19:Q19)=3,SUM(LARGE(I19:Q19,{1,2,3})),IF(COUNT(I19:Q19)=2,SUM(LARGE(I19:Q19,{1,2})),IF(COUNT(I19:Q19)=1,SUM(LARGE(I19:Q19,{1})),0)))))</f>
        <v>2320</v>
      </c>
      <c r="H19" s="150">
        <f t="shared" si="0"/>
        <v>6</v>
      </c>
      <c r="I19" s="71"/>
      <c r="J19" s="71">
        <v>640</v>
      </c>
      <c r="K19" s="71">
        <v>440</v>
      </c>
      <c r="L19" s="71">
        <v>400</v>
      </c>
      <c r="M19" s="71">
        <v>400</v>
      </c>
      <c r="N19" s="71">
        <v>440</v>
      </c>
      <c r="O19" s="71">
        <v>400</v>
      </c>
      <c r="P19" s="71"/>
      <c r="Q19" s="163"/>
    </row>
    <row r="20" spans="2:17" ht="12" x14ac:dyDescent="0.2">
      <c r="B20" s="69"/>
      <c r="C20" s="190">
        <v>11</v>
      </c>
      <c r="D20" s="70" t="s">
        <v>358</v>
      </c>
      <c r="E20" s="148" t="str">
        <f>IFERROR(VLOOKUP(D20,BD!$B:$D,2,FALSE),"")</f>
        <v>SMCC</v>
      </c>
      <c r="F20" s="165">
        <f>IFERROR(VLOOKUP(D20,BD!$B:$D,3,FALSE),"")</f>
        <v>37636</v>
      </c>
      <c r="G20" s="149">
        <f>IF(COUNT(I20:Q20)&gt;=5,SUM(LARGE(I20:Q20,{1,2,3,4,5})),IF(COUNT(I20:Q20)=4,SUM(LARGE(I20:Q20,{1,2,3,4})),IF(COUNT(I20:Q20)=3,SUM(LARGE(I20:Q20,{1,2,3})),IF(COUNT(I20:Q20)=2,SUM(LARGE(I20:Q20,{1,2})),IF(COUNT(I20:Q20)=1,SUM(LARGE(I20:Q20,{1})),0)))))</f>
        <v>2160</v>
      </c>
      <c r="H20" s="150">
        <f t="shared" si="0"/>
        <v>6</v>
      </c>
      <c r="I20" s="71">
        <v>400</v>
      </c>
      <c r="J20" s="71">
        <v>400</v>
      </c>
      <c r="K20" s="71">
        <v>560</v>
      </c>
      <c r="L20" s="71">
        <v>400</v>
      </c>
      <c r="M20" s="71">
        <v>400</v>
      </c>
      <c r="N20" s="71">
        <v>320</v>
      </c>
      <c r="O20" s="71"/>
      <c r="P20" s="71"/>
      <c r="Q20" s="163"/>
    </row>
    <row r="21" spans="2:17" ht="12" x14ac:dyDescent="0.2">
      <c r="B21" s="69"/>
      <c r="C21" s="190">
        <v>12</v>
      </c>
      <c r="D21" s="70" t="s">
        <v>427</v>
      </c>
      <c r="E21" s="148" t="str">
        <f>IFERROR(VLOOKUP(D21,BD!$B:$D,2,FALSE),"")</f>
        <v>SMCC</v>
      </c>
      <c r="F21" s="165">
        <f>IFERROR(VLOOKUP(D21,BD!$B:$D,3,FALSE),"")</f>
        <v>37971</v>
      </c>
      <c r="G21" s="149">
        <f>IF(COUNT(I21:Q21)&gt;=5,SUM(LARGE(I21:Q21,{1,2,3,4,5})),IF(COUNT(I21:Q21)=4,SUM(LARGE(I21:Q21,{1,2,3,4})),IF(COUNT(I21:Q21)=3,SUM(LARGE(I21:Q21,{1,2,3})),IF(COUNT(I21:Q21)=2,SUM(LARGE(I21:Q21,{1,2})),IF(COUNT(I21:Q21)=1,SUM(LARGE(I21:Q21,{1})),0)))))</f>
        <v>2040</v>
      </c>
      <c r="H21" s="150">
        <f t="shared" si="0"/>
        <v>4</v>
      </c>
      <c r="I21" s="71"/>
      <c r="J21" s="71"/>
      <c r="K21" s="71">
        <v>440</v>
      </c>
      <c r="L21" s="71">
        <v>400</v>
      </c>
      <c r="M21" s="71">
        <v>880</v>
      </c>
      <c r="N21" s="71">
        <v>320</v>
      </c>
      <c r="O21" s="71"/>
      <c r="P21" s="71"/>
      <c r="Q21" s="163"/>
    </row>
    <row r="22" spans="2:17" ht="12" x14ac:dyDescent="0.2">
      <c r="B22" s="69"/>
      <c r="C22" s="190">
        <v>13</v>
      </c>
      <c r="D22" s="70" t="s">
        <v>769</v>
      </c>
      <c r="E22" s="148" t="str">
        <f>IFERROR(VLOOKUP(D22,BD!$B:$D,2,FALSE),"")</f>
        <v>PIAMARTA</v>
      </c>
      <c r="F22" s="165">
        <f>IFERROR(VLOOKUP(D22,BD!$B:$D,3,FALSE),"")</f>
        <v>38116</v>
      </c>
      <c r="G22" s="149">
        <f>IF(COUNT(I22:Q22)&gt;=5,SUM(LARGE(I22:Q22,{1,2,3,4,5})),IF(COUNT(I22:Q22)=4,SUM(LARGE(I22:Q22,{1,2,3,4})),IF(COUNT(I22:Q22)=3,SUM(LARGE(I22:Q22,{1,2,3})),IF(COUNT(I22:Q22)=2,SUM(LARGE(I22:Q22,{1,2})),IF(COUNT(I22:Q22)=1,SUM(LARGE(I22:Q22,{1})),0)))))</f>
        <v>2000</v>
      </c>
      <c r="H22" s="150">
        <f t="shared" si="0"/>
        <v>4</v>
      </c>
      <c r="I22" s="71"/>
      <c r="J22" s="71">
        <v>400</v>
      </c>
      <c r="K22" s="71"/>
      <c r="L22" s="71">
        <v>640</v>
      </c>
      <c r="M22" s="71"/>
      <c r="N22" s="71"/>
      <c r="O22" s="71">
        <v>400</v>
      </c>
      <c r="P22" s="71">
        <v>560</v>
      </c>
      <c r="Q22" s="163"/>
    </row>
    <row r="23" spans="2:17" ht="12" x14ac:dyDescent="0.2">
      <c r="B23" s="69"/>
      <c r="C23" s="190">
        <v>14</v>
      </c>
      <c r="D23" s="70" t="s">
        <v>403</v>
      </c>
      <c r="E23" s="148" t="str">
        <f>IFERROR(VLOOKUP(D23,BD!$B:$D,2,FALSE),"")</f>
        <v>SMCC</v>
      </c>
      <c r="F23" s="165">
        <f>IFERROR(VLOOKUP(D23,BD!$B:$D,3,FALSE),"")</f>
        <v>37742</v>
      </c>
      <c r="G23" s="149">
        <f>IF(COUNT(I23:Q23)&gt;=5,SUM(LARGE(I23:Q23,{1,2,3,4,5})),IF(COUNT(I23:Q23)=4,SUM(LARGE(I23:Q23,{1,2,3,4})),IF(COUNT(I23:Q23)=3,SUM(LARGE(I23:Q23,{1,2,3})),IF(COUNT(I23:Q23)=2,SUM(LARGE(I23:Q23,{1,2})),IF(COUNT(I23:Q23)=1,SUM(LARGE(I23:Q23,{1})),0)))))</f>
        <v>1920</v>
      </c>
      <c r="H23" s="150">
        <f t="shared" si="0"/>
        <v>6</v>
      </c>
      <c r="I23" s="71"/>
      <c r="J23" s="71">
        <v>400</v>
      </c>
      <c r="K23" s="71">
        <v>320</v>
      </c>
      <c r="L23" s="71">
        <v>400</v>
      </c>
      <c r="M23" s="71">
        <v>400</v>
      </c>
      <c r="N23" s="71">
        <v>320</v>
      </c>
      <c r="O23" s="71">
        <v>400</v>
      </c>
      <c r="P23" s="71"/>
      <c r="Q23" s="163"/>
    </row>
    <row r="24" spans="2:17" ht="12" x14ac:dyDescent="0.2">
      <c r="B24" s="69"/>
      <c r="C24" s="190">
        <v>15</v>
      </c>
      <c r="D24" s="126" t="s">
        <v>302</v>
      </c>
      <c r="E24" s="148" t="str">
        <f>IFERROR(VLOOKUP(D24,BD!$B:$D,2,FALSE),"")</f>
        <v>PIAMARTA</v>
      </c>
      <c r="F24" s="165">
        <f>IFERROR(VLOOKUP(D24,BD!$B:$D,3,FALSE),"")</f>
        <v>37623</v>
      </c>
      <c r="G24" s="149">
        <f>IF(COUNT(I24:Q24)&gt;=5,SUM(LARGE(I24:Q24,{1,2,3,4,5})),IF(COUNT(I24:Q24)=4,SUM(LARGE(I24:Q24,{1,2,3,4})),IF(COUNT(I24:Q24)=3,SUM(LARGE(I24:Q24,{1,2,3})),IF(COUNT(I24:Q24)=2,SUM(LARGE(I24:Q24,{1,2})),IF(COUNT(I24:Q24)=1,SUM(LARGE(I24:Q24,{1})),0)))))</f>
        <v>1680</v>
      </c>
      <c r="H24" s="150">
        <f t="shared" si="0"/>
        <v>3</v>
      </c>
      <c r="I24" s="71">
        <v>400</v>
      </c>
      <c r="J24" s="71">
        <v>880</v>
      </c>
      <c r="K24" s="71"/>
      <c r="L24" s="71">
        <v>400</v>
      </c>
      <c r="M24" s="71"/>
      <c r="N24" s="71"/>
      <c r="O24" s="71"/>
      <c r="P24" s="71"/>
      <c r="Q24" s="163"/>
    </row>
    <row r="25" spans="2:17" ht="12" x14ac:dyDescent="0.2">
      <c r="B25" s="69"/>
      <c r="C25" s="190"/>
      <c r="D25" s="70" t="s">
        <v>217</v>
      </c>
      <c r="E25" s="148" t="str">
        <f>IFERROR(VLOOKUP(D25,BD!$B:$D,2,FALSE),"")</f>
        <v>PALOTINA</v>
      </c>
      <c r="F25" s="165">
        <f>IFERROR(VLOOKUP(D25,BD!$B:$D,3,FALSE),"")</f>
        <v>37672</v>
      </c>
      <c r="G25" s="149">
        <f>IF(COUNT(I25:Q25)&gt;=5,SUM(LARGE(I25:Q25,{1,2,3,4,5})),IF(COUNT(I25:Q25)=4,SUM(LARGE(I25:Q25,{1,2,3,4})),IF(COUNT(I25:Q25)=3,SUM(LARGE(I25:Q25,{1,2,3})),IF(COUNT(I25:Q25)=2,SUM(LARGE(I25:Q25,{1,2})),IF(COUNT(I25:Q25)=1,SUM(LARGE(I25:Q25,{1})),0)))))</f>
        <v>1680</v>
      </c>
      <c r="H25" s="150">
        <f t="shared" si="0"/>
        <v>3</v>
      </c>
      <c r="I25" s="71">
        <v>400</v>
      </c>
      <c r="J25" s="71">
        <v>880</v>
      </c>
      <c r="K25" s="71"/>
      <c r="L25" s="71"/>
      <c r="M25" s="71"/>
      <c r="N25" s="71"/>
      <c r="O25" s="71">
        <v>400</v>
      </c>
      <c r="P25" s="71"/>
      <c r="Q25" s="163"/>
    </row>
    <row r="26" spans="2:17" ht="12" x14ac:dyDescent="0.2">
      <c r="B26" s="69"/>
      <c r="C26" s="190">
        <v>17</v>
      </c>
      <c r="D26" s="126" t="s">
        <v>222</v>
      </c>
      <c r="E26" s="148" t="str">
        <f>IFERROR(VLOOKUP(D26,BD!$B:$D,2,FALSE),"")</f>
        <v>AVULSO</v>
      </c>
      <c r="F26" s="165">
        <f>IFERROR(VLOOKUP(D26,BD!$B:$D,3,FALSE),"")</f>
        <v>37622</v>
      </c>
      <c r="G26" s="149">
        <f>IF(COUNT(I26:Q26)&gt;=5,SUM(LARGE(I26:Q26,{1,2,3,4,5})),IF(COUNT(I26:Q26)=4,SUM(LARGE(I26:Q26,{1,2,3,4})),IF(COUNT(I26:Q26)=3,SUM(LARGE(I26:Q26,{1,2,3})),IF(COUNT(I26:Q26)=2,SUM(LARGE(I26:Q26,{1,2})),IF(COUNT(I26:Q26)=1,SUM(LARGE(I26:Q26,{1})),0)))))</f>
        <v>1520</v>
      </c>
      <c r="H26" s="150">
        <f t="shared" si="0"/>
        <v>2</v>
      </c>
      <c r="I26" s="71">
        <v>640</v>
      </c>
      <c r="J26" s="71">
        <v>880</v>
      </c>
      <c r="K26" s="71"/>
      <c r="L26" s="71"/>
      <c r="M26" s="71"/>
      <c r="N26" s="71"/>
      <c r="O26" s="71"/>
      <c r="P26" s="71"/>
      <c r="Q26" s="163"/>
    </row>
    <row r="27" spans="2:17" ht="12" x14ac:dyDescent="0.2">
      <c r="B27" s="69"/>
      <c r="C27" s="190">
        <v>18</v>
      </c>
      <c r="D27" s="125" t="s">
        <v>493</v>
      </c>
      <c r="E27" s="243" t="s">
        <v>880</v>
      </c>
      <c r="F27" s="165">
        <f>IFERROR(VLOOKUP(D27,BD!$B:$D,3,FALSE),"")</f>
        <v>37634</v>
      </c>
      <c r="G27" s="149">
        <f>IF(COUNT(I27:Q27)&gt;=5,SUM(LARGE(I27:Q27,{1,2,3,4,5})),IF(COUNT(I27:Q27)=4,SUM(LARGE(I27:Q27,{1,2,3,4})),IF(COUNT(I27:Q27)=3,SUM(LARGE(I27:Q27,{1,2,3})),IF(COUNT(I27:Q27)=2,SUM(LARGE(I27:Q27,{1,2})),IF(COUNT(I27:Q27)=1,SUM(LARGE(I27:Q27,{1})),0)))))</f>
        <v>1360</v>
      </c>
      <c r="H27" s="150">
        <f t="shared" si="0"/>
        <v>3</v>
      </c>
      <c r="I27" s="71">
        <v>400</v>
      </c>
      <c r="J27" s="71"/>
      <c r="K27" s="71"/>
      <c r="L27" s="71"/>
      <c r="M27" s="71"/>
      <c r="N27" s="71"/>
      <c r="O27" s="71">
        <v>640</v>
      </c>
      <c r="P27" s="71">
        <v>320</v>
      </c>
      <c r="Q27" s="163"/>
    </row>
    <row r="28" spans="2:17" ht="12" x14ac:dyDescent="0.2">
      <c r="B28" s="69"/>
      <c r="C28" s="190">
        <v>19</v>
      </c>
      <c r="D28" s="70" t="s">
        <v>755</v>
      </c>
      <c r="E28" s="148" t="str">
        <f>IFERROR(VLOOKUP(D28,BD!$B:$D,2,FALSE),"")</f>
        <v>SMCC</v>
      </c>
      <c r="F28" s="165">
        <f>IFERROR(VLOOKUP(D28,BD!$B:$D,3,FALSE),"")</f>
        <v>38419</v>
      </c>
      <c r="G28" s="149">
        <f>IF(COUNT(I28:Q28)&gt;=5,SUM(LARGE(I28:Q28,{1,2,3,4,5})),IF(COUNT(I28:Q28)=4,SUM(LARGE(I28:Q28,{1,2,3,4})),IF(COUNT(I28:Q28)=3,SUM(LARGE(I28:Q28,{1,2,3})),IF(COUNT(I28:Q28)=2,SUM(LARGE(I28:Q28,{1,2})),IF(COUNT(I28:Q28)=1,SUM(LARGE(I28:Q28,{1})),0)))))</f>
        <v>1320</v>
      </c>
      <c r="H28" s="150">
        <f t="shared" si="0"/>
        <v>2</v>
      </c>
      <c r="I28" s="71"/>
      <c r="J28" s="71"/>
      <c r="K28" s="71"/>
      <c r="L28" s="71"/>
      <c r="M28" s="71"/>
      <c r="N28" s="71">
        <v>440</v>
      </c>
      <c r="O28" s="71">
        <v>880</v>
      </c>
      <c r="P28" s="71"/>
      <c r="Q28" s="163"/>
    </row>
    <row r="29" spans="2:17" ht="12" x14ac:dyDescent="0.2">
      <c r="B29" s="69"/>
      <c r="C29" s="190">
        <v>20</v>
      </c>
      <c r="D29" s="125" t="s">
        <v>517</v>
      </c>
      <c r="E29" s="148" t="str">
        <f>IFERROR(VLOOKUP(D29,BD!$B:$D,2,FALSE),"")</f>
        <v>PIAMARTA</v>
      </c>
      <c r="F29" s="165">
        <f>IFERROR(VLOOKUP(D29,BD!$B:$D,3,FALSE),"")</f>
        <v>37828</v>
      </c>
      <c r="G29" s="149">
        <f>IF(COUNT(I29:Q29)&gt;=5,SUM(LARGE(I29:Q29,{1,2,3,4,5})),IF(COUNT(I29:Q29)=4,SUM(LARGE(I29:Q29,{1,2,3,4})),IF(COUNT(I29:Q29)=3,SUM(LARGE(I29:Q29,{1,2,3})),IF(COUNT(I29:Q29)=2,SUM(LARGE(I29:Q29,{1,2})),IF(COUNT(I29:Q29)=1,SUM(LARGE(I29:Q29,{1})),0)))))</f>
        <v>1240</v>
      </c>
      <c r="H29" s="150">
        <f t="shared" si="0"/>
        <v>3</v>
      </c>
      <c r="I29" s="71"/>
      <c r="J29" s="71">
        <v>400</v>
      </c>
      <c r="K29" s="71"/>
      <c r="L29" s="71">
        <v>400</v>
      </c>
      <c r="M29" s="71"/>
      <c r="N29" s="71"/>
      <c r="O29" s="71"/>
      <c r="P29" s="71">
        <v>440</v>
      </c>
      <c r="Q29" s="163"/>
    </row>
    <row r="30" spans="2:17" ht="12" x14ac:dyDescent="0.2">
      <c r="B30" s="69"/>
      <c r="C30" s="190">
        <v>21</v>
      </c>
      <c r="D30" s="126" t="s">
        <v>299</v>
      </c>
      <c r="E30" s="148" t="str">
        <f>IFERROR(VLOOKUP(D30,BD!$B:$D,2,FALSE),"")</f>
        <v>PIAMARTA</v>
      </c>
      <c r="F30" s="165">
        <f>IFERROR(VLOOKUP(D30,BD!$B:$D,3,FALSE),"")</f>
        <v>37853</v>
      </c>
      <c r="G30" s="149">
        <f>IF(COUNT(I30:Q30)&gt;=5,SUM(LARGE(I30:Q30,{1,2,3,4,5})),IF(COUNT(I30:Q30)=4,SUM(LARGE(I30:Q30,{1,2,3,4})),IF(COUNT(I30:Q30)=3,SUM(LARGE(I30:Q30,{1,2,3})),IF(COUNT(I30:Q30)=2,SUM(LARGE(I30:Q30,{1,2})),IF(COUNT(I30:Q30)=1,SUM(LARGE(I30:Q30,{1})),0)))))</f>
        <v>1200</v>
      </c>
      <c r="H30" s="150">
        <f t="shared" si="0"/>
        <v>3</v>
      </c>
      <c r="I30" s="71">
        <v>400</v>
      </c>
      <c r="J30" s="71">
        <v>400</v>
      </c>
      <c r="K30" s="71"/>
      <c r="L30" s="71">
        <v>400</v>
      </c>
      <c r="M30" s="71"/>
      <c r="N30" s="71"/>
      <c r="O30" s="71"/>
      <c r="P30" s="71"/>
      <c r="Q30" s="163"/>
    </row>
    <row r="31" spans="2:17" ht="12" x14ac:dyDescent="0.2">
      <c r="B31" s="69"/>
      <c r="C31" s="190"/>
      <c r="D31" s="125" t="s">
        <v>492</v>
      </c>
      <c r="E31" s="148" t="str">
        <f>IFERROR(VLOOKUP(D31,BD!$B:$D,2,FALSE),"")</f>
        <v>PIAMARTA</v>
      </c>
      <c r="F31" s="165">
        <f>IFERROR(VLOOKUP(D31,BD!$B:$D,3,FALSE),"")</f>
        <v>37809</v>
      </c>
      <c r="G31" s="149">
        <f>IF(COUNT(I31:Q31)&gt;=5,SUM(LARGE(I31:Q31,{1,2,3,4,5})),IF(COUNT(I31:Q31)=4,SUM(LARGE(I31:Q31,{1,2,3,4})),IF(COUNT(I31:Q31)=3,SUM(LARGE(I31:Q31,{1,2,3})),IF(COUNT(I31:Q31)=2,SUM(LARGE(I31:Q31,{1,2})),IF(COUNT(I31:Q31)=1,SUM(LARGE(I31:Q31,{1})),0)))))</f>
        <v>1200</v>
      </c>
      <c r="H31" s="150">
        <f t="shared" si="0"/>
        <v>3</v>
      </c>
      <c r="I31" s="71">
        <v>400</v>
      </c>
      <c r="J31" s="71">
        <v>400</v>
      </c>
      <c r="K31" s="71"/>
      <c r="L31" s="71">
        <v>400</v>
      </c>
      <c r="M31" s="71"/>
      <c r="N31" s="71"/>
      <c r="O31" s="71"/>
      <c r="P31" s="71"/>
      <c r="Q31" s="163"/>
    </row>
    <row r="32" spans="2:17" ht="12" x14ac:dyDescent="0.2">
      <c r="B32" s="69"/>
      <c r="C32" s="190">
        <v>23</v>
      </c>
      <c r="D32" s="70" t="s">
        <v>298</v>
      </c>
      <c r="E32" s="148" t="str">
        <f>IFERROR(VLOOKUP(D32,BD!$B:$D,2,FALSE),"")</f>
        <v>BADAPUC</v>
      </c>
      <c r="F32" s="165">
        <f>IFERROR(VLOOKUP(D32,BD!$B:$D,3,FALSE),"")</f>
        <v>37726</v>
      </c>
      <c r="G32" s="149">
        <f>IF(COUNT(I32:Q32)&gt;=5,SUM(LARGE(I32:Q32,{1,2,3,4,5})),IF(COUNT(I32:Q32)=4,SUM(LARGE(I32:Q32,{1,2,3,4})),IF(COUNT(I32:Q32)=3,SUM(LARGE(I32:Q32,{1,2,3})),IF(COUNT(I32:Q32)=2,SUM(LARGE(I32:Q32,{1,2})),IF(COUNT(I32:Q32)=1,SUM(LARGE(I32:Q32,{1})),0)))))</f>
        <v>880</v>
      </c>
      <c r="H32" s="150">
        <f t="shared" si="0"/>
        <v>1</v>
      </c>
      <c r="I32" s="71"/>
      <c r="J32" s="71"/>
      <c r="K32" s="71"/>
      <c r="L32" s="71"/>
      <c r="M32" s="71">
        <v>880</v>
      </c>
      <c r="N32" s="71"/>
      <c r="O32" s="71"/>
      <c r="P32" s="71"/>
      <c r="Q32" s="163"/>
    </row>
    <row r="33" spans="2:17" ht="12" x14ac:dyDescent="0.2">
      <c r="B33" s="69"/>
      <c r="C33" s="190"/>
      <c r="D33" s="70" t="s">
        <v>749</v>
      </c>
      <c r="E33" s="148" t="str">
        <f>IFERROR(VLOOKUP(D33,BD!$B:$D,2,FALSE),"")</f>
        <v>SMCC</v>
      </c>
      <c r="F33" s="165">
        <f>IFERROR(VLOOKUP(D33,BD!$B:$D,3,FALSE),"")</f>
        <v>38648</v>
      </c>
      <c r="G33" s="149">
        <f>IF(COUNT(I33:Q33)&gt;=5,SUM(LARGE(I33:Q33,{1,2,3,4,5})),IF(COUNT(I33:Q33)=4,SUM(LARGE(I33:Q33,{1,2,3,4})),IF(COUNT(I33:Q33)=3,SUM(LARGE(I33:Q33,{1,2,3})),IF(COUNT(I33:Q33)=2,SUM(LARGE(I33:Q33,{1,2})),IF(COUNT(I33:Q33)=1,SUM(LARGE(I33:Q33,{1})),0)))))</f>
        <v>880</v>
      </c>
      <c r="H33" s="150">
        <f t="shared" si="0"/>
        <v>1</v>
      </c>
      <c r="I33" s="71"/>
      <c r="J33" s="71"/>
      <c r="K33" s="71"/>
      <c r="L33" s="71"/>
      <c r="M33" s="71"/>
      <c r="N33" s="71"/>
      <c r="O33" s="71">
        <v>880</v>
      </c>
      <c r="P33" s="71"/>
      <c r="Q33" s="163"/>
    </row>
    <row r="34" spans="2:17" ht="12" x14ac:dyDescent="0.2">
      <c r="B34" s="69"/>
      <c r="C34" s="190">
        <v>25</v>
      </c>
      <c r="D34" s="70" t="s">
        <v>818</v>
      </c>
      <c r="E34" s="148" t="str">
        <f>IFERROR(VLOOKUP(D34,BD!$B:$D,2,FALSE),"")</f>
        <v>ASSVP</v>
      </c>
      <c r="F34" s="165">
        <f>IFERROR(VLOOKUP(D34,BD!$B:$D,3,FALSE),"")</f>
        <v>37969</v>
      </c>
      <c r="G34" s="149">
        <f>IF(COUNT(I34:Q34)&gt;=5,SUM(LARGE(I34:Q34,{1,2,3,4,5})),IF(COUNT(I34:Q34)=4,SUM(LARGE(I34:Q34,{1,2,3,4})),IF(COUNT(I34:Q34)=3,SUM(LARGE(I34:Q34,{1,2,3})),IF(COUNT(I34:Q34)=2,SUM(LARGE(I34:Q34,{1,2})),IF(COUNT(I34:Q34)=1,SUM(LARGE(I34:Q34,{1})),0)))))</f>
        <v>840</v>
      </c>
      <c r="H34" s="150">
        <f t="shared" si="0"/>
        <v>2</v>
      </c>
      <c r="I34" s="71"/>
      <c r="J34" s="71"/>
      <c r="K34" s="71"/>
      <c r="L34" s="71"/>
      <c r="M34" s="71"/>
      <c r="N34" s="71"/>
      <c r="O34" s="71">
        <v>400</v>
      </c>
      <c r="P34" s="71">
        <v>440</v>
      </c>
      <c r="Q34" s="163"/>
    </row>
    <row r="35" spans="2:17" ht="12" x14ac:dyDescent="0.2">
      <c r="B35" s="69"/>
      <c r="C35" s="190">
        <v>26</v>
      </c>
      <c r="D35" s="127" t="s">
        <v>521</v>
      </c>
      <c r="E35" s="148" t="str">
        <f>IFERROR(VLOOKUP(D35,BD!$B:$D,2,FALSE),"")</f>
        <v>ABB</v>
      </c>
      <c r="F35" s="165">
        <f>IFERROR(VLOOKUP(D35,BD!$B:$D,3,FALSE),"")</f>
        <v>37924</v>
      </c>
      <c r="G35" s="149">
        <f>IF(COUNT(I35:Q35)&gt;=5,SUM(LARGE(I35:Q35,{1,2,3,4,5})),IF(COUNT(I35:Q35)=4,SUM(LARGE(I35:Q35,{1,2,3,4})),IF(COUNT(I35:Q35)=3,SUM(LARGE(I35:Q35,{1,2,3})),IF(COUNT(I35:Q35)=2,SUM(LARGE(I35:Q35,{1,2})),IF(COUNT(I35:Q35)=1,SUM(LARGE(I35:Q35,{1})),0)))))</f>
        <v>800</v>
      </c>
      <c r="H35" s="150">
        <f t="shared" si="0"/>
        <v>2</v>
      </c>
      <c r="I35" s="71"/>
      <c r="J35" s="71"/>
      <c r="K35" s="71"/>
      <c r="L35" s="71">
        <v>400</v>
      </c>
      <c r="M35" s="71">
        <v>400</v>
      </c>
      <c r="N35" s="71"/>
      <c r="O35" s="71"/>
      <c r="P35" s="71"/>
      <c r="Q35" s="163"/>
    </row>
    <row r="36" spans="2:17" ht="12" x14ac:dyDescent="0.2">
      <c r="B36" s="69"/>
      <c r="C36" s="190"/>
      <c r="D36" s="123" t="s">
        <v>731</v>
      </c>
      <c r="E36" s="148" t="str">
        <f>IFERROR(VLOOKUP(D36,BD!$B:$D,2,FALSE),"")</f>
        <v>ASERP</v>
      </c>
      <c r="F36" s="165">
        <f>IFERROR(VLOOKUP(D36,BD!$B:$D,3,FALSE),"")</f>
        <v>38306</v>
      </c>
      <c r="G36" s="149">
        <f>IF(COUNT(I36:Q36)&gt;=5,SUM(LARGE(I36:Q36,{1,2,3,4,5})),IF(COUNT(I36:Q36)=4,SUM(LARGE(I36:Q36,{1,2,3,4})),IF(COUNT(I36:Q36)=3,SUM(LARGE(I36:Q36,{1,2,3})),IF(COUNT(I36:Q36)=2,SUM(LARGE(I36:Q36,{1,2})),IF(COUNT(I36:Q36)=1,SUM(LARGE(I36:Q36,{1})),0)))))</f>
        <v>800</v>
      </c>
      <c r="H36" s="150">
        <f t="shared" si="0"/>
        <v>2</v>
      </c>
      <c r="I36" s="71"/>
      <c r="J36" s="71">
        <v>400</v>
      </c>
      <c r="K36" s="71"/>
      <c r="L36" s="71"/>
      <c r="M36" s="71"/>
      <c r="N36" s="71"/>
      <c r="O36" s="71">
        <v>400</v>
      </c>
      <c r="P36" s="71"/>
      <c r="Q36" s="163"/>
    </row>
    <row r="37" spans="2:17" ht="12" x14ac:dyDescent="0.2">
      <c r="B37" s="69"/>
      <c r="C37" s="190"/>
      <c r="D37" s="130" t="s">
        <v>794</v>
      </c>
      <c r="E37" s="148" t="str">
        <f>IFERROR(VLOOKUP(D37,BD!$B:$D,2,FALSE),"")</f>
        <v>ZARDO</v>
      </c>
      <c r="F37" s="165">
        <f>IFERROR(VLOOKUP(D37,BD!$B:$D,3,FALSE),"")</f>
        <v>38294</v>
      </c>
      <c r="G37" s="149">
        <f>IF(COUNT(I37:Q37)&gt;=5,SUM(LARGE(I37:Q37,{1,2,3,4,5})),IF(COUNT(I37:Q37)=4,SUM(LARGE(I37:Q37,{1,2,3,4})),IF(COUNT(I37:Q37)=3,SUM(LARGE(I37:Q37,{1,2,3})),IF(COUNT(I37:Q37)=2,SUM(LARGE(I37:Q37,{1,2})),IF(COUNT(I37:Q37)=1,SUM(LARGE(I37:Q37,{1})),0)))))</f>
        <v>800</v>
      </c>
      <c r="H37" s="150">
        <f t="shared" si="0"/>
        <v>2</v>
      </c>
      <c r="I37" s="71"/>
      <c r="J37" s="71"/>
      <c r="K37" s="71"/>
      <c r="L37" s="71"/>
      <c r="M37" s="71">
        <v>400</v>
      </c>
      <c r="N37" s="71"/>
      <c r="O37" s="71">
        <v>400</v>
      </c>
      <c r="P37" s="71"/>
      <c r="Q37" s="163"/>
    </row>
    <row r="38" spans="2:17" ht="12" x14ac:dyDescent="0.2">
      <c r="B38" s="69"/>
      <c r="C38" s="190">
        <v>29</v>
      </c>
      <c r="D38" s="125" t="s">
        <v>524</v>
      </c>
      <c r="E38" s="148" t="str">
        <f>IFERROR(VLOOKUP(D38,BD!$B:$D,2,FALSE),"")</f>
        <v>ZARDO</v>
      </c>
      <c r="F38" s="165">
        <f>IFERROR(VLOOKUP(D38,BD!$B:$D,3,FALSE),"")</f>
        <v>38170</v>
      </c>
      <c r="G38" s="149">
        <f>IF(COUNT(I38:Q38)&gt;=5,SUM(LARGE(I38:Q38,{1,2,3,4,5})),IF(COUNT(I38:Q38)=4,SUM(LARGE(I38:Q38,{1,2,3,4})),IF(COUNT(I38:Q38)=3,SUM(LARGE(I38:Q38,{1,2,3})),IF(COUNT(I38:Q38)=2,SUM(LARGE(I38:Q38,{1,2})),IF(COUNT(I38:Q38)=1,SUM(LARGE(I38:Q38,{1})),0)))))</f>
        <v>720</v>
      </c>
      <c r="H38" s="150">
        <f t="shared" si="0"/>
        <v>2</v>
      </c>
      <c r="I38" s="71"/>
      <c r="J38" s="71"/>
      <c r="K38" s="71">
        <v>320</v>
      </c>
      <c r="L38" s="71"/>
      <c r="M38" s="71">
        <v>400</v>
      </c>
      <c r="N38" s="71"/>
      <c r="O38" s="71"/>
      <c r="P38" s="71"/>
      <c r="Q38" s="163"/>
    </row>
    <row r="39" spans="2:17" ht="12" x14ac:dyDescent="0.2">
      <c r="B39" s="69"/>
      <c r="C39" s="190"/>
      <c r="D39" s="70" t="s">
        <v>659</v>
      </c>
      <c r="E39" s="148" t="str">
        <f>IFERROR(VLOOKUP(D39,BD!$B:$D,2,FALSE),"")</f>
        <v>BME</v>
      </c>
      <c r="F39" s="165">
        <f>IFERROR(VLOOKUP(D39,BD!$B:$D,3,FALSE),"")</f>
        <v>0</v>
      </c>
      <c r="G39" s="149">
        <f>IF(COUNT(I39:Q39)&gt;=5,SUM(LARGE(I39:Q39,{1,2,3,4,5})),IF(COUNT(I39:Q39)=4,SUM(LARGE(I39:Q39,{1,2,3,4})),IF(COUNT(I39:Q39)=3,SUM(LARGE(I39:Q39,{1,2,3})),IF(COUNT(I39:Q39)=2,SUM(LARGE(I39:Q39,{1,2})),IF(COUNT(I39:Q39)=1,SUM(LARGE(I39:Q39,{1})),0)))))</f>
        <v>720</v>
      </c>
      <c r="H39" s="150">
        <f t="shared" si="0"/>
        <v>2</v>
      </c>
      <c r="I39" s="71"/>
      <c r="J39" s="71"/>
      <c r="K39" s="71"/>
      <c r="L39" s="71"/>
      <c r="M39" s="71">
        <v>400</v>
      </c>
      <c r="N39" s="71">
        <v>320</v>
      </c>
      <c r="O39" s="71"/>
      <c r="P39" s="71"/>
      <c r="Q39" s="163"/>
    </row>
    <row r="40" spans="2:17" ht="12" x14ac:dyDescent="0.2">
      <c r="B40" s="69"/>
      <c r="C40" s="190">
        <v>31</v>
      </c>
      <c r="D40" s="70" t="s">
        <v>282</v>
      </c>
      <c r="E40" s="148" t="str">
        <f>IFERROR(VLOOKUP(D40,BD!$B:$D,2,FALSE),"")</f>
        <v>ASSVP</v>
      </c>
      <c r="F40" s="165">
        <f>IFERROR(VLOOKUP(D40,BD!$B:$D,3,FALSE),"")</f>
        <v>37907</v>
      </c>
      <c r="G40" s="149">
        <f>IF(COUNT(I40:Q40)&gt;=5,SUM(LARGE(I40:Q40,{1,2,3,4,5})),IF(COUNT(I40:Q40)=4,SUM(LARGE(I40:Q40,{1,2,3,4})),IF(COUNT(I40:Q40)=3,SUM(LARGE(I40:Q40,{1,2,3})),IF(COUNT(I40:Q40)=2,SUM(LARGE(I40:Q40,{1,2})),IF(COUNT(I40:Q40)=1,SUM(LARGE(I40:Q40,{1})),0)))))</f>
        <v>640</v>
      </c>
      <c r="H40" s="150">
        <f t="shared" si="0"/>
        <v>1</v>
      </c>
      <c r="I40" s="71">
        <v>640</v>
      </c>
      <c r="J40" s="71"/>
      <c r="K40" s="71"/>
      <c r="L40" s="71"/>
      <c r="M40" s="71"/>
      <c r="N40" s="71"/>
      <c r="O40" s="71"/>
      <c r="P40" s="71"/>
      <c r="Q40" s="163"/>
    </row>
    <row r="41" spans="2:17" ht="12" x14ac:dyDescent="0.2">
      <c r="B41" s="69"/>
      <c r="C41" s="190">
        <v>32</v>
      </c>
      <c r="D41" s="70" t="s">
        <v>700</v>
      </c>
      <c r="E41" s="148" t="str">
        <f>IFERROR(VLOOKUP(D41,BD!$B:$D,2,FALSE),"")</f>
        <v>CC</v>
      </c>
      <c r="F41" s="165">
        <f>IFERROR(VLOOKUP(D41,BD!$B:$D,3,FALSE),"")</f>
        <v>0</v>
      </c>
      <c r="G41" s="149">
        <f>IF(COUNT(I41:Q41)&gt;=5,SUM(LARGE(I41:Q41,{1,2,3,4,5})),IF(COUNT(I41:Q41)=4,SUM(LARGE(I41:Q41,{1,2,3,4})),IF(COUNT(I41:Q41)=3,SUM(LARGE(I41:Q41,{1,2,3})),IF(COUNT(I41:Q41)=2,SUM(LARGE(I41:Q41,{1,2})),IF(COUNT(I41:Q41)=1,SUM(LARGE(I41:Q41,{1})),0)))))</f>
        <v>440</v>
      </c>
      <c r="H41" s="150">
        <f t="shared" si="0"/>
        <v>1</v>
      </c>
      <c r="I41" s="71"/>
      <c r="J41" s="71"/>
      <c r="K41" s="71"/>
      <c r="L41" s="71"/>
      <c r="M41" s="71"/>
      <c r="N41" s="71">
        <v>440</v>
      </c>
      <c r="O41" s="71"/>
      <c r="P41" s="71"/>
      <c r="Q41" s="163"/>
    </row>
    <row r="42" spans="2:17" ht="12" x14ac:dyDescent="0.2">
      <c r="B42" s="69"/>
      <c r="C42" s="190"/>
      <c r="D42" s="70" t="s">
        <v>706</v>
      </c>
      <c r="E42" s="148" t="str">
        <f>IFERROR(VLOOKUP(D42,BD!$B:$D,2,FALSE),"")</f>
        <v>ZARDO</v>
      </c>
      <c r="F42" s="165">
        <f>IFERROR(VLOOKUP(D42,BD!$B:$D,3,FALSE),"")</f>
        <v>0</v>
      </c>
      <c r="G42" s="149">
        <f>IF(COUNT(I42:Q42)&gt;=5,SUM(LARGE(I42:Q42,{1,2,3,4,5})),IF(COUNT(I42:Q42)=4,SUM(LARGE(I42:Q42,{1,2,3,4})),IF(COUNT(I42:Q42)=3,SUM(LARGE(I42:Q42,{1,2,3})),IF(COUNT(I42:Q42)=2,SUM(LARGE(I42:Q42,{1,2})),IF(COUNT(I42:Q42)=1,SUM(LARGE(I42:Q42,{1})),0)))))</f>
        <v>440</v>
      </c>
      <c r="H42" s="150">
        <f t="shared" si="0"/>
        <v>1</v>
      </c>
      <c r="I42" s="71"/>
      <c r="J42" s="71"/>
      <c r="K42" s="71"/>
      <c r="L42" s="71"/>
      <c r="M42" s="71"/>
      <c r="N42" s="71">
        <v>440</v>
      </c>
      <c r="O42" s="71"/>
      <c r="P42" s="71"/>
      <c r="Q42" s="163"/>
    </row>
    <row r="43" spans="2:17" ht="12" x14ac:dyDescent="0.2">
      <c r="B43" s="69"/>
      <c r="C43" s="190"/>
      <c r="D43" s="125" t="s">
        <v>868</v>
      </c>
      <c r="E43" s="148" t="str">
        <f>IFERROR(VLOOKUP(D43,BD!$B:$D,2,FALSE),"")</f>
        <v>PIAMARTA</v>
      </c>
      <c r="F43" s="165">
        <f>IFERROR(VLOOKUP(D43,BD!$B:$D,3,FALSE),"")</f>
        <v>0</v>
      </c>
      <c r="G43" s="149">
        <f>IF(COUNT(I43:Q43)&gt;=5,SUM(LARGE(I43:Q43,{1,2,3,4,5})),IF(COUNT(I43:Q43)=4,SUM(LARGE(I43:Q43,{1,2,3,4})),IF(COUNT(I43:Q43)=3,SUM(LARGE(I43:Q43,{1,2,3})),IF(COUNT(I43:Q43)=2,SUM(LARGE(I43:Q43,{1,2})),IF(COUNT(I43:Q43)=1,SUM(LARGE(I43:Q43,{1})),0)))))</f>
        <v>440</v>
      </c>
      <c r="H43" s="150">
        <f t="shared" si="0"/>
        <v>1</v>
      </c>
      <c r="I43" s="71"/>
      <c r="J43" s="71"/>
      <c r="K43" s="71"/>
      <c r="L43" s="71"/>
      <c r="M43" s="71"/>
      <c r="N43" s="71"/>
      <c r="O43" s="71"/>
      <c r="P43" s="71">
        <v>440</v>
      </c>
      <c r="Q43" s="163"/>
    </row>
    <row r="44" spans="2:17" ht="12" x14ac:dyDescent="0.2">
      <c r="B44" s="69"/>
      <c r="C44" s="190">
        <v>35</v>
      </c>
      <c r="D44" s="126" t="s">
        <v>283</v>
      </c>
      <c r="E44" s="148" t="str">
        <f>IFERROR(VLOOKUP(D44,BD!$B:$D,2,FALSE),"")</f>
        <v>BADAPUC</v>
      </c>
      <c r="F44" s="165">
        <f>IFERROR(VLOOKUP(D44,BD!$B:$D,3,FALSE),"")</f>
        <v>37762</v>
      </c>
      <c r="G44" s="149">
        <f>IF(COUNT(I44:Q44)&gt;=5,SUM(LARGE(I44:Q44,{1,2,3,4,5})),IF(COUNT(I44:Q44)=4,SUM(LARGE(I44:Q44,{1,2,3,4})),IF(COUNT(I44:Q44)=3,SUM(LARGE(I44:Q44,{1,2,3})),IF(COUNT(I44:Q44)=2,SUM(LARGE(I44:Q44,{1,2})),IF(COUNT(I44:Q44)=1,SUM(LARGE(I44:Q44,{1})),0)))))</f>
        <v>400</v>
      </c>
      <c r="H44" s="150">
        <f t="shared" si="0"/>
        <v>1</v>
      </c>
      <c r="I44" s="71"/>
      <c r="J44" s="71"/>
      <c r="K44" s="71"/>
      <c r="L44" s="71"/>
      <c r="M44" s="71">
        <v>400</v>
      </c>
      <c r="N44" s="71"/>
      <c r="O44" s="71"/>
      <c r="P44" s="71"/>
      <c r="Q44" s="163"/>
    </row>
    <row r="45" spans="2:17" ht="12" x14ac:dyDescent="0.2">
      <c r="B45" s="69"/>
      <c r="C45" s="190"/>
      <c r="D45" s="129" t="s">
        <v>518</v>
      </c>
      <c r="E45" s="148" t="str">
        <f>IFERROR(VLOOKUP(D45,BD!$B:$D,2,FALSE),"")</f>
        <v>BADAPUC</v>
      </c>
      <c r="F45" s="165">
        <f>IFERROR(VLOOKUP(D45,BD!$B:$D,3,FALSE),"")</f>
        <v>37906</v>
      </c>
      <c r="G45" s="149">
        <f>IF(COUNT(I45:Q45)&gt;=5,SUM(LARGE(I45:Q45,{1,2,3,4,5})),IF(COUNT(I45:Q45)=4,SUM(LARGE(I45:Q45,{1,2,3,4})),IF(COUNT(I45:Q45)=3,SUM(LARGE(I45:Q45,{1,2,3})),IF(COUNT(I45:Q45)=2,SUM(LARGE(I45:Q45,{1,2})),IF(COUNT(I45:Q45)=1,SUM(LARGE(I45:Q45,{1})),0)))))</f>
        <v>400</v>
      </c>
      <c r="H45" s="150">
        <f t="shared" si="0"/>
        <v>1</v>
      </c>
      <c r="I45" s="71"/>
      <c r="J45" s="71"/>
      <c r="K45" s="71"/>
      <c r="L45" s="71"/>
      <c r="M45" s="71">
        <v>400</v>
      </c>
      <c r="N45" s="71"/>
      <c r="O45" s="71"/>
      <c r="P45" s="71"/>
      <c r="Q45" s="163"/>
    </row>
    <row r="46" spans="2:17" ht="12" x14ac:dyDescent="0.2">
      <c r="B46" s="69"/>
      <c r="C46" s="190"/>
      <c r="D46" s="126" t="s">
        <v>301</v>
      </c>
      <c r="E46" s="148" t="str">
        <f>IFERROR(VLOOKUP(D46,BD!$B:$D,2,FALSE),"")</f>
        <v>GRESFI</v>
      </c>
      <c r="F46" s="165">
        <f>IFERROR(VLOOKUP(D46,BD!$B:$D,3,FALSE),"")</f>
        <v>37653</v>
      </c>
      <c r="G46" s="149">
        <f>IF(COUNT(I46:Q46)&gt;=5,SUM(LARGE(I46:Q46,{1,2,3,4,5})),IF(COUNT(I46:Q46)=4,SUM(LARGE(I46:Q46,{1,2,3,4})),IF(COUNT(I46:Q46)=3,SUM(LARGE(I46:Q46,{1,2,3})),IF(COUNT(I46:Q46)=2,SUM(LARGE(I46:Q46,{1,2})),IF(COUNT(I46:Q46)=1,SUM(LARGE(I46:Q46,{1})),0)))))</f>
        <v>400</v>
      </c>
      <c r="H46" s="150">
        <f t="shared" si="0"/>
        <v>1</v>
      </c>
      <c r="I46" s="71"/>
      <c r="J46" s="71"/>
      <c r="K46" s="71"/>
      <c r="L46" s="71">
        <v>400</v>
      </c>
      <c r="M46" s="71"/>
      <c r="N46" s="71"/>
      <c r="O46" s="71"/>
      <c r="P46" s="71"/>
      <c r="Q46" s="163"/>
    </row>
    <row r="47" spans="2:17" ht="12" x14ac:dyDescent="0.2">
      <c r="B47" s="69"/>
      <c r="C47" s="190"/>
      <c r="D47" s="126" t="s">
        <v>519</v>
      </c>
      <c r="E47" s="148" t="str">
        <f>IFERROR(VLOOKUP(D47,BD!$B:$D,2,FALSE),"")</f>
        <v>PIAMARTA</v>
      </c>
      <c r="F47" s="165">
        <f>IFERROR(VLOOKUP(D47,BD!$B:$D,3,FALSE),"")</f>
        <v>38365</v>
      </c>
      <c r="G47" s="149">
        <f>IF(COUNT(I47:Q47)&gt;=5,SUM(LARGE(I47:Q47,{1,2,3,4,5})),IF(COUNT(I47:Q47)=4,SUM(LARGE(I47:Q47,{1,2,3,4})),IF(COUNT(I47:Q47)=3,SUM(LARGE(I47:Q47,{1,2,3})),IF(COUNT(I47:Q47)=2,SUM(LARGE(I47:Q47,{1,2})),IF(COUNT(I47:Q47)=1,SUM(LARGE(I47:Q47,{1})),0)))))</f>
        <v>400</v>
      </c>
      <c r="H47" s="150">
        <f t="shared" si="0"/>
        <v>1</v>
      </c>
      <c r="I47" s="71"/>
      <c r="J47" s="71"/>
      <c r="K47" s="71"/>
      <c r="L47" s="71">
        <v>400</v>
      </c>
      <c r="M47" s="71"/>
      <c r="N47" s="71"/>
      <c r="O47" s="71"/>
      <c r="P47" s="71"/>
      <c r="Q47" s="163"/>
    </row>
    <row r="48" spans="2:17" ht="12" x14ac:dyDescent="0.2">
      <c r="B48" s="69"/>
      <c r="C48" s="190"/>
      <c r="D48" s="126" t="s">
        <v>725</v>
      </c>
      <c r="E48" s="243" t="s">
        <v>159</v>
      </c>
      <c r="F48" s="165">
        <f>IFERROR(VLOOKUP(D48,BD!$B:$D,3,FALSE),"")</f>
        <v>0</v>
      </c>
      <c r="G48" s="149">
        <f>IF(COUNT(I48:Q48)&gt;=5,SUM(LARGE(I48:Q48,{1,2,3,4,5})),IF(COUNT(I48:Q48)=4,SUM(LARGE(I48:Q48,{1,2,3,4})),IF(COUNT(I48:Q48)=3,SUM(LARGE(I48:Q48,{1,2,3})),IF(COUNT(I48:Q48)=2,SUM(LARGE(I48:Q48,{1,2})),IF(COUNT(I48:Q48)=1,SUM(LARGE(I48:Q48,{1})),0)))))</f>
        <v>400</v>
      </c>
      <c r="H48" s="150">
        <f t="shared" si="0"/>
        <v>1</v>
      </c>
      <c r="I48" s="71"/>
      <c r="J48" s="71"/>
      <c r="K48" s="71"/>
      <c r="L48" s="71"/>
      <c r="M48" s="71">
        <v>400</v>
      </c>
      <c r="N48" s="71"/>
      <c r="O48" s="71"/>
      <c r="P48" s="71"/>
      <c r="Q48" s="163"/>
    </row>
    <row r="49" spans="2:17" ht="12" x14ac:dyDescent="0.2">
      <c r="B49" s="69"/>
      <c r="C49" s="190"/>
      <c r="D49" s="126" t="s">
        <v>752</v>
      </c>
      <c r="E49" s="148" t="str">
        <f>IFERROR(VLOOKUP(D49,BD!$B:$D,2,FALSE),"")</f>
        <v>SMCC</v>
      </c>
      <c r="F49" s="165">
        <f>IFERROR(VLOOKUP(D49,BD!$B:$D,3,FALSE),"")</f>
        <v>37732</v>
      </c>
      <c r="G49" s="149">
        <f>IF(COUNT(I49:Q49)&gt;=5,SUM(LARGE(I49:Q49,{1,2,3,4,5})),IF(COUNT(I49:Q49)=4,SUM(LARGE(I49:Q49,{1,2,3,4})),IF(COUNT(I49:Q49)=3,SUM(LARGE(I49:Q49,{1,2,3})),IF(COUNT(I49:Q49)=2,SUM(LARGE(I49:Q49,{1,2})),IF(COUNT(I49:Q49)=1,SUM(LARGE(I49:Q49,{1})),0)))))</f>
        <v>400</v>
      </c>
      <c r="H49" s="150">
        <f t="shared" si="0"/>
        <v>1</v>
      </c>
      <c r="I49" s="71"/>
      <c r="J49" s="71"/>
      <c r="K49" s="71"/>
      <c r="L49" s="71"/>
      <c r="M49" s="71"/>
      <c r="N49" s="71"/>
      <c r="O49" s="71">
        <v>400</v>
      </c>
      <c r="P49" s="71"/>
      <c r="Q49" s="163"/>
    </row>
    <row r="50" spans="2:17" ht="12" x14ac:dyDescent="0.2">
      <c r="B50" s="69"/>
      <c r="C50" s="190">
        <v>41</v>
      </c>
      <c r="D50" s="126" t="s">
        <v>646</v>
      </c>
      <c r="E50" s="148" t="str">
        <f>IFERROR(VLOOKUP(D50,BD!$B:$D,2,FALSE),"")</f>
        <v>ZARDO</v>
      </c>
      <c r="F50" s="165">
        <f>IFERROR(VLOOKUP(D50,BD!$B:$D,3,FALSE),"")</f>
        <v>38111</v>
      </c>
      <c r="G50" s="149">
        <f>IF(COUNT(I50:Q50)&gt;=5,SUM(LARGE(I50:Q50,{1,2,3,4,5})),IF(COUNT(I50:Q50)=4,SUM(LARGE(I50:Q50,{1,2,3,4})),IF(COUNT(I50:Q50)=3,SUM(LARGE(I50:Q50,{1,2,3})),IF(COUNT(I50:Q50)=2,SUM(LARGE(I50:Q50,{1,2})),IF(COUNT(I50:Q50)=1,SUM(LARGE(I50:Q50,{1})),0)))))</f>
        <v>320</v>
      </c>
      <c r="H50" s="150">
        <f t="shared" si="0"/>
        <v>1</v>
      </c>
      <c r="I50" s="71"/>
      <c r="J50" s="71"/>
      <c r="K50" s="71">
        <v>320</v>
      </c>
      <c r="L50" s="71"/>
      <c r="M50" s="71"/>
      <c r="N50" s="71"/>
      <c r="O50" s="71"/>
      <c r="P50" s="71"/>
      <c r="Q50" s="163"/>
    </row>
    <row r="51" spans="2:17" ht="12" x14ac:dyDescent="0.2">
      <c r="B51" s="69"/>
      <c r="C51" s="190"/>
      <c r="D51" s="126" t="s">
        <v>701</v>
      </c>
      <c r="E51" s="148" t="str">
        <f>IFERROR(VLOOKUP(D51,BD!$B:$D,2,FALSE),"")</f>
        <v>CC</v>
      </c>
      <c r="F51" s="165">
        <f>IFERROR(VLOOKUP(D51,BD!$B:$D,3,FALSE),"")</f>
        <v>0</v>
      </c>
      <c r="G51" s="149">
        <f>IF(COUNT(I51:Q51)&gt;=5,SUM(LARGE(I51:Q51,{1,2,3,4,5})),IF(COUNT(I51:Q51)=4,SUM(LARGE(I51:Q51,{1,2,3,4})),IF(COUNT(I51:Q51)=3,SUM(LARGE(I51:Q51,{1,2,3})),IF(COUNT(I51:Q51)=2,SUM(LARGE(I51:Q51,{1,2})),IF(COUNT(I51:Q51)=1,SUM(LARGE(I51:Q51,{1})),0)))))</f>
        <v>320</v>
      </c>
      <c r="H51" s="150">
        <f t="shared" si="0"/>
        <v>1</v>
      </c>
      <c r="I51" s="71"/>
      <c r="J51" s="71"/>
      <c r="K51" s="71"/>
      <c r="L51" s="71"/>
      <c r="M51" s="71"/>
      <c r="N51" s="71">
        <v>320</v>
      </c>
      <c r="O51" s="71"/>
      <c r="P51" s="71"/>
      <c r="Q51" s="163"/>
    </row>
    <row r="52" spans="2:17" ht="12" x14ac:dyDescent="0.2">
      <c r="B52" s="69"/>
      <c r="C52" s="190">
        <v>43</v>
      </c>
      <c r="D52" s="129" t="s">
        <v>869</v>
      </c>
      <c r="E52" s="148" t="str">
        <f>IFERROR(VLOOKUP(D52,BD!$B:$D,2,FALSE),"")</f>
        <v>ASSVP</v>
      </c>
      <c r="F52" s="165">
        <f>IFERROR(VLOOKUP(D52,BD!$B:$D,3,FALSE),"")</f>
        <v>0</v>
      </c>
      <c r="G52" s="149">
        <f>IF(COUNT(I52:Q52)&gt;=5,SUM(LARGE(I52:Q52,{1,2,3,4,5})),IF(COUNT(I52:Q52)=4,SUM(LARGE(I52:Q52,{1,2,3,4})),IF(COUNT(I52:Q52)=3,SUM(LARGE(I52:Q52,{1,2,3})),IF(COUNT(I52:Q52)=2,SUM(LARGE(I52:Q52,{1,2})),IF(COUNT(I52:Q52)=1,SUM(LARGE(I52:Q52,{1})),0)))))</f>
        <v>200</v>
      </c>
      <c r="H52" s="150">
        <f t="shared" si="0"/>
        <v>1</v>
      </c>
      <c r="I52" s="71"/>
      <c r="J52" s="71"/>
      <c r="K52" s="71"/>
      <c r="L52" s="71"/>
      <c r="M52" s="71"/>
      <c r="N52" s="71"/>
      <c r="O52" s="71"/>
      <c r="P52" s="71">
        <v>200</v>
      </c>
      <c r="Q52" s="163"/>
    </row>
    <row r="53" spans="2:17" ht="12" x14ac:dyDescent="0.2">
      <c r="B53" s="69"/>
      <c r="C53" s="177"/>
      <c r="D53" s="129"/>
      <c r="E53" s="148" t="str">
        <f>IFERROR(VLOOKUP(D53,BD!$B:$D,2,FALSE),"")</f>
        <v/>
      </c>
      <c r="F53" s="165" t="str">
        <f>IFERROR(VLOOKUP(D53,BD!$B:$D,3,FALSE),"")</f>
        <v/>
      </c>
      <c r="G53" s="149">
        <f>IF(COUNT(I53:Q53)&gt;=5,SUM(LARGE(I53:Q53,{1,2,3,4,5})),IF(COUNT(I53:Q53)=4,SUM(LARGE(I53:Q53,{1,2,3,4})),IF(COUNT(I53:Q53)=3,SUM(LARGE(I53:Q53,{1,2,3})),IF(COUNT(I53:Q53)=2,SUM(LARGE(I53:Q53,{1,2})),IF(COUNT(I53:Q53)=1,SUM(LARGE(I53:Q53,{1})),0)))))</f>
        <v>0</v>
      </c>
      <c r="H53" s="150">
        <f t="shared" ref="H53:H69" si="1">COUNT(I53:Q53)-COUNTIF(I53:Q53,"=0")</f>
        <v>0</v>
      </c>
      <c r="I53" s="71"/>
      <c r="J53" s="71"/>
      <c r="K53" s="71"/>
      <c r="L53" s="71"/>
      <c r="M53" s="71"/>
      <c r="N53" s="71"/>
      <c r="O53" s="71"/>
      <c r="P53" s="71"/>
      <c r="Q53" s="163"/>
    </row>
    <row r="54" spans="2:17" ht="12" x14ac:dyDescent="0.2">
      <c r="B54" s="69"/>
      <c r="C54" s="177"/>
      <c r="D54" s="126"/>
      <c r="E54" s="148" t="str">
        <f>IFERROR(VLOOKUP(D54,BD!$B:$D,2,FALSE),"")</f>
        <v/>
      </c>
      <c r="F54" s="165" t="str">
        <f>IFERROR(VLOOKUP(D54,BD!$B:$D,3,FALSE),"")</f>
        <v/>
      </c>
      <c r="G54" s="149">
        <f>IF(COUNT(I54:Q54)&gt;=5,SUM(LARGE(I54:Q54,{1,2,3,4,5})),IF(COUNT(I54:Q54)=4,SUM(LARGE(I54:Q54,{1,2,3,4})),IF(COUNT(I54:Q54)=3,SUM(LARGE(I54:Q54,{1,2,3})),IF(COUNT(I54:Q54)=2,SUM(LARGE(I54:Q54,{1,2})),IF(COUNT(I54:Q54)=1,SUM(LARGE(I54:Q54,{1})),0)))))</f>
        <v>0</v>
      </c>
      <c r="H54" s="150">
        <f t="shared" si="1"/>
        <v>0</v>
      </c>
      <c r="I54" s="71"/>
      <c r="J54" s="71"/>
      <c r="K54" s="71"/>
      <c r="L54" s="71"/>
      <c r="M54" s="71"/>
      <c r="N54" s="71"/>
      <c r="O54" s="71"/>
      <c r="P54" s="71"/>
      <c r="Q54" s="163"/>
    </row>
    <row r="55" spans="2:17" ht="12" x14ac:dyDescent="0.2">
      <c r="B55" s="69"/>
      <c r="C55" s="177"/>
      <c r="D55" s="126"/>
      <c r="E55" s="148" t="str">
        <f>IFERROR(VLOOKUP(D55,BD!$B:$D,2,FALSE),"")</f>
        <v/>
      </c>
      <c r="F55" s="165" t="str">
        <f>IFERROR(VLOOKUP(D55,BD!$B:$D,3,FALSE),"")</f>
        <v/>
      </c>
      <c r="G55" s="149">
        <f>IF(COUNT(I55:Q55)&gt;=5,SUM(LARGE(I55:Q55,{1,2,3,4,5})),IF(COUNT(I55:Q55)=4,SUM(LARGE(I55:Q55,{1,2,3,4})),IF(COUNT(I55:Q55)=3,SUM(LARGE(I55:Q55,{1,2,3})),IF(COUNT(I55:Q55)=2,SUM(LARGE(I55:Q55,{1,2})),IF(COUNT(I55:Q55)=1,SUM(LARGE(I55:Q55,{1})),0)))))</f>
        <v>0</v>
      </c>
      <c r="H55" s="150">
        <f t="shared" si="1"/>
        <v>0</v>
      </c>
      <c r="I55" s="71"/>
      <c r="J55" s="71"/>
      <c r="K55" s="71"/>
      <c r="L55" s="71"/>
      <c r="M55" s="71"/>
      <c r="N55" s="71"/>
      <c r="O55" s="71"/>
      <c r="P55" s="71"/>
      <c r="Q55" s="163"/>
    </row>
    <row r="56" spans="2:17" ht="12" x14ac:dyDescent="0.2">
      <c r="B56" s="69"/>
      <c r="C56" s="168"/>
      <c r="D56" s="126"/>
      <c r="E56" s="148" t="str">
        <f>IFERROR(VLOOKUP(D56,BD!$B:$D,2,FALSE),"")</f>
        <v/>
      </c>
      <c r="F56" s="165" t="str">
        <f>IFERROR(VLOOKUP(D56,BD!$B:$D,3,FALSE),"")</f>
        <v/>
      </c>
      <c r="G56" s="149">
        <f>IF(COUNT(I56:Q56)&gt;=5,SUM(LARGE(I56:Q56,{1,2,3,4,5})),IF(COUNT(I56:Q56)=4,SUM(LARGE(I56:Q56,{1,2,3,4})),IF(COUNT(I56:Q56)=3,SUM(LARGE(I56:Q56,{1,2,3})),IF(COUNT(I56:Q56)=2,SUM(LARGE(I56:Q56,{1,2})),IF(COUNT(I56:Q56)=1,SUM(LARGE(I56:Q56,{1})),0)))))</f>
        <v>0</v>
      </c>
      <c r="H56" s="150">
        <f t="shared" si="1"/>
        <v>0</v>
      </c>
      <c r="I56" s="71"/>
      <c r="J56" s="71"/>
      <c r="K56" s="71"/>
      <c r="L56" s="71"/>
      <c r="M56" s="71"/>
      <c r="N56" s="71"/>
      <c r="O56" s="71"/>
      <c r="P56" s="71"/>
      <c r="Q56" s="163"/>
    </row>
    <row r="57" spans="2:17" ht="12" x14ac:dyDescent="0.2">
      <c r="B57" s="69"/>
      <c r="C57" s="168"/>
      <c r="D57" s="126"/>
      <c r="E57" s="148" t="str">
        <f>IFERROR(VLOOKUP(D57,BD!$B:$D,2,FALSE),"")</f>
        <v/>
      </c>
      <c r="F57" s="165" t="str">
        <f>IFERROR(VLOOKUP(D57,BD!$B:$D,3,FALSE),"")</f>
        <v/>
      </c>
      <c r="G57" s="149">
        <f>IF(COUNT(I57:Q57)&gt;=5,SUM(LARGE(I57:Q57,{1,2,3,4,5})),IF(COUNT(I57:Q57)=4,SUM(LARGE(I57:Q57,{1,2,3,4})),IF(COUNT(I57:Q57)=3,SUM(LARGE(I57:Q57,{1,2,3})),IF(COUNT(I57:Q57)=2,SUM(LARGE(I57:Q57,{1,2})),IF(COUNT(I57:Q57)=1,SUM(LARGE(I57:Q57,{1})),0)))))</f>
        <v>0</v>
      </c>
      <c r="H57" s="150">
        <f t="shared" si="1"/>
        <v>0</v>
      </c>
      <c r="I57" s="71"/>
      <c r="J57" s="71"/>
      <c r="K57" s="71"/>
      <c r="L57" s="71"/>
      <c r="M57" s="71"/>
      <c r="N57" s="71"/>
      <c r="O57" s="71"/>
      <c r="P57" s="71"/>
      <c r="Q57" s="163"/>
    </row>
    <row r="58" spans="2:17" ht="12" x14ac:dyDescent="0.2">
      <c r="B58" s="69"/>
      <c r="C58" s="168"/>
      <c r="D58" s="126"/>
      <c r="E58" s="148" t="str">
        <f>IFERROR(VLOOKUP(D58,BD!$B:$D,2,FALSE),"")</f>
        <v/>
      </c>
      <c r="F58" s="165" t="str">
        <f>IFERROR(VLOOKUP(D58,BD!$B:$D,3,FALSE),"")</f>
        <v/>
      </c>
      <c r="G58" s="149">
        <f>IF(COUNT(I58:Q58)&gt;=5,SUM(LARGE(I58:Q58,{1,2,3,4,5})),IF(COUNT(I58:Q58)=4,SUM(LARGE(I58:Q58,{1,2,3,4})),IF(COUNT(I58:Q58)=3,SUM(LARGE(I58:Q58,{1,2,3})),IF(COUNT(I58:Q58)=2,SUM(LARGE(I58:Q58,{1,2})),IF(COUNT(I58:Q58)=1,SUM(LARGE(I58:Q58,{1})),0)))))</f>
        <v>0</v>
      </c>
      <c r="H58" s="150">
        <f t="shared" si="1"/>
        <v>0</v>
      </c>
      <c r="I58" s="71"/>
      <c r="J58" s="71"/>
      <c r="K58" s="71"/>
      <c r="L58" s="71"/>
      <c r="M58" s="71"/>
      <c r="N58" s="71"/>
      <c r="O58" s="71"/>
      <c r="P58" s="71"/>
      <c r="Q58" s="163"/>
    </row>
    <row r="59" spans="2:17" ht="12" x14ac:dyDescent="0.2">
      <c r="B59" s="69"/>
      <c r="C59" s="168"/>
      <c r="D59" s="126"/>
      <c r="E59" s="148" t="str">
        <f>IFERROR(VLOOKUP(D59,BD!$B:$D,2,FALSE),"")</f>
        <v/>
      </c>
      <c r="F59" s="165" t="str">
        <f>IFERROR(VLOOKUP(D59,BD!$B:$D,3,FALSE),"")</f>
        <v/>
      </c>
      <c r="G59" s="149">
        <f>IF(COUNT(I59:Q59)&gt;=5,SUM(LARGE(I59:Q59,{1,2,3,4,5})),IF(COUNT(I59:Q59)=4,SUM(LARGE(I59:Q59,{1,2,3,4})),IF(COUNT(I59:Q59)=3,SUM(LARGE(I59:Q59,{1,2,3})),IF(COUNT(I59:Q59)=2,SUM(LARGE(I59:Q59,{1,2})),IF(COUNT(I59:Q59)=1,SUM(LARGE(I59:Q59,{1})),0)))))</f>
        <v>0</v>
      </c>
      <c r="H59" s="150">
        <f t="shared" si="1"/>
        <v>0</v>
      </c>
      <c r="I59" s="71"/>
      <c r="J59" s="71"/>
      <c r="K59" s="71"/>
      <c r="L59" s="71"/>
      <c r="M59" s="71"/>
      <c r="N59" s="71"/>
      <c r="O59" s="71"/>
      <c r="P59" s="71"/>
      <c r="Q59" s="163"/>
    </row>
    <row r="60" spans="2:17" ht="12" x14ac:dyDescent="0.2">
      <c r="B60" s="69"/>
      <c r="C60" s="168"/>
      <c r="D60" s="126"/>
      <c r="E60" s="148" t="str">
        <f>IFERROR(VLOOKUP(D60,BD!$B:$D,2,FALSE),"")</f>
        <v/>
      </c>
      <c r="F60" s="165" t="str">
        <f>IFERROR(VLOOKUP(D60,BD!$B:$D,3,FALSE),"")</f>
        <v/>
      </c>
      <c r="G60" s="149">
        <f>IF(COUNT(I60:Q60)&gt;=5,SUM(LARGE(I60:Q60,{1,2,3,4,5})),IF(COUNT(I60:Q60)=4,SUM(LARGE(I60:Q60,{1,2,3,4})),IF(COUNT(I60:Q60)=3,SUM(LARGE(I60:Q60,{1,2,3})),IF(COUNT(I60:Q60)=2,SUM(LARGE(I60:Q60,{1,2})),IF(COUNT(I60:Q60)=1,SUM(LARGE(I60:Q60,{1})),0)))))</f>
        <v>0</v>
      </c>
      <c r="H60" s="150">
        <f t="shared" si="1"/>
        <v>0</v>
      </c>
      <c r="I60" s="71"/>
      <c r="J60" s="71"/>
      <c r="K60" s="71"/>
      <c r="L60" s="71"/>
      <c r="M60" s="71"/>
      <c r="N60" s="71"/>
      <c r="O60" s="71"/>
      <c r="P60" s="71"/>
      <c r="Q60" s="163"/>
    </row>
    <row r="61" spans="2:17" ht="12" x14ac:dyDescent="0.2">
      <c r="B61" s="69"/>
      <c r="C61" s="168"/>
      <c r="D61" s="126"/>
      <c r="E61" s="148" t="str">
        <f>IFERROR(VLOOKUP(D61,BD!$B:$D,2,FALSE),"")</f>
        <v/>
      </c>
      <c r="F61" s="165" t="str">
        <f>IFERROR(VLOOKUP(D61,BD!$B:$D,3,FALSE),"")</f>
        <v/>
      </c>
      <c r="G61" s="149">
        <f>IF(COUNT(I61:Q61)&gt;=5,SUM(LARGE(I61:Q61,{1,2,3,4,5})),IF(COUNT(I61:Q61)=4,SUM(LARGE(I61:Q61,{1,2,3,4})),IF(COUNT(I61:Q61)=3,SUM(LARGE(I61:Q61,{1,2,3})),IF(COUNT(I61:Q61)=2,SUM(LARGE(I61:Q61,{1,2})),IF(COUNT(I61:Q61)=1,SUM(LARGE(I61:Q61,{1})),0)))))</f>
        <v>0</v>
      </c>
      <c r="H61" s="150">
        <f t="shared" si="1"/>
        <v>0</v>
      </c>
      <c r="I61" s="71"/>
      <c r="J61" s="71"/>
      <c r="K61" s="71"/>
      <c r="L61" s="71"/>
      <c r="M61" s="71"/>
      <c r="N61" s="71"/>
      <c r="O61" s="71"/>
      <c r="P61" s="71"/>
      <c r="Q61" s="163"/>
    </row>
    <row r="62" spans="2:17" ht="12" x14ac:dyDescent="0.2">
      <c r="B62" s="69"/>
      <c r="C62" s="168"/>
      <c r="D62" s="126"/>
      <c r="E62" s="148" t="str">
        <f>IFERROR(VLOOKUP(D62,BD!$B:$D,2,FALSE),"")</f>
        <v/>
      </c>
      <c r="F62" s="165" t="str">
        <f>IFERROR(VLOOKUP(D62,BD!$B:$D,3,FALSE),"")</f>
        <v/>
      </c>
      <c r="G62" s="149">
        <f>IF(COUNT(I62:Q62)&gt;=5,SUM(LARGE(I62:Q62,{1,2,3,4,5})),IF(COUNT(I62:Q62)=4,SUM(LARGE(I62:Q62,{1,2,3,4})),IF(COUNT(I62:Q62)=3,SUM(LARGE(I62:Q62,{1,2,3})),IF(COUNT(I62:Q62)=2,SUM(LARGE(I62:Q62,{1,2})),IF(COUNT(I62:Q62)=1,SUM(LARGE(I62:Q62,{1})),0)))))</f>
        <v>0</v>
      </c>
      <c r="H62" s="150">
        <f t="shared" si="1"/>
        <v>0</v>
      </c>
      <c r="I62" s="71"/>
      <c r="J62" s="71"/>
      <c r="K62" s="71"/>
      <c r="L62" s="71"/>
      <c r="M62" s="71"/>
      <c r="N62" s="71"/>
      <c r="O62" s="71"/>
      <c r="P62" s="71"/>
      <c r="Q62" s="163"/>
    </row>
    <row r="63" spans="2:17" ht="12" x14ac:dyDescent="0.2">
      <c r="B63" s="69"/>
      <c r="C63" s="168"/>
      <c r="D63" s="126"/>
      <c r="E63" s="148" t="str">
        <f>IFERROR(VLOOKUP(D63,BD!$B:$D,2,FALSE),"")</f>
        <v/>
      </c>
      <c r="F63" s="165" t="str">
        <f>IFERROR(VLOOKUP(D63,BD!$B:$D,3,FALSE),"")</f>
        <v/>
      </c>
      <c r="G63" s="149">
        <f>IF(COUNT(I63:Q63)&gt;=5,SUM(LARGE(I63:Q63,{1,2,3,4,5})),IF(COUNT(I63:Q63)=4,SUM(LARGE(I63:Q63,{1,2,3,4})),IF(COUNT(I63:Q63)=3,SUM(LARGE(I63:Q63,{1,2,3})),IF(COUNT(I63:Q63)=2,SUM(LARGE(I63:Q63,{1,2})),IF(COUNT(I63:Q63)=1,SUM(LARGE(I63:Q63,{1})),0)))))</f>
        <v>0</v>
      </c>
      <c r="H63" s="150">
        <f t="shared" si="1"/>
        <v>0</v>
      </c>
      <c r="I63" s="71"/>
      <c r="J63" s="71"/>
      <c r="K63" s="71"/>
      <c r="L63" s="71"/>
      <c r="M63" s="71"/>
      <c r="N63" s="71"/>
      <c r="O63" s="71"/>
      <c r="P63" s="71"/>
      <c r="Q63" s="163"/>
    </row>
    <row r="64" spans="2:17" ht="12" x14ac:dyDescent="0.2">
      <c r="B64" s="69"/>
      <c r="C64" s="168"/>
      <c r="D64" s="126"/>
      <c r="E64" s="148" t="str">
        <f>IFERROR(VLOOKUP(D64,BD!$B:$D,2,FALSE),"")</f>
        <v/>
      </c>
      <c r="F64" s="165" t="str">
        <f>IFERROR(VLOOKUP(D64,BD!$B:$D,3,FALSE),"")</f>
        <v/>
      </c>
      <c r="G64" s="149">
        <f>IF(COUNT(I64:Q64)&gt;=5,SUM(LARGE(I64:Q64,{1,2,3,4,5})),IF(COUNT(I64:Q64)=4,SUM(LARGE(I64:Q64,{1,2,3,4})),IF(COUNT(I64:Q64)=3,SUM(LARGE(I64:Q64,{1,2,3})),IF(COUNT(I64:Q64)=2,SUM(LARGE(I64:Q64,{1,2})),IF(COUNT(I64:Q64)=1,SUM(LARGE(I64:Q64,{1})),0)))))</f>
        <v>0</v>
      </c>
      <c r="H64" s="150">
        <f t="shared" si="1"/>
        <v>0</v>
      </c>
      <c r="I64" s="71"/>
      <c r="J64" s="71"/>
      <c r="K64" s="71"/>
      <c r="L64" s="71"/>
      <c r="M64" s="71"/>
      <c r="N64" s="71"/>
      <c r="O64" s="71"/>
      <c r="P64" s="71"/>
      <c r="Q64" s="163"/>
    </row>
    <row r="65" spans="2:17" ht="12" x14ac:dyDescent="0.2">
      <c r="B65" s="69"/>
      <c r="C65" s="168"/>
      <c r="D65" s="126"/>
      <c r="E65" s="148" t="str">
        <f>IFERROR(VLOOKUP(D65,BD!$B:$D,2,FALSE),"")</f>
        <v/>
      </c>
      <c r="F65" s="165" t="str">
        <f>IFERROR(VLOOKUP(D65,BD!$B:$D,3,FALSE),"")</f>
        <v/>
      </c>
      <c r="G65" s="149">
        <f>IF(COUNT(I65:Q65)&gt;=5,SUM(LARGE(I65:Q65,{1,2,3,4,5})),IF(COUNT(I65:Q65)=4,SUM(LARGE(I65:Q65,{1,2,3,4})),IF(COUNT(I65:Q65)=3,SUM(LARGE(I65:Q65,{1,2,3})),IF(COUNT(I65:Q65)=2,SUM(LARGE(I65:Q65,{1,2})),IF(COUNT(I65:Q65)=1,SUM(LARGE(I65:Q65,{1})),0)))))</f>
        <v>0</v>
      </c>
      <c r="H65" s="150">
        <f t="shared" si="1"/>
        <v>0</v>
      </c>
      <c r="I65" s="71"/>
      <c r="J65" s="71"/>
      <c r="K65" s="71"/>
      <c r="L65" s="71"/>
      <c r="M65" s="71"/>
      <c r="N65" s="71"/>
      <c r="O65" s="71"/>
      <c r="P65" s="71"/>
      <c r="Q65" s="163"/>
    </row>
    <row r="66" spans="2:17" ht="12" x14ac:dyDescent="0.2">
      <c r="B66" s="69"/>
      <c r="C66" s="168"/>
      <c r="D66" s="126"/>
      <c r="E66" s="148" t="str">
        <f>IFERROR(VLOOKUP(D66,BD!$B:$D,2,FALSE),"")</f>
        <v/>
      </c>
      <c r="F66" s="165" t="str">
        <f>IFERROR(VLOOKUP(D66,BD!$B:$D,3,FALSE),"")</f>
        <v/>
      </c>
      <c r="G66" s="149">
        <f>IF(COUNT(I66:Q66)&gt;=5,SUM(LARGE(I66:Q66,{1,2,3,4,5})),IF(COUNT(I66:Q66)=4,SUM(LARGE(I66:Q66,{1,2,3,4})),IF(COUNT(I66:Q66)=3,SUM(LARGE(I66:Q66,{1,2,3})),IF(COUNT(I66:Q66)=2,SUM(LARGE(I66:Q66,{1,2})),IF(COUNT(I66:Q66)=1,SUM(LARGE(I66:Q66,{1})),0)))))</f>
        <v>0</v>
      </c>
      <c r="H66" s="150">
        <f t="shared" si="1"/>
        <v>0</v>
      </c>
      <c r="I66" s="71"/>
      <c r="J66" s="71"/>
      <c r="K66" s="71"/>
      <c r="L66" s="71"/>
      <c r="M66" s="71"/>
      <c r="N66" s="71"/>
      <c r="O66" s="71"/>
      <c r="P66" s="71"/>
      <c r="Q66" s="163"/>
    </row>
    <row r="67" spans="2:17" ht="12" x14ac:dyDescent="0.2">
      <c r="B67" s="69"/>
      <c r="C67" s="168"/>
      <c r="D67" s="126"/>
      <c r="E67" s="148" t="str">
        <f>IFERROR(VLOOKUP(D67,BD!$B:$D,2,FALSE),"")</f>
        <v/>
      </c>
      <c r="F67" s="165" t="str">
        <f>IFERROR(VLOOKUP(D67,BD!$B:$D,3,FALSE),"")</f>
        <v/>
      </c>
      <c r="G67" s="149">
        <f>IF(COUNT(I67:Q67)&gt;=5,SUM(LARGE(I67:Q67,{1,2,3,4,5})),IF(COUNT(I67:Q67)=4,SUM(LARGE(I67:Q67,{1,2,3,4})),IF(COUNT(I67:Q67)=3,SUM(LARGE(I67:Q67,{1,2,3})),IF(COUNT(I67:Q67)=2,SUM(LARGE(I67:Q67,{1,2})),IF(COUNT(I67:Q67)=1,SUM(LARGE(I67:Q67,{1})),0)))))</f>
        <v>0</v>
      </c>
      <c r="H67" s="150">
        <f t="shared" si="1"/>
        <v>0</v>
      </c>
      <c r="I67" s="71"/>
      <c r="J67" s="71"/>
      <c r="K67" s="71"/>
      <c r="L67" s="71"/>
      <c r="M67" s="71"/>
      <c r="N67" s="71"/>
      <c r="O67" s="71"/>
      <c r="P67" s="71"/>
      <c r="Q67" s="163"/>
    </row>
    <row r="68" spans="2:17" ht="12" x14ac:dyDescent="0.2">
      <c r="B68" s="69"/>
      <c r="C68" s="168"/>
      <c r="D68" s="126"/>
      <c r="E68" s="148" t="str">
        <f>IFERROR(VLOOKUP(D68,BD!$B:$D,2,FALSE),"")</f>
        <v/>
      </c>
      <c r="F68" s="165" t="str">
        <f>IFERROR(VLOOKUP(D68,BD!$B:$D,3,FALSE),"")</f>
        <v/>
      </c>
      <c r="G68" s="149">
        <f>IF(COUNT(I68:Q68)&gt;=5,SUM(LARGE(I68:Q68,{1,2,3,4,5})),IF(COUNT(I68:Q68)=4,SUM(LARGE(I68:Q68,{1,2,3,4})),IF(COUNT(I68:Q68)=3,SUM(LARGE(I68:Q68,{1,2,3})),IF(COUNT(I68:Q68)=2,SUM(LARGE(I68:Q68,{1,2})),IF(COUNT(I68:Q68)=1,SUM(LARGE(I68:Q68,{1})),0)))))</f>
        <v>0</v>
      </c>
      <c r="H68" s="150">
        <f t="shared" si="1"/>
        <v>0</v>
      </c>
      <c r="I68" s="71"/>
      <c r="J68" s="71"/>
      <c r="K68" s="71"/>
      <c r="L68" s="71"/>
      <c r="M68" s="71"/>
      <c r="N68" s="71"/>
      <c r="O68" s="71"/>
      <c r="P68" s="71"/>
      <c r="Q68" s="163"/>
    </row>
    <row r="69" spans="2:17" ht="12" x14ac:dyDescent="0.2">
      <c r="B69" s="69"/>
      <c r="C69" s="63"/>
      <c r="D69" s="126"/>
      <c r="E69" s="148" t="str">
        <f>IFERROR(VLOOKUP(D69,BD!$B:$D,2,FALSE),"")</f>
        <v/>
      </c>
      <c r="F69" s="165" t="str">
        <f>IFERROR(VLOOKUP(D69,BD!$B:$D,3,FALSE),"")</f>
        <v/>
      </c>
      <c r="G69" s="149">
        <f>IF(COUNT(I69:Q69)&gt;=5,SUM(LARGE(I69:Q69,{1,2,3,4,5})),IF(COUNT(I69:Q69)=4,SUM(LARGE(I69:Q69,{1,2,3,4})),IF(COUNT(I69:Q69)=3,SUM(LARGE(I69:Q69,{1,2,3})),IF(COUNT(I69:Q69)=2,SUM(LARGE(I69:Q69,{1,2})),IF(COUNT(I69:Q69)=1,SUM(LARGE(I69:Q69,{1})),0)))))</f>
        <v>0</v>
      </c>
      <c r="H69" s="150">
        <f t="shared" si="1"/>
        <v>0</v>
      </c>
      <c r="I69" s="71"/>
      <c r="J69" s="71"/>
      <c r="K69" s="71"/>
      <c r="L69" s="71"/>
      <c r="M69" s="71"/>
      <c r="N69" s="71"/>
      <c r="O69" s="71"/>
      <c r="P69" s="71"/>
      <c r="Q69" s="163"/>
    </row>
    <row r="70" spans="2:17" x14ac:dyDescent="0.2">
      <c r="B70" s="72"/>
      <c r="C70" s="73"/>
      <c r="D70" s="73"/>
      <c r="E70" s="75"/>
      <c r="F70" s="83"/>
      <c r="G70" s="74"/>
      <c r="H70" s="75"/>
      <c r="I70" s="74"/>
      <c r="J70" s="74"/>
      <c r="K70" s="74"/>
      <c r="L70" s="74"/>
      <c r="M70" s="74"/>
      <c r="N70" s="74"/>
      <c r="O70" s="74"/>
      <c r="P70" s="74"/>
      <c r="Q70" s="163"/>
    </row>
    <row r="71" spans="2:17" s="80" customFormat="1" x14ac:dyDescent="0.2">
      <c r="B71" s="76"/>
      <c r="C71" s="77"/>
      <c r="D71" s="78" t="str">
        <f>SM_S19!$D$41</f>
        <v>CONTAGEM DE SEMANAS</v>
      </c>
      <c r="E71" s="82"/>
      <c r="F71" s="83"/>
      <c r="G71" s="79"/>
      <c r="H71" s="79"/>
      <c r="I71" s="102">
        <f>SM!H$41</f>
        <v>52</v>
      </c>
      <c r="J71" s="102">
        <f>SM!I$41</f>
        <v>30</v>
      </c>
      <c r="K71" s="102">
        <f>SM!J$41</f>
        <v>25</v>
      </c>
      <c r="L71" s="102">
        <f>SM!K$41</f>
        <v>22</v>
      </c>
      <c r="M71" s="102">
        <f>SM!L$41</f>
        <v>10</v>
      </c>
      <c r="N71" s="102">
        <f>SM!M$41</f>
        <v>6</v>
      </c>
      <c r="O71" s="102">
        <f>SM!N$41</f>
        <v>2</v>
      </c>
      <c r="P71" s="102">
        <f>SM!O$41</f>
        <v>1</v>
      </c>
      <c r="Q71" s="170"/>
    </row>
  </sheetData>
  <sheetProtection selectLockedCells="1" selectUnlockedCells="1"/>
  <sortState ref="D10:P52">
    <sortCondition descending="1" ref="G10:G52"/>
    <sortCondition descending="1" ref="H10:H52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D10:D69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71"/>
  <sheetViews>
    <sheetView showGridLines="0" topLeftCell="A36" zoomScaleNormal="100" zoomScaleSheetLayoutView="100" workbookViewId="0">
      <selection activeCell="F71" sqref="F71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19" width="8.28515625" style="49" customWidth="1"/>
    <col min="20" max="20" width="1.85546875" style="49" customWidth="1"/>
    <col min="21" max="16384" width="9.28515625" style="49"/>
  </cols>
  <sheetData>
    <row r="2" spans="2:20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</row>
    <row r="3" spans="2:20" ht="12" x14ac:dyDescent="0.2">
      <c r="B3" s="53" t="s">
        <v>22</v>
      </c>
      <c r="D3" s="8">
        <f>SM!D3</f>
        <v>43052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</row>
    <row r="4" spans="2:20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</row>
    <row r="5" spans="2:20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162"/>
    </row>
    <row r="6" spans="2:20" ht="12" customHeight="1" x14ac:dyDescent="0.2">
      <c r="B6" s="62"/>
      <c r="C6" s="222" t="s">
        <v>1</v>
      </c>
      <c r="D6" s="222" t="str">
        <f>DM_S19!D6</f>
        <v>ATLETA 1</v>
      </c>
      <c r="E6" s="232" t="str">
        <f>DM_S19!E6</f>
        <v>ATLETA 2</v>
      </c>
      <c r="F6" s="235" t="str">
        <f>DM_S19!F6</f>
        <v>ENT 1</v>
      </c>
      <c r="G6" s="218" t="str">
        <f>DM_S19!G6</f>
        <v>ENT 2</v>
      </c>
      <c r="H6" s="229" t="s">
        <v>42</v>
      </c>
      <c r="I6" s="229" t="s">
        <v>43</v>
      </c>
      <c r="J6" s="228" t="str">
        <f>DM_S19!J6</f>
        <v>TOTAL RK52</v>
      </c>
      <c r="K6" s="226" t="str">
        <f>DM_S19!K6</f>
        <v>Torneios</v>
      </c>
      <c r="L6" s="167" t="str">
        <f>DM!J6</f>
        <v>4o</v>
      </c>
      <c r="M6" s="167" t="str">
        <f>DM!K6</f>
        <v>1o</v>
      </c>
      <c r="N6" s="167" t="str">
        <f>DM!L6</f>
        <v>1o</v>
      </c>
      <c r="O6" s="167" t="str">
        <f>DM!M6</f>
        <v>2o</v>
      </c>
      <c r="P6" s="167" t="str">
        <f>DM!N6</f>
        <v>3o</v>
      </c>
      <c r="Q6" s="167" t="str">
        <f>DM!O6</f>
        <v>2o</v>
      </c>
      <c r="R6" s="167" t="str">
        <f>DM!P6</f>
        <v>4o</v>
      </c>
      <c r="S6" s="167" t="str">
        <f>DM!Q6</f>
        <v>1o</v>
      </c>
      <c r="T6" s="163"/>
    </row>
    <row r="7" spans="2:20" ht="12" x14ac:dyDescent="0.2">
      <c r="B7" s="62"/>
      <c r="C7" s="222"/>
      <c r="D7" s="222"/>
      <c r="E7" s="233"/>
      <c r="F7" s="236"/>
      <c r="G7" s="218"/>
      <c r="H7" s="230"/>
      <c r="I7" s="230"/>
      <c r="J7" s="228"/>
      <c r="K7" s="226"/>
      <c r="L7" s="12" t="str">
        <f>DM!J7</f>
        <v>EST</v>
      </c>
      <c r="M7" s="12" t="str">
        <f>DM!K7</f>
        <v>EST</v>
      </c>
      <c r="N7" s="12" t="str">
        <f>DM!L7</f>
        <v>M-CWB</v>
      </c>
      <c r="O7" s="12" t="str">
        <f>DM!M7</f>
        <v>EST</v>
      </c>
      <c r="P7" s="12" t="str">
        <f>DM!N7</f>
        <v>EST</v>
      </c>
      <c r="Q7" s="12" t="str">
        <f>DM!O7</f>
        <v>M-CWB</v>
      </c>
      <c r="R7" s="12" t="str">
        <f>DM!P7</f>
        <v>EST</v>
      </c>
      <c r="S7" s="12" t="str">
        <f>DM!Q7</f>
        <v>M-OES</v>
      </c>
      <c r="T7" s="163"/>
    </row>
    <row r="8" spans="2:20" ht="12" x14ac:dyDescent="0.2">
      <c r="B8" s="64"/>
      <c r="C8" s="222"/>
      <c r="D8" s="222"/>
      <c r="E8" s="234"/>
      <c r="F8" s="237"/>
      <c r="G8" s="218"/>
      <c r="H8" s="231"/>
      <c r="I8" s="231"/>
      <c r="J8" s="228"/>
      <c r="K8" s="226"/>
      <c r="L8" s="13">
        <f>DM!J8</f>
        <v>42689</v>
      </c>
      <c r="M8" s="13">
        <f>DM!K8</f>
        <v>42849</v>
      </c>
      <c r="N8" s="13">
        <f>DM!L8</f>
        <v>42884</v>
      </c>
      <c r="O8" s="13">
        <f>DM!M8</f>
        <v>42905</v>
      </c>
      <c r="P8" s="13">
        <f>DM!N8</f>
        <v>42988</v>
      </c>
      <c r="Q8" s="13">
        <f>DM!O8</f>
        <v>43017</v>
      </c>
      <c r="R8" s="13">
        <f>DM!P8</f>
        <v>43045</v>
      </c>
      <c r="S8" s="13">
        <f>DM!Q8</f>
        <v>43052</v>
      </c>
      <c r="T8" s="163"/>
    </row>
    <row r="9" spans="2:20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163"/>
    </row>
    <row r="10" spans="2:20" ht="12" x14ac:dyDescent="0.2">
      <c r="B10" s="69"/>
      <c r="C10" s="63">
        <v>1</v>
      </c>
      <c r="D10" s="70" t="s">
        <v>423</v>
      </c>
      <c r="E10" s="70" t="s">
        <v>607</v>
      </c>
      <c r="F10" s="243" t="s">
        <v>880</v>
      </c>
      <c r="G10" s="148" t="str">
        <f>IFERROR(VLOOKUP(E10,BD!$B:$D,2,FALSE),"")</f>
        <v>ASSVP</v>
      </c>
      <c r="H10" s="165">
        <f>IFERROR(VLOOKUP(D10,BD!$B:$D,3,FALSE),"")</f>
        <v>38071</v>
      </c>
      <c r="I10" s="165">
        <f>IFERROR(VLOOKUP(E10,BD!$B:$D,3,FALSE),"")</f>
        <v>38197</v>
      </c>
      <c r="J10" s="149">
        <f>IF(COUNT(L10:T10)&gt;=5,SUM(LARGE(L10:T10,{1,2,3,4,5})),IF(COUNT(L10:T10)=4,SUM(LARGE(L10:T10,{1,2,3,4})),IF(COUNT(L10:T10)=3,SUM(LARGE(L10:T10,{1,2,3})),IF(COUNT(L10:T10)=2,SUM(LARGE(L10:T10,{1,2})),IF(COUNT(L10:T10)=1,SUM(LARGE(L10:T10,{1})),0)))))</f>
        <v>6960</v>
      </c>
      <c r="K10" s="150">
        <f t="shared" ref="K10:K41" si="0">COUNT(L10:T10)-COUNTIF(L10:T10,"=0")</f>
        <v>5</v>
      </c>
      <c r="L10" s="71"/>
      <c r="M10" s="71">
        <v>1360</v>
      </c>
      <c r="N10" s="71"/>
      <c r="O10" s="71">
        <v>1600</v>
      </c>
      <c r="P10" s="71">
        <v>1600</v>
      </c>
      <c r="Q10" s="71"/>
      <c r="R10" s="71">
        <v>1600</v>
      </c>
      <c r="S10" s="71">
        <v>800</v>
      </c>
      <c r="T10" s="163"/>
    </row>
    <row r="11" spans="2:20" ht="12" x14ac:dyDescent="0.2">
      <c r="B11" s="69"/>
      <c r="C11" s="63">
        <v>2</v>
      </c>
      <c r="D11" s="70" t="s">
        <v>742</v>
      </c>
      <c r="E11" s="70" t="s">
        <v>740</v>
      </c>
      <c r="F11" s="148" t="str">
        <f>IFERROR(VLOOKUP(D11,BD!$B:$D,2,FALSE),"")</f>
        <v>BME</v>
      </c>
      <c r="G11" s="148" t="str">
        <f>IFERROR(VLOOKUP(E11,BD!$B:$D,2,FALSE),"")</f>
        <v>BME</v>
      </c>
      <c r="H11" s="165">
        <f>IFERROR(VLOOKUP(D11,BD!$B:$D,3,FALSE),"")</f>
        <v>38043</v>
      </c>
      <c r="I11" s="165">
        <f>IFERROR(VLOOKUP(E11,BD!$B:$D,3,FALSE),"")</f>
        <v>38048</v>
      </c>
      <c r="J11" s="149">
        <f>IF(COUNT(L11:T11)&gt;=5,SUM(LARGE(L11:T11,{1,2,3,4,5})),IF(COUNT(L11:T11)=4,SUM(LARGE(L11:T11,{1,2,3,4})),IF(COUNT(L11:T11)=3,SUM(LARGE(L11:T11,{1,2,3})),IF(COUNT(L11:T11)=2,SUM(LARGE(L11:T11,{1,2})),IF(COUNT(L11:T11)=1,SUM(LARGE(L11:T11,{1})),0)))))</f>
        <v>5200</v>
      </c>
      <c r="K11" s="150">
        <f t="shared" si="0"/>
        <v>6</v>
      </c>
      <c r="L11" s="71"/>
      <c r="M11" s="71">
        <v>400</v>
      </c>
      <c r="N11" s="71">
        <v>800</v>
      </c>
      <c r="O11" s="71">
        <v>1120</v>
      </c>
      <c r="P11" s="71">
        <v>1120</v>
      </c>
      <c r="Q11" s="71">
        <v>800</v>
      </c>
      <c r="R11" s="71">
        <v>1360</v>
      </c>
      <c r="S11" s="71"/>
      <c r="T11" s="163"/>
    </row>
    <row r="12" spans="2:20" ht="12" x14ac:dyDescent="0.2">
      <c r="B12" s="69"/>
      <c r="C12" s="190">
        <v>3</v>
      </c>
      <c r="D12" s="70" t="s">
        <v>747</v>
      </c>
      <c r="E12" s="127" t="s">
        <v>739</v>
      </c>
      <c r="F12" s="148" t="str">
        <f>IFERROR(VLOOKUP(D12,BD!$B:$D,2,FALSE),"")</f>
        <v>BME</v>
      </c>
      <c r="G12" s="148" t="str">
        <f>IFERROR(VLOOKUP(E12,BD!$B:$D,2,FALSE),"")</f>
        <v>BME</v>
      </c>
      <c r="H12" s="165">
        <f>IFERROR(VLOOKUP(D12,BD!$B:$D,3,FALSE),"")</f>
        <v>38050</v>
      </c>
      <c r="I12" s="165">
        <f>IFERROR(VLOOKUP(E12,BD!$B:$D,3,FALSE),"")</f>
        <v>37823</v>
      </c>
      <c r="J12" s="149">
        <f>IF(COUNT(L12:T12)&gt;=5,SUM(LARGE(L12:T12,{1,2,3,4,5})),IF(COUNT(L12:T12)=4,SUM(LARGE(L12:T12,{1,2,3,4})),IF(COUNT(L12:T12)=3,SUM(LARGE(L12:T12,{1,2,3})),IF(COUNT(L12:T12)=2,SUM(LARGE(L12:T12,{1,2})),IF(COUNT(L12:T12)=1,SUM(LARGE(L12:T12,{1})),0)))))</f>
        <v>3760</v>
      </c>
      <c r="K12" s="150">
        <f t="shared" si="0"/>
        <v>5</v>
      </c>
      <c r="L12" s="71"/>
      <c r="M12" s="71">
        <v>640</v>
      </c>
      <c r="N12" s="71">
        <v>680</v>
      </c>
      <c r="O12" s="71">
        <v>880</v>
      </c>
      <c r="P12" s="71"/>
      <c r="Q12" s="71">
        <v>680</v>
      </c>
      <c r="R12" s="71">
        <v>880</v>
      </c>
      <c r="S12" s="71"/>
      <c r="T12" s="163"/>
    </row>
    <row r="13" spans="2:20" ht="12" x14ac:dyDescent="0.2">
      <c r="B13" s="69"/>
      <c r="C13" s="190">
        <v>4</v>
      </c>
      <c r="D13" s="70" t="s">
        <v>170</v>
      </c>
      <c r="E13" s="70" t="s">
        <v>220</v>
      </c>
      <c r="F13" s="148" t="str">
        <f>IFERROR(VLOOKUP(D13,BD!$B:$D,2,FALSE),"")</f>
        <v>ACENB</v>
      </c>
      <c r="G13" s="148" t="str">
        <f>IFERROR(VLOOKUP(E13,BD!$B:$D,2,FALSE),"")</f>
        <v>REALEZA</v>
      </c>
      <c r="H13" s="165">
        <f>IFERROR(VLOOKUP(D13,BD!$B:$D,3,FALSE),"")</f>
        <v>37813</v>
      </c>
      <c r="I13" s="165">
        <f>IFERROR(VLOOKUP(E13,BD!$B:$D,3,FALSE),"")</f>
        <v>37778</v>
      </c>
      <c r="J13" s="149">
        <f>IF(COUNT(L13:T13)&gt;=5,SUM(LARGE(L13:T13,{1,2,3,4,5})),IF(COUNT(L13:T13)=4,SUM(LARGE(L13:T13,{1,2,3,4})),IF(COUNT(L13:T13)=3,SUM(LARGE(L13:T13,{1,2,3})),IF(COUNT(L13:T13)=2,SUM(LARGE(L13:T13,{1,2})),IF(COUNT(L13:T13)=1,SUM(LARGE(L13:T13,{1})),0)))))</f>
        <v>2720</v>
      </c>
      <c r="K13" s="150">
        <f t="shared" si="0"/>
        <v>2</v>
      </c>
      <c r="L13" s="71"/>
      <c r="M13" s="71">
        <v>1600</v>
      </c>
      <c r="N13" s="71"/>
      <c r="O13" s="71">
        <v>1120</v>
      </c>
      <c r="P13" s="71"/>
      <c r="Q13" s="71"/>
      <c r="R13" s="71"/>
      <c r="S13" s="71"/>
      <c r="T13" s="163"/>
    </row>
    <row r="14" spans="2:20" ht="12" x14ac:dyDescent="0.2">
      <c r="B14" s="69"/>
      <c r="C14" s="190">
        <v>5</v>
      </c>
      <c r="D14" s="70" t="s">
        <v>822</v>
      </c>
      <c r="E14" s="70" t="s">
        <v>499</v>
      </c>
      <c r="F14" s="148" t="str">
        <f>IFERROR(VLOOKUP(D14,BD!$B:$D,2,FALSE),"")</f>
        <v>ASSVP</v>
      </c>
      <c r="G14" s="148" t="str">
        <f>IFERROR(VLOOKUP(E14,BD!$B:$D,2,FALSE),"")</f>
        <v>ASSVP</v>
      </c>
      <c r="H14" s="165">
        <f>IFERROR(VLOOKUP(D14,BD!$B:$D,3,FALSE),"")</f>
        <v>38014</v>
      </c>
      <c r="I14" s="165">
        <f>IFERROR(VLOOKUP(E14,BD!$B:$D,3,FALSE),"")</f>
        <v>37861</v>
      </c>
      <c r="J14" s="149">
        <f>IF(COUNT(L14:T14)&gt;=5,SUM(LARGE(L14:T14,{1,2,3,4,5})),IF(COUNT(L14:T14)=4,SUM(LARGE(L14:T14,{1,2,3,4})),IF(COUNT(L14:T14)=3,SUM(LARGE(L14:T14,{1,2,3})),IF(COUNT(L14:T14)=2,SUM(LARGE(L14:T14,{1,2})),IF(COUNT(L14:T14)=1,SUM(LARGE(L14:T14,{1})),0)))))</f>
        <v>2680</v>
      </c>
      <c r="K14" s="150">
        <f t="shared" si="0"/>
        <v>3</v>
      </c>
      <c r="L14" s="71"/>
      <c r="M14" s="71"/>
      <c r="N14" s="71"/>
      <c r="O14" s="71"/>
      <c r="P14" s="71">
        <v>880</v>
      </c>
      <c r="Q14" s="71"/>
      <c r="R14" s="71">
        <v>1120</v>
      </c>
      <c r="S14" s="71">
        <v>680</v>
      </c>
      <c r="T14" s="163"/>
    </row>
    <row r="15" spans="2:20" ht="12" x14ac:dyDescent="0.2">
      <c r="B15" s="69"/>
      <c r="C15" s="190">
        <v>6</v>
      </c>
      <c r="D15" s="70" t="s">
        <v>290</v>
      </c>
      <c r="E15" s="70" t="s">
        <v>807</v>
      </c>
      <c r="F15" s="148" t="str">
        <f>IFERROR(VLOOKUP(D15,BD!$B:$D,2,FALSE),"")</f>
        <v>ZARDO</v>
      </c>
      <c r="G15" s="148" t="str">
        <f>IFERROR(VLOOKUP(E15,BD!$B:$D,2,FALSE),"")</f>
        <v>ZARDO</v>
      </c>
      <c r="H15" s="165">
        <f>IFERROR(VLOOKUP(D15,BD!$B:$D,3,FALSE),"")</f>
        <v>37940</v>
      </c>
      <c r="I15" s="165">
        <f>IFERROR(VLOOKUP(E15,BD!$B:$D,3,FALSE),"")</f>
        <v>37803</v>
      </c>
      <c r="J15" s="149">
        <f>IF(COUNT(L15:T15)&gt;=5,SUM(LARGE(L15:T15,{1,2,3,4,5})),IF(COUNT(L15:T15)=4,SUM(LARGE(L15:T15,{1,2,3,4})),IF(COUNT(L15:T15)=3,SUM(LARGE(L15:T15,{1,2,3})),IF(COUNT(L15:T15)=2,SUM(LARGE(L15:T15,{1,2})),IF(COUNT(L15:T15)=1,SUM(LARGE(L15:T15,{1})),0)))))</f>
        <v>2440</v>
      </c>
      <c r="K15" s="150">
        <f t="shared" si="0"/>
        <v>5</v>
      </c>
      <c r="L15" s="71"/>
      <c r="M15" s="71"/>
      <c r="N15" s="71">
        <v>560</v>
      </c>
      <c r="O15" s="71">
        <v>400</v>
      </c>
      <c r="P15" s="71">
        <v>640</v>
      </c>
      <c r="Q15" s="71">
        <v>440</v>
      </c>
      <c r="R15" s="71">
        <v>400</v>
      </c>
      <c r="S15" s="71"/>
      <c r="T15" s="163"/>
    </row>
    <row r="16" spans="2:20" ht="12" x14ac:dyDescent="0.2">
      <c r="B16" s="69"/>
      <c r="C16" s="190">
        <v>7</v>
      </c>
      <c r="D16" s="70" t="s">
        <v>404</v>
      </c>
      <c r="E16" s="70" t="s">
        <v>406</v>
      </c>
      <c r="F16" s="148" t="str">
        <f>IFERROR(VLOOKUP(D16,BD!$B:$D,2,FALSE),"")</f>
        <v>PALOTINA</v>
      </c>
      <c r="G16" s="148" t="str">
        <f>IFERROR(VLOOKUP(E16,BD!$B:$D,2,FALSE),"")</f>
        <v>PALOTINA</v>
      </c>
      <c r="H16" s="165">
        <f>IFERROR(VLOOKUP(D16,BD!$B:$D,3,FALSE),"")</f>
        <v>38094</v>
      </c>
      <c r="I16" s="165">
        <f>IFERROR(VLOOKUP(E16,BD!$B:$D,3,FALSE),"")</f>
        <v>38166</v>
      </c>
      <c r="J16" s="149">
        <f>IF(COUNT(L16:T16)&gt;=5,SUM(LARGE(L16:T16,{1,2,3,4,5})),IF(COUNT(L16:T16)=4,SUM(LARGE(L16:T16,{1,2,3,4})),IF(COUNT(L16:T16)=3,SUM(LARGE(L16:T16,{1,2,3})),IF(COUNT(L16:T16)=2,SUM(LARGE(L16:T16,{1,2})),IF(COUNT(L16:T16)=1,SUM(LARGE(L16:T16,{1})),0)))))</f>
        <v>2400</v>
      </c>
      <c r="K16" s="150">
        <f t="shared" si="0"/>
        <v>3</v>
      </c>
      <c r="L16" s="71"/>
      <c r="M16" s="71">
        <v>880</v>
      </c>
      <c r="N16" s="71"/>
      <c r="O16" s="71">
        <v>400</v>
      </c>
      <c r="P16" s="71"/>
      <c r="Q16" s="71"/>
      <c r="R16" s="71">
        <v>1120</v>
      </c>
      <c r="S16" s="71"/>
      <c r="T16" s="163"/>
    </row>
    <row r="17" spans="2:20" ht="12" x14ac:dyDescent="0.2">
      <c r="B17" s="69"/>
      <c r="C17" s="190">
        <v>8</v>
      </c>
      <c r="D17" s="70" t="s">
        <v>218</v>
      </c>
      <c r="E17" s="70" t="s">
        <v>171</v>
      </c>
      <c r="F17" s="148" t="str">
        <f>IFERROR(VLOOKUP(D17,BD!$B:$D,2,FALSE),"")</f>
        <v>GRESFI</v>
      </c>
      <c r="G17" s="148" t="str">
        <f>IFERROR(VLOOKUP(E17,BD!$B:$D,2,FALSE),"")</f>
        <v>GRESFI</v>
      </c>
      <c r="H17" s="165">
        <f>IFERROR(VLOOKUP(D17,BD!$B:$D,3,FALSE),"")</f>
        <v>37623</v>
      </c>
      <c r="I17" s="165">
        <f>IFERROR(VLOOKUP(E17,BD!$B:$D,3,FALSE),"")</f>
        <v>37646</v>
      </c>
      <c r="J17" s="149">
        <f>IF(COUNT(L17:T17)&gt;=5,SUM(LARGE(L17:T17,{1,2,3,4,5})),IF(COUNT(L17:T17)=4,SUM(LARGE(L17:T17,{1,2,3,4})),IF(COUNT(L17:T17)=3,SUM(LARGE(L17:T17,{1,2,3})),IF(COUNT(L17:T17)=2,SUM(LARGE(L17:T17,{1,2})),IF(COUNT(L17:T17)=1,SUM(LARGE(L17:T17,{1})),0)))))</f>
        <v>2240</v>
      </c>
      <c r="K17" s="150">
        <f t="shared" si="0"/>
        <v>2</v>
      </c>
      <c r="L17" s="71"/>
      <c r="M17" s="71">
        <v>880</v>
      </c>
      <c r="N17" s="71"/>
      <c r="O17" s="71"/>
      <c r="P17" s="71">
        <v>1360</v>
      </c>
      <c r="Q17" s="71"/>
      <c r="R17" s="71"/>
      <c r="S17" s="71"/>
      <c r="T17" s="163"/>
    </row>
    <row r="18" spans="2:20" ht="12" x14ac:dyDescent="0.2">
      <c r="B18" s="69"/>
      <c r="C18" s="190">
        <v>9</v>
      </c>
      <c r="D18" s="70" t="s">
        <v>221</v>
      </c>
      <c r="E18" s="70" t="s">
        <v>606</v>
      </c>
      <c r="F18" s="148" t="str">
        <f>IFERROR(VLOOKUP(D18,BD!$B:$D,2,FALSE),"")</f>
        <v>PALOTINA</v>
      </c>
      <c r="G18" s="148" t="str">
        <f>IFERROR(VLOOKUP(E18,BD!$B:$D,2,FALSE),"")</f>
        <v>PALOTINA</v>
      </c>
      <c r="H18" s="165">
        <f>IFERROR(VLOOKUP(D18,BD!$B:$D,3,FALSE),"")</f>
        <v>37725</v>
      </c>
      <c r="I18" s="165">
        <f>IFERROR(VLOOKUP(E18,BD!$B:$D,3,FALSE),"")</f>
        <v>37725</v>
      </c>
      <c r="J18" s="149">
        <f>IF(COUNT(L18:T18)&gt;=5,SUM(LARGE(L18:T18,{1,2,3,4,5})),IF(COUNT(L18:T18)=4,SUM(LARGE(L18:T18,{1,2,3,4})),IF(COUNT(L18:T18)=3,SUM(LARGE(L18:T18,{1,2,3})),IF(COUNT(L18:T18)=2,SUM(LARGE(L18:T18,{1,2})),IF(COUNT(L18:T18)=1,SUM(LARGE(L18:T18,{1})),0)))))</f>
        <v>2160</v>
      </c>
      <c r="K18" s="150">
        <f t="shared" si="0"/>
        <v>3</v>
      </c>
      <c r="L18" s="71">
        <v>640</v>
      </c>
      <c r="M18" s="71">
        <v>1120</v>
      </c>
      <c r="N18" s="71"/>
      <c r="O18" s="71">
        <v>400</v>
      </c>
      <c r="P18" s="71"/>
      <c r="Q18" s="71"/>
      <c r="R18" s="71"/>
      <c r="S18" s="71"/>
      <c r="T18" s="163"/>
    </row>
    <row r="19" spans="2:20" ht="12" x14ac:dyDescent="0.2">
      <c r="B19" s="69"/>
      <c r="C19" s="190">
        <v>10</v>
      </c>
      <c r="D19" s="125" t="s">
        <v>761</v>
      </c>
      <c r="E19" s="126" t="s">
        <v>750</v>
      </c>
      <c r="F19" s="148" t="str">
        <f>IFERROR(VLOOKUP(D19,BD!$B:$D,2,FALSE),"")</f>
        <v>SMCC</v>
      </c>
      <c r="G19" s="148" t="str">
        <f>IFERROR(VLOOKUP(E19,BD!$B:$D,2,FALSE),"")</f>
        <v>SMCC</v>
      </c>
      <c r="H19" s="165">
        <f>IFERROR(VLOOKUP(D19,BD!$B:$D,3,FALSE),"")</f>
        <v>37849</v>
      </c>
      <c r="I19" s="165">
        <f>IFERROR(VLOOKUP(E19,BD!$B:$D,3,FALSE),"")</f>
        <v>37680</v>
      </c>
      <c r="J19" s="149">
        <f>IF(COUNT(L19:T19)&gt;=5,SUM(LARGE(L19:T19,{1,2,3,4,5})),IF(COUNT(L19:T19)=4,SUM(LARGE(L19:T19,{1,2,3,4})),IF(COUNT(L19:T19)=3,SUM(LARGE(L19:T19,{1,2,3})),IF(COUNT(L19:T19)=2,SUM(LARGE(L19:T19,{1,2})),IF(COUNT(L19:T19)=1,SUM(LARGE(L19:T19,{1})),0)))))</f>
        <v>1720</v>
      </c>
      <c r="K19" s="150">
        <f t="shared" si="0"/>
        <v>3</v>
      </c>
      <c r="L19" s="71"/>
      <c r="M19" s="71"/>
      <c r="N19" s="71"/>
      <c r="O19" s="71"/>
      <c r="P19" s="71">
        <v>880</v>
      </c>
      <c r="Q19" s="71">
        <v>440</v>
      </c>
      <c r="R19" s="71">
        <v>400</v>
      </c>
      <c r="S19" s="71"/>
      <c r="T19" s="163"/>
    </row>
    <row r="20" spans="2:20" ht="12" x14ac:dyDescent="0.2">
      <c r="B20" s="69"/>
      <c r="C20" s="190">
        <v>11</v>
      </c>
      <c r="D20" s="125" t="s">
        <v>772</v>
      </c>
      <c r="E20" s="127" t="s">
        <v>776</v>
      </c>
      <c r="F20" s="148" t="str">
        <f>IFERROR(VLOOKUP(D20,BD!$B:$D,2,FALSE),"")</f>
        <v>PIAMARTA</v>
      </c>
      <c r="G20" s="148" t="str">
        <f>IFERROR(VLOOKUP(E20,BD!$B:$D,2,FALSE),"")</f>
        <v>PIAMARTA</v>
      </c>
      <c r="H20" s="165">
        <f>IFERROR(VLOOKUP(D20,BD!$B:$D,3,FALSE),"")</f>
        <v>38031</v>
      </c>
      <c r="I20" s="165">
        <f>IFERROR(VLOOKUP(E20,BD!$B:$D,3,FALSE),"")</f>
        <v>38107</v>
      </c>
      <c r="J20" s="149">
        <f>IF(COUNT(L20:T20)&gt;=5,SUM(LARGE(L20:T20,{1,2,3,4,5})),IF(COUNT(L20:T20)=4,SUM(LARGE(L20:T20,{1,2,3,4})),IF(COUNT(L20:T20)=3,SUM(LARGE(L20:T20,{1,2,3})),IF(COUNT(L20:T20)=2,SUM(LARGE(L20:T20,{1,2})),IF(COUNT(L20:T20)=1,SUM(LARGE(L20:T20,{1})),0)))))</f>
        <v>1680</v>
      </c>
      <c r="K20" s="150">
        <f t="shared" si="0"/>
        <v>3</v>
      </c>
      <c r="L20" s="71"/>
      <c r="M20" s="71">
        <v>400</v>
      </c>
      <c r="N20" s="71"/>
      <c r="O20" s="71">
        <v>880</v>
      </c>
      <c r="P20" s="71"/>
      <c r="Q20" s="71"/>
      <c r="R20" s="71">
        <v>400</v>
      </c>
      <c r="S20" s="71"/>
      <c r="T20" s="163"/>
    </row>
    <row r="21" spans="2:20" ht="12" x14ac:dyDescent="0.2">
      <c r="B21" s="69"/>
      <c r="C21" s="190">
        <v>12</v>
      </c>
      <c r="D21" s="70" t="s">
        <v>501</v>
      </c>
      <c r="E21" s="70" t="s">
        <v>514</v>
      </c>
      <c r="F21" s="148" t="str">
        <f>IFERROR(VLOOKUP(D21,BD!$B:$D,2,FALSE),"")</f>
        <v>BME</v>
      </c>
      <c r="G21" s="148" t="str">
        <f>IFERROR(VLOOKUP(E21,BD!$B:$D,2,FALSE),"")</f>
        <v>BME</v>
      </c>
      <c r="H21" s="165">
        <f>IFERROR(VLOOKUP(D21,BD!$B:$D,3,FALSE),"")</f>
        <v>37991</v>
      </c>
      <c r="I21" s="165">
        <f>IFERROR(VLOOKUP(E21,BD!$B:$D,3,FALSE),"")</f>
        <v>37991</v>
      </c>
      <c r="J21" s="149">
        <f>IF(COUNT(L21:T21)&gt;=5,SUM(LARGE(L21:T21,{1,2,3,4,5})),IF(COUNT(L21:T21)=4,SUM(LARGE(L21:T21,{1,2,3,4})),IF(COUNT(L21:T21)=3,SUM(LARGE(L21:T21,{1,2,3})),IF(COUNT(L21:T21)=2,SUM(LARGE(L21:T21,{1,2})),IF(COUNT(L21:T21)=1,SUM(LARGE(L21:T21,{1})),0)))))</f>
        <v>1520</v>
      </c>
      <c r="K21" s="150">
        <f t="shared" si="0"/>
        <v>3</v>
      </c>
      <c r="L21" s="71"/>
      <c r="M21" s="71"/>
      <c r="N21" s="71">
        <v>320</v>
      </c>
      <c r="O21" s="71"/>
      <c r="P21" s="71">
        <v>640</v>
      </c>
      <c r="Q21" s="71">
        <v>560</v>
      </c>
      <c r="R21" s="71"/>
      <c r="S21" s="71"/>
      <c r="T21" s="163"/>
    </row>
    <row r="22" spans="2:20" ht="12" x14ac:dyDescent="0.2">
      <c r="B22" s="69"/>
      <c r="C22" s="190">
        <v>13</v>
      </c>
      <c r="D22" s="70" t="s">
        <v>425</v>
      </c>
      <c r="E22" s="70" t="s">
        <v>605</v>
      </c>
      <c r="F22" s="148" t="str">
        <f>IFERROR(VLOOKUP(D22,BD!$B:$D,2,FALSE),"")</f>
        <v>SMCC</v>
      </c>
      <c r="G22" s="148" t="str">
        <f>IFERROR(VLOOKUP(E22,BD!$B:$D,2,FALSE),"")</f>
        <v>SMCC</v>
      </c>
      <c r="H22" s="165">
        <f>IFERROR(VLOOKUP(D22,BD!$B:$D,3,FALSE),"")</f>
        <v>38218</v>
      </c>
      <c r="I22" s="165">
        <f>IFERROR(VLOOKUP(E22,BD!$B:$D,3,FALSE),"")</f>
        <v>38023</v>
      </c>
      <c r="J22" s="149">
        <f>IF(COUNT(L22:T22)&gt;=5,SUM(LARGE(L22:T22,{1,2,3,4,5})),IF(COUNT(L22:T22)=4,SUM(LARGE(L22:T22,{1,2,3,4})),IF(COUNT(L22:T22)=3,SUM(LARGE(L22:T22,{1,2,3})),IF(COUNT(L22:T22)=2,SUM(LARGE(L22:T22,{1,2})),IF(COUNT(L22:T22)=1,SUM(LARGE(L22:T22,{1})),0)))))</f>
        <v>1520</v>
      </c>
      <c r="K22" s="150">
        <f t="shared" si="0"/>
        <v>2</v>
      </c>
      <c r="L22" s="71"/>
      <c r="M22" s="71"/>
      <c r="N22" s="71"/>
      <c r="O22" s="71"/>
      <c r="P22" s="71">
        <v>640</v>
      </c>
      <c r="Q22" s="71"/>
      <c r="R22" s="71">
        <v>880</v>
      </c>
      <c r="S22" s="71"/>
      <c r="T22" s="163"/>
    </row>
    <row r="23" spans="2:20" ht="12" x14ac:dyDescent="0.2">
      <c r="B23" s="69"/>
      <c r="C23" s="190">
        <v>14</v>
      </c>
      <c r="D23" s="70" t="s">
        <v>494</v>
      </c>
      <c r="E23" s="70" t="s">
        <v>778</v>
      </c>
      <c r="F23" s="148" t="str">
        <f>IFERROR(VLOOKUP(D23,BD!$B:$D,2,FALSE),"")</f>
        <v>PIAMARTA</v>
      </c>
      <c r="G23" s="148" t="str">
        <f>IFERROR(VLOOKUP(E23,BD!$B:$D,2,FALSE),"")</f>
        <v>PIAMARTA</v>
      </c>
      <c r="H23" s="165">
        <f>IFERROR(VLOOKUP(D23,BD!$B:$D,3,FALSE),"")</f>
        <v>37911</v>
      </c>
      <c r="I23" s="165">
        <f>IFERROR(VLOOKUP(E23,BD!$B:$D,3,FALSE),"")</f>
        <v>37723</v>
      </c>
      <c r="J23" s="149">
        <f>IF(COUNT(L23:T23)&gt;=5,SUM(LARGE(L23:T23,{1,2,3,4,5})),IF(COUNT(L23:T23)=4,SUM(LARGE(L23:T23,{1,2,3,4})),IF(COUNT(L23:T23)=3,SUM(LARGE(L23:T23,{1,2,3})),IF(COUNT(L23:T23)=2,SUM(LARGE(L23:T23,{1,2})),IF(COUNT(L23:T23)=1,SUM(LARGE(L23:T23,{1})),0)))))</f>
        <v>1440</v>
      </c>
      <c r="K23" s="150">
        <f t="shared" si="0"/>
        <v>2</v>
      </c>
      <c r="L23" s="71"/>
      <c r="M23" s="71"/>
      <c r="N23" s="71"/>
      <c r="O23" s="71">
        <v>880</v>
      </c>
      <c r="P23" s="71"/>
      <c r="Q23" s="71"/>
      <c r="R23" s="71"/>
      <c r="S23" s="71">
        <v>560</v>
      </c>
      <c r="T23" s="163"/>
    </row>
    <row r="24" spans="2:20" ht="12" x14ac:dyDescent="0.2">
      <c r="B24" s="69"/>
      <c r="C24" s="190">
        <v>15</v>
      </c>
      <c r="D24" s="70" t="s">
        <v>827</v>
      </c>
      <c r="E24" s="70" t="s">
        <v>289</v>
      </c>
      <c r="F24" s="148" t="str">
        <f>IFERROR(VLOOKUP(D24,BD!$B:$D,2,FALSE),"")</f>
        <v>CC</v>
      </c>
      <c r="G24" s="148" t="str">
        <f>IFERROR(VLOOKUP(E24,BD!$B:$D,2,FALSE),"")</f>
        <v>CC</v>
      </c>
      <c r="H24" s="165">
        <f>IFERROR(VLOOKUP(D24,BD!$B:$D,3,FALSE),"")</f>
        <v>38322</v>
      </c>
      <c r="I24" s="165">
        <f>IFERROR(VLOOKUP(E24,BD!$B:$D,3,FALSE),"")</f>
        <v>37757</v>
      </c>
      <c r="J24" s="149">
        <f>IF(COUNT(L24:T24)&gt;=5,SUM(LARGE(L24:T24,{1,2,3,4,5})),IF(COUNT(L24:T24)=4,SUM(LARGE(L24:T24,{1,2,3,4})),IF(COUNT(L24:T24)=3,SUM(LARGE(L24:T24,{1,2,3})),IF(COUNT(L24:T24)=2,SUM(LARGE(L24:T24,{1,2})),IF(COUNT(L24:T24)=1,SUM(LARGE(L24:T24,{1})),0)))))</f>
        <v>1360</v>
      </c>
      <c r="K24" s="150">
        <f t="shared" si="0"/>
        <v>1</v>
      </c>
      <c r="L24" s="71"/>
      <c r="M24" s="71"/>
      <c r="N24" s="71"/>
      <c r="O24" s="71">
        <v>1360</v>
      </c>
      <c r="P24" s="71"/>
      <c r="Q24" s="71"/>
      <c r="R24" s="71"/>
      <c r="S24" s="71"/>
      <c r="T24" s="163"/>
    </row>
    <row r="25" spans="2:20" ht="12" x14ac:dyDescent="0.2">
      <c r="B25" s="69"/>
      <c r="C25" s="190">
        <v>16</v>
      </c>
      <c r="D25" s="70" t="s">
        <v>349</v>
      </c>
      <c r="E25" s="125" t="s">
        <v>504</v>
      </c>
      <c r="F25" s="148" t="str">
        <f>IFERROR(VLOOKUP(D25,BD!$B:$D,2,FALSE),"")</f>
        <v>ASSVP</v>
      </c>
      <c r="G25" s="148" t="str">
        <f>IFERROR(VLOOKUP(E25,BD!$B:$D,2,FALSE),"")</f>
        <v>ASSVP</v>
      </c>
      <c r="H25" s="165">
        <f>IFERROR(VLOOKUP(D25,BD!$B:$D,3,FALSE),"")</f>
        <v>37961</v>
      </c>
      <c r="I25" s="165">
        <f>IFERROR(VLOOKUP(E25,BD!$B:$D,3,FALSE),"")</f>
        <v>37749</v>
      </c>
      <c r="J25" s="149">
        <f>IF(COUNT(L25:T25)&gt;=5,SUM(LARGE(L25:T25,{1,2,3,4,5})),IF(COUNT(L25:T25)=4,SUM(LARGE(L25:T25,{1,2,3,4})),IF(COUNT(L25:T25)=3,SUM(LARGE(L25:T25,{1,2,3})),IF(COUNT(L25:T25)=2,SUM(LARGE(L25:T25,{1,2})),IF(COUNT(L25:T25)=1,SUM(LARGE(L25:T25,{1})),0)))))</f>
        <v>1120</v>
      </c>
      <c r="K25" s="150">
        <f t="shared" si="0"/>
        <v>1</v>
      </c>
      <c r="L25" s="71">
        <v>1120</v>
      </c>
      <c r="M25" s="71"/>
      <c r="N25" s="71"/>
      <c r="O25" s="71"/>
      <c r="P25" s="71"/>
      <c r="Q25" s="71"/>
      <c r="R25" s="71"/>
      <c r="S25" s="71"/>
      <c r="T25" s="163"/>
    </row>
    <row r="26" spans="2:20" ht="12" x14ac:dyDescent="0.2">
      <c r="B26" s="69"/>
      <c r="C26" s="190"/>
      <c r="D26" s="129" t="s">
        <v>504</v>
      </c>
      <c r="E26" s="127" t="s">
        <v>154</v>
      </c>
      <c r="F26" s="148" t="str">
        <f>IFERROR(VLOOKUP(D26,BD!$B:$D,2,FALSE),"")</f>
        <v>ASSVP</v>
      </c>
      <c r="G26" s="148" t="str">
        <f>IFERROR(VLOOKUP(E26,BD!$B:$D,2,FALSE),"")</f>
        <v>ASSVP</v>
      </c>
      <c r="H26" s="165">
        <f>IFERROR(VLOOKUP(D26,BD!$B:$D,3,FALSE),"")</f>
        <v>37749</v>
      </c>
      <c r="I26" s="165">
        <f>IFERROR(VLOOKUP(E26,BD!$B:$D,3,FALSE),"")</f>
        <v>37731</v>
      </c>
      <c r="J26" s="149">
        <f>IF(COUNT(L26:T26)&gt;=5,SUM(LARGE(L26:T26,{1,2,3,4,5})),IF(COUNT(L26:T26)=4,SUM(LARGE(L26:T26,{1,2,3,4})),IF(COUNT(L26:T26)=3,SUM(LARGE(L26:T26,{1,2,3})),IF(COUNT(L26:T26)=2,SUM(LARGE(L26:T26,{1,2})),IF(COUNT(L26:T26)=1,SUM(LARGE(L26:T26,{1})),0)))))</f>
        <v>1120</v>
      </c>
      <c r="K26" s="150">
        <f t="shared" si="0"/>
        <v>1</v>
      </c>
      <c r="L26" s="71"/>
      <c r="M26" s="71"/>
      <c r="N26" s="71"/>
      <c r="O26" s="71"/>
      <c r="P26" s="71">
        <v>1120</v>
      </c>
      <c r="Q26" s="71"/>
      <c r="R26" s="71"/>
      <c r="S26" s="71"/>
      <c r="T26" s="163"/>
    </row>
    <row r="27" spans="2:20" ht="12" x14ac:dyDescent="0.2">
      <c r="B27" s="69"/>
      <c r="C27" s="190"/>
      <c r="D27" s="70" t="s">
        <v>154</v>
      </c>
      <c r="E27" s="127" t="s">
        <v>182</v>
      </c>
      <c r="F27" s="148" t="str">
        <f>IFERROR(VLOOKUP(D27,BD!$B:$D,2,FALSE),"")</f>
        <v>ASSVP</v>
      </c>
      <c r="G27" s="243" t="s">
        <v>880</v>
      </c>
      <c r="H27" s="165">
        <f>IFERROR(VLOOKUP(D27,BD!$B:$D,3,FALSE),"")</f>
        <v>37731</v>
      </c>
      <c r="I27" s="165">
        <f>IFERROR(VLOOKUP(E27,BD!$B:$D,3,FALSE),"")</f>
        <v>37761</v>
      </c>
      <c r="J27" s="149">
        <f>IF(COUNT(L27:T27)&gt;=5,SUM(LARGE(L27:T27,{1,2,3,4,5})),IF(COUNT(L27:T27)=4,SUM(LARGE(L27:T27,{1,2,3,4})),IF(COUNT(L27:T27)=3,SUM(LARGE(L27:T27,{1,2,3})),IF(COUNT(L27:T27)=2,SUM(LARGE(L27:T27,{1,2})),IF(COUNT(L27:T27)=1,SUM(LARGE(L27:T27,{1})),0)))))</f>
        <v>1120</v>
      </c>
      <c r="K27" s="150">
        <f t="shared" si="0"/>
        <v>1</v>
      </c>
      <c r="L27" s="71"/>
      <c r="M27" s="71">
        <v>1120</v>
      </c>
      <c r="N27" s="71"/>
      <c r="O27" s="71"/>
      <c r="P27" s="71"/>
      <c r="Q27" s="71"/>
      <c r="R27" s="71"/>
      <c r="S27" s="71"/>
      <c r="T27" s="163"/>
    </row>
    <row r="28" spans="2:20" ht="12" x14ac:dyDescent="0.2">
      <c r="B28" s="69"/>
      <c r="C28" s="190">
        <v>19</v>
      </c>
      <c r="D28" s="70" t="s">
        <v>805</v>
      </c>
      <c r="E28" s="70" t="s">
        <v>551</v>
      </c>
      <c r="F28" s="148" t="str">
        <f>IFERROR(VLOOKUP(D28,BD!$B:$D,2,FALSE),"")</f>
        <v>ZARDO</v>
      </c>
      <c r="G28" s="148" t="str">
        <f>IFERROR(VLOOKUP(E28,BD!$B:$D,2,FALSE),"")</f>
        <v>ZARDO</v>
      </c>
      <c r="H28" s="165">
        <f>IFERROR(VLOOKUP(D28,BD!$B:$D,3,FALSE),"")</f>
        <v>38070</v>
      </c>
      <c r="I28" s="165">
        <f>IFERROR(VLOOKUP(E28,BD!$B:$D,3,FALSE),"")</f>
        <v>38867</v>
      </c>
      <c r="J28" s="149">
        <f>IF(COUNT(L28:T28)&gt;=5,SUM(LARGE(L28:T28,{1,2,3,4,5})),IF(COUNT(L28:T28)=4,SUM(LARGE(L28:T28,{1,2,3,4})),IF(COUNT(L28:T28)=3,SUM(LARGE(L28:T28,{1,2,3})),IF(COUNT(L28:T28)=2,SUM(LARGE(L28:T28,{1,2})),IF(COUNT(L28:T28)=1,SUM(LARGE(L28:T28,{1})),0)))))</f>
        <v>1040</v>
      </c>
      <c r="K28" s="150">
        <f t="shared" si="0"/>
        <v>2</v>
      </c>
      <c r="L28" s="71"/>
      <c r="M28" s="71"/>
      <c r="N28" s="71"/>
      <c r="O28" s="71"/>
      <c r="P28" s="71">
        <v>640</v>
      </c>
      <c r="Q28" s="71"/>
      <c r="R28" s="71">
        <v>400</v>
      </c>
      <c r="S28" s="71"/>
      <c r="T28" s="163"/>
    </row>
    <row r="29" spans="2:20" ht="12" x14ac:dyDescent="0.2">
      <c r="B29" s="69"/>
      <c r="C29" s="190">
        <v>20</v>
      </c>
      <c r="D29" s="70" t="s">
        <v>505</v>
      </c>
      <c r="E29" s="70" t="s">
        <v>409</v>
      </c>
      <c r="F29" s="148" t="str">
        <f>IFERROR(VLOOKUP(D29,BD!$B:$D,2,FALSE),"")</f>
        <v>PIAMARTA</v>
      </c>
      <c r="G29" s="148" t="str">
        <f>IFERROR(VLOOKUP(E29,BD!$B:$D,2,FALSE),"")</f>
        <v>PIAMARTA</v>
      </c>
      <c r="H29" s="165">
        <f>IFERROR(VLOOKUP(D29,BD!$B:$D,3,FALSE),"")</f>
        <v>38068</v>
      </c>
      <c r="I29" s="165">
        <f>IFERROR(VLOOKUP(E29,BD!$B:$D,3,FALSE),"")</f>
        <v>37993</v>
      </c>
      <c r="J29" s="149">
        <f>IF(COUNT(L29:T29)&gt;=5,SUM(LARGE(L29:T29,{1,2,3,4,5})),IF(COUNT(L29:T29)=4,SUM(LARGE(L29:T29,{1,2,3,4})),IF(COUNT(L29:T29)=3,SUM(LARGE(L29:T29,{1,2,3})),IF(COUNT(L29:T29)=2,SUM(LARGE(L29:T29,{1,2})),IF(COUNT(L29:T29)=1,SUM(LARGE(L29:T29,{1})),0)))))</f>
        <v>1000</v>
      </c>
      <c r="K29" s="150">
        <f t="shared" si="0"/>
        <v>3</v>
      </c>
      <c r="L29" s="71"/>
      <c r="M29" s="71"/>
      <c r="N29" s="71"/>
      <c r="O29" s="71">
        <v>400</v>
      </c>
      <c r="P29" s="71"/>
      <c r="Q29" s="71"/>
      <c r="R29" s="71">
        <v>400</v>
      </c>
      <c r="S29" s="71">
        <v>200</v>
      </c>
      <c r="T29" s="163"/>
    </row>
    <row r="30" spans="2:20" ht="12" x14ac:dyDescent="0.2">
      <c r="B30" s="69"/>
      <c r="C30" s="190">
        <v>21</v>
      </c>
      <c r="D30" s="70" t="s">
        <v>738</v>
      </c>
      <c r="E30" s="127" t="s">
        <v>307</v>
      </c>
      <c r="F30" s="148" t="str">
        <f>IFERROR(VLOOKUP(D30,BD!$B:$D,2,FALSE),"")</f>
        <v>BME</v>
      </c>
      <c r="G30" s="148" t="str">
        <f>IFERROR(VLOOKUP(E30,BD!$B:$D,2,FALSE),"")</f>
        <v>ZARDO</v>
      </c>
      <c r="H30" s="165">
        <f>IFERROR(VLOOKUP(D30,BD!$B:$D,3,FALSE),"")</f>
        <v>37869</v>
      </c>
      <c r="I30" s="165">
        <f>IFERROR(VLOOKUP(E30,BD!$B:$D,3,FALSE),"")</f>
        <v>38337</v>
      </c>
      <c r="J30" s="149">
        <f>IF(COUNT(L30:T30)&gt;=5,SUM(LARGE(L30:T30,{1,2,3,4,5})),IF(COUNT(L30:T30)=4,SUM(LARGE(L30:T30,{1,2,3,4})),IF(COUNT(L30:T30)=3,SUM(LARGE(L30:T30,{1,2,3})),IF(COUNT(L30:T30)=2,SUM(LARGE(L30:T30,{1,2})),IF(COUNT(L30:T30)=1,SUM(LARGE(L30:T30,{1})),0)))))</f>
        <v>960</v>
      </c>
      <c r="K30" s="150">
        <f t="shared" si="0"/>
        <v>2</v>
      </c>
      <c r="L30" s="71"/>
      <c r="M30" s="71"/>
      <c r="N30" s="71"/>
      <c r="O30" s="71"/>
      <c r="P30" s="71"/>
      <c r="Q30" s="71">
        <v>560</v>
      </c>
      <c r="R30" s="71">
        <v>400</v>
      </c>
      <c r="S30" s="71"/>
      <c r="T30" s="163"/>
    </row>
    <row r="31" spans="2:20" ht="12" x14ac:dyDescent="0.2">
      <c r="B31" s="69"/>
      <c r="C31" s="190"/>
      <c r="D31" s="70" t="s">
        <v>750</v>
      </c>
      <c r="E31" s="70" t="s">
        <v>605</v>
      </c>
      <c r="F31" s="148" t="str">
        <f>IFERROR(VLOOKUP(D31,BD!$B:$D,2,FALSE),"")</f>
        <v>SMCC</v>
      </c>
      <c r="G31" s="148" t="str">
        <f>IFERROR(VLOOKUP(E31,BD!$B:$D,2,FALSE),"")</f>
        <v>SMCC</v>
      </c>
      <c r="H31" s="165">
        <f>IFERROR(VLOOKUP(D31,BD!$B:$D,3,FALSE),"")</f>
        <v>37680</v>
      </c>
      <c r="I31" s="165">
        <f>IFERROR(VLOOKUP(E31,BD!$B:$D,3,FALSE),"")</f>
        <v>38023</v>
      </c>
      <c r="J31" s="149">
        <f>IF(COUNT(L31:T31)&gt;=5,SUM(LARGE(L31:T31,{1,2,3,4,5})),IF(COUNT(L31:T31)=4,SUM(LARGE(L31:T31,{1,2,3,4})),IF(COUNT(L31:T31)=3,SUM(LARGE(L31:T31,{1,2,3})),IF(COUNT(L31:T31)=2,SUM(LARGE(L31:T31,{1,2})),IF(COUNT(L31:T31)=1,SUM(LARGE(L31:T31,{1})),0)))))</f>
        <v>960</v>
      </c>
      <c r="K31" s="150">
        <f t="shared" si="0"/>
        <v>2</v>
      </c>
      <c r="L31" s="71"/>
      <c r="M31" s="71"/>
      <c r="N31" s="71">
        <v>560</v>
      </c>
      <c r="O31" s="71">
        <v>400</v>
      </c>
      <c r="P31" s="71"/>
      <c r="Q31" s="71"/>
      <c r="R31" s="71"/>
      <c r="S31" s="71"/>
      <c r="T31" s="163"/>
    </row>
    <row r="32" spans="2:20" ht="12" x14ac:dyDescent="0.2">
      <c r="B32" s="69"/>
      <c r="C32" s="190">
        <v>23</v>
      </c>
      <c r="D32" s="125" t="s">
        <v>408</v>
      </c>
      <c r="E32" s="125" t="s">
        <v>407</v>
      </c>
      <c r="F32" s="243" t="s">
        <v>354</v>
      </c>
      <c r="G32" s="243" t="s">
        <v>354</v>
      </c>
      <c r="H32" s="165">
        <f>IFERROR(VLOOKUP(D32,BD!$B:$D,3,FALSE),"")</f>
        <v>37736</v>
      </c>
      <c r="I32" s="165">
        <f>IFERROR(VLOOKUP(E32,BD!$B:$D,3,FALSE),"")</f>
        <v>38023</v>
      </c>
      <c r="J32" s="149">
        <f>IF(COUNT(L32:T32)&gt;=5,SUM(LARGE(L32:T32,{1,2,3,4,5})),IF(COUNT(L32:T32)=4,SUM(LARGE(L32:T32,{1,2,3,4})),IF(COUNT(L32:T32)=3,SUM(LARGE(L32:T32,{1,2,3})),IF(COUNT(L32:T32)=2,SUM(LARGE(L32:T32,{1,2})),IF(COUNT(L32:T32)=1,SUM(LARGE(L32:T32,{1})),0)))))</f>
        <v>880</v>
      </c>
      <c r="K32" s="150">
        <f t="shared" si="0"/>
        <v>1</v>
      </c>
      <c r="L32" s="71"/>
      <c r="M32" s="71">
        <v>880</v>
      </c>
      <c r="N32" s="71"/>
      <c r="O32" s="71"/>
      <c r="P32" s="71"/>
      <c r="Q32" s="71"/>
      <c r="R32" s="71"/>
      <c r="S32" s="71"/>
      <c r="T32" s="163"/>
    </row>
    <row r="33" spans="2:20" ht="12" x14ac:dyDescent="0.2">
      <c r="B33" s="69"/>
      <c r="C33" s="190"/>
      <c r="D33" s="70" t="s">
        <v>827</v>
      </c>
      <c r="E33" s="125" t="s">
        <v>665</v>
      </c>
      <c r="F33" s="148" t="str">
        <f>IFERROR(VLOOKUP(D33,BD!$B:$D,2,FALSE),"")</f>
        <v>CC</v>
      </c>
      <c r="G33" s="148" t="str">
        <f>IFERROR(VLOOKUP(E33,BD!$B:$D,2,FALSE),"")</f>
        <v>CC</v>
      </c>
      <c r="H33" s="165">
        <f>IFERROR(VLOOKUP(D33,BD!$B:$D,3,FALSE),"")</f>
        <v>38322</v>
      </c>
      <c r="I33" s="165">
        <f>IFERROR(VLOOKUP(E33,BD!$B:$D,3,FALSE),"")</f>
        <v>0</v>
      </c>
      <c r="J33" s="149">
        <f>IF(COUNT(L33:T33)&gt;=5,SUM(LARGE(L33:T33,{1,2,3,4,5})),IF(COUNT(L33:T33)=4,SUM(LARGE(L33:T33,{1,2,3,4})),IF(COUNT(L33:T33)=3,SUM(LARGE(L33:T33,{1,2,3})),IF(COUNT(L33:T33)=2,SUM(LARGE(L33:T33,{1,2})),IF(COUNT(L33:T33)=1,SUM(LARGE(L33:T33,{1})),0)))))</f>
        <v>880</v>
      </c>
      <c r="K33" s="150">
        <f t="shared" si="0"/>
        <v>1</v>
      </c>
      <c r="L33" s="71"/>
      <c r="M33" s="71"/>
      <c r="N33" s="71"/>
      <c r="O33" s="71"/>
      <c r="P33" s="71">
        <v>880</v>
      </c>
      <c r="Q33" s="71"/>
      <c r="R33" s="71"/>
      <c r="S33" s="71"/>
      <c r="T33" s="163"/>
    </row>
    <row r="34" spans="2:20" ht="12" x14ac:dyDescent="0.2">
      <c r="B34" s="69"/>
      <c r="C34" s="190"/>
      <c r="D34" s="126" t="s">
        <v>663</v>
      </c>
      <c r="E34" s="127" t="s">
        <v>424</v>
      </c>
      <c r="F34" s="148" t="str">
        <f>IFERROR(VLOOKUP(D34,BD!$B:$D,2,FALSE),"")</f>
        <v>CC</v>
      </c>
      <c r="G34" s="148" t="str">
        <f>IFERROR(VLOOKUP(E34,BD!$B:$D,2,FALSE),"")</f>
        <v>CC</v>
      </c>
      <c r="H34" s="165">
        <f>IFERROR(VLOOKUP(D34,BD!$B:$D,3,FALSE),"")</f>
        <v>0</v>
      </c>
      <c r="I34" s="165">
        <f>IFERROR(VLOOKUP(E34,BD!$B:$D,3,FALSE),"")</f>
        <v>38325</v>
      </c>
      <c r="J34" s="149">
        <f>IF(COUNT(L34:T34)&gt;=5,SUM(LARGE(L34:T34,{1,2,3,4,5})),IF(COUNT(L34:T34)=4,SUM(LARGE(L34:T34,{1,2,3,4})),IF(COUNT(L34:T34)=3,SUM(LARGE(L34:T34,{1,2,3})),IF(COUNT(L34:T34)=2,SUM(LARGE(L34:T34,{1,2})),IF(COUNT(L34:T34)=1,SUM(LARGE(L34:T34,{1})),0)))))</f>
        <v>880</v>
      </c>
      <c r="K34" s="150">
        <f t="shared" si="0"/>
        <v>1</v>
      </c>
      <c r="L34" s="71"/>
      <c r="M34" s="71"/>
      <c r="N34" s="71"/>
      <c r="O34" s="71"/>
      <c r="P34" s="71">
        <v>880</v>
      </c>
      <c r="Q34" s="71"/>
      <c r="R34" s="71"/>
      <c r="S34" s="71"/>
      <c r="T34" s="163"/>
    </row>
    <row r="35" spans="2:20" ht="12" x14ac:dyDescent="0.2">
      <c r="B35" s="69"/>
      <c r="C35" s="190"/>
      <c r="D35" s="70" t="s">
        <v>838</v>
      </c>
      <c r="E35" s="70" t="s">
        <v>840</v>
      </c>
      <c r="F35" s="148" t="str">
        <f>IFERROR(VLOOKUP(D35,BD!$B:$D,2,FALSE),"")</f>
        <v>ASERP</v>
      </c>
      <c r="G35" s="148" t="str">
        <f>IFERROR(VLOOKUP(E35,BD!$B:$D,2,FALSE),"")</f>
        <v>ASERP</v>
      </c>
      <c r="H35" s="165">
        <f>IFERROR(VLOOKUP(D35,BD!$B:$D,3,FALSE),"")</f>
        <v>0</v>
      </c>
      <c r="I35" s="165">
        <f>IFERROR(VLOOKUP(E35,BD!$B:$D,3,FALSE),"")</f>
        <v>0</v>
      </c>
      <c r="J35" s="149">
        <f>IF(COUNT(L35:T35)&gt;=5,SUM(LARGE(L35:T35,{1,2,3,4,5})),IF(COUNT(L35:T35)=4,SUM(LARGE(L35:T35,{1,2,3,4})),IF(COUNT(L35:T35)=3,SUM(LARGE(L35:T35,{1,2,3})),IF(COUNT(L35:T35)=2,SUM(LARGE(L35:T35,{1,2})),IF(COUNT(L35:T35)=1,SUM(LARGE(L35:T35,{1})),0)))))</f>
        <v>880</v>
      </c>
      <c r="K35" s="150">
        <f t="shared" si="0"/>
        <v>1</v>
      </c>
      <c r="L35" s="71"/>
      <c r="M35" s="71"/>
      <c r="N35" s="71"/>
      <c r="O35" s="71"/>
      <c r="P35" s="71"/>
      <c r="Q35" s="71"/>
      <c r="R35" s="71">
        <v>880</v>
      </c>
      <c r="S35" s="71"/>
      <c r="T35" s="163"/>
    </row>
    <row r="36" spans="2:20" ht="12" x14ac:dyDescent="0.2">
      <c r="B36" s="69"/>
      <c r="C36" s="190"/>
      <c r="D36" s="70" t="s">
        <v>511</v>
      </c>
      <c r="E36" s="70" t="s">
        <v>822</v>
      </c>
      <c r="F36" s="148" t="str">
        <f>IFERROR(VLOOKUP(D36,BD!$B:$D,2,FALSE),"")</f>
        <v>ASSVP</v>
      </c>
      <c r="G36" s="148" t="str">
        <f>IFERROR(VLOOKUP(E36,BD!$B:$D,2,FALSE),"")</f>
        <v>ASSVP</v>
      </c>
      <c r="H36" s="165">
        <f>IFERROR(VLOOKUP(D36,BD!$B:$D,3,FALSE),"")</f>
        <v>38051</v>
      </c>
      <c r="I36" s="165">
        <f>IFERROR(VLOOKUP(E36,BD!$B:$D,3,FALSE),"")</f>
        <v>38014</v>
      </c>
      <c r="J36" s="149">
        <f>IF(COUNT(L36:T36)&gt;=5,SUM(LARGE(L36:T36,{1,2,3,4,5})),IF(COUNT(L36:T36)=4,SUM(LARGE(L36:T36,{1,2,3,4})),IF(COUNT(L36:T36)=3,SUM(LARGE(L36:T36,{1,2,3})),IF(COUNT(L36:T36)=2,SUM(LARGE(L36:T36,{1,2})),IF(COUNT(L36:T36)=1,SUM(LARGE(L36:T36,{1})),0)))))</f>
        <v>880</v>
      </c>
      <c r="K36" s="150">
        <f t="shared" si="0"/>
        <v>1</v>
      </c>
      <c r="L36" s="71"/>
      <c r="M36" s="71"/>
      <c r="N36" s="71"/>
      <c r="O36" s="71">
        <v>880</v>
      </c>
      <c r="P36" s="71"/>
      <c r="Q36" s="71"/>
      <c r="R36" s="71"/>
      <c r="S36" s="71"/>
      <c r="T36" s="163"/>
    </row>
    <row r="37" spans="2:20" ht="12" x14ac:dyDescent="0.2">
      <c r="B37" s="69"/>
      <c r="C37" s="190"/>
      <c r="D37" s="70" t="s">
        <v>395</v>
      </c>
      <c r="E37" s="70" t="s">
        <v>750</v>
      </c>
      <c r="F37" s="148" t="str">
        <f>IFERROR(VLOOKUP(D37,BD!$B:$D,2,FALSE),"")</f>
        <v>SMCC</v>
      </c>
      <c r="G37" s="148" t="str">
        <f>IFERROR(VLOOKUP(E37,BD!$B:$D,2,FALSE),"")</f>
        <v>SMCC</v>
      </c>
      <c r="H37" s="165">
        <f>IFERROR(VLOOKUP(D37,BD!$B:$D,3,FALSE),"")</f>
        <v>38786</v>
      </c>
      <c r="I37" s="165">
        <f>IFERROR(VLOOKUP(E37,BD!$B:$D,3,FALSE),"")</f>
        <v>37680</v>
      </c>
      <c r="J37" s="149">
        <f>IF(COUNT(L37:T37)&gt;=5,SUM(LARGE(L37:T37,{1,2,3,4,5})),IF(COUNT(L37:T37)=4,SUM(LARGE(L37:T37,{1,2,3,4})),IF(COUNT(L37:T37)=3,SUM(LARGE(L37:T37,{1,2,3})),IF(COUNT(L37:T37)=2,SUM(LARGE(L37:T37,{1,2})),IF(COUNT(L37:T37)=1,SUM(LARGE(L37:T37,{1})),0)))))</f>
        <v>880</v>
      </c>
      <c r="K37" s="150">
        <f t="shared" si="0"/>
        <v>1</v>
      </c>
      <c r="L37" s="71"/>
      <c r="M37" s="71">
        <v>880</v>
      </c>
      <c r="N37" s="71"/>
      <c r="O37" s="71"/>
      <c r="P37" s="71"/>
      <c r="Q37" s="71"/>
      <c r="R37" s="71"/>
      <c r="S37" s="71"/>
      <c r="T37" s="163"/>
    </row>
    <row r="38" spans="2:20" ht="12" x14ac:dyDescent="0.2">
      <c r="B38" s="69"/>
      <c r="C38" s="190"/>
      <c r="D38" s="70" t="s">
        <v>774</v>
      </c>
      <c r="E38" s="125" t="s">
        <v>777</v>
      </c>
      <c r="F38" s="148" t="str">
        <f>IFERROR(VLOOKUP(D38,BD!$B:$D,2,FALSE),"")</f>
        <v>PIAMARTA</v>
      </c>
      <c r="G38" s="148" t="str">
        <f>IFERROR(VLOOKUP(E38,BD!$B:$D,2,FALSE),"")</f>
        <v>PIAMARTA</v>
      </c>
      <c r="H38" s="165">
        <f>IFERROR(VLOOKUP(D38,BD!$B:$D,3,FALSE),"")</f>
        <v>38332</v>
      </c>
      <c r="I38" s="165">
        <f>IFERROR(VLOOKUP(E38,BD!$B:$D,3,FALSE),"")</f>
        <v>38880</v>
      </c>
      <c r="J38" s="149">
        <f>IF(COUNT(L38:T38)&gt;=5,SUM(LARGE(L38:T38,{1,2,3,4,5})),IF(COUNT(L38:T38)=4,SUM(LARGE(L38:T38,{1,2,3,4})),IF(COUNT(L38:T38)=3,SUM(LARGE(L38:T38,{1,2,3})),IF(COUNT(L38:T38)=2,SUM(LARGE(L38:T38,{1,2})),IF(COUNT(L38:T38)=1,SUM(LARGE(L38:T38,{1})),0)))))</f>
        <v>880</v>
      </c>
      <c r="K38" s="150">
        <f t="shared" si="0"/>
        <v>1</v>
      </c>
      <c r="L38" s="71"/>
      <c r="M38" s="71"/>
      <c r="N38" s="71"/>
      <c r="O38" s="71"/>
      <c r="P38" s="71"/>
      <c r="Q38" s="71"/>
      <c r="R38" s="71">
        <v>880</v>
      </c>
      <c r="S38" s="71"/>
      <c r="T38" s="163"/>
    </row>
    <row r="39" spans="2:20" ht="12" x14ac:dyDescent="0.2">
      <c r="B39" s="69"/>
      <c r="C39" s="190">
        <v>30</v>
      </c>
      <c r="D39" s="70" t="s">
        <v>798</v>
      </c>
      <c r="E39" s="70" t="s">
        <v>512</v>
      </c>
      <c r="F39" s="148" t="str">
        <f>IFERROR(VLOOKUP(D39,BD!$B:$D,2,FALSE),"")</f>
        <v>ZARDO</v>
      </c>
      <c r="G39" s="148" t="str">
        <f>IFERROR(VLOOKUP(E39,BD!$B:$D,2,FALSE),"")</f>
        <v>ZARDO</v>
      </c>
      <c r="H39" s="165">
        <f>IFERROR(VLOOKUP(D39,BD!$B:$D,3,FALSE),"")</f>
        <v>38029</v>
      </c>
      <c r="I39" s="165">
        <f>IFERROR(VLOOKUP(E39,BD!$B:$D,3,FALSE),"")</f>
        <v>38027</v>
      </c>
      <c r="J39" s="149">
        <f>IF(COUNT(L39:T39)&gt;=5,SUM(LARGE(L39:T39,{1,2,3,4,5})),IF(COUNT(L39:T39)=4,SUM(LARGE(L39:T39,{1,2,3,4})),IF(COUNT(L39:T39)=3,SUM(LARGE(L39:T39,{1,2,3})),IF(COUNT(L39:T39)=2,SUM(LARGE(L39:T39,{1,2})),IF(COUNT(L39:T39)=1,SUM(LARGE(L39:T39,{1})),0)))))</f>
        <v>800</v>
      </c>
      <c r="K39" s="150">
        <f t="shared" si="0"/>
        <v>2</v>
      </c>
      <c r="L39" s="71"/>
      <c r="M39" s="71"/>
      <c r="N39" s="71"/>
      <c r="O39" s="71">
        <v>400</v>
      </c>
      <c r="P39" s="71"/>
      <c r="Q39" s="71"/>
      <c r="R39" s="71">
        <v>400</v>
      </c>
      <c r="S39" s="71"/>
      <c r="T39" s="163"/>
    </row>
    <row r="40" spans="2:20" ht="12" x14ac:dyDescent="0.2">
      <c r="B40" s="69"/>
      <c r="C40" s="190">
        <v>31</v>
      </c>
      <c r="D40" s="70" t="s">
        <v>410</v>
      </c>
      <c r="E40" s="70" t="s">
        <v>414</v>
      </c>
      <c r="F40" s="148" t="str">
        <f>IFERROR(VLOOKUP(D40,BD!$B:$D,2,FALSE),"")</f>
        <v>PALOTINA</v>
      </c>
      <c r="G40" s="148" t="str">
        <f>IFERROR(VLOOKUP(E40,BD!$B:$D,2,FALSE),"")</f>
        <v>PALOTINA</v>
      </c>
      <c r="H40" s="165">
        <f>IFERROR(VLOOKUP(D40,BD!$B:$D,3,FALSE),"")</f>
        <v>38171</v>
      </c>
      <c r="I40" s="165">
        <f>IFERROR(VLOOKUP(E40,BD!$B:$D,3,FALSE),"")</f>
        <v>38097</v>
      </c>
      <c r="J40" s="149">
        <f>IF(COUNT(L40:T40)&gt;=5,SUM(LARGE(L40:T40,{1,2,3,4,5})),IF(COUNT(L40:T40)=4,SUM(LARGE(L40:T40,{1,2,3,4})),IF(COUNT(L40:T40)=3,SUM(LARGE(L40:T40,{1,2,3})),IF(COUNT(L40:T40)=2,SUM(LARGE(L40:T40,{1,2})),IF(COUNT(L40:T40)=1,SUM(LARGE(L40:T40,{1})),0)))))</f>
        <v>800</v>
      </c>
      <c r="K40" s="150">
        <f t="shared" si="0"/>
        <v>2</v>
      </c>
      <c r="L40" s="71"/>
      <c r="M40" s="71">
        <v>400</v>
      </c>
      <c r="N40" s="71"/>
      <c r="O40" s="71">
        <v>400</v>
      </c>
      <c r="P40" s="71"/>
      <c r="Q40" s="71"/>
      <c r="R40" s="71"/>
      <c r="S40" s="71"/>
      <c r="T40" s="163"/>
    </row>
    <row r="41" spans="2:20" ht="12" x14ac:dyDescent="0.2">
      <c r="B41" s="69"/>
      <c r="C41" s="190">
        <v>32</v>
      </c>
      <c r="D41" s="56" t="s">
        <v>805</v>
      </c>
      <c r="E41" s="70" t="s">
        <v>516</v>
      </c>
      <c r="F41" s="148" t="str">
        <f>IFERROR(VLOOKUP(D41,BD!$B:$D,2,FALSE),"")</f>
        <v>ZARDO</v>
      </c>
      <c r="G41" s="148" t="str">
        <f>IFERROR(VLOOKUP(E41,BD!$B:$D,2,FALSE),"")</f>
        <v>ZARDO</v>
      </c>
      <c r="H41" s="165">
        <f>IFERROR(VLOOKUP(D41,BD!$B:$D,3,FALSE),"")</f>
        <v>38070</v>
      </c>
      <c r="I41" s="165">
        <f>IFERROR(VLOOKUP(E41,BD!$B:$D,3,FALSE),"")</f>
        <v>38308</v>
      </c>
      <c r="J41" s="149">
        <f>IF(COUNT(L41:T41)&gt;=5,SUM(LARGE(L41:T41,{1,2,3,4,5})),IF(COUNT(L41:T41)=4,SUM(LARGE(L41:T41,{1,2,3,4})),IF(COUNT(L41:T41)=3,SUM(LARGE(L41:T41,{1,2,3})),IF(COUNT(L41:T41)=2,SUM(LARGE(L41:T41,{1,2})),IF(COUNT(L41:T41)=1,SUM(LARGE(L41:T41,{1})),0)))))</f>
        <v>760</v>
      </c>
      <c r="K41" s="150">
        <f t="shared" si="0"/>
        <v>2</v>
      </c>
      <c r="L41" s="71"/>
      <c r="M41" s="71"/>
      <c r="N41" s="71">
        <v>320</v>
      </c>
      <c r="O41" s="71"/>
      <c r="P41" s="71"/>
      <c r="Q41" s="71">
        <v>440</v>
      </c>
      <c r="R41" s="71"/>
      <c r="S41" s="71"/>
      <c r="T41" s="163"/>
    </row>
    <row r="42" spans="2:20" ht="12" x14ac:dyDescent="0.2">
      <c r="B42" s="69"/>
      <c r="C42" s="190">
        <v>33</v>
      </c>
      <c r="D42" s="125" t="s">
        <v>495</v>
      </c>
      <c r="E42" s="125" t="s">
        <v>497</v>
      </c>
      <c r="F42" s="148" t="str">
        <f>IFERROR(VLOOKUP(D42,BD!$B:$D,2,FALSE),"")</f>
        <v>AVULSO</v>
      </c>
      <c r="G42" s="148" t="str">
        <f>IFERROR(VLOOKUP(E42,BD!$B:$D,2,FALSE),"")</f>
        <v>AVULSO</v>
      </c>
      <c r="H42" s="165">
        <f>IFERROR(VLOOKUP(D42,BD!$B:$D,3,FALSE),"")</f>
        <v>37985</v>
      </c>
      <c r="I42" s="165">
        <f>IFERROR(VLOOKUP(E42,BD!$B:$D,3,FALSE),"")</f>
        <v>37791</v>
      </c>
      <c r="J42" s="149">
        <f>IF(COUNT(L42:T42)&gt;=5,SUM(LARGE(L42:T42,{1,2,3,4,5})),IF(COUNT(L42:T42)=4,SUM(LARGE(L42:T42,{1,2,3,4})),IF(COUNT(L42:T42)=3,SUM(LARGE(L42:T42,{1,2,3})),IF(COUNT(L42:T42)=2,SUM(LARGE(L42:T42,{1,2})),IF(COUNT(L42:T42)=1,SUM(LARGE(L42:T42,{1})),0)))))</f>
        <v>640</v>
      </c>
      <c r="K42" s="150">
        <f t="shared" ref="K42:K73" si="1">COUNT(L42:T42)-COUNTIF(L42:T42,"=0")</f>
        <v>1</v>
      </c>
      <c r="L42" s="71">
        <v>640</v>
      </c>
      <c r="M42" s="71"/>
      <c r="N42" s="71"/>
      <c r="O42" s="71"/>
      <c r="P42" s="71"/>
      <c r="Q42" s="71"/>
      <c r="R42" s="71"/>
      <c r="S42" s="71"/>
      <c r="T42" s="163"/>
    </row>
    <row r="43" spans="2:20" ht="12" x14ac:dyDescent="0.2">
      <c r="B43" s="69"/>
      <c r="C43" s="190"/>
      <c r="D43" s="70" t="s">
        <v>678</v>
      </c>
      <c r="E43" s="70" t="s">
        <v>680</v>
      </c>
      <c r="F43" s="148" t="str">
        <f>IFERROR(VLOOKUP(D43,BD!$B:$D,2,FALSE),"")</f>
        <v>GRESFI</v>
      </c>
      <c r="G43" s="148" t="str">
        <f>IFERROR(VLOOKUP(E43,BD!$B:$D,2,FALSE),"")</f>
        <v>GRESFI</v>
      </c>
      <c r="H43" s="165">
        <f>IFERROR(VLOOKUP(D43,BD!$B:$D,3,FALSE),"")</f>
        <v>0</v>
      </c>
      <c r="I43" s="165">
        <f>IFERROR(VLOOKUP(E43,BD!$B:$D,3,FALSE),"")</f>
        <v>0</v>
      </c>
      <c r="J43" s="149">
        <f>IF(COUNT(L43:T43)&gt;=5,SUM(LARGE(L43:T43,{1,2,3,4,5})),IF(COUNT(L43:T43)=4,SUM(LARGE(L43:T43,{1,2,3,4})),IF(COUNT(L43:T43)=3,SUM(LARGE(L43:T43,{1,2,3})),IF(COUNT(L43:T43)=2,SUM(LARGE(L43:T43,{1,2})),IF(COUNT(L43:T43)=1,SUM(LARGE(L43:T43,{1})),0)))))</f>
        <v>640</v>
      </c>
      <c r="K43" s="150">
        <f t="shared" si="1"/>
        <v>1</v>
      </c>
      <c r="L43" s="71"/>
      <c r="M43" s="71"/>
      <c r="N43" s="71"/>
      <c r="O43" s="71"/>
      <c r="P43" s="71">
        <v>640</v>
      </c>
      <c r="Q43" s="71"/>
      <c r="R43" s="71"/>
      <c r="S43" s="71"/>
      <c r="T43" s="163"/>
    </row>
    <row r="44" spans="2:20" ht="12" x14ac:dyDescent="0.2">
      <c r="B44" s="69"/>
      <c r="C44" s="190"/>
      <c r="D44" s="125" t="s">
        <v>507</v>
      </c>
      <c r="E44" s="125" t="s">
        <v>415</v>
      </c>
      <c r="F44" s="148" t="str">
        <f>IFERROR(VLOOKUP(D44,BD!$B:$D,2,FALSE),"")</f>
        <v>GRESFI</v>
      </c>
      <c r="G44" s="148" t="str">
        <f>IFERROR(VLOOKUP(E44,BD!$B:$D,2,FALSE),"")</f>
        <v>GRESFI</v>
      </c>
      <c r="H44" s="165">
        <f>IFERROR(VLOOKUP(D44,BD!$B:$D,3,FALSE),"")</f>
        <v>37928</v>
      </c>
      <c r="I44" s="165">
        <f>IFERROR(VLOOKUP(E44,BD!$B:$D,3,FALSE),"")</f>
        <v>38052</v>
      </c>
      <c r="J44" s="149">
        <f>IF(COUNT(L44:T44)&gt;=5,SUM(LARGE(L44:T44,{1,2,3,4,5})),IF(COUNT(L44:T44)=4,SUM(LARGE(L44:T44,{1,2,3,4})),IF(COUNT(L44:T44)=3,SUM(LARGE(L44:T44,{1,2,3})),IF(COUNT(L44:T44)=2,SUM(LARGE(L44:T44,{1,2})),IF(COUNT(L44:T44)=1,SUM(LARGE(L44:T44,{1})),0)))))</f>
        <v>640</v>
      </c>
      <c r="K44" s="150">
        <f t="shared" si="1"/>
        <v>1</v>
      </c>
      <c r="L44" s="71"/>
      <c r="M44" s="71"/>
      <c r="N44" s="71"/>
      <c r="O44" s="71"/>
      <c r="P44" s="71">
        <v>640</v>
      </c>
      <c r="Q44" s="71"/>
      <c r="R44" s="71"/>
      <c r="S44" s="71"/>
      <c r="T44" s="163"/>
    </row>
    <row r="45" spans="2:20" ht="12" x14ac:dyDescent="0.2">
      <c r="B45" s="69"/>
      <c r="C45" s="190"/>
      <c r="D45" s="70" t="s">
        <v>291</v>
      </c>
      <c r="E45" s="127" t="s">
        <v>801</v>
      </c>
      <c r="F45" s="148" t="str">
        <f>IFERROR(VLOOKUP(D45,BD!$B:$D,2,FALSE),"")</f>
        <v>ZARDO</v>
      </c>
      <c r="G45" s="148" t="str">
        <f>IFERROR(VLOOKUP(E45,BD!$B:$D,2,FALSE),"")</f>
        <v>ZARDO</v>
      </c>
      <c r="H45" s="165">
        <f>IFERROR(VLOOKUP(D45,BD!$B:$D,3,FALSE),"")</f>
        <v>37630</v>
      </c>
      <c r="I45" s="165">
        <f>IFERROR(VLOOKUP(E45,BD!$B:$D,3,FALSE),"")</f>
        <v>38642</v>
      </c>
      <c r="J45" s="149">
        <f>IF(COUNT(L45:T45)&gt;=5,SUM(LARGE(L45:T45,{1,2,3,4,5})),IF(COUNT(L45:T45)=4,SUM(LARGE(L45:T45,{1,2,3,4})),IF(COUNT(L45:T45)=3,SUM(LARGE(L45:T45,{1,2,3})),IF(COUNT(L45:T45)=2,SUM(LARGE(L45:T45,{1,2})),IF(COUNT(L45:T45)=1,SUM(LARGE(L45:T45,{1})),0)))))</f>
        <v>640</v>
      </c>
      <c r="K45" s="150">
        <f t="shared" si="1"/>
        <v>1</v>
      </c>
      <c r="L45" s="71"/>
      <c r="M45" s="71"/>
      <c r="N45" s="71"/>
      <c r="O45" s="71"/>
      <c r="P45" s="71">
        <v>640</v>
      </c>
      <c r="Q45" s="71"/>
      <c r="R45" s="71"/>
      <c r="S45" s="71"/>
      <c r="T45" s="163"/>
    </row>
    <row r="46" spans="2:20" ht="12" x14ac:dyDescent="0.2">
      <c r="B46" s="69"/>
      <c r="C46" s="190"/>
      <c r="D46" s="125" t="s">
        <v>503</v>
      </c>
      <c r="E46" s="70" t="s">
        <v>287</v>
      </c>
      <c r="F46" s="148" t="str">
        <f>IFERROR(VLOOKUP(D46,BD!$B:$D,2,FALSE),"")</f>
        <v>ASSVP</v>
      </c>
      <c r="G46" s="243" t="s">
        <v>880</v>
      </c>
      <c r="H46" s="165">
        <f>IFERROR(VLOOKUP(D46,BD!$B:$D,3,FALSE),"")</f>
        <v>37843</v>
      </c>
      <c r="I46" s="165">
        <f>IFERROR(VLOOKUP(E46,BD!$B:$D,3,FALSE),"")</f>
        <v>37864</v>
      </c>
      <c r="J46" s="149">
        <f>IF(COUNT(L46:T46)&gt;=5,SUM(LARGE(L46:T46,{1,2,3,4,5})),IF(COUNT(L46:T46)=4,SUM(LARGE(L46:T46,{1,2,3,4})),IF(COUNT(L46:T46)=3,SUM(LARGE(L46:T46,{1,2,3})),IF(COUNT(L46:T46)=2,SUM(LARGE(L46:T46,{1,2})),IF(COUNT(L46:T46)=1,SUM(LARGE(L46:T46,{1})),0)))))</f>
        <v>640</v>
      </c>
      <c r="K46" s="150">
        <f t="shared" si="1"/>
        <v>1</v>
      </c>
      <c r="L46" s="71">
        <v>640</v>
      </c>
      <c r="M46" s="71"/>
      <c r="N46" s="71"/>
      <c r="O46" s="71"/>
      <c r="P46" s="71"/>
      <c r="Q46" s="71"/>
      <c r="R46" s="71"/>
      <c r="S46" s="71"/>
      <c r="T46" s="163"/>
    </row>
    <row r="47" spans="2:20" ht="12" x14ac:dyDescent="0.2">
      <c r="B47" s="69"/>
      <c r="C47" s="190"/>
      <c r="D47" s="70" t="s">
        <v>738</v>
      </c>
      <c r="E47" s="127" t="s">
        <v>739</v>
      </c>
      <c r="F47" s="148" t="str">
        <f>IFERROR(VLOOKUP(D47,BD!$B:$D,2,FALSE),"")</f>
        <v>BME</v>
      </c>
      <c r="G47" s="148" t="str">
        <f>IFERROR(VLOOKUP(E47,BD!$B:$D,2,FALSE),"")</f>
        <v>BME</v>
      </c>
      <c r="H47" s="165">
        <f>IFERROR(VLOOKUP(D47,BD!$B:$D,3,FALSE),"")</f>
        <v>37869</v>
      </c>
      <c r="I47" s="165">
        <f>IFERROR(VLOOKUP(E47,BD!$B:$D,3,FALSE),"")</f>
        <v>37823</v>
      </c>
      <c r="J47" s="149">
        <f>IF(COUNT(L47:T47)&gt;=5,SUM(LARGE(L47:T47,{1,2,3,4,5})),IF(COUNT(L47:T47)=4,SUM(LARGE(L47:T47,{1,2,3,4})),IF(COUNT(L47:T47)=3,SUM(LARGE(L47:T47,{1,2,3})),IF(COUNT(L47:T47)=2,SUM(LARGE(L47:T47,{1,2})),IF(COUNT(L47:T47)=1,SUM(LARGE(L47:T47,{1})),0)))))</f>
        <v>640</v>
      </c>
      <c r="K47" s="150">
        <f t="shared" si="1"/>
        <v>1</v>
      </c>
      <c r="L47" s="71"/>
      <c r="M47" s="71"/>
      <c r="N47" s="71"/>
      <c r="O47" s="71"/>
      <c r="P47" s="71">
        <v>640</v>
      </c>
      <c r="Q47" s="71"/>
      <c r="R47" s="71"/>
      <c r="S47" s="71"/>
      <c r="T47" s="163"/>
    </row>
    <row r="48" spans="2:20" ht="12" x14ac:dyDescent="0.2">
      <c r="B48" s="69"/>
      <c r="C48" s="190"/>
      <c r="D48" s="125" t="s">
        <v>496</v>
      </c>
      <c r="E48" s="125" t="s">
        <v>527</v>
      </c>
      <c r="F48" s="148" t="str">
        <f>IFERROR(VLOOKUP(D48,BD!$B:$D,2,FALSE),"")</f>
        <v>AVULSO</v>
      </c>
      <c r="G48" s="148" t="str">
        <f>IFERROR(VLOOKUP(E48,BD!$B:$D,2,FALSE),"")</f>
        <v>AVULSO</v>
      </c>
      <c r="H48" s="165">
        <f>IFERROR(VLOOKUP(D48,BD!$B:$D,3,FALSE),"")</f>
        <v>37982</v>
      </c>
      <c r="I48" s="165">
        <f>IFERROR(VLOOKUP(E48,BD!$B:$D,3,FALSE),"")</f>
        <v>37775</v>
      </c>
      <c r="J48" s="149">
        <f>IF(COUNT(L48:T48)&gt;=5,SUM(LARGE(L48:T48,{1,2,3,4,5})),IF(COUNT(L48:T48)=4,SUM(LARGE(L48:T48,{1,2,3,4})),IF(COUNT(L48:T48)=3,SUM(LARGE(L48:T48,{1,2,3})),IF(COUNT(L48:T48)=2,SUM(LARGE(L48:T48,{1,2})),IF(COUNT(L48:T48)=1,SUM(LARGE(L48:T48,{1})),0)))))</f>
        <v>640</v>
      </c>
      <c r="K48" s="150">
        <f t="shared" si="1"/>
        <v>1</v>
      </c>
      <c r="L48" s="71">
        <v>640</v>
      </c>
      <c r="M48" s="71"/>
      <c r="N48" s="71"/>
      <c r="O48" s="71"/>
      <c r="P48" s="71"/>
      <c r="Q48" s="71"/>
      <c r="R48" s="71"/>
      <c r="S48" s="71"/>
      <c r="T48" s="163"/>
    </row>
    <row r="49" spans="2:20" ht="12" x14ac:dyDescent="0.2">
      <c r="B49" s="69"/>
      <c r="C49" s="190"/>
      <c r="D49" s="70" t="s">
        <v>740</v>
      </c>
      <c r="E49" s="70" t="s">
        <v>807</v>
      </c>
      <c r="F49" s="148" t="str">
        <f>IFERROR(VLOOKUP(D49,BD!$B:$D,2,FALSE),"")</f>
        <v>BME</v>
      </c>
      <c r="G49" s="148" t="str">
        <f>IFERROR(VLOOKUP(E49,BD!$B:$D,2,FALSE),"")</f>
        <v>ZARDO</v>
      </c>
      <c r="H49" s="165">
        <f>IFERROR(VLOOKUP(D49,BD!$B:$D,3,FALSE),"")</f>
        <v>38048</v>
      </c>
      <c r="I49" s="165">
        <f>IFERROR(VLOOKUP(E49,BD!$B:$D,3,FALSE),"")</f>
        <v>37803</v>
      </c>
      <c r="J49" s="149">
        <f>IF(COUNT(L49:T49)&gt;=5,SUM(LARGE(L49:T49,{1,2,3,4,5})),IF(COUNT(L49:T49)=4,SUM(LARGE(L49:T49,{1,2,3,4})),IF(COUNT(L49:T49)=3,SUM(LARGE(L49:T49,{1,2,3})),IF(COUNT(L49:T49)=2,SUM(LARGE(L49:T49,{1,2})),IF(COUNT(L49:T49)=1,SUM(LARGE(L49:T49,{1})),0)))))</f>
        <v>640</v>
      </c>
      <c r="K49" s="150">
        <f t="shared" si="1"/>
        <v>1</v>
      </c>
      <c r="L49" s="71">
        <v>640</v>
      </c>
      <c r="M49" s="71"/>
      <c r="N49" s="71"/>
      <c r="O49" s="71"/>
      <c r="P49" s="71"/>
      <c r="Q49" s="71"/>
      <c r="R49" s="71"/>
      <c r="S49" s="71"/>
      <c r="T49" s="163"/>
    </row>
    <row r="50" spans="2:20" ht="12" x14ac:dyDescent="0.2">
      <c r="B50" s="69"/>
      <c r="C50" s="190">
        <v>41</v>
      </c>
      <c r="D50" s="129" t="s">
        <v>867</v>
      </c>
      <c r="E50" s="70" t="s">
        <v>182</v>
      </c>
      <c r="F50" s="148" t="str">
        <f>IFERROR(VLOOKUP(D50,BD!$B:$D,2,FALSE),"")</f>
        <v>ASSVP</v>
      </c>
      <c r="G50" s="243" t="s">
        <v>880</v>
      </c>
      <c r="H50" s="165">
        <f>IFERROR(VLOOKUP(D50,BD!$B:$D,3,FALSE),"")</f>
        <v>0</v>
      </c>
      <c r="I50" s="165">
        <f>IFERROR(VLOOKUP(E50,BD!$B:$D,3,FALSE),"")</f>
        <v>37761</v>
      </c>
      <c r="J50" s="149">
        <f>IF(COUNT(L50:T50)&gt;=5,SUM(LARGE(L50:T50,{1,2,3,4,5})),IF(COUNT(L50:T50)=4,SUM(LARGE(L50:T50,{1,2,3,4})),IF(COUNT(L50:T50)=3,SUM(LARGE(L50:T50,{1,2,3})),IF(COUNT(L50:T50)=2,SUM(LARGE(L50:T50,{1,2})),IF(COUNT(L50:T50)=1,SUM(LARGE(L50:T50,{1})),0)))))</f>
        <v>560</v>
      </c>
      <c r="K50" s="150">
        <f t="shared" si="1"/>
        <v>1</v>
      </c>
      <c r="L50" s="71"/>
      <c r="M50" s="71"/>
      <c r="N50" s="71"/>
      <c r="O50" s="71"/>
      <c r="P50" s="71"/>
      <c r="Q50" s="71"/>
      <c r="R50" s="71"/>
      <c r="S50" s="71">
        <v>560</v>
      </c>
      <c r="T50" s="163"/>
    </row>
    <row r="51" spans="2:20" ht="12" x14ac:dyDescent="0.2">
      <c r="B51" s="69"/>
      <c r="C51" s="190">
        <v>42</v>
      </c>
      <c r="D51" s="70" t="s">
        <v>708</v>
      </c>
      <c r="E51" s="125" t="s">
        <v>551</v>
      </c>
      <c r="F51" s="148" t="str">
        <f>IFERROR(VLOOKUP(D51,BD!$B:$D,2,FALSE),"")</f>
        <v>ZARDO</v>
      </c>
      <c r="G51" s="148" t="str">
        <f>IFERROR(VLOOKUP(E51,BD!$B:$D,2,FALSE),"")</f>
        <v>ZARDO</v>
      </c>
      <c r="H51" s="165">
        <f>IFERROR(VLOOKUP(D51,BD!$B:$D,3,FALSE),"")</f>
        <v>0</v>
      </c>
      <c r="I51" s="165">
        <f>IFERROR(VLOOKUP(E51,BD!$B:$D,3,FALSE),"")</f>
        <v>38867</v>
      </c>
      <c r="J51" s="149">
        <f>IF(COUNT(L51:T51)&gt;=5,SUM(LARGE(L51:T51,{1,2,3,4,5})),IF(COUNT(L51:T51)=4,SUM(LARGE(L51:T51,{1,2,3,4})),IF(COUNT(L51:T51)=3,SUM(LARGE(L51:T51,{1,2,3})),IF(COUNT(L51:T51)=2,SUM(LARGE(L51:T51,{1,2})),IF(COUNT(L51:T51)=1,SUM(LARGE(L51:T51,{1})),0)))))</f>
        <v>440</v>
      </c>
      <c r="K51" s="150">
        <f t="shared" si="1"/>
        <v>1</v>
      </c>
      <c r="L51" s="71"/>
      <c r="M51" s="71"/>
      <c r="N51" s="71"/>
      <c r="O51" s="71"/>
      <c r="P51" s="71"/>
      <c r="Q51" s="71">
        <v>440</v>
      </c>
      <c r="R51" s="71"/>
      <c r="S51" s="71"/>
      <c r="T51" s="163"/>
    </row>
    <row r="52" spans="2:20" ht="12" x14ac:dyDescent="0.2">
      <c r="B52" s="69"/>
      <c r="C52" s="190"/>
      <c r="D52" s="126" t="s">
        <v>866</v>
      </c>
      <c r="E52" s="127" t="s">
        <v>414</v>
      </c>
      <c r="F52" s="148" t="str">
        <f>IFERROR(VLOOKUP(D52,BD!$B:$D,2,FALSE),"")</f>
        <v>PALOTINA</v>
      </c>
      <c r="G52" s="148" t="str">
        <f>IFERROR(VLOOKUP(E52,BD!$B:$D,2,FALSE),"")</f>
        <v>PALOTINA</v>
      </c>
      <c r="H52" s="165">
        <f>IFERROR(VLOOKUP(D52,BD!$B:$D,3,FALSE),"")</f>
        <v>0</v>
      </c>
      <c r="I52" s="165">
        <f>IFERROR(VLOOKUP(E52,BD!$B:$D,3,FALSE),"")</f>
        <v>38097</v>
      </c>
      <c r="J52" s="149">
        <f>IF(COUNT(L52:T52)&gt;=5,SUM(LARGE(L52:T52,{1,2,3,4,5})),IF(COUNT(L52:T52)=4,SUM(LARGE(L52:T52,{1,2,3,4})),IF(COUNT(L52:T52)=3,SUM(LARGE(L52:T52,{1,2,3})),IF(COUNT(L52:T52)=2,SUM(LARGE(L52:T52,{1,2})),IF(COUNT(L52:T52)=1,SUM(LARGE(L52:T52,{1})),0)))))</f>
        <v>440</v>
      </c>
      <c r="K52" s="150">
        <f t="shared" si="1"/>
        <v>1</v>
      </c>
      <c r="L52" s="71"/>
      <c r="M52" s="71"/>
      <c r="N52" s="71"/>
      <c r="O52" s="71"/>
      <c r="P52" s="71"/>
      <c r="Q52" s="71"/>
      <c r="R52" s="71"/>
      <c r="S52" s="71">
        <v>440</v>
      </c>
      <c r="T52" s="163"/>
    </row>
    <row r="53" spans="2:20" ht="12" x14ac:dyDescent="0.2">
      <c r="B53" s="69"/>
      <c r="C53" s="190"/>
      <c r="D53" s="70" t="s">
        <v>525</v>
      </c>
      <c r="E53" s="125" t="s">
        <v>507</v>
      </c>
      <c r="F53" s="148" t="str">
        <f>IFERROR(VLOOKUP(D53,BD!$B:$D,2,FALSE),"")</f>
        <v>GRESFI</v>
      </c>
      <c r="G53" s="148" t="str">
        <f>IFERROR(VLOOKUP(E53,BD!$B:$D,2,FALSE),"")</f>
        <v>GRESFI</v>
      </c>
      <c r="H53" s="165">
        <f>IFERROR(VLOOKUP(D53,BD!$B:$D,3,FALSE),"")</f>
        <v>38021</v>
      </c>
      <c r="I53" s="165">
        <f>IFERROR(VLOOKUP(E53,BD!$B:$D,3,FALSE),"")</f>
        <v>37928</v>
      </c>
      <c r="J53" s="149">
        <f>IF(COUNT(L53:T53)&gt;=5,SUM(LARGE(L53:T53,{1,2,3,4,5})),IF(COUNT(L53:T53)=4,SUM(LARGE(L53:T53,{1,2,3,4})),IF(COUNT(L53:T53)=3,SUM(LARGE(L53:T53,{1,2,3})),IF(COUNT(L53:T53)=2,SUM(LARGE(L53:T53,{1,2})),IF(COUNT(L53:T53)=1,SUM(LARGE(L53:T53,{1})),0)))))</f>
        <v>440</v>
      </c>
      <c r="K53" s="150">
        <f t="shared" si="1"/>
        <v>1</v>
      </c>
      <c r="L53" s="71"/>
      <c r="M53" s="71"/>
      <c r="N53" s="71"/>
      <c r="O53" s="71"/>
      <c r="P53" s="71"/>
      <c r="Q53" s="71"/>
      <c r="R53" s="71"/>
      <c r="S53" s="71">
        <v>440</v>
      </c>
      <c r="T53" s="163"/>
    </row>
    <row r="54" spans="2:20" ht="12" x14ac:dyDescent="0.2">
      <c r="B54" s="69"/>
      <c r="C54" s="190">
        <v>45</v>
      </c>
      <c r="D54" s="129" t="s">
        <v>413</v>
      </c>
      <c r="E54" s="125" t="s">
        <v>529</v>
      </c>
      <c r="F54" s="148" t="str">
        <f>IFERROR(VLOOKUP(D54,BD!$B:$D,2,FALSE),"")</f>
        <v>PIAMARTA</v>
      </c>
      <c r="G54" s="148" t="str">
        <f>IFERROR(VLOOKUP(E54,BD!$B:$D,2,FALSE),"")</f>
        <v>PIAMARTA</v>
      </c>
      <c r="H54" s="165">
        <f>IFERROR(VLOOKUP(D54,BD!$B:$D,3,FALSE),"")</f>
        <v>38186</v>
      </c>
      <c r="I54" s="165">
        <f>IFERROR(VLOOKUP(E54,BD!$B:$D,3,FALSE),"")</f>
        <v>38670</v>
      </c>
      <c r="J54" s="149">
        <f>IF(COUNT(L54:T54)&gt;=5,SUM(LARGE(L54:T54,{1,2,3,4,5})),IF(COUNT(L54:T54)=4,SUM(LARGE(L54:T54,{1,2,3,4})),IF(COUNT(L54:T54)=3,SUM(LARGE(L54:T54,{1,2,3})),IF(COUNT(L54:T54)=2,SUM(LARGE(L54:T54,{1,2})),IF(COUNT(L54:T54)=1,SUM(LARGE(L54:T54,{1})),0)))))</f>
        <v>400</v>
      </c>
      <c r="K54" s="150">
        <f t="shared" si="1"/>
        <v>1</v>
      </c>
      <c r="L54" s="71"/>
      <c r="M54" s="71">
        <v>400</v>
      </c>
      <c r="N54" s="71"/>
      <c r="O54" s="71"/>
      <c r="P54" s="71"/>
      <c r="Q54" s="71"/>
      <c r="R54" s="71"/>
      <c r="S54" s="71"/>
      <c r="T54" s="163"/>
    </row>
    <row r="55" spans="2:20" ht="12" x14ac:dyDescent="0.2">
      <c r="B55" s="69"/>
      <c r="C55" s="190"/>
      <c r="D55" s="70" t="s">
        <v>738</v>
      </c>
      <c r="E55" s="70" t="s">
        <v>425</v>
      </c>
      <c r="F55" s="148" t="str">
        <f>IFERROR(VLOOKUP(D55,BD!$B:$D,2,FALSE),"")</f>
        <v>BME</v>
      </c>
      <c r="G55" s="148" t="str">
        <f>IFERROR(VLOOKUP(E55,BD!$B:$D,2,FALSE),"")</f>
        <v>SMCC</v>
      </c>
      <c r="H55" s="165">
        <f>IFERROR(VLOOKUP(D55,BD!$B:$D,3,FALSE),"")</f>
        <v>37869</v>
      </c>
      <c r="I55" s="165">
        <f>IFERROR(VLOOKUP(E55,BD!$B:$D,3,FALSE),"")</f>
        <v>38218</v>
      </c>
      <c r="J55" s="149">
        <f>IF(COUNT(L55:T55)&gt;=5,SUM(LARGE(L55:T55,{1,2,3,4,5})),IF(COUNT(L55:T55)=4,SUM(LARGE(L55:T55,{1,2,3,4})),IF(COUNT(L55:T55)=3,SUM(LARGE(L55:T55,{1,2,3})),IF(COUNT(L55:T55)=2,SUM(LARGE(L55:T55,{1,2})),IF(COUNT(L55:T55)=1,SUM(LARGE(L55:T55,{1})),0)))))</f>
        <v>400</v>
      </c>
      <c r="K55" s="150">
        <f t="shared" si="1"/>
        <v>1</v>
      </c>
      <c r="L55" s="71"/>
      <c r="M55" s="71"/>
      <c r="N55" s="71"/>
      <c r="O55" s="71">
        <v>400</v>
      </c>
      <c r="P55" s="71"/>
      <c r="Q55" s="71"/>
      <c r="R55" s="71"/>
      <c r="S55" s="71"/>
      <c r="T55" s="163"/>
    </row>
    <row r="56" spans="2:20" ht="12" x14ac:dyDescent="0.2">
      <c r="B56" s="69"/>
      <c r="C56" s="190"/>
      <c r="D56" s="126" t="s">
        <v>529</v>
      </c>
      <c r="E56" s="70" t="s">
        <v>500</v>
      </c>
      <c r="F56" s="148" t="str">
        <f>IFERROR(VLOOKUP(D56,BD!$B:$D,2,FALSE),"")</f>
        <v>PIAMARTA</v>
      </c>
      <c r="G56" s="148" t="str">
        <f>IFERROR(VLOOKUP(E56,BD!$B:$D,2,FALSE),"")</f>
        <v>PIAMARTA</v>
      </c>
      <c r="H56" s="165">
        <f>IFERROR(VLOOKUP(D56,BD!$B:$D,3,FALSE),"")</f>
        <v>38670</v>
      </c>
      <c r="I56" s="165">
        <f>IFERROR(VLOOKUP(E56,BD!$B:$D,3,FALSE),"")</f>
        <v>38200</v>
      </c>
      <c r="J56" s="149">
        <f>IF(COUNT(L56:T56)&gt;=5,SUM(LARGE(L56:T56,{1,2,3,4,5})),IF(COUNT(L56:T56)=4,SUM(LARGE(L56:T56,{1,2,3,4})),IF(COUNT(L56:T56)=3,SUM(LARGE(L56:T56,{1,2,3})),IF(COUNT(L56:T56)=2,SUM(LARGE(L56:T56,{1,2})),IF(COUNT(L56:T56)=1,SUM(LARGE(L56:T56,{1})),0)))))</f>
        <v>400</v>
      </c>
      <c r="K56" s="150">
        <f t="shared" si="1"/>
        <v>1</v>
      </c>
      <c r="L56" s="71"/>
      <c r="M56" s="71"/>
      <c r="N56" s="71"/>
      <c r="O56" s="71">
        <v>400</v>
      </c>
      <c r="P56" s="71"/>
      <c r="Q56" s="71"/>
      <c r="R56" s="71"/>
      <c r="S56" s="71"/>
      <c r="T56" s="163"/>
    </row>
    <row r="57" spans="2:20" ht="12" x14ac:dyDescent="0.2">
      <c r="B57" s="69"/>
      <c r="C57" s="190"/>
      <c r="D57" s="70" t="s">
        <v>653</v>
      </c>
      <c r="E57" s="70" t="s">
        <v>287</v>
      </c>
      <c r="F57" s="243" t="s">
        <v>880</v>
      </c>
      <c r="G57" s="243" t="s">
        <v>880</v>
      </c>
      <c r="H57" s="165">
        <f>IFERROR(VLOOKUP(D57,BD!$B:$D,3,FALSE),"")</f>
        <v>38163</v>
      </c>
      <c r="I57" s="165">
        <f>IFERROR(VLOOKUP(E57,BD!$B:$D,3,FALSE),"")</f>
        <v>37864</v>
      </c>
      <c r="J57" s="149">
        <f>IF(COUNT(L57:T57)&gt;=5,SUM(LARGE(L57:T57,{1,2,3,4,5})),IF(COUNT(L57:T57)=4,SUM(LARGE(L57:T57,{1,2,3,4})),IF(COUNT(L57:T57)=3,SUM(LARGE(L57:T57,{1,2,3})),IF(COUNT(L57:T57)=2,SUM(LARGE(L57:T57,{1,2})),IF(COUNT(L57:T57)=1,SUM(LARGE(L57:T57,{1})),0)))))</f>
        <v>400</v>
      </c>
      <c r="K57" s="150">
        <f t="shared" si="1"/>
        <v>1</v>
      </c>
      <c r="L57" s="71"/>
      <c r="M57" s="71"/>
      <c r="N57" s="71"/>
      <c r="O57" s="71"/>
      <c r="P57" s="71"/>
      <c r="Q57" s="71"/>
      <c r="R57" s="71">
        <v>400</v>
      </c>
      <c r="S57" s="71"/>
      <c r="T57" s="163"/>
    </row>
    <row r="58" spans="2:20" ht="12" x14ac:dyDescent="0.2">
      <c r="B58" s="69"/>
      <c r="C58" s="190"/>
      <c r="D58" s="126" t="s">
        <v>409</v>
      </c>
      <c r="E58" s="125" t="s">
        <v>778</v>
      </c>
      <c r="F58" s="148" t="str">
        <f>IFERROR(VLOOKUP(D58,BD!$B:$D,2,FALSE),"")</f>
        <v>PIAMARTA</v>
      </c>
      <c r="G58" s="148" t="str">
        <f>IFERROR(VLOOKUP(E58,BD!$B:$D,2,FALSE),"")</f>
        <v>PIAMARTA</v>
      </c>
      <c r="H58" s="165">
        <f>IFERROR(VLOOKUP(D58,BD!$B:$D,3,FALSE),"")</f>
        <v>37993</v>
      </c>
      <c r="I58" s="165">
        <f>IFERROR(VLOOKUP(E58,BD!$B:$D,3,FALSE),"")</f>
        <v>37723</v>
      </c>
      <c r="J58" s="149">
        <f>IF(COUNT(L58:T58)&gt;=5,SUM(LARGE(L58:T58,{1,2,3,4,5})),IF(COUNT(L58:T58)=4,SUM(LARGE(L58:T58,{1,2,3,4})),IF(COUNT(L58:T58)=3,SUM(LARGE(L58:T58,{1,2,3})),IF(COUNT(L58:T58)=2,SUM(LARGE(L58:T58,{1,2})),IF(COUNT(L58:T58)=1,SUM(LARGE(L58:T58,{1})),0)))))</f>
        <v>400</v>
      </c>
      <c r="K58" s="150">
        <f t="shared" si="1"/>
        <v>1</v>
      </c>
      <c r="L58" s="71"/>
      <c r="M58" s="71">
        <v>400</v>
      </c>
      <c r="N58" s="71"/>
      <c r="O58" s="71"/>
      <c r="P58" s="71"/>
      <c r="Q58" s="71"/>
      <c r="R58" s="71"/>
      <c r="S58" s="71"/>
      <c r="T58" s="163"/>
    </row>
    <row r="59" spans="2:20" ht="12" x14ac:dyDescent="0.2">
      <c r="B59" s="69"/>
      <c r="C59" s="190"/>
      <c r="D59" s="70" t="s">
        <v>405</v>
      </c>
      <c r="E59" s="125" t="s">
        <v>415</v>
      </c>
      <c r="F59" s="148" t="str">
        <f>IFERROR(VLOOKUP(D59,BD!$B:$D,2,FALSE),"")</f>
        <v>GRESFI</v>
      </c>
      <c r="G59" s="148" t="str">
        <f>IFERROR(VLOOKUP(E59,BD!$B:$D,2,FALSE),"")</f>
        <v>GRESFI</v>
      </c>
      <c r="H59" s="165">
        <f>IFERROR(VLOOKUP(D59,BD!$B:$D,3,FALSE),"")</f>
        <v>38175</v>
      </c>
      <c r="I59" s="165">
        <f>IFERROR(VLOOKUP(E59,BD!$B:$D,3,FALSE),"")</f>
        <v>38052</v>
      </c>
      <c r="J59" s="149">
        <f>IF(COUNT(L59:T59)&gt;=5,SUM(LARGE(L59:T59,{1,2,3,4,5})),IF(COUNT(L59:T59)=4,SUM(LARGE(L59:T59,{1,2,3,4})),IF(COUNT(L59:T59)=3,SUM(LARGE(L59:T59,{1,2,3})),IF(COUNT(L59:T59)=2,SUM(LARGE(L59:T59,{1,2})),IF(COUNT(L59:T59)=1,SUM(LARGE(L59:T59,{1})),0)))))</f>
        <v>400</v>
      </c>
      <c r="K59" s="150">
        <f t="shared" si="1"/>
        <v>1</v>
      </c>
      <c r="L59" s="71"/>
      <c r="M59" s="71">
        <v>400</v>
      </c>
      <c r="N59" s="71"/>
      <c r="O59" s="71"/>
      <c r="P59" s="71"/>
      <c r="Q59" s="71"/>
      <c r="R59" s="71"/>
      <c r="S59" s="71"/>
      <c r="T59" s="163"/>
    </row>
    <row r="60" spans="2:20" ht="12" x14ac:dyDescent="0.2">
      <c r="B60" s="69"/>
      <c r="C60" s="190"/>
      <c r="D60" s="126" t="s">
        <v>843</v>
      </c>
      <c r="E60" s="70" t="s">
        <v>839</v>
      </c>
      <c r="F60" s="148" t="str">
        <f>IFERROR(VLOOKUP(D60,BD!$B:$D,2,FALSE),"")</f>
        <v>ASERP</v>
      </c>
      <c r="G60" s="148" t="str">
        <f>IFERROR(VLOOKUP(E60,BD!$B:$D,2,FALSE),"")</f>
        <v>ASERP</v>
      </c>
      <c r="H60" s="165">
        <f>IFERROR(VLOOKUP(D60,BD!$B:$D,3,FALSE),"")</f>
        <v>0</v>
      </c>
      <c r="I60" s="165">
        <f>IFERROR(VLOOKUP(E60,BD!$B:$D,3,FALSE),"")</f>
        <v>0</v>
      </c>
      <c r="J60" s="149">
        <f>IF(COUNT(L60:T60)&gt;=5,SUM(LARGE(L60:T60,{1,2,3,4,5})),IF(COUNT(L60:T60)=4,SUM(LARGE(L60:T60,{1,2,3,4})),IF(COUNT(L60:T60)=3,SUM(LARGE(L60:T60,{1,2,3})),IF(COUNT(L60:T60)=2,SUM(LARGE(L60:T60,{1,2})),IF(COUNT(L60:T60)=1,SUM(LARGE(L60:T60,{1})),0)))))</f>
        <v>400</v>
      </c>
      <c r="K60" s="150">
        <f t="shared" si="1"/>
        <v>1</v>
      </c>
      <c r="L60" s="71"/>
      <c r="M60" s="71"/>
      <c r="N60" s="71"/>
      <c r="O60" s="71"/>
      <c r="P60" s="71"/>
      <c r="Q60" s="71"/>
      <c r="R60" s="71">
        <v>400</v>
      </c>
      <c r="S60" s="71"/>
      <c r="T60" s="163"/>
    </row>
    <row r="61" spans="2:20" ht="12" x14ac:dyDescent="0.2">
      <c r="B61" s="69"/>
      <c r="C61" s="190"/>
      <c r="D61" s="129" t="s">
        <v>287</v>
      </c>
      <c r="E61" s="70" t="s">
        <v>822</v>
      </c>
      <c r="F61" s="243" t="s">
        <v>880</v>
      </c>
      <c r="G61" s="148" t="str">
        <f>IFERROR(VLOOKUP(E61,BD!$B:$D,2,FALSE),"")</f>
        <v>ASSVP</v>
      </c>
      <c r="H61" s="165">
        <f>IFERROR(VLOOKUP(D61,BD!$B:$D,3,FALSE),"")</f>
        <v>37864</v>
      </c>
      <c r="I61" s="165">
        <f>IFERROR(VLOOKUP(E61,BD!$B:$D,3,FALSE),"")</f>
        <v>38014</v>
      </c>
      <c r="J61" s="149">
        <f>IF(COUNT(L61:T61)&gt;=5,SUM(LARGE(L61:T61,{1,2,3,4,5})),IF(COUNT(L61:T61)=4,SUM(LARGE(L61:T61,{1,2,3,4})),IF(COUNT(L61:T61)=3,SUM(LARGE(L61:T61,{1,2,3})),IF(COUNT(L61:T61)=2,SUM(LARGE(L61:T61,{1,2})),IF(COUNT(L61:T61)=1,SUM(LARGE(L61:T61,{1})),0)))))</f>
        <v>400</v>
      </c>
      <c r="K61" s="150">
        <f t="shared" si="1"/>
        <v>1</v>
      </c>
      <c r="L61" s="71"/>
      <c r="M61" s="71">
        <v>400</v>
      </c>
      <c r="N61" s="71"/>
      <c r="O61" s="71"/>
      <c r="P61" s="71"/>
      <c r="Q61" s="71"/>
      <c r="R61" s="71"/>
      <c r="S61" s="71"/>
      <c r="T61" s="163"/>
    </row>
    <row r="62" spans="2:20" ht="12" x14ac:dyDescent="0.2">
      <c r="B62" s="69"/>
      <c r="C62" s="190"/>
      <c r="D62" s="126" t="s">
        <v>412</v>
      </c>
      <c r="E62" s="70" t="s">
        <v>774</v>
      </c>
      <c r="F62" s="148" t="str">
        <f>IFERROR(VLOOKUP(D62,BD!$B:$D,2,FALSE),"")</f>
        <v>PIAMARTA</v>
      </c>
      <c r="G62" s="148" t="str">
        <f>IFERROR(VLOOKUP(E62,BD!$B:$D,2,FALSE),"")</f>
        <v>PIAMARTA</v>
      </c>
      <c r="H62" s="165">
        <f>IFERROR(VLOOKUP(D62,BD!$B:$D,3,FALSE),"")</f>
        <v>38111</v>
      </c>
      <c r="I62" s="165">
        <f>IFERROR(VLOOKUP(E62,BD!$B:$D,3,FALSE),"")</f>
        <v>38332</v>
      </c>
      <c r="J62" s="149">
        <f>IF(COUNT(L62:T62)&gt;=5,SUM(LARGE(L62:T62,{1,2,3,4,5})),IF(COUNT(L62:T62)=4,SUM(LARGE(L62:T62,{1,2,3,4})),IF(COUNT(L62:T62)=3,SUM(LARGE(L62:T62,{1,2,3})),IF(COUNT(L62:T62)=2,SUM(LARGE(L62:T62,{1,2})),IF(COUNT(L62:T62)=1,SUM(LARGE(L62:T62,{1})),0)))))</f>
        <v>400</v>
      </c>
      <c r="K62" s="150">
        <f t="shared" si="1"/>
        <v>1</v>
      </c>
      <c r="L62" s="71"/>
      <c r="M62" s="71">
        <v>400</v>
      </c>
      <c r="N62" s="71"/>
      <c r="O62" s="71"/>
      <c r="P62" s="71"/>
      <c r="Q62" s="71"/>
      <c r="R62" s="71"/>
      <c r="S62" s="71"/>
      <c r="T62" s="163"/>
    </row>
    <row r="63" spans="2:20" ht="12" x14ac:dyDescent="0.2">
      <c r="B63" s="69"/>
      <c r="C63" s="190"/>
      <c r="D63" s="126" t="s">
        <v>182</v>
      </c>
      <c r="E63" s="70" t="s">
        <v>499</v>
      </c>
      <c r="F63" s="243" t="s">
        <v>880</v>
      </c>
      <c r="G63" s="148" t="str">
        <f>IFERROR(VLOOKUP(E63,BD!$B:$D,2,FALSE),"")</f>
        <v>ASSVP</v>
      </c>
      <c r="H63" s="165">
        <f>IFERROR(VLOOKUP(D63,BD!$B:$D,3,FALSE),"")</f>
        <v>37761</v>
      </c>
      <c r="I63" s="165">
        <f>IFERROR(VLOOKUP(E63,BD!$B:$D,3,FALSE),"")</f>
        <v>37861</v>
      </c>
      <c r="J63" s="149">
        <f>IF(COUNT(L63:T63)&gt;=5,SUM(LARGE(L63:T63,{1,2,3,4,5})),IF(COUNT(L63:T63)=4,SUM(LARGE(L63:T63,{1,2,3,4})),IF(COUNT(L63:T63)=3,SUM(LARGE(L63:T63,{1,2,3})),IF(COUNT(L63:T63)=2,SUM(LARGE(L63:T63,{1,2})),IF(COUNT(L63:T63)=1,SUM(LARGE(L63:T63,{1})),0)))))</f>
        <v>400</v>
      </c>
      <c r="K63" s="150">
        <f t="shared" si="1"/>
        <v>1</v>
      </c>
      <c r="L63" s="71"/>
      <c r="M63" s="71"/>
      <c r="N63" s="71"/>
      <c r="O63" s="71">
        <v>400</v>
      </c>
      <c r="P63" s="71"/>
      <c r="Q63" s="71"/>
      <c r="R63" s="71"/>
      <c r="S63" s="71"/>
      <c r="T63" s="163"/>
    </row>
    <row r="64" spans="2:20" ht="12" x14ac:dyDescent="0.2">
      <c r="B64" s="69"/>
      <c r="C64" s="190">
        <v>55</v>
      </c>
      <c r="D64" s="70" t="s">
        <v>827</v>
      </c>
      <c r="E64" s="127" t="s">
        <v>424</v>
      </c>
      <c r="F64" s="148" t="str">
        <f>IFERROR(VLOOKUP(D64,BD!$B:$D,2,FALSE),"")</f>
        <v>CC</v>
      </c>
      <c r="G64" s="148" t="str">
        <f>IFERROR(VLOOKUP(E64,BD!$B:$D,2,FALSE),"")</f>
        <v>CC</v>
      </c>
      <c r="H64" s="165">
        <f>IFERROR(VLOOKUP(D64,BD!$B:$D,3,FALSE),"")</f>
        <v>38322</v>
      </c>
      <c r="I64" s="165">
        <f>IFERROR(VLOOKUP(E64,BD!$B:$D,3,FALSE),"")</f>
        <v>38325</v>
      </c>
      <c r="J64" s="149">
        <f>IF(COUNT(L64:T64)&gt;=5,SUM(LARGE(L64:T64,{1,2,3,4,5})),IF(COUNT(L64:T64)=4,SUM(LARGE(L64:T64,{1,2,3,4})),IF(COUNT(L64:T64)=3,SUM(LARGE(L64:T64,{1,2,3})),IF(COUNT(L64:T64)=2,SUM(LARGE(L64:T64,{1,2})),IF(COUNT(L64:T64)=1,SUM(LARGE(L64:T64,{1})),0)))))</f>
        <v>320</v>
      </c>
      <c r="K64" s="150">
        <f t="shared" si="1"/>
        <v>1</v>
      </c>
      <c r="L64" s="71"/>
      <c r="M64" s="71"/>
      <c r="N64" s="71">
        <v>320</v>
      </c>
      <c r="O64" s="71"/>
      <c r="P64" s="71"/>
      <c r="Q64" s="71"/>
      <c r="R64" s="71"/>
      <c r="S64" s="71"/>
      <c r="T64" s="163"/>
    </row>
    <row r="65" spans="2:20" ht="12" x14ac:dyDescent="0.2">
      <c r="B65" s="69"/>
      <c r="C65" s="190"/>
      <c r="D65" s="70" t="s">
        <v>426</v>
      </c>
      <c r="E65" s="70" t="s">
        <v>425</v>
      </c>
      <c r="F65" s="148" t="str">
        <f>IFERROR(VLOOKUP(D65,BD!$B:$D,2,FALSE),"")</f>
        <v>SMCC</v>
      </c>
      <c r="G65" s="148" t="str">
        <f>IFERROR(VLOOKUP(E65,BD!$B:$D,2,FALSE),"")</f>
        <v>SMCC</v>
      </c>
      <c r="H65" s="165">
        <f>IFERROR(VLOOKUP(D65,BD!$B:$D,3,FALSE),"")</f>
        <v>38282</v>
      </c>
      <c r="I65" s="165">
        <f>IFERROR(VLOOKUP(E65,BD!$B:$D,3,FALSE),"")</f>
        <v>38218</v>
      </c>
      <c r="J65" s="149">
        <f>IF(COUNT(L65:T65)&gt;=5,SUM(LARGE(L65:T65,{1,2,3,4,5})),IF(COUNT(L65:T65)=4,SUM(LARGE(L65:T65,{1,2,3,4})),IF(COUNT(L65:T65)=3,SUM(LARGE(L65:T65,{1,2,3})),IF(COUNT(L65:T65)=2,SUM(LARGE(L65:T65,{1,2})),IF(COUNT(L65:T65)=1,SUM(LARGE(L65:T65,{1})),0)))))</f>
        <v>320</v>
      </c>
      <c r="K65" s="150">
        <f t="shared" si="1"/>
        <v>1</v>
      </c>
      <c r="L65" s="71"/>
      <c r="M65" s="71"/>
      <c r="N65" s="71">
        <v>320</v>
      </c>
      <c r="O65" s="71"/>
      <c r="P65" s="71"/>
      <c r="Q65" s="71"/>
      <c r="R65" s="71"/>
      <c r="S65" s="71"/>
      <c r="T65" s="163"/>
    </row>
    <row r="66" spans="2:20" ht="12" x14ac:dyDescent="0.2">
      <c r="B66" s="69"/>
      <c r="C66" s="190"/>
      <c r="D66" s="126" t="s">
        <v>307</v>
      </c>
      <c r="E66" s="70" t="s">
        <v>292</v>
      </c>
      <c r="F66" s="148" t="str">
        <f>IFERROR(VLOOKUP(D66,BD!$B:$D,2,FALSE),"")</f>
        <v>ZARDO</v>
      </c>
      <c r="G66" s="148" t="str">
        <f>IFERROR(VLOOKUP(E66,BD!$B:$D,2,FALSE),"")</f>
        <v>ZARDO</v>
      </c>
      <c r="H66" s="165">
        <f>IFERROR(VLOOKUP(D66,BD!$B:$D,3,FALSE),"")</f>
        <v>38337</v>
      </c>
      <c r="I66" s="165">
        <f>IFERROR(VLOOKUP(E66,BD!$B:$D,3,FALSE),"")</f>
        <v>37798</v>
      </c>
      <c r="J66" s="149">
        <f>IF(COUNT(L66:T66)&gt;=5,SUM(LARGE(L66:T66,{1,2,3,4,5})),IF(COUNT(L66:T66)=4,SUM(LARGE(L66:T66,{1,2,3,4})),IF(COUNT(L66:T66)=3,SUM(LARGE(L66:T66,{1,2,3})),IF(COUNT(L66:T66)=2,SUM(LARGE(L66:T66,{1,2})),IF(COUNT(L66:T66)=1,SUM(LARGE(L66:T66,{1})),0)))))</f>
        <v>320</v>
      </c>
      <c r="K66" s="150">
        <f t="shared" si="1"/>
        <v>1</v>
      </c>
      <c r="L66" s="71"/>
      <c r="M66" s="71"/>
      <c r="N66" s="71">
        <v>320</v>
      </c>
      <c r="O66" s="71"/>
      <c r="P66" s="71"/>
      <c r="Q66" s="71"/>
      <c r="R66" s="71"/>
      <c r="S66" s="71"/>
      <c r="T66" s="163"/>
    </row>
    <row r="67" spans="2:20" ht="12" x14ac:dyDescent="0.2">
      <c r="B67" s="69"/>
      <c r="C67" s="190">
        <v>58</v>
      </c>
      <c r="D67" s="126" t="s">
        <v>864</v>
      </c>
      <c r="E67" s="70" t="s">
        <v>865</v>
      </c>
      <c r="F67" s="148" t="str">
        <f>IFERROR(VLOOKUP(D67,BD!$B:$D,2,FALSE),"")</f>
        <v>ASSVP</v>
      </c>
      <c r="G67" s="148" t="str">
        <f>IFERROR(VLOOKUP(E67,BD!$B:$D,2,FALSE),"")</f>
        <v>ASSVP</v>
      </c>
      <c r="H67" s="165">
        <f>IFERROR(VLOOKUP(D67,BD!$B:$D,3,FALSE),"")</f>
        <v>0</v>
      </c>
      <c r="I67" s="165">
        <f>IFERROR(VLOOKUP(E67,BD!$B:$D,3,FALSE),"")</f>
        <v>0</v>
      </c>
      <c r="J67" s="149">
        <f>IF(COUNT(L67:T67)&gt;=5,SUM(LARGE(L67:T67,{1,2,3,4,5})),IF(COUNT(L67:T67)=4,SUM(LARGE(L67:T67,{1,2,3,4})),IF(COUNT(L67:T67)=3,SUM(LARGE(L67:T67,{1,2,3})),IF(COUNT(L67:T67)=2,SUM(LARGE(L67:T67,{1,2})),IF(COUNT(L67:T67)=1,SUM(LARGE(L67:T67,{1})),0)))))</f>
        <v>200</v>
      </c>
      <c r="K67" s="150">
        <f t="shared" si="1"/>
        <v>1</v>
      </c>
      <c r="L67" s="71"/>
      <c r="M67" s="71"/>
      <c r="N67" s="71"/>
      <c r="O67" s="71"/>
      <c r="P67" s="71"/>
      <c r="Q67" s="71"/>
      <c r="R67" s="71"/>
      <c r="S67" s="71">
        <v>200</v>
      </c>
      <c r="T67" s="163"/>
    </row>
    <row r="68" spans="2:20" ht="12" x14ac:dyDescent="0.2">
      <c r="B68" s="69"/>
      <c r="C68" s="171"/>
      <c r="D68" s="126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65" t="str">
        <f>IFERROR(VLOOKUP(D68,BD!$B:$D,3,FALSE),"")</f>
        <v/>
      </c>
      <c r="I68" s="165" t="str">
        <f>IFERROR(VLOOKUP(E68,BD!$B:$D,3,FALSE),"")</f>
        <v/>
      </c>
      <c r="J68" s="149">
        <f>IF(COUNT(L68:T68)&gt;=5,SUM(LARGE(L68:T68,{1,2,3,4,5})),IF(COUNT(L68:T68)=4,SUM(LARGE(L68:T68,{1,2,3,4})),IF(COUNT(L68:T68)=3,SUM(LARGE(L68:T68,{1,2,3})),IF(COUNT(L68:T68)=2,SUM(LARGE(L68:T68,{1,2})),IF(COUNT(L68:T68)=1,SUM(LARGE(L68:T68,{1})),0)))))</f>
        <v>0</v>
      </c>
      <c r="K68" s="150">
        <f t="shared" ref="K68:K69" si="2">COUNT(L68:T68)-COUNTIF(L68:T68,"=0")</f>
        <v>0</v>
      </c>
      <c r="L68" s="71"/>
      <c r="M68" s="71"/>
      <c r="N68" s="71"/>
      <c r="O68" s="71"/>
      <c r="P68" s="71"/>
      <c r="Q68" s="71"/>
      <c r="R68" s="71"/>
      <c r="S68" s="71"/>
      <c r="T68" s="163"/>
    </row>
    <row r="69" spans="2:20" ht="12" x14ac:dyDescent="0.2">
      <c r="B69" s="69"/>
      <c r="C69" s="171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65" t="str">
        <f>IFERROR(VLOOKUP(D69,BD!$B:$D,3,FALSE),"")</f>
        <v/>
      </c>
      <c r="I69" s="165" t="str">
        <f>IFERROR(VLOOKUP(E69,BD!$B:$D,3,FALSE),"")</f>
        <v/>
      </c>
      <c r="J69" s="149">
        <f>IF(COUNT(L69:T69)&gt;=5,SUM(LARGE(L69:T69,{1,2,3,4,5})),IF(COUNT(L69:T69)=4,SUM(LARGE(L69:T69,{1,2,3,4})),IF(COUNT(L69:T69)=3,SUM(LARGE(L69:T69,{1,2,3})),IF(COUNT(L69:T69)=2,SUM(LARGE(L69:T69,{1,2})),IF(COUNT(L69:T69)=1,SUM(LARGE(L69:T69,{1})),0)))))</f>
        <v>0</v>
      </c>
      <c r="K69" s="150">
        <f t="shared" si="2"/>
        <v>0</v>
      </c>
      <c r="L69" s="71"/>
      <c r="M69" s="71"/>
      <c r="N69" s="71"/>
      <c r="O69" s="71"/>
      <c r="P69" s="71"/>
      <c r="Q69" s="71"/>
      <c r="R69" s="71"/>
      <c r="S69" s="71"/>
      <c r="T69" s="163"/>
    </row>
    <row r="70" spans="2:20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74"/>
      <c r="T70" s="163"/>
    </row>
    <row r="71" spans="2:20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30</v>
      </c>
      <c r="N71" s="102">
        <f>SM!J$41</f>
        <v>25</v>
      </c>
      <c r="O71" s="102">
        <f>SM!K$41</f>
        <v>22</v>
      </c>
      <c r="P71" s="102">
        <f>SM!L$41</f>
        <v>10</v>
      </c>
      <c r="Q71" s="102">
        <f>SM!M$41</f>
        <v>6</v>
      </c>
      <c r="R71" s="102">
        <f>SM!N$41</f>
        <v>2</v>
      </c>
      <c r="S71" s="102">
        <f>SM!O$41</f>
        <v>1</v>
      </c>
      <c r="T71" s="164"/>
    </row>
  </sheetData>
  <sheetProtection selectLockedCells="1" selectUnlockedCells="1"/>
  <sortState ref="D10:S67">
    <sortCondition descending="1" ref="J10:J67"/>
    <sortCondition descending="1" ref="K10:K67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71"/>
  <sheetViews>
    <sheetView showGridLines="0" topLeftCell="A7" zoomScaleNormal="100" zoomScaleSheetLayoutView="100" workbookViewId="0">
      <selection activeCell="H38" sqref="H38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19" width="8.28515625" style="49" customWidth="1"/>
    <col min="20" max="20" width="1.85546875" style="49" customWidth="1"/>
    <col min="21" max="16384" width="9.28515625" style="49"/>
  </cols>
  <sheetData>
    <row r="2" spans="2:20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</row>
    <row r="3" spans="2:20" ht="12" x14ac:dyDescent="0.2">
      <c r="B3" s="53" t="s">
        <v>30</v>
      </c>
      <c r="D3" s="8">
        <f>SM!D3</f>
        <v>43052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</row>
    <row r="4" spans="2:20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</row>
    <row r="5" spans="2:20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162"/>
    </row>
    <row r="6" spans="2:20" ht="12" customHeight="1" x14ac:dyDescent="0.2">
      <c r="B6" s="62"/>
      <c r="C6" s="222" t="s">
        <v>1</v>
      </c>
      <c r="D6" s="222" t="str">
        <f>DM_S19!D6</f>
        <v>ATLETA 1</v>
      </c>
      <c r="E6" s="232" t="str">
        <f>DM_S19!E6</f>
        <v>ATLETA 2</v>
      </c>
      <c r="F6" s="235" t="str">
        <f>DM_S19!F6</f>
        <v>ENT 1</v>
      </c>
      <c r="G6" s="218" t="str">
        <f>DM_S19!G6</f>
        <v>ENT 2</v>
      </c>
      <c r="H6" s="229" t="s">
        <v>42</v>
      </c>
      <c r="I6" s="229" t="s">
        <v>43</v>
      </c>
      <c r="J6" s="228" t="str">
        <f>DM_S19!J6</f>
        <v>TOTAL RK52</v>
      </c>
      <c r="K6" s="226" t="str">
        <f>DM_S19!K6</f>
        <v>Torneios</v>
      </c>
      <c r="L6" s="167" t="str">
        <f>DM!J6</f>
        <v>4o</v>
      </c>
      <c r="M6" s="167" t="str">
        <f>DM!K6</f>
        <v>1o</v>
      </c>
      <c r="N6" s="167" t="str">
        <f>DM!L6</f>
        <v>1o</v>
      </c>
      <c r="O6" s="167" t="str">
        <f>DM!M6</f>
        <v>2o</v>
      </c>
      <c r="P6" s="167" t="str">
        <f>DM!N6</f>
        <v>3o</v>
      </c>
      <c r="Q6" s="167" t="str">
        <f>DM!O6</f>
        <v>2o</v>
      </c>
      <c r="R6" s="167" t="str">
        <f>DM!P6</f>
        <v>4o</v>
      </c>
      <c r="S6" s="167" t="str">
        <f>DM!Q6</f>
        <v>1o</v>
      </c>
      <c r="T6" s="163"/>
    </row>
    <row r="7" spans="2:20" ht="12" x14ac:dyDescent="0.2">
      <c r="B7" s="62"/>
      <c r="C7" s="222"/>
      <c r="D7" s="222"/>
      <c r="E7" s="233"/>
      <c r="F7" s="236"/>
      <c r="G7" s="218"/>
      <c r="H7" s="230"/>
      <c r="I7" s="230"/>
      <c r="J7" s="228"/>
      <c r="K7" s="226"/>
      <c r="L7" s="12" t="str">
        <f>DM!J7</f>
        <v>EST</v>
      </c>
      <c r="M7" s="12" t="str">
        <f>DM!K7</f>
        <v>EST</v>
      </c>
      <c r="N7" s="12" t="str">
        <f>DM!L7</f>
        <v>M-CWB</v>
      </c>
      <c r="O7" s="12" t="str">
        <f>DM!M7</f>
        <v>EST</v>
      </c>
      <c r="P7" s="12" t="str">
        <f>DM!N7</f>
        <v>EST</v>
      </c>
      <c r="Q7" s="12" t="str">
        <f>DM!O7</f>
        <v>M-CWB</v>
      </c>
      <c r="R7" s="12" t="str">
        <f>DM!P7</f>
        <v>EST</v>
      </c>
      <c r="S7" s="12" t="str">
        <f>DM!Q7</f>
        <v>M-OES</v>
      </c>
      <c r="T7" s="163"/>
    </row>
    <row r="8" spans="2:20" ht="12" x14ac:dyDescent="0.2">
      <c r="B8" s="64"/>
      <c r="C8" s="222"/>
      <c r="D8" s="222"/>
      <c r="E8" s="234"/>
      <c r="F8" s="237"/>
      <c r="G8" s="218"/>
      <c r="H8" s="231"/>
      <c r="I8" s="231"/>
      <c r="J8" s="228"/>
      <c r="K8" s="226"/>
      <c r="L8" s="13">
        <f>DM!J8</f>
        <v>42689</v>
      </c>
      <c r="M8" s="13">
        <f>DM!K8</f>
        <v>42849</v>
      </c>
      <c r="N8" s="13">
        <f>DM!L8</f>
        <v>42884</v>
      </c>
      <c r="O8" s="13">
        <f>DM!M8</f>
        <v>42905</v>
      </c>
      <c r="P8" s="13">
        <f>DM!N8</f>
        <v>42988</v>
      </c>
      <c r="Q8" s="13">
        <f>DM!O8</f>
        <v>43017</v>
      </c>
      <c r="R8" s="13">
        <f>DM!P8</f>
        <v>43045</v>
      </c>
      <c r="S8" s="13">
        <f>DM!Q8</f>
        <v>43052</v>
      </c>
      <c r="T8" s="163"/>
    </row>
    <row r="9" spans="2:20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163"/>
    </row>
    <row r="10" spans="2:20" ht="12" x14ac:dyDescent="0.2">
      <c r="B10" s="69"/>
      <c r="C10" s="63">
        <v>1</v>
      </c>
      <c r="D10" s="70" t="s">
        <v>803</v>
      </c>
      <c r="E10" s="70" t="s">
        <v>304</v>
      </c>
      <c r="F10" s="148" t="str">
        <f>IFERROR(VLOOKUP(D10,BD!$B:$D,2,FALSE),"")</f>
        <v>ZARDO</v>
      </c>
      <c r="G10" s="148" t="str">
        <f>IFERROR(VLOOKUP(E10,BD!$B:$D,2,FALSE),"")</f>
        <v>ZARDO</v>
      </c>
      <c r="H10" s="165">
        <f>IFERROR(VLOOKUP(D10,BD!$B:$D,3,FALSE),"")</f>
        <v>38344</v>
      </c>
      <c r="I10" s="165">
        <f>IFERROR(VLOOKUP(E10,BD!$B:$D,3,FALSE),"")</f>
        <v>37782</v>
      </c>
      <c r="J10" s="149">
        <f>IF(COUNT(L10:T10)&gt;=5,SUM(LARGE(L10:T10,{1,2,3,4,5})),IF(COUNT(L10:T10)=4,SUM(LARGE(L10:T10,{1,2,3,4})),IF(COUNT(L10:T10)=3,SUM(LARGE(L10:T10,{1,2,3})),IF(COUNT(L10:T10)=2,SUM(LARGE(L10:T10,{1,2})),IF(COUNT(L10:T10)=1,SUM(LARGE(L10:T10,{1})),0)))))</f>
        <v>7520</v>
      </c>
      <c r="K10" s="150">
        <f t="shared" ref="K10:K40" si="0">COUNT(L10:T10)-COUNTIF(L10:T10,"=0")</f>
        <v>7</v>
      </c>
      <c r="L10" s="71">
        <v>1360</v>
      </c>
      <c r="M10" s="71">
        <v>1360</v>
      </c>
      <c r="N10" s="71">
        <v>800</v>
      </c>
      <c r="O10" s="71">
        <v>1600</v>
      </c>
      <c r="P10" s="71">
        <v>1600</v>
      </c>
      <c r="Q10" s="71">
        <v>800</v>
      </c>
      <c r="R10" s="71">
        <v>1600</v>
      </c>
      <c r="S10" s="71"/>
      <c r="T10" s="163"/>
    </row>
    <row r="11" spans="2:20" ht="12" x14ac:dyDescent="0.2">
      <c r="B11" s="69"/>
      <c r="C11" s="63">
        <v>2</v>
      </c>
      <c r="D11" s="70" t="s">
        <v>800</v>
      </c>
      <c r="E11" s="127" t="s">
        <v>609</v>
      </c>
      <c r="F11" s="148" t="str">
        <f>IFERROR(VLOOKUP(D11,BD!$B:$D,2,FALSE),"")</f>
        <v>ZARDO</v>
      </c>
      <c r="G11" s="148" t="str">
        <f>IFERROR(VLOOKUP(E11,BD!$B:$D,2,FALSE),"")</f>
        <v>ZARDO</v>
      </c>
      <c r="H11" s="165">
        <f>IFERROR(VLOOKUP(D11,BD!$B:$D,3,FALSE),"")</f>
        <v>38366</v>
      </c>
      <c r="I11" s="165">
        <f>IFERROR(VLOOKUP(E11,BD!$B:$D,3,FALSE),"")</f>
        <v>38314</v>
      </c>
      <c r="J11" s="149">
        <f>IF(COUNT(L11:T11)&gt;=5,SUM(LARGE(L11:T11,{1,2,3,4,5})),IF(COUNT(L11:T11)=4,SUM(LARGE(L11:T11,{1,2,3,4})),IF(COUNT(L11:T11)=3,SUM(LARGE(L11:T11,{1,2,3})),IF(COUNT(L11:T11)=2,SUM(LARGE(L11:T11,{1,2})),IF(COUNT(L11:T11)=1,SUM(LARGE(L11:T11,{1})),0)))))</f>
        <v>4320</v>
      </c>
      <c r="K11" s="150">
        <f t="shared" si="0"/>
        <v>6</v>
      </c>
      <c r="L11" s="71"/>
      <c r="M11" s="71">
        <v>640</v>
      </c>
      <c r="N11" s="71">
        <v>560</v>
      </c>
      <c r="O11" s="71">
        <v>880</v>
      </c>
      <c r="P11" s="71">
        <v>1120</v>
      </c>
      <c r="Q11" s="71">
        <v>560</v>
      </c>
      <c r="R11" s="71">
        <v>1120</v>
      </c>
      <c r="S11" s="71"/>
      <c r="T11" s="163"/>
    </row>
    <row r="12" spans="2:20" ht="12" x14ac:dyDescent="0.2">
      <c r="B12" s="69"/>
      <c r="C12" s="190">
        <v>3</v>
      </c>
      <c r="D12" s="70" t="s">
        <v>303</v>
      </c>
      <c r="E12" s="70" t="s">
        <v>796</v>
      </c>
      <c r="F12" s="148" t="str">
        <f>IFERROR(VLOOKUP(D12,BD!$B:$D,2,FALSE),"")</f>
        <v>ZARDO</v>
      </c>
      <c r="G12" s="148" t="str">
        <f>IFERROR(VLOOKUP(E12,BD!$B:$D,2,FALSE),"")</f>
        <v>ZARDO</v>
      </c>
      <c r="H12" s="165">
        <f>IFERROR(VLOOKUP(D12,BD!$B:$D,3,FALSE),"")</f>
        <v>37887</v>
      </c>
      <c r="I12" s="165">
        <f>IFERROR(VLOOKUP(E12,BD!$B:$D,3,FALSE),"")</f>
        <v>38060</v>
      </c>
      <c r="J12" s="149">
        <f>IF(COUNT(L12:T12)&gt;=5,SUM(LARGE(L12:T12,{1,2,3,4,5})),IF(COUNT(L12:T12)=4,SUM(LARGE(L12:T12,{1,2,3,4})),IF(COUNT(L12:T12)=3,SUM(LARGE(L12:T12,{1,2,3})),IF(COUNT(L12:T12)=2,SUM(LARGE(L12:T12,{1,2})),IF(COUNT(L12:T12)=1,SUM(LARGE(L12:T12,{1})),0)))))</f>
        <v>4000</v>
      </c>
      <c r="K12" s="150">
        <f t="shared" si="0"/>
        <v>5</v>
      </c>
      <c r="L12" s="71"/>
      <c r="M12" s="71">
        <v>640</v>
      </c>
      <c r="N12" s="71">
        <v>680</v>
      </c>
      <c r="O12" s="71">
        <v>640</v>
      </c>
      <c r="P12" s="71">
        <v>1360</v>
      </c>
      <c r="Q12" s="71">
        <v>680</v>
      </c>
      <c r="R12" s="71"/>
      <c r="S12" s="71"/>
      <c r="T12" s="163"/>
    </row>
    <row r="13" spans="2:20" ht="12" x14ac:dyDescent="0.2">
      <c r="B13" s="69"/>
      <c r="C13" s="190">
        <v>4</v>
      </c>
      <c r="D13" s="70" t="s">
        <v>402</v>
      </c>
      <c r="E13" s="70" t="s">
        <v>403</v>
      </c>
      <c r="F13" s="148" t="str">
        <f>IFERROR(VLOOKUP(D13,BD!$B:$D,2,FALSE),"")</f>
        <v>SMCC</v>
      </c>
      <c r="G13" s="148" t="str">
        <f>IFERROR(VLOOKUP(E13,BD!$B:$D,2,FALSE),"")</f>
        <v>SMCC</v>
      </c>
      <c r="H13" s="165">
        <f>IFERROR(VLOOKUP(D13,BD!$B:$D,3,FALSE),"")</f>
        <v>38296</v>
      </c>
      <c r="I13" s="165">
        <f>IFERROR(VLOOKUP(E13,BD!$B:$D,3,FALSE),"")</f>
        <v>37742</v>
      </c>
      <c r="J13" s="149">
        <f>IF(COUNT(L13:T13)&gt;=5,SUM(LARGE(L13:T13,{1,2,3,4,5})),IF(COUNT(L13:T13)=4,SUM(LARGE(L13:T13,{1,2,3,4})),IF(COUNT(L13:T13)=3,SUM(LARGE(L13:T13,{1,2,3})),IF(COUNT(L13:T13)=2,SUM(LARGE(L13:T13,{1,2})),IF(COUNT(L13:T13)=1,SUM(LARGE(L13:T13,{1})),0)))))</f>
        <v>3280</v>
      </c>
      <c r="K13" s="150">
        <f t="shared" si="0"/>
        <v>5</v>
      </c>
      <c r="L13" s="71"/>
      <c r="M13" s="71"/>
      <c r="N13" s="71">
        <v>440</v>
      </c>
      <c r="O13" s="71">
        <v>640</v>
      </c>
      <c r="P13" s="71">
        <v>1120</v>
      </c>
      <c r="Q13" s="71">
        <v>440</v>
      </c>
      <c r="R13" s="71">
        <v>640</v>
      </c>
      <c r="S13" s="71"/>
      <c r="T13" s="163"/>
    </row>
    <row r="14" spans="2:20" ht="12" x14ac:dyDescent="0.2">
      <c r="B14" s="69"/>
      <c r="C14" s="190">
        <v>5</v>
      </c>
      <c r="D14" s="70" t="s">
        <v>368</v>
      </c>
      <c r="E14" s="130" t="s">
        <v>350</v>
      </c>
      <c r="F14" s="148" t="str">
        <f>IFERROR(VLOOKUP(D14,BD!$B:$D,2,FALSE),"")</f>
        <v>ACENB</v>
      </c>
      <c r="G14" s="148" t="str">
        <f>IFERROR(VLOOKUP(E14,BD!$B:$D,2,FALSE),"")</f>
        <v>ZARDO</v>
      </c>
      <c r="H14" s="165">
        <f>IFERROR(VLOOKUP(D14,BD!$B:$D,3,FALSE),"")</f>
        <v>37677</v>
      </c>
      <c r="I14" s="165">
        <f>IFERROR(VLOOKUP(E14,BD!$B:$D,3,FALSE),"")</f>
        <v>37931</v>
      </c>
      <c r="J14" s="149">
        <f>IF(COUNT(L14:T14)&gt;=5,SUM(LARGE(L14:T14,{1,2,3,4,5})),IF(COUNT(L14:T14)=4,SUM(LARGE(L14:T14,{1,2,3,4})),IF(COUNT(L14:T14)=3,SUM(LARGE(L14:T14,{1,2,3})),IF(COUNT(L14:T14)=2,SUM(LARGE(L14:T14,{1,2})),IF(COUNT(L14:T14)=1,SUM(LARGE(L14:T14,{1})),0)))))</f>
        <v>3200</v>
      </c>
      <c r="K14" s="150">
        <f t="shared" si="0"/>
        <v>2</v>
      </c>
      <c r="L14" s="71">
        <v>1600</v>
      </c>
      <c r="M14" s="71">
        <v>1600</v>
      </c>
      <c r="N14" s="71"/>
      <c r="O14" s="71"/>
      <c r="P14" s="71"/>
      <c r="Q14" s="71"/>
      <c r="R14" s="71"/>
      <c r="S14" s="71"/>
      <c r="T14" s="163"/>
    </row>
    <row r="15" spans="2:20" ht="12" x14ac:dyDescent="0.2">
      <c r="B15" s="69"/>
      <c r="C15" s="190">
        <v>6</v>
      </c>
      <c r="D15" s="70" t="s">
        <v>427</v>
      </c>
      <c r="E15" s="70" t="s">
        <v>358</v>
      </c>
      <c r="F15" s="148" t="str">
        <f>IFERROR(VLOOKUP(D15,BD!$B:$D,2,FALSE),"")</f>
        <v>SMCC</v>
      </c>
      <c r="G15" s="148" t="str">
        <f>IFERROR(VLOOKUP(E15,BD!$B:$D,2,FALSE),"")</f>
        <v>SMCC</v>
      </c>
      <c r="H15" s="165">
        <f>IFERROR(VLOOKUP(D15,BD!$B:$D,3,FALSE),"")</f>
        <v>37971</v>
      </c>
      <c r="I15" s="165">
        <f>IFERROR(VLOOKUP(E15,BD!$B:$D,3,FALSE),"")</f>
        <v>37636</v>
      </c>
      <c r="J15" s="149">
        <f>IF(COUNT(L15:T15)&gt;=5,SUM(LARGE(L15:T15,{1,2,3,4,5})),IF(COUNT(L15:T15)=4,SUM(LARGE(L15:T15,{1,2,3,4})),IF(COUNT(L15:T15)=3,SUM(LARGE(L15:T15,{1,2,3})),IF(COUNT(L15:T15)=2,SUM(LARGE(L15:T15,{1,2})),IF(COUNT(L15:T15)=1,SUM(LARGE(L15:T15,{1})),0)))))</f>
        <v>2880</v>
      </c>
      <c r="K15" s="150">
        <f t="shared" si="0"/>
        <v>4</v>
      </c>
      <c r="L15" s="71"/>
      <c r="M15" s="71"/>
      <c r="N15" s="71">
        <v>560</v>
      </c>
      <c r="O15" s="71">
        <v>1120</v>
      </c>
      <c r="P15" s="71">
        <v>640</v>
      </c>
      <c r="Q15" s="71">
        <v>560</v>
      </c>
      <c r="R15" s="71"/>
      <c r="S15" s="71"/>
      <c r="T15" s="163"/>
    </row>
    <row r="16" spans="2:20" ht="12" x14ac:dyDescent="0.2">
      <c r="B16" s="69"/>
      <c r="C16" s="190">
        <v>7</v>
      </c>
      <c r="D16" s="70" t="s">
        <v>146</v>
      </c>
      <c r="E16" s="70" t="s">
        <v>817</v>
      </c>
      <c r="F16" s="148" t="str">
        <f>IFERROR(VLOOKUP(D16,BD!$B:$D,2,FALSE),"")</f>
        <v>ASSVP</v>
      </c>
      <c r="G16" s="243" t="s">
        <v>880</v>
      </c>
      <c r="H16" s="165">
        <f>IFERROR(VLOOKUP(D16,BD!$B:$D,3,FALSE),"")</f>
        <v>37925</v>
      </c>
      <c r="I16" s="165">
        <f>IFERROR(VLOOKUP(E16,BD!$B:$D,3,FALSE),"")</f>
        <v>38404</v>
      </c>
      <c r="J16" s="149">
        <f>IF(COUNT(L16:T16)&gt;=5,SUM(LARGE(L16:T16,{1,2,3,4,5})),IF(COUNT(L16:T16)=4,SUM(LARGE(L16:T16,{1,2,3,4})),IF(COUNT(L16:T16)=3,SUM(LARGE(L16:T16,{1,2,3})),IF(COUNT(L16:T16)=2,SUM(LARGE(L16:T16,{1,2})),IF(COUNT(L16:T16)=1,SUM(LARGE(L16:T16,{1})),0)))))</f>
        <v>2240</v>
      </c>
      <c r="K16" s="150">
        <f t="shared" si="0"/>
        <v>2</v>
      </c>
      <c r="L16" s="71"/>
      <c r="M16" s="71"/>
      <c r="N16" s="71"/>
      <c r="O16" s="71">
        <v>1360</v>
      </c>
      <c r="P16" s="71">
        <v>880</v>
      </c>
      <c r="Q16" s="71"/>
      <c r="R16" s="71"/>
      <c r="S16" s="71"/>
      <c r="T16" s="163"/>
    </row>
    <row r="17" spans="2:20" ht="12" x14ac:dyDescent="0.2">
      <c r="B17" s="69"/>
      <c r="C17" s="190">
        <v>8</v>
      </c>
      <c r="D17" s="56" t="s">
        <v>417</v>
      </c>
      <c r="E17" s="70" t="s">
        <v>603</v>
      </c>
      <c r="F17" s="148" t="str">
        <f>IFERROR(VLOOKUP(D17,BD!$B:$D,2,FALSE),"")</f>
        <v>ASSVP</v>
      </c>
      <c r="G17" s="243" t="s">
        <v>880</v>
      </c>
      <c r="H17" s="165">
        <f>IFERROR(VLOOKUP(D17,BD!$B:$D,3,FALSE),"")</f>
        <v>38167</v>
      </c>
      <c r="I17" s="165">
        <f>IFERROR(VLOOKUP(E17,BD!$B:$D,3,FALSE),"")</f>
        <v>37729</v>
      </c>
      <c r="J17" s="149">
        <f>IF(COUNT(L17:T17)&gt;=5,SUM(LARGE(L17:T17,{1,2,3,4,5})),IF(COUNT(L17:T17)=4,SUM(LARGE(L17:T17,{1,2,3,4})),IF(COUNT(L17:T17)=3,SUM(LARGE(L17:T17,{1,2,3})),IF(COUNT(L17:T17)=2,SUM(LARGE(L17:T17,{1,2})),IF(COUNT(L17:T17)=1,SUM(LARGE(L17:T17,{1})),0)))))</f>
        <v>2160</v>
      </c>
      <c r="K17" s="150">
        <f t="shared" si="0"/>
        <v>2</v>
      </c>
      <c r="L17" s="71"/>
      <c r="M17" s="71"/>
      <c r="N17" s="71"/>
      <c r="O17" s="71"/>
      <c r="P17" s="71"/>
      <c r="Q17" s="71"/>
      <c r="R17" s="71">
        <v>1360</v>
      </c>
      <c r="S17" s="71">
        <v>800</v>
      </c>
      <c r="T17" s="163"/>
    </row>
    <row r="18" spans="2:20" ht="12" x14ac:dyDescent="0.2">
      <c r="B18" s="69"/>
      <c r="C18" s="190">
        <v>9</v>
      </c>
      <c r="D18" s="70" t="s">
        <v>302</v>
      </c>
      <c r="E18" s="70" t="s">
        <v>299</v>
      </c>
      <c r="F18" s="148" t="str">
        <f>IFERROR(VLOOKUP(D18,BD!$B:$D,2,FALSE),"")</f>
        <v>PIAMARTA</v>
      </c>
      <c r="G18" s="148" t="str">
        <f>IFERROR(VLOOKUP(E18,BD!$B:$D,2,FALSE),"")</f>
        <v>PIAMARTA</v>
      </c>
      <c r="H18" s="165">
        <f>IFERROR(VLOOKUP(D18,BD!$B:$D,3,FALSE),"")</f>
        <v>37623</v>
      </c>
      <c r="I18" s="165">
        <f>IFERROR(VLOOKUP(E18,BD!$B:$D,3,FALSE),"")</f>
        <v>37853</v>
      </c>
      <c r="J18" s="149">
        <f>IF(COUNT(L18:T18)&gt;=5,SUM(LARGE(L18:T18,{1,2,3,4,5})),IF(COUNT(L18:T18)=4,SUM(LARGE(L18:T18,{1,2,3,4})),IF(COUNT(L18:T18)=3,SUM(LARGE(L18:T18,{1,2,3})),IF(COUNT(L18:T18)=2,SUM(LARGE(L18:T18,{1,2})),IF(COUNT(L18:T18)=1,SUM(LARGE(L18:T18,{1})),0)))))</f>
        <v>1760</v>
      </c>
      <c r="K18" s="150">
        <f t="shared" si="0"/>
        <v>2</v>
      </c>
      <c r="L18" s="71"/>
      <c r="M18" s="71">
        <v>640</v>
      </c>
      <c r="N18" s="71"/>
      <c r="O18" s="71">
        <v>1120</v>
      </c>
      <c r="P18" s="71"/>
      <c r="Q18" s="71"/>
      <c r="R18" s="71"/>
      <c r="S18" s="71"/>
      <c r="T18" s="163"/>
    </row>
    <row r="19" spans="2:20" ht="12" x14ac:dyDescent="0.2">
      <c r="B19" s="69"/>
      <c r="C19" s="190">
        <v>10</v>
      </c>
      <c r="D19" s="70" t="s">
        <v>273</v>
      </c>
      <c r="E19" s="70" t="s">
        <v>417</v>
      </c>
      <c r="F19" s="148" t="str">
        <f>IFERROR(VLOOKUP(D19,BD!$B:$D,2,FALSE),"")</f>
        <v>ASSVP</v>
      </c>
      <c r="G19" s="148" t="str">
        <f>IFERROR(VLOOKUP(E19,BD!$B:$D,2,FALSE),"")</f>
        <v>ASSVP</v>
      </c>
      <c r="H19" s="165">
        <f>IFERROR(VLOOKUP(D19,BD!$B:$D,3,FALSE),"")</f>
        <v>38054</v>
      </c>
      <c r="I19" s="165">
        <f>IFERROR(VLOOKUP(E19,BD!$B:$D,3,FALSE),"")</f>
        <v>38167</v>
      </c>
      <c r="J19" s="149">
        <f>IF(COUNT(L19:T19)&gt;=5,SUM(LARGE(L19:T19,{1,2,3,4,5})),IF(COUNT(L19:T19)=4,SUM(LARGE(L19:T19,{1,2,3,4})),IF(COUNT(L19:T19)=3,SUM(LARGE(L19:T19,{1,2,3})),IF(COUNT(L19:T19)=2,SUM(LARGE(L19:T19,{1,2})),IF(COUNT(L19:T19)=1,SUM(LARGE(L19:T19,{1})),0)))))</f>
        <v>1280</v>
      </c>
      <c r="K19" s="150">
        <f t="shared" si="0"/>
        <v>2</v>
      </c>
      <c r="L19" s="71"/>
      <c r="M19" s="71">
        <v>640</v>
      </c>
      <c r="N19" s="71"/>
      <c r="O19" s="71">
        <v>640</v>
      </c>
      <c r="P19" s="71"/>
      <c r="Q19" s="71"/>
      <c r="R19" s="71"/>
      <c r="S19" s="71"/>
      <c r="T19" s="163"/>
    </row>
    <row r="20" spans="2:20" ht="12" x14ac:dyDescent="0.2">
      <c r="B20" s="69"/>
      <c r="C20" s="190">
        <v>11</v>
      </c>
      <c r="D20" s="70" t="s">
        <v>818</v>
      </c>
      <c r="E20" s="70" t="s">
        <v>817</v>
      </c>
      <c r="F20" s="148" t="str">
        <f>IFERROR(VLOOKUP(D20,BD!$B:$D,2,FALSE),"")</f>
        <v>ASSVP</v>
      </c>
      <c r="G20" s="148" t="str">
        <f>IFERROR(VLOOKUP(E20,BD!$B:$D,2,FALSE),"")</f>
        <v>ASSVP</v>
      </c>
      <c r="H20" s="165">
        <f>IFERROR(VLOOKUP(D20,BD!$B:$D,3,FALSE),"")</f>
        <v>37969</v>
      </c>
      <c r="I20" s="165">
        <f>IFERROR(VLOOKUP(E20,BD!$B:$D,3,FALSE),"")</f>
        <v>38404</v>
      </c>
      <c r="J20" s="149">
        <f>IF(COUNT(L20:T20)&gt;=5,SUM(LARGE(L20:T20,{1,2,3,4,5})),IF(COUNT(L20:T20)=4,SUM(LARGE(L20:T20,{1,2,3,4})),IF(COUNT(L20:T20)=3,SUM(LARGE(L20:T20,{1,2,3})),IF(COUNT(L20:T20)=2,SUM(LARGE(L20:T20,{1,2})),IF(COUNT(L20:T20)=1,SUM(LARGE(L20:T20,{1})),0)))))</f>
        <v>1200</v>
      </c>
      <c r="K20" s="150">
        <f t="shared" si="0"/>
        <v>2</v>
      </c>
      <c r="L20" s="71"/>
      <c r="M20" s="71"/>
      <c r="N20" s="71"/>
      <c r="O20" s="71"/>
      <c r="P20" s="71"/>
      <c r="Q20" s="71"/>
      <c r="R20" s="71">
        <v>640</v>
      </c>
      <c r="S20" s="71">
        <v>560</v>
      </c>
      <c r="T20" s="163"/>
    </row>
    <row r="21" spans="2:20" ht="12" x14ac:dyDescent="0.2">
      <c r="B21" s="69"/>
      <c r="C21" s="190">
        <v>12</v>
      </c>
      <c r="D21" s="70" t="s">
        <v>417</v>
      </c>
      <c r="E21" s="70" t="s">
        <v>282</v>
      </c>
      <c r="F21" s="148" t="str">
        <f>IFERROR(VLOOKUP(D21,BD!$B:$D,2,FALSE),"")</f>
        <v>ASSVP</v>
      </c>
      <c r="G21" s="148" t="str">
        <f>IFERROR(VLOOKUP(E21,BD!$B:$D,2,FALSE),"")</f>
        <v>ASSVP</v>
      </c>
      <c r="H21" s="165">
        <f>IFERROR(VLOOKUP(D21,BD!$B:$D,3,FALSE),"")</f>
        <v>38167</v>
      </c>
      <c r="I21" s="165">
        <f>IFERROR(VLOOKUP(E21,BD!$B:$D,3,FALSE),"")</f>
        <v>37907</v>
      </c>
      <c r="J21" s="149">
        <f>IF(COUNT(L21:T21)&gt;=5,SUM(LARGE(L21:T21,{1,2,3,4,5})),IF(COUNT(L21:T21)=4,SUM(LARGE(L21:T21,{1,2,3,4})),IF(COUNT(L21:T21)=3,SUM(LARGE(L21:T21,{1,2,3})),IF(COUNT(L21:T21)=2,SUM(LARGE(L21:T21,{1,2})),IF(COUNT(L21:T21)=1,SUM(LARGE(L21:T21,{1})),0)))))</f>
        <v>1120</v>
      </c>
      <c r="K21" s="150">
        <f t="shared" si="0"/>
        <v>1</v>
      </c>
      <c r="L21" s="71">
        <v>1120</v>
      </c>
      <c r="M21" s="71"/>
      <c r="N21" s="71"/>
      <c r="O21" s="71"/>
      <c r="P21" s="71"/>
      <c r="Q21" s="71"/>
      <c r="R21" s="71"/>
      <c r="S21" s="71"/>
      <c r="T21" s="163"/>
    </row>
    <row r="22" spans="2:20" ht="12" x14ac:dyDescent="0.2">
      <c r="B22" s="69"/>
      <c r="C22" s="190"/>
      <c r="D22" s="70" t="s">
        <v>402</v>
      </c>
      <c r="E22" s="70" t="s">
        <v>358</v>
      </c>
      <c r="F22" s="148" t="str">
        <f>IFERROR(VLOOKUP(D22,BD!$B:$D,2,FALSE),"")</f>
        <v>SMCC</v>
      </c>
      <c r="G22" s="148" t="str">
        <f>IFERROR(VLOOKUP(E22,BD!$B:$D,2,FALSE),"")</f>
        <v>SMCC</v>
      </c>
      <c r="H22" s="165">
        <f>IFERROR(VLOOKUP(D22,BD!$B:$D,3,FALSE),"")</f>
        <v>38296</v>
      </c>
      <c r="I22" s="165">
        <f>IFERROR(VLOOKUP(E22,BD!$B:$D,3,FALSE),"")</f>
        <v>37636</v>
      </c>
      <c r="J22" s="149">
        <f>IF(COUNT(L22:T22)&gt;=5,SUM(LARGE(L22:T22,{1,2,3,4,5})),IF(COUNT(L22:T22)=4,SUM(LARGE(L22:T22,{1,2,3,4})),IF(COUNT(L22:T22)=3,SUM(LARGE(L22:T22,{1,2,3})),IF(COUNT(L22:T22)=2,SUM(LARGE(L22:T22,{1,2})),IF(COUNT(L22:T22)=1,SUM(LARGE(L22:T22,{1})),0)))))</f>
        <v>1120</v>
      </c>
      <c r="K22" s="150">
        <f t="shared" si="0"/>
        <v>1</v>
      </c>
      <c r="L22" s="71"/>
      <c r="M22" s="71">
        <v>1120</v>
      </c>
      <c r="N22" s="71"/>
      <c r="O22" s="71"/>
      <c r="P22" s="71"/>
      <c r="Q22" s="71"/>
      <c r="R22" s="71"/>
      <c r="S22" s="71"/>
      <c r="T22" s="163"/>
    </row>
    <row r="23" spans="2:20" ht="12" x14ac:dyDescent="0.2">
      <c r="B23" s="69"/>
      <c r="C23" s="190"/>
      <c r="D23" s="128" t="s">
        <v>403</v>
      </c>
      <c r="E23" s="126" t="s">
        <v>146</v>
      </c>
      <c r="F23" s="148" t="str">
        <f>IFERROR(VLOOKUP(D23,BD!$B:$D,2,FALSE),"")</f>
        <v>SMCC</v>
      </c>
      <c r="G23" s="148" t="str">
        <f>IFERROR(VLOOKUP(E23,BD!$B:$D,2,FALSE),"")</f>
        <v>ASSVP</v>
      </c>
      <c r="H23" s="165">
        <f>IFERROR(VLOOKUP(D23,BD!$B:$D,3,FALSE),"")</f>
        <v>37742</v>
      </c>
      <c r="I23" s="165">
        <f>IFERROR(VLOOKUP(E23,BD!$B:$D,3,FALSE),"")</f>
        <v>37925</v>
      </c>
      <c r="J23" s="149">
        <f>IF(COUNT(L23:T23)&gt;=5,SUM(LARGE(L23:T23,{1,2,3,4,5})),IF(COUNT(L23:T23)=4,SUM(LARGE(L23:T23,{1,2,3,4})),IF(COUNT(L23:T23)=3,SUM(LARGE(L23:T23,{1,2,3})),IF(COUNT(L23:T23)=2,SUM(LARGE(L23:T23,{1,2})),IF(COUNT(L23:T23)=1,SUM(LARGE(L23:T23,{1})),0)))))</f>
        <v>1120</v>
      </c>
      <c r="K23" s="150">
        <f t="shared" si="0"/>
        <v>1</v>
      </c>
      <c r="L23" s="71"/>
      <c r="M23" s="71">
        <v>1120</v>
      </c>
      <c r="N23" s="71"/>
      <c r="O23" s="71"/>
      <c r="P23" s="71"/>
      <c r="Q23" s="71"/>
      <c r="R23" s="71"/>
      <c r="S23" s="71"/>
      <c r="T23" s="163"/>
    </row>
    <row r="24" spans="2:20" ht="12" x14ac:dyDescent="0.2">
      <c r="B24" s="69"/>
      <c r="C24" s="190"/>
      <c r="D24" s="125" t="s">
        <v>749</v>
      </c>
      <c r="E24" s="70" t="s">
        <v>755</v>
      </c>
      <c r="F24" s="148" t="str">
        <f>IFERROR(VLOOKUP(D24,BD!$B:$D,2,FALSE),"")</f>
        <v>SMCC</v>
      </c>
      <c r="G24" s="148" t="str">
        <f>IFERROR(VLOOKUP(E24,BD!$B:$D,2,FALSE),"")</f>
        <v>SMCC</v>
      </c>
      <c r="H24" s="165">
        <f>IFERROR(VLOOKUP(D24,BD!$B:$D,3,FALSE),"")</f>
        <v>38648</v>
      </c>
      <c r="I24" s="165">
        <f>IFERROR(VLOOKUP(E24,BD!$B:$D,3,FALSE),"")</f>
        <v>38419</v>
      </c>
      <c r="J24" s="149">
        <f>IF(COUNT(L24:T24)&gt;=5,SUM(LARGE(L24:T24,{1,2,3,4,5})),IF(COUNT(L24:T24)=4,SUM(LARGE(L24:T24,{1,2,3,4})),IF(COUNT(L24:T24)=3,SUM(LARGE(L24:T24,{1,2,3})),IF(COUNT(L24:T24)=2,SUM(LARGE(L24:T24,{1,2})),IF(COUNT(L24:T24)=1,SUM(LARGE(L24:T24,{1})),0)))))</f>
        <v>1120</v>
      </c>
      <c r="K24" s="150">
        <f t="shared" si="0"/>
        <v>1</v>
      </c>
      <c r="L24" s="71"/>
      <c r="M24" s="71"/>
      <c r="N24" s="71"/>
      <c r="O24" s="71"/>
      <c r="P24" s="71"/>
      <c r="Q24" s="71"/>
      <c r="R24" s="71">
        <v>1120</v>
      </c>
      <c r="S24" s="71"/>
      <c r="T24" s="163"/>
    </row>
    <row r="25" spans="2:20" ht="12" x14ac:dyDescent="0.2">
      <c r="B25" s="69"/>
      <c r="C25" s="190">
        <v>16</v>
      </c>
      <c r="D25" s="128" t="s">
        <v>517</v>
      </c>
      <c r="E25" s="70" t="s">
        <v>769</v>
      </c>
      <c r="F25" s="148" t="str">
        <f>IFERROR(VLOOKUP(D25,BD!$B:$D,2,FALSE),"")</f>
        <v>PIAMARTA</v>
      </c>
      <c r="G25" s="148" t="str">
        <f>IFERROR(VLOOKUP(E25,BD!$B:$D,2,FALSE),"")</f>
        <v>PIAMARTA</v>
      </c>
      <c r="H25" s="165">
        <f>IFERROR(VLOOKUP(D25,BD!$B:$D,3,FALSE),"")</f>
        <v>37828</v>
      </c>
      <c r="I25" s="165">
        <f>IFERROR(VLOOKUP(E25,BD!$B:$D,3,FALSE),"")</f>
        <v>38116</v>
      </c>
      <c r="J25" s="149">
        <f>IF(COUNT(L25:T25)&gt;=5,SUM(LARGE(L25:T25,{1,2,3,4,5})),IF(COUNT(L25:T25)=4,SUM(LARGE(L25:T25,{1,2,3,4})),IF(COUNT(L25:T25)=3,SUM(LARGE(L25:T25,{1,2,3})),IF(COUNT(L25:T25)=2,SUM(LARGE(L25:T25,{1,2})),IF(COUNT(L25:T25)=1,SUM(LARGE(L25:T25,{1})),0)))))</f>
        <v>1080</v>
      </c>
      <c r="K25" s="150">
        <f t="shared" si="0"/>
        <v>2</v>
      </c>
      <c r="L25" s="71"/>
      <c r="M25" s="71">
        <v>640</v>
      </c>
      <c r="N25" s="71"/>
      <c r="O25" s="71"/>
      <c r="P25" s="71"/>
      <c r="Q25" s="71"/>
      <c r="R25" s="71"/>
      <c r="S25" s="71">
        <v>440</v>
      </c>
      <c r="T25" s="163"/>
    </row>
    <row r="26" spans="2:20" ht="12" x14ac:dyDescent="0.2">
      <c r="B26" s="69"/>
      <c r="C26" s="190">
        <v>17</v>
      </c>
      <c r="D26" s="70" t="s">
        <v>283</v>
      </c>
      <c r="E26" s="56" t="s">
        <v>298</v>
      </c>
      <c r="F26" s="148" t="str">
        <f>IFERROR(VLOOKUP(D26,BD!$B:$D,2,FALSE),"")</f>
        <v>BADAPUC</v>
      </c>
      <c r="G26" s="148" t="str">
        <f>IFERROR(VLOOKUP(E26,BD!$B:$D,2,FALSE),"")</f>
        <v>BADAPUC</v>
      </c>
      <c r="H26" s="165">
        <f>IFERROR(VLOOKUP(D26,BD!$B:$D,3,FALSE),"")</f>
        <v>37762</v>
      </c>
      <c r="I26" s="165">
        <f>IFERROR(VLOOKUP(E26,BD!$B:$D,3,FALSE),"")</f>
        <v>37726</v>
      </c>
      <c r="J26" s="149">
        <f>IF(COUNT(L26:T26)&gt;=5,SUM(LARGE(L26:T26,{1,2,3,4,5})),IF(COUNT(L26:T26)=4,SUM(LARGE(L26:T26,{1,2,3,4})),IF(COUNT(L26:T26)=3,SUM(LARGE(L26:T26,{1,2,3})),IF(COUNT(L26:T26)=2,SUM(LARGE(L26:T26,{1,2})),IF(COUNT(L26:T26)=1,SUM(LARGE(L26:T26,{1})),0)))))</f>
        <v>640</v>
      </c>
      <c r="K26" s="150">
        <f t="shared" si="0"/>
        <v>1</v>
      </c>
      <c r="L26" s="71"/>
      <c r="M26" s="71"/>
      <c r="N26" s="71"/>
      <c r="O26" s="71"/>
      <c r="P26" s="71">
        <v>640</v>
      </c>
      <c r="Q26" s="71"/>
      <c r="R26" s="71"/>
      <c r="S26" s="71"/>
      <c r="T26" s="163"/>
    </row>
    <row r="27" spans="2:20" ht="12" x14ac:dyDescent="0.2">
      <c r="B27" s="69"/>
      <c r="C27" s="190"/>
      <c r="D27" s="130" t="s">
        <v>273</v>
      </c>
      <c r="E27" s="125" t="s">
        <v>493</v>
      </c>
      <c r="F27" s="148" t="str">
        <f>IFERROR(VLOOKUP(D27,BD!$B:$D,2,FALSE),"")</f>
        <v>ASSVP</v>
      </c>
      <c r="G27" s="148" t="str">
        <f>IFERROR(VLOOKUP(E27,BD!$B:$D,2,FALSE),"")</f>
        <v>ASSVP</v>
      </c>
      <c r="H27" s="165">
        <f>IFERROR(VLOOKUP(D27,BD!$B:$D,3,FALSE),"")</f>
        <v>38054</v>
      </c>
      <c r="I27" s="165">
        <f>IFERROR(VLOOKUP(E27,BD!$B:$D,3,FALSE),"")</f>
        <v>37634</v>
      </c>
      <c r="J27" s="149">
        <f>IF(COUNT(L27:T27)&gt;=5,SUM(LARGE(L27:T27,{1,2,3,4,5})),IF(COUNT(L27:T27)=4,SUM(LARGE(L27:T27,{1,2,3,4})),IF(COUNT(L27:T27)=3,SUM(LARGE(L27:T27,{1,2,3})),IF(COUNT(L27:T27)=2,SUM(LARGE(L27:T27,{1,2})),IF(COUNT(L27:T27)=1,SUM(LARGE(L27:T27,{1})),0)))))</f>
        <v>640</v>
      </c>
      <c r="K27" s="150">
        <f t="shared" si="0"/>
        <v>1</v>
      </c>
      <c r="L27" s="71"/>
      <c r="M27" s="71"/>
      <c r="N27" s="71"/>
      <c r="O27" s="71"/>
      <c r="P27" s="71"/>
      <c r="Q27" s="71"/>
      <c r="R27" s="71">
        <v>640</v>
      </c>
      <c r="S27" s="71"/>
      <c r="T27" s="163"/>
    </row>
    <row r="28" spans="2:20" ht="12" x14ac:dyDescent="0.2">
      <c r="B28" s="69"/>
      <c r="C28" s="190"/>
      <c r="D28" s="70" t="s">
        <v>654</v>
      </c>
      <c r="E28" s="70" t="s">
        <v>656</v>
      </c>
      <c r="F28" s="148" t="str">
        <f>IFERROR(VLOOKUP(D28,BD!$B:$D,2,FALSE),"")</f>
        <v>ABB</v>
      </c>
      <c r="G28" s="148" t="str">
        <f>IFERROR(VLOOKUP(E28,BD!$B:$D,2,FALSE),"")</f>
        <v>ABB</v>
      </c>
      <c r="H28" s="165">
        <f>IFERROR(VLOOKUP(D28,BD!$B:$D,3,FALSE),"")</f>
        <v>0</v>
      </c>
      <c r="I28" s="165">
        <f>IFERROR(VLOOKUP(E28,BD!$B:$D,3,FALSE),"")</f>
        <v>0</v>
      </c>
      <c r="J28" s="149">
        <f>IF(COUNT(L28:T28)&gt;=5,SUM(LARGE(L28:T28,{1,2,3,4,5})),IF(COUNT(L28:T28)=4,SUM(LARGE(L28:T28,{1,2,3,4})),IF(COUNT(L28:T28)=3,SUM(LARGE(L28:T28,{1,2,3})),IF(COUNT(L28:T28)=2,SUM(LARGE(L28:T28,{1,2})),IF(COUNT(L28:T28)=1,SUM(LARGE(L28:T28,{1})),0)))))</f>
        <v>640</v>
      </c>
      <c r="K28" s="150">
        <f t="shared" si="0"/>
        <v>1</v>
      </c>
      <c r="L28" s="71"/>
      <c r="M28" s="71"/>
      <c r="N28" s="71"/>
      <c r="O28" s="71"/>
      <c r="P28" s="71">
        <v>640</v>
      </c>
      <c r="Q28" s="71"/>
      <c r="R28" s="71"/>
      <c r="S28" s="71"/>
      <c r="T28" s="163"/>
    </row>
    <row r="29" spans="2:20" ht="12" x14ac:dyDescent="0.2">
      <c r="B29" s="69"/>
      <c r="C29" s="190"/>
      <c r="D29" s="126" t="s">
        <v>808</v>
      </c>
      <c r="E29" s="70" t="s">
        <v>298</v>
      </c>
      <c r="F29" s="148" t="str">
        <f>IFERROR(VLOOKUP(D29,BD!$B:$D,2,FALSE),"")</f>
        <v>ZARDO</v>
      </c>
      <c r="G29" s="148" t="str">
        <f>IFERROR(VLOOKUP(E29,BD!$B:$D,2,FALSE),"")</f>
        <v>BADAPUC</v>
      </c>
      <c r="H29" s="165">
        <f>IFERROR(VLOOKUP(D29,BD!$B:$D,3,FALSE),"")</f>
        <v>38489</v>
      </c>
      <c r="I29" s="165">
        <f>IFERROR(VLOOKUP(E29,BD!$B:$D,3,FALSE),"")</f>
        <v>37726</v>
      </c>
      <c r="J29" s="149">
        <f>IF(COUNT(L29:T29)&gt;=5,SUM(LARGE(L29:T29,{1,2,3,4,5})),IF(COUNT(L29:T29)=4,SUM(LARGE(L29:T29,{1,2,3,4})),IF(COUNT(L29:T29)=3,SUM(LARGE(L29:T29,{1,2,3})),IF(COUNT(L29:T29)=2,SUM(LARGE(L29:T29,{1,2})),IF(COUNT(L29:T29)=1,SUM(LARGE(L29:T29,{1})),0)))))</f>
        <v>640</v>
      </c>
      <c r="K29" s="150">
        <f t="shared" si="0"/>
        <v>1</v>
      </c>
      <c r="L29" s="71"/>
      <c r="M29" s="71"/>
      <c r="N29" s="71"/>
      <c r="O29" s="71"/>
      <c r="P29" s="71">
        <v>640</v>
      </c>
      <c r="Q29" s="71"/>
      <c r="R29" s="71"/>
      <c r="S29" s="71"/>
      <c r="T29" s="163"/>
    </row>
    <row r="30" spans="2:20" ht="12" x14ac:dyDescent="0.2">
      <c r="B30" s="69"/>
      <c r="C30" s="190"/>
      <c r="D30" s="126" t="s">
        <v>808</v>
      </c>
      <c r="E30" s="70" t="s">
        <v>794</v>
      </c>
      <c r="F30" s="148" t="str">
        <f>IFERROR(VLOOKUP(D30,BD!$B:$D,2,FALSE),"")</f>
        <v>ZARDO</v>
      </c>
      <c r="G30" s="148" t="str">
        <f>IFERROR(VLOOKUP(E30,BD!$B:$D,2,FALSE),"")</f>
        <v>ZARDO</v>
      </c>
      <c r="H30" s="165">
        <f>IFERROR(VLOOKUP(D30,BD!$B:$D,3,FALSE),"")</f>
        <v>38489</v>
      </c>
      <c r="I30" s="165">
        <f>IFERROR(VLOOKUP(E30,BD!$B:$D,3,FALSE),"")</f>
        <v>38294</v>
      </c>
      <c r="J30" s="149">
        <f>IF(COUNT(L30:T30)&gt;=5,SUM(LARGE(L30:T30,{1,2,3,4,5})),IF(COUNT(L30:T30)=4,SUM(LARGE(L30:T30,{1,2,3,4})),IF(COUNT(L30:T30)=3,SUM(LARGE(L30:T30,{1,2,3})),IF(COUNT(L30:T30)=2,SUM(LARGE(L30:T30,{1,2})),IF(COUNT(L30:T30)=1,SUM(LARGE(L30:T30,{1})),0)))))</f>
        <v>640</v>
      </c>
      <c r="K30" s="150">
        <f t="shared" si="0"/>
        <v>1</v>
      </c>
      <c r="L30" s="71"/>
      <c r="M30" s="71"/>
      <c r="N30" s="71"/>
      <c r="O30" s="71"/>
      <c r="P30" s="71"/>
      <c r="Q30" s="71"/>
      <c r="R30" s="71">
        <v>640</v>
      </c>
      <c r="S30" s="71"/>
      <c r="T30" s="163"/>
    </row>
    <row r="31" spans="2:20" ht="12" x14ac:dyDescent="0.2">
      <c r="B31" s="69"/>
      <c r="C31" s="190"/>
      <c r="D31" s="126" t="s">
        <v>518</v>
      </c>
      <c r="E31" s="70" t="s">
        <v>671</v>
      </c>
      <c r="F31" s="148" t="str">
        <f>IFERROR(VLOOKUP(D31,BD!$B:$D,2,FALSE),"")</f>
        <v>BADAPUC</v>
      </c>
      <c r="G31" s="243" t="s">
        <v>159</v>
      </c>
      <c r="H31" s="165">
        <f>IFERROR(VLOOKUP(D31,BD!$B:$D,3,FALSE),"")</f>
        <v>37906</v>
      </c>
      <c r="I31" s="165">
        <f>IFERROR(VLOOKUP(E31,BD!$B:$D,3,FALSE),"")</f>
        <v>0</v>
      </c>
      <c r="J31" s="149">
        <f>IF(COUNT(L31:T31)&gt;=5,SUM(LARGE(L31:T31,{1,2,3,4,5})),IF(COUNT(L31:T31)=4,SUM(LARGE(L31:T31,{1,2,3,4})),IF(COUNT(L31:T31)=3,SUM(LARGE(L31:T31,{1,2,3})),IF(COUNT(L31:T31)=2,SUM(LARGE(L31:T31,{1,2})),IF(COUNT(L31:T31)=1,SUM(LARGE(L31:T31,{1})),0)))))</f>
        <v>640</v>
      </c>
      <c r="K31" s="150">
        <f t="shared" si="0"/>
        <v>1</v>
      </c>
      <c r="L31" s="71"/>
      <c r="M31" s="71"/>
      <c r="N31" s="71"/>
      <c r="O31" s="71"/>
      <c r="P31" s="71">
        <v>640</v>
      </c>
      <c r="Q31" s="71"/>
      <c r="R31" s="71"/>
      <c r="S31" s="71"/>
      <c r="T31" s="163"/>
    </row>
    <row r="32" spans="2:20" ht="12" x14ac:dyDescent="0.2">
      <c r="B32" s="69"/>
      <c r="C32" s="190"/>
      <c r="D32" s="126" t="s">
        <v>299</v>
      </c>
      <c r="E32" s="125" t="s">
        <v>492</v>
      </c>
      <c r="F32" s="148" t="str">
        <f>IFERROR(VLOOKUP(D32,BD!$B:$D,2,FALSE),"")</f>
        <v>PIAMARTA</v>
      </c>
      <c r="G32" s="148" t="str">
        <f>IFERROR(VLOOKUP(E32,BD!$B:$D,2,FALSE),"")</f>
        <v>PIAMARTA</v>
      </c>
      <c r="H32" s="165">
        <f>IFERROR(VLOOKUP(D32,BD!$B:$D,3,FALSE),"")</f>
        <v>37853</v>
      </c>
      <c r="I32" s="165">
        <f>IFERROR(VLOOKUP(E32,BD!$B:$D,3,FALSE),"")</f>
        <v>37809</v>
      </c>
      <c r="J32" s="149">
        <f>IF(COUNT(L32:T32)&gt;=5,SUM(LARGE(L32:T32,{1,2,3,4,5})),IF(COUNT(L32:T32)=4,SUM(LARGE(L32:T32,{1,2,3,4})),IF(COUNT(L32:T32)=3,SUM(LARGE(L32:T32,{1,2,3})),IF(COUNT(L32:T32)=2,SUM(LARGE(L32:T32,{1,2})),IF(COUNT(L32:T32)=1,SUM(LARGE(L32:T32,{1})),0)))))</f>
        <v>640</v>
      </c>
      <c r="K32" s="150">
        <f t="shared" si="0"/>
        <v>1</v>
      </c>
      <c r="L32" s="71">
        <v>640</v>
      </c>
      <c r="M32" s="71"/>
      <c r="N32" s="71"/>
      <c r="O32" s="71"/>
      <c r="P32" s="71"/>
      <c r="Q32" s="71"/>
      <c r="R32" s="71"/>
      <c r="S32" s="71"/>
      <c r="T32" s="163"/>
    </row>
    <row r="33" spans="2:20" ht="12" x14ac:dyDescent="0.2">
      <c r="B33" s="69"/>
      <c r="C33" s="190"/>
      <c r="D33" s="126" t="s">
        <v>658</v>
      </c>
      <c r="E33" s="70" t="s">
        <v>659</v>
      </c>
      <c r="F33" s="148" t="str">
        <f>IFERROR(VLOOKUP(D33,BD!$B:$D,2,FALSE),"")</f>
        <v>BME</v>
      </c>
      <c r="G33" s="148" t="str">
        <f>IFERROR(VLOOKUP(E33,BD!$B:$D,2,FALSE),"")</f>
        <v>BME</v>
      </c>
      <c r="H33" s="165">
        <f>IFERROR(VLOOKUP(D33,BD!$B:$D,3,FALSE),"")</f>
        <v>0</v>
      </c>
      <c r="I33" s="165">
        <f>IFERROR(VLOOKUP(E33,BD!$B:$D,3,FALSE),"")</f>
        <v>0</v>
      </c>
      <c r="J33" s="149">
        <f>IF(COUNT(L33:T33)&gt;=5,SUM(LARGE(L33:T33,{1,2,3,4,5})),IF(COUNT(L33:T33)=4,SUM(LARGE(L33:T33,{1,2,3,4})),IF(COUNT(L33:T33)=3,SUM(LARGE(L33:T33,{1,2,3})),IF(COUNT(L33:T33)=2,SUM(LARGE(L33:T33,{1,2})),IF(COUNT(L33:T33)=1,SUM(LARGE(L33:T33,{1})),0)))))</f>
        <v>640</v>
      </c>
      <c r="K33" s="150">
        <f t="shared" si="0"/>
        <v>1</v>
      </c>
      <c r="L33" s="71"/>
      <c r="M33" s="71"/>
      <c r="N33" s="71"/>
      <c r="O33" s="71"/>
      <c r="P33" s="71">
        <v>640</v>
      </c>
      <c r="Q33" s="71"/>
      <c r="R33" s="71"/>
      <c r="S33" s="71"/>
      <c r="T33" s="163"/>
    </row>
    <row r="34" spans="2:20" ht="12" x14ac:dyDescent="0.2">
      <c r="B34" s="69"/>
      <c r="C34" s="190"/>
      <c r="D34" s="126" t="s">
        <v>693</v>
      </c>
      <c r="E34" s="70" t="s">
        <v>794</v>
      </c>
      <c r="F34" s="148" t="str">
        <f>IFERROR(VLOOKUP(D34,BD!$B:$D,2,FALSE),"")</f>
        <v>ZARDO</v>
      </c>
      <c r="G34" s="148" t="str">
        <f>IFERROR(VLOOKUP(E34,BD!$B:$D,2,FALSE),"")</f>
        <v>ZARDO</v>
      </c>
      <c r="H34" s="165">
        <f>IFERROR(VLOOKUP(D34,BD!$B:$D,3,FALSE),"")</f>
        <v>0</v>
      </c>
      <c r="I34" s="165">
        <f>IFERROR(VLOOKUP(E34,BD!$B:$D,3,FALSE),"")</f>
        <v>38294</v>
      </c>
      <c r="J34" s="149">
        <f>IF(COUNT(L34:T34)&gt;=5,SUM(LARGE(L34:T34,{1,2,3,4,5})),IF(COUNT(L34:T34)=4,SUM(LARGE(L34:T34,{1,2,3,4})),IF(COUNT(L34:T34)=3,SUM(LARGE(L34:T34,{1,2,3})),IF(COUNT(L34:T34)=2,SUM(LARGE(L34:T34,{1,2})),IF(COUNT(L34:T34)=1,SUM(LARGE(L34:T34,{1})),0)))))</f>
        <v>640</v>
      </c>
      <c r="K34" s="150">
        <f t="shared" si="0"/>
        <v>1</v>
      </c>
      <c r="L34" s="71"/>
      <c r="M34" s="71"/>
      <c r="N34" s="71"/>
      <c r="O34" s="71"/>
      <c r="P34" s="71">
        <v>640</v>
      </c>
      <c r="Q34" s="71"/>
      <c r="R34" s="71"/>
      <c r="S34" s="71"/>
      <c r="T34" s="163"/>
    </row>
    <row r="35" spans="2:20" ht="12" x14ac:dyDescent="0.2">
      <c r="B35" s="69"/>
      <c r="C35" s="190"/>
      <c r="D35" s="70" t="s">
        <v>492</v>
      </c>
      <c r="E35" s="70" t="s">
        <v>769</v>
      </c>
      <c r="F35" s="148" t="str">
        <f>IFERROR(VLOOKUP(D35,BD!$B:$D,2,FALSE),"")</f>
        <v>PIAMARTA</v>
      </c>
      <c r="G35" s="148" t="str">
        <f>IFERROR(VLOOKUP(E35,BD!$B:$D,2,FALSE),"")</f>
        <v>PIAMARTA</v>
      </c>
      <c r="H35" s="165">
        <f>IFERROR(VLOOKUP(D35,BD!$B:$D,3,FALSE),"")</f>
        <v>37809</v>
      </c>
      <c r="I35" s="165">
        <f>IFERROR(VLOOKUP(E35,BD!$B:$D,3,FALSE),"")</f>
        <v>38116</v>
      </c>
      <c r="J35" s="149">
        <f>IF(COUNT(L35:T35)&gt;=5,SUM(LARGE(L35:T35,{1,2,3,4,5})),IF(COUNT(L35:T35)=4,SUM(LARGE(L35:T35,{1,2,3,4})),IF(COUNT(L35:T35)=3,SUM(LARGE(L35:T35,{1,2,3})),IF(COUNT(L35:T35)=2,SUM(LARGE(L35:T35,{1,2})),IF(COUNT(L35:T35)=1,SUM(LARGE(L35:T35,{1})),0)))))</f>
        <v>640</v>
      </c>
      <c r="K35" s="150">
        <f t="shared" si="0"/>
        <v>1</v>
      </c>
      <c r="L35" s="71"/>
      <c r="M35" s="71"/>
      <c r="N35" s="71"/>
      <c r="O35" s="71">
        <v>640</v>
      </c>
      <c r="P35" s="71"/>
      <c r="Q35" s="71"/>
      <c r="R35" s="71"/>
      <c r="S35" s="71"/>
      <c r="T35" s="163"/>
    </row>
    <row r="36" spans="2:20" ht="12" x14ac:dyDescent="0.2">
      <c r="B36" s="69"/>
      <c r="C36" s="190"/>
      <c r="D36" s="126" t="s">
        <v>427</v>
      </c>
      <c r="E36" s="70" t="s">
        <v>752</v>
      </c>
      <c r="F36" s="148" t="str">
        <f>IFERROR(VLOOKUP(D36,BD!$B:$D,2,FALSE),"")</f>
        <v>SMCC</v>
      </c>
      <c r="G36" s="148" t="str">
        <f>IFERROR(VLOOKUP(E36,BD!$B:$D,2,FALSE),"")</f>
        <v>SMCC</v>
      </c>
      <c r="H36" s="165">
        <f>IFERROR(VLOOKUP(D36,BD!$B:$D,3,FALSE),"")</f>
        <v>37971</v>
      </c>
      <c r="I36" s="165">
        <f>IFERROR(VLOOKUP(E36,BD!$B:$D,3,FALSE),"")</f>
        <v>37732</v>
      </c>
      <c r="J36" s="149">
        <f>IF(COUNT(L36:T36)&gt;=5,SUM(LARGE(L36:T36,{1,2,3,4,5})),IF(COUNT(L36:T36)=4,SUM(LARGE(L36:T36,{1,2,3,4})),IF(COUNT(L36:T36)=3,SUM(LARGE(L36:T36,{1,2,3})),IF(COUNT(L36:T36)=2,SUM(LARGE(L36:T36,{1,2})),IF(COUNT(L36:T36)=1,SUM(LARGE(L36:T36,{1})),0)))))</f>
        <v>640</v>
      </c>
      <c r="K36" s="150">
        <f t="shared" si="0"/>
        <v>1</v>
      </c>
      <c r="L36" s="71"/>
      <c r="M36" s="71"/>
      <c r="N36" s="71"/>
      <c r="O36" s="71"/>
      <c r="P36" s="71"/>
      <c r="Q36" s="71"/>
      <c r="R36" s="71">
        <v>640</v>
      </c>
      <c r="S36" s="71"/>
      <c r="T36" s="163"/>
    </row>
    <row r="37" spans="2:20" ht="12" x14ac:dyDescent="0.2">
      <c r="B37" s="69"/>
      <c r="C37" s="190"/>
      <c r="D37" s="129" t="s">
        <v>532</v>
      </c>
      <c r="E37" s="125" t="s">
        <v>493</v>
      </c>
      <c r="F37" s="148" t="str">
        <f>IFERROR(VLOOKUP(D37,BD!$B:$D,2,FALSE),"")</f>
        <v>AVULSO</v>
      </c>
      <c r="G37" s="243" t="s">
        <v>880</v>
      </c>
      <c r="H37" s="165">
        <f>IFERROR(VLOOKUP(D37,BD!$B:$D,3,FALSE),"")</f>
        <v>38353</v>
      </c>
      <c r="I37" s="165">
        <f>IFERROR(VLOOKUP(E37,BD!$B:$D,3,FALSE),"")</f>
        <v>37634</v>
      </c>
      <c r="J37" s="149">
        <f>IF(COUNT(L37:T37)&gt;=5,SUM(LARGE(L37:T37,{1,2,3,4,5})),IF(COUNT(L37:T37)=4,SUM(LARGE(L37:T37,{1,2,3,4})),IF(COUNT(L37:T37)=3,SUM(LARGE(L37:T37,{1,2,3})),IF(COUNT(L37:T37)=2,SUM(LARGE(L37:T37,{1,2})),IF(COUNT(L37:T37)=1,SUM(LARGE(L37:T37,{1})),0)))))</f>
        <v>640</v>
      </c>
      <c r="K37" s="150">
        <f t="shared" si="0"/>
        <v>1</v>
      </c>
      <c r="L37" s="71">
        <v>640</v>
      </c>
      <c r="M37" s="71"/>
      <c r="N37" s="71"/>
      <c r="O37" s="71"/>
      <c r="P37" s="71"/>
      <c r="Q37" s="71"/>
      <c r="R37" s="71"/>
      <c r="S37" s="71"/>
      <c r="T37" s="163"/>
    </row>
    <row r="38" spans="2:20" ht="12" x14ac:dyDescent="0.2">
      <c r="B38" s="69"/>
      <c r="C38" s="190">
        <v>29</v>
      </c>
      <c r="D38" s="70" t="s">
        <v>870</v>
      </c>
      <c r="E38" s="125" t="s">
        <v>868</v>
      </c>
      <c r="F38" s="148" t="str">
        <f>IFERROR(VLOOKUP(D38,BD!$B:$D,2,FALSE),"")</f>
        <v>PIAMARTA</v>
      </c>
      <c r="G38" s="148" t="str">
        <f>IFERROR(VLOOKUP(E38,BD!$B:$D,2,FALSE),"")</f>
        <v>PIAMARTA</v>
      </c>
      <c r="H38" s="165">
        <f>IFERROR(VLOOKUP(D38,BD!$B:$D,3,FALSE),"")</f>
        <v>0</v>
      </c>
      <c r="I38" s="165">
        <f>IFERROR(VLOOKUP(E38,BD!$B:$D,3,FALSE),"")</f>
        <v>0</v>
      </c>
      <c r="J38" s="149">
        <f>IF(COUNT(L38:T38)&gt;=5,SUM(LARGE(L38:T38,{1,2,3,4,5})),IF(COUNT(L38:T38)=4,SUM(LARGE(L38:T38,{1,2,3,4})),IF(COUNT(L38:T38)=3,SUM(LARGE(L38:T38,{1,2,3})),IF(COUNT(L38:T38)=2,SUM(LARGE(L38:T38,{1,2})),IF(COUNT(L38:T38)=1,SUM(LARGE(L38:T38,{1})),0)))))</f>
        <v>560</v>
      </c>
      <c r="K38" s="150">
        <f t="shared" si="0"/>
        <v>1</v>
      </c>
      <c r="L38" s="71"/>
      <c r="M38" s="71"/>
      <c r="N38" s="71"/>
      <c r="O38" s="71"/>
      <c r="P38" s="71"/>
      <c r="Q38" s="71"/>
      <c r="R38" s="71"/>
      <c r="S38" s="71">
        <v>560</v>
      </c>
      <c r="T38" s="163"/>
    </row>
    <row r="39" spans="2:20" ht="12" x14ac:dyDescent="0.2">
      <c r="B39" s="69"/>
      <c r="C39" s="190">
        <v>30</v>
      </c>
      <c r="D39" s="126" t="s">
        <v>646</v>
      </c>
      <c r="E39" s="126" t="s">
        <v>524</v>
      </c>
      <c r="F39" s="148" t="str">
        <f>IFERROR(VLOOKUP(D39,BD!$B:$D,2,FALSE),"")</f>
        <v>ZARDO</v>
      </c>
      <c r="G39" s="148" t="str">
        <f>IFERROR(VLOOKUP(E39,BD!$B:$D,2,FALSE),"")</f>
        <v>ZARDO</v>
      </c>
      <c r="H39" s="165">
        <f>IFERROR(VLOOKUP(D39,BD!$B:$D,3,FALSE),"")</f>
        <v>38111</v>
      </c>
      <c r="I39" s="165">
        <f>IFERROR(VLOOKUP(E39,BD!$B:$D,3,FALSE),"")</f>
        <v>38170</v>
      </c>
      <c r="J39" s="149">
        <f>IF(COUNT(L39:T39)&gt;=5,SUM(LARGE(L39:T39,{1,2,3,4,5})),IF(COUNT(L39:T39)=4,SUM(LARGE(L39:T39,{1,2,3,4})),IF(COUNT(L39:T39)=3,SUM(LARGE(L39:T39,{1,2,3})),IF(COUNT(L39:T39)=2,SUM(LARGE(L39:T39,{1,2})),IF(COUNT(L39:T39)=1,SUM(LARGE(L39:T39,{1})),0)))))</f>
        <v>440</v>
      </c>
      <c r="K39" s="150">
        <f t="shared" si="0"/>
        <v>1</v>
      </c>
      <c r="L39" s="71"/>
      <c r="M39" s="71"/>
      <c r="N39" s="71">
        <v>440</v>
      </c>
      <c r="O39" s="71"/>
      <c r="P39" s="71"/>
      <c r="Q39" s="71"/>
      <c r="R39" s="71"/>
      <c r="S39" s="71"/>
      <c r="T39" s="163"/>
    </row>
    <row r="40" spans="2:20" ht="12" x14ac:dyDescent="0.2">
      <c r="B40" s="69"/>
      <c r="C40" s="190"/>
      <c r="D40" s="70" t="s">
        <v>700</v>
      </c>
      <c r="E40" s="70" t="s">
        <v>701</v>
      </c>
      <c r="F40" s="148" t="str">
        <f>IFERROR(VLOOKUP(D40,BD!$B:$D,2,FALSE),"")</f>
        <v>CC</v>
      </c>
      <c r="G40" s="148" t="str">
        <f>IFERROR(VLOOKUP(E40,BD!$B:$D,2,FALSE),"")</f>
        <v>CC</v>
      </c>
      <c r="H40" s="165">
        <f>IFERROR(VLOOKUP(D40,BD!$B:$D,3,FALSE),"")</f>
        <v>0</v>
      </c>
      <c r="I40" s="165">
        <f>IFERROR(VLOOKUP(E40,BD!$B:$D,3,FALSE),"")</f>
        <v>0</v>
      </c>
      <c r="J40" s="149">
        <f>IF(COUNT(L40:T40)&gt;=5,SUM(LARGE(L40:T40,{1,2,3,4,5})),IF(COUNT(L40:T40)=4,SUM(LARGE(L40:T40,{1,2,3,4})),IF(COUNT(L40:T40)=3,SUM(LARGE(L40:T40,{1,2,3})),IF(COUNT(L40:T40)=2,SUM(LARGE(L40:T40,{1,2})),IF(COUNT(L40:T40)=1,SUM(LARGE(L40:T40,{1})),0)))))</f>
        <v>440</v>
      </c>
      <c r="K40" s="150">
        <f t="shared" si="0"/>
        <v>1</v>
      </c>
      <c r="L40" s="71"/>
      <c r="M40" s="71"/>
      <c r="N40" s="71"/>
      <c r="O40" s="71"/>
      <c r="P40" s="71"/>
      <c r="Q40" s="71">
        <v>440</v>
      </c>
      <c r="R40" s="71"/>
      <c r="S40" s="71"/>
      <c r="T40" s="163"/>
    </row>
    <row r="41" spans="2:20" ht="12" x14ac:dyDescent="0.2">
      <c r="B41" s="69"/>
      <c r="C41" s="171"/>
      <c r="D41" s="126"/>
      <c r="E41" s="70"/>
      <c r="F41" s="148" t="str">
        <f>IFERROR(VLOOKUP(D41,BD!$B:$D,2,FALSE),"")</f>
        <v/>
      </c>
      <c r="G41" s="148" t="str">
        <f>IFERROR(VLOOKUP(E41,BD!$B:$D,2,FALSE),"")</f>
        <v/>
      </c>
      <c r="H41" s="165" t="str">
        <f>IFERROR(VLOOKUP(D41,BD!$B:$D,3,FALSE),"")</f>
        <v/>
      </c>
      <c r="I41" s="165" t="str">
        <f>IFERROR(VLOOKUP(E41,BD!$B:$D,3,FALSE),"")</f>
        <v/>
      </c>
      <c r="J41" s="149">
        <f>IF(COUNT(L41:T41)&gt;=5,SUM(LARGE(L41:T41,{1,2,3,4,5})),IF(COUNT(L41:T41)=4,SUM(LARGE(L41:T41,{1,2,3,4})),IF(COUNT(L41:T41)=3,SUM(LARGE(L41:T41,{1,2,3})),IF(COUNT(L41:T41)=2,SUM(LARGE(L41:T41,{1,2})),IF(COUNT(L41:T41)=1,SUM(LARGE(L41:T41,{1})),0)))))</f>
        <v>0</v>
      </c>
      <c r="K41" s="150">
        <f t="shared" ref="K41" si="1">COUNT(L41:T41)-COUNTIF(L41:T41,"=0")</f>
        <v>0</v>
      </c>
      <c r="L41" s="71"/>
      <c r="M41" s="71"/>
      <c r="N41" s="71"/>
      <c r="O41" s="71"/>
      <c r="P41" s="71"/>
      <c r="Q41" s="71"/>
      <c r="R41" s="71"/>
      <c r="S41" s="71"/>
      <c r="T41" s="163"/>
    </row>
    <row r="42" spans="2:20" ht="12" x14ac:dyDescent="0.2">
      <c r="B42" s="69"/>
      <c r="C42" s="171"/>
      <c r="D42" s="126"/>
      <c r="E42" s="70"/>
      <c r="F42" s="148" t="str">
        <f>IFERROR(VLOOKUP(D42,BD!$B:$D,2,FALSE),"")</f>
        <v/>
      </c>
      <c r="G42" s="148" t="str">
        <f>IFERROR(VLOOKUP(E42,BD!$B:$D,2,FALSE),"")</f>
        <v/>
      </c>
      <c r="H42" s="165" t="str">
        <f>IFERROR(VLOOKUP(D42,BD!$B:$D,3,FALSE),"")</f>
        <v/>
      </c>
      <c r="I42" s="165" t="str">
        <f>IFERROR(VLOOKUP(E42,BD!$B:$D,3,FALSE),"")</f>
        <v/>
      </c>
      <c r="J42" s="149">
        <f>IF(COUNT(L42:T42)&gt;=5,SUM(LARGE(L42:T42,{1,2,3,4,5})),IF(COUNT(L42:T42)=4,SUM(LARGE(L42:T42,{1,2,3,4})),IF(COUNT(L42:T42)=3,SUM(LARGE(L42:T42,{1,2,3})),IF(COUNT(L42:T42)=2,SUM(LARGE(L42:T42,{1,2})),IF(COUNT(L42:T42)=1,SUM(LARGE(L42:T42,{1})),0)))))</f>
        <v>0</v>
      </c>
      <c r="K42" s="150">
        <f t="shared" ref="K42:K69" si="2">COUNT(L42:T42)-COUNTIF(L42:T42,"=0")</f>
        <v>0</v>
      </c>
      <c r="L42" s="71"/>
      <c r="M42" s="71"/>
      <c r="N42" s="71"/>
      <c r="O42" s="71"/>
      <c r="P42" s="71"/>
      <c r="Q42" s="71"/>
      <c r="R42" s="71"/>
      <c r="S42" s="71"/>
      <c r="T42" s="163"/>
    </row>
    <row r="43" spans="2:20" ht="12" x14ac:dyDescent="0.2">
      <c r="B43" s="69"/>
      <c r="C43" s="171"/>
      <c r="D43" s="126"/>
      <c r="E43" s="70"/>
      <c r="F43" s="148" t="str">
        <f>IFERROR(VLOOKUP(D43,BD!$B:$D,2,FALSE),"")</f>
        <v/>
      </c>
      <c r="G43" s="148" t="str">
        <f>IFERROR(VLOOKUP(E43,BD!$B:$D,2,FALSE),"")</f>
        <v/>
      </c>
      <c r="H43" s="165" t="str">
        <f>IFERROR(VLOOKUP(D43,BD!$B:$D,3,FALSE),"")</f>
        <v/>
      </c>
      <c r="I43" s="165" t="str">
        <f>IFERROR(VLOOKUP(E43,BD!$B:$D,3,FALSE),"")</f>
        <v/>
      </c>
      <c r="J43" s="149">
        <f>IF(COUNT(L43:T43)&gt;=5,SUM(LARGE(L43:T43,{1,2,3,4,5})),IF(COUNT(L43:T43)=4,SUM(LARGE(L43:T43,{1,2,3,4})),IF(COUNT(L43:T43)=3,SUM(LARGE(L43:T43,{1,2,3})),IF(COUNT(L43:T43)=2,SUM(LARGE(L43:T43,{1,2})),IF(COUNT(L43:T43)=1,SUM(LARGE(L43:T43,{1})),0)))))</f>
        <v>0</v>
      </c>
      <c r="K43" s="150">
        <f t="shared" si="2"/>
        <v>0</v>
      </c>
      <c r="L43" s="71"/>
      <c r="M43" s="71"/>
      <c r="N43" s="71"/>
      <c r="O43" s="71"/>
      <c r="P43" s="71"/>
      <c r="Q43" s="71"/>
      <c r="R43" s="71"/>
      <c r="S43" s="71"/>
      <c r="T43" s="163"/>
    </row>
    <row r="44" spans="2:20" ht="12" x14ac:dyDescent="0.2">
      <c r="B44" s="69"/>
      <c r="C44" s="171"/>
      <c r="D44" s="126"/>
      <c r="E44" s="70"/>
      <c r="F44" s="148" t="str">
        <f>IFERROR(VLOOKUP(D44,BD!$B:$D,2,FALSE),"")</f>
        <v/>
      </c>
      <c r="G44" s="148" t="str">
        <f>IFERROR(VLOOKUP(E44,BD!$B:$D,2,FALSE),"")</f>
        <v/>
      </c>
      <c r="H44" s="165" t="str">
        <f>IFERROR(VLOOKUP(D44,BD!$B:$D,3,FALSE),"")</f>
        <v/>
      </c>
      <c r="I44" s="165" t="str">
        <f>IFERROR(VLOOKUP(E44,BD!$B:$D,3,FALSE),"")</f>
        <v/>
      </c>
      <c r="J44" s="149">
        <f>IF(COUNT(L44:T44)&gt;=5,SUM(LARGE(L44:T44,{1,2,3,4,5})),IF(COUNT(L44:T44)=4,SUM(LARGE(L44:T44,{1,2,3,4})),IF(COUNT(L44:T44)=3,SUM(LARGE(L44:T44,{1,2,3})),IF(COUNT(L44:T44)=2,SUM(LARGE(L44:T44,{1,2})),IF(COUNT(L44:T44)=1,SUM(LARGE(L44:T44,{1})),0)))))</f>
        <v>0</v>
      </c>
      <c r="K44" s="150">
        <f t="shared" si="2"/>
        <v>0</v>
      </c>
      <c r="L44" s="71"/>
      <c r="M44" s="71"/>
      <c r="N44" s="71"/>
      <c r="O44" s="71"/>
      <c r="P44" s="71"/>
      <c r="Q44" s="71"/>
      <c r="R44" s="71"/>
      <c r="S44" s="71"/>
      <c r="T44" s="163"/>
    </row>
    <row r="45" spans="2:20" ht="12" x14ac:dyDescent="0.2">
      <c r="B45" s="69"/>
      <c r="C45" s="171"/>
      <c r="D45" s="126"/>
      <c r="E45" s="70"/>
      <c r="F45" s="148" t="str">
        <f>IFERROR(VLOOKUP(D45,BD!$B:$D,2,FALSE),"")</f>
        <v/>
      </c>
      <c r="G45" s="148" t="str">
        <f>IFERROR(VLOOKUP(E45,BD!$B:$D,2,FALSE),"")</f>
        <v/>
      </c>
      <c r="H45" s="165" t="str">
        <f>IFERROR(VLOOKUP(D45,BD!$B:$D,3,FALSE),"")</f>
        <v/>
      </c>
      <c r="I45" s="165" t="str">
        <f>IFERROR(VLOOKUP(E45,BD!$B:$D,3,FALSE),"")</f>
        <v/>
      </c>
      <c r="J45" s="149">
        <f>IF(COUNT(L45:T45)&gt;=5,SUM(LARGE(L45:T45,{1,2,3,4,5})),IF(COUNT(L45:T45)=4,SUM(LARGE(L45:T45,{1,2,3,4})),IF(COUNT(L45:T45)=3,SUM(LARGE(L45:T45,{1,2,3})),IF(COUNT(L45:T45)=2,SUM(LARGE(L45:T45,{1,2})),IF(COUNT(L45:T45)=1,SUM(LARGE(L45:T45,{1})),0)))))</f>
        <v>0</v>
      </c>
      <c r="K45" s="150">
        <f t="shared" si="2"/>
        <v>0</v>
      </c>
      <c r="L45" s="71"/>
      <c r="M45" s="71"/>
      <c r="N45" s="71"/>
      <c r="O45" s="71"/>
      <c r="P45" s="71"/>
      <c r="Q45" s="71"/>
      <c r="R45" s="71"/>
      <c r="S45" s="71"/>
      <c r="T45" s="163"/>
    </row>
    <row r="46" spans="2:20" ht="12" x14ac:dyDescent="0.2">
      <c r="B46" s="69"/>
      <c r="C46" s="171"/>
      <c r="D46" s="126"/>
      <c r="E46" s="70"/>
      <c r="F46" s="148" t="str">
        <f>IFERROR(VLOOKUP(D46,BD!$B:$D,2,FALSE),"")</f>
        <v/>
      </c>
      <c r="G46" s="148" t="str">
        <f>IFERROR(VLOOKUP(E46,BD!$B:$D,2,FALSE),"")</f>
        <v/>
      </c>
      <c r="H46" s="165" t="str">
        <f>IFERROR(VLOOKUP(D46,BD!$B:$D,3,FALSE),"")</f>
        <v/>
      </c>
      <c r="I46" s="165" t="str">
        <f>IFERROR(VLOOKUP(E46,BD!$B:$D,3,FALSE),"")</f>
        <v/>
      </c>
      <c r="J46" s="149">
        <f>IF(COUNT(L46:T46)&gt;=5,SUM(LARGE(L46:T46,{1,2,3,4,5})),IF(COUNT(L46:T46)=4,SUM(LARGE(L46:T46,{1,2,3,4})),IF(COUNT(L46:T46)=3,SUM(LARGE(L46:T46,{1,2,3})),IF(COUNT(L46:T46)=2,SUM(LARGE(L46:T46,{1,2})),IF(COUNT(L46:T46)=1,SUM(LARGE(L46:T46,{1})),0)))))</f>
        <v>0</v>
      </c>
      <c r="K46" s="150">
        <f t="shared" si="2"/>
        <v>0</v>
      </c>
      <c r="L46" s="71"/>
      <c r="M46" s="71"/>
      <c r="N46" s="71"/>
      <c r="O46" s="71"/>
      <c r="P46" s="71"/>
      <c r="Q46" s="71"/>
      <c r="R46" s="71"/>
      <c r="S46" s="71"/>
      <c r="T46" s="163"/>
    </row>
    <row r="47" spans="2:20" ht="12" x14ac:dyDescent="0.2">
      <c r="B47" s="69"/>
      <c r="C47" s="171"/>
      <c r="D47" s="126"/>
      <c r="E47" s="70"/>
      <c r="F47" s="148" t="str">
        <f>IFERROR(VLOOKUP(D47,BD!$B:$D,2,FALSE),"")</f>
        <v/>
      </c>
      <c r="G47" s="148" t="str">
        <f>IFERROR(VLOOKUP(E47,BD!$B:$D,2,FALSE),"")</f>
        <v/>
      </c>
      <c r="H47" s="165" t="str">
        <f>IFERROR(VLOOKUP(D47,BD!$B:$D,3,FALSE),"")</f>
        <v/>
      </c>
      <c r="I47" s="165" t="str">
        <f>IFERROR(VLOOKUP(E47,BD!$B:$D,3,FALSE),"")</f>
        <v/>
      </c>
      <c r="J47" s="149">
        <f>IF(COUNT(L47:T47)&gt;=5,SUM(LARGE(L47:T47,{1,2,3,4,5})),IF(COUNT(L47:T47)=4,SUM(LARGE(L47:T47,{1,2,3,4})),IF(COUNT(L47:T47)=3,SUM(LARGE(L47:T47,{1,2,3})),IF(COUNT(L47:T47)=2,SUM(LARGE(L47:T47,{1,2})),IF(COUNT(L47:T47)=1,SUM(LARGE(L47:T47,{1})),0)))))</f>
        <v>0</v>
      </c>
      <c r="K47" s="150">
        <f t="shared" si="2"/>
        <v>0</v>
      </c>
      <c r="L47" s="71"/>
      <c r="M47" s="71"/>
      <c r="N47" s="71"/>
      <c r="O47" s="71"/>
      <c r="P47" s="71"/>
      <c r="Q47" s="71"/>
      <c r="R47" s="71"/>
      <c r="S47" s="71"/>
      <c r="T47" s="163"/>
    </row>
    <row r="48" spans="2:20" ht="12" x14ac:dyDescent="0.2">
      <c r="B48" s="69"/>
      <c r="C48" s="171"/>
      <c r="D48" s="126"/>
      <c r="E48" s="70"/>
      <c r="F48" s="148" t="str">
        <f>IFERROR(VLOOKUP(D48,BD!$B:$D,2,FALSE),"")</f>
        <v/>
      </c>
      <c r="G48" s="148" t="str">
        <f>IFERROR(VLOOKUP(E48,BD!$B:$D,2,FALSE),"")</f>
        <v/>
      </c>
      <c r="H48" s="165" t="str">
        <f>IFERROR(VLOOKUP(D48,BD!$B:$D,3,FALSE),"")</f>
        <v/>
      </c>
      <c r="I48" s="165" t="str">
        <f>IFERROR(VLOOKUP(E48,BD!$B:$D,3,FALSE),"")</f>
        <v/>
      </c>
      <c r="J48" s="149">
        <f>IF(COUNT(L48:T48)&gt;=5,SUM(LARGE(L48:T48,{1,2,3,4,5})),IF(COUNT(L48:T48)=4,SUM(LARGE(L48:T48,{1,2,3,4})),IF(COUNT(L48:T48)=3,SUM(LARGE(L48:T48,{1,2,3})),IF(COUNT(L48:T48)=2,SUM(LARGE(L48:T48,{1,2})),IF(COUNT(L48:T48)=1,SUM(LARGE(L48:T48,{1})),0)))))</f>
        <v>0</v>
      </c>
      <c r="K48" s="150">
        <f t="shared" si="2"/>
        <v>0</v>
      </c>
      <c r="L48" s="71"/>
      <c r="M48" s="71"/>
      <c r="N48" s="71"/>
      <c r="O48" s="71"/>
      <c r="P48" s="71"/>
      <c r="Q48" s="71"/>
      <c r="R48" s="71"/>
      <c r="S48" s="71"/>
      <c r="T48" s="163"/>
    </row>
    <row r="49" spans="2:20" ht="12" x14ac:dyDescent="0.2">
      <c r="B49" s="69"/>
      <c r="C49" s="171"/>
      <c r="D49" s="126"/>
      <c r="E49" s="70"/>
      <c r="F49" s="148" t="str">
        <f>IFERROR(VLOOKUP(D49,BD!$B:$D,2,FALSE),"")</f>
        <v/>
      </c>
      <c r="G49" s="148" t="str">
        <f>IFERROR(VLOOKUP(E49,BD!$B:$D,2,FALSE),"")</f>
        <v/>
      </c>
      <c r="H49" s="165" t="str">
        <f>IFERROR(VLOOKUP(D49,BD!$B:$D,3,FALSE),"")</f>
        <v/>
      </c>
      <c r="I49" s="165" t="str">
        <f>IFERROR(VLOOKUP(E49,BD!$B:$D,3,FALSE),"")</f>
        <v/>
      </c>
      <c r="J49" s="149">
        <f>IF(COUNT(L49:T49)&gt;=5,SUM(LARGE(L49:T49,{1,2,3,4,5})),IF(COUNT(L49:T49)=4,SUM(LARGE(L49:T49,{1,2,3,4})),IF(COUNT(L49:T49)=3,SUM(LARGE(L49:T49,{1,2,3})),IF(COUNT(L49:T49)=2,SUM(LARGE(L49:T49,{1,2})),IF(COUNT(L49:T49)=1,SUM(LARGE(L49:T49,{1})),0)))))</f>
        <v>0</v>
      </c>
      <c r="K49" s="150">
        <f t="shared" si="2"/>
        <v>0</v>
      </c>
      <c r="L49" s="71"/>
      <c r="M49" s="71"/>
      <c r="N49" s="71"/>
      <c r="O49" s="71"/>
      <c r="P49" s="71"/>
      <c r="Q49" s="71"/>
      <c r="R49" s="71"/>
      <c r="S49" s="71"/>
      <c r="T49" s="163"/>
    </row>
    <row r="50" spans="2:20" ht="12" x14ac:dyDescent="0.2">
      <c r="B50" s="69"/>
      <c r="C50" s="171"/>
      <c r="D50" s="126"/>
      <c r="E50" s="70"/>
      <c r="F50" s="148" t="str">
        <f>IFERROR(VLOOKUP(D50,BD!$B:$D,2,FALSE),"")</f>
        <v/>
      </c>
      <c r="G50" s="148" t="str">
        <f>IFERROR(VLOOKUP(E50,BD!$B:$D,2,FALSE),"")</f>
        <v/>
      </c>
      <c r="H50" s="165" t="str">
        <f>IFERROR(VLOOKUP(D50,BD!$B:$D,3,FALSE),"")</f>
        <v/>
      </c>
      <c r="I50" s="165" t="str">
        <f>IFERROR(VLOOKUP(E50,BD!$B:$D,3,FALSE),"")</f>
        <v/>
      </c>
      <c r="J50" s="149">
        <f>IF(COUNT(L50:T50)&gt;=5,SUM(LARGE(L50:T50,{1,2,3,4,5})),IF(COUNT(L50:T50)=4,SUM(LARGE(L50:T50,{1,2,3,4})),IF(COUNT(L50:T50)=3,SUM(LARGE(L50:T50,{1,2,3})),IF(COUNT(L50:T50)=2,SUM(LARGE(L50:T50,{1,2})),IF(COUNT(L50:T50)=1,SUM(LARGE(L50:T50,{1})),0)))))</f>
        <v>0</v>
      </c>
      <c r="K50" s="150">
        <f t="shared" si="2"/>
        <v>0</v>
      </c>
      <c r="L50" s="71"/>
      <c r="M50" s="71"/>
      <c r="N50" s="71"/>
      <c r="O50" s="71"/>
      <c r="P50" s="71"/>
      <c r="Q50" s="71"/>
      <c r="R50" s="71"/>
      <c r="S50" s="71"/>
      <c r="T50" s="163"/>
    </row>
    <row r="51" spans="2:20" ht="12" x14ac:dyDescent="0.2">
      <c r="B51" s="69"/>
      <c r="C51" s="171"/>
      <c r="D51" s="126"/>
      <c r="E51" s="70"/>
      <c r="F51" s="148" t="str">
        <f>IFERROR(VLOOKUP(D51,BD!$B:$D,2,FALSE),"")</f>
        <v/>
      </c>
      <c r="G51" s="148" t="str">
        <f>IFERROR(VLOOKUP(E51,BD!$B:$D,2,FALSE),"")</f>
        <v/>
      </c>
      <c r="H51" s="165" t="str">
        <f>IFERROR(VLOOKUP(D51,BD!$B:$D,3,FALSE),"")</f>
        <v/>
      </c>
      <c r="I51" s="165" t="str">
        <f>IFERROR(VLOOKUP(E51,BD!$B:$D,3,FALSE),"")</f>
        <v/>
      </c>
      <c r="J51" s="149">
        <f>IF(COUNT(L51:T51)&gt;=5,SUM(LARGE(L51:T51,{1,2,3,4,5})),IF(COUNT(L51:T51)=4,SUM(LARGE(L51:T51,{1,2,3,4})),IF(COUNT(L51:T51)=3,SUM(LARGE(L51:T51,{1,2,3})),IF(COUNT(L51:T51)=2,SUM(LARGE(L51:T51,{1,2})),IF(COUNT(L51:T51)=1,SUM(LARGE(L51:T51,{1})),0)))))</f>
        <v>0</v>
      </c>
      <c r="K51" s="150">
        <f t="shared" si="2"/>
        <v>0</v>
      </c>
      <c r="L51" s="71"/>
      <c r="M51" s="71"/>
      <c r="N51" s="71"/>
      <c r="O51" s="71"/>
      <c r="P51" s="71"/>
      <c r="Q51" s="71"/>
      <c r="R51" s="71"/>
      <c r="S51" s="71"/>
      <c r="T51" s="163"/>
    </row>
    <row r="52" spans="2:20" ht="12" x14ac:dyDescent="0.2">
      <c r="B52" s="69"/>
      <c r="C52" s="171"/>
      <c r="D52" s="126"/>
      <c r="E52" s="70"/>
      <c r="F52" s="148" t="str">
        <f>IFERROR(VLOOKUP(D52,BD!$B:$D,2,FALSE),"")</f>
        <v/>
      </c>
      <c r="G52" s="148" t="str">
        <f>IFERROR(VLOOKUP(E52,BD!$B:$D,2,FALSE),"")</f>
        <v/>
      </c>
      <c r="H52" s="165" t="str">
        <f>IFERROR(VLOOKUP(D52,BD!$B:$D,3,FALSE),"")</f>
        <v/>
      </c>
      <c r="I52" s="165" t="str">
        <f>IFERROR(VLOOKUP(E52,BD!$B:$D,3,FALSE),"")</f>
        <v/>
      </c>
      <c r="J52" s="149">
        <f>IF(COUNT(L52:T52)&gt;=5,SUM(LARGE(L52:T52,{1,2,3,4,5})),IF(COUNT(L52:T52)=4,SUM(LARGE(L52:T52,{1,2,3,4})),IF(COUNT(L52:T52)=3,SUM(LARGE(L52:T52,{1,2,3})),IF(COUNT(L52:T52)=2,SUM(LARGE(L52:T52,{1,2})),IF(COUNT(L52:T52)=1,SUM(LARGE(L52:T52,{1})),0)))))</f>
        <v>0</v>
      </c>
      <c r="K52" s="150">
        <f t="shared" si="2"/>
        <v>0</v>
      </c>
      <c r="L52" s="71"/>
      <c r="M52" s="71"/>
      <c r="N52" s="71"/>
      <c r="O52" s="71"/>
      <c r="P52" s="71"/>
      <c r="Q52" s="71"/>
      <c r="R52" s="71"/>
      <c r="S52" s="71"/>
      <c r="T52" s="163"/>
    </row>
    <row r="53" spans="2:20" ht="12" x14ac:dyDescent="0.2">
      <c r="B53" s="69"/>
      <c r="C53" s="171"/>
      <c r="D53" s="126"/>
      <c r="E53" s="70"/>
      <c r="F53" s="148" t="str">
        <f>IFERROR(VLOOKUP(D53,BD!$B:$D,2,FALSE),"")</f>
        <v/>
      </c>
      <c r="G53" s="148" t="str">
        <f>IFERROR(VLOOKUP(E53,BD!$B:$D,2,FALSE),"")</f>
        <v/>
      </c>
      <c r="H53" s="165" t="str">
        <f>IFERROR(VLOOKUP(D53,BD!$B:$D,3,FALSE),"")</f>
        <v/>
      </c>
      <c r="I53" s="165" t="str">
        <f>IFERROR(VLOOKUP(E53,BD!$B:$D,3,FALSE),"")</f>
        <v/>
      </c>
      <c r="J53" s="149">
        <f>IF(COUNT(L53:T53)&gt;=5,SUM(LARGE(L53:T53,{1,2,3,4,5})),IF(COUNT(L53:T53)=4,SUM(LARGE(L53:T53,{1,2,3,4})),IF(COUNT(L53:T53)=3,SUM(LARGE(L53:T53,{1,2,3})),IF(COUNT(L53:T53)=2,SUM(LARGE(L53:T53,{1,2})),IF(COUNT(L53:T53)=1,SUM(LARGE(L53:T53,{1})),0)))))</f>
        <v>0</v>
      </c>
      <c r="K53" s="150">
        <f t="shared" si="2"/>
        <v>0</v>
      </c>
      <c r="L53" s="71"/>
      <c r="M53" s="71"/>
      <c r="N53" s="71"/>
      <c r="O53" s="71"/>
      <c r="P53" s="71"/>
      <c r="Q53" s="71"/>
      <c r="R53" s="71"/>
      <c r="S53" s="71"/>
      <c r="T53" s="163"/>
    </row>
    <row r="54" spans="2:20" ht="12" x14ac:dyDescent="0.2">
      <c r="B54" s="69"/>
      <c r="C54" s="171"/>
      <c r="D54" s="126"/>
      <c r="E54" s="70"/>
      <c r="F54" s="148" t="str">
        <f>IFERROR(VLOOKUP(D54,BD!$B:$D,2,FALSE),"")</f>
        <v/>
      </c>
      <c r="G54" s="148" t="str">
        <f>IFERROR(VLOOKUP(E54,BD!$B:$D,2,FALSE),"")</f>
        <v/>
      </c>
      <c r="H54" s="165" t="str">
        <f>IFERROR(VLOOKUP(D54,BD!$B:$D,3,FALSE),"")</f>
        <v/>
      </c>
      <c r="I54" s="165" t="str">
        <f>IFERROR(VLOOKUP(E54,BD!$B:$D,3,FALSE),"")</f>
        <v/>
      </c>
      <c r="J54" s="149">
        <f>IF(COUNT(L54:T54)&gt;=5,SUM(LARGE(L54:T54,{1,2,3,4,5})),IF(COUNT(L54:T54)=4,SUM(LARGE(L54:T54,{1,2,3,4})),IF(COUNT(L54:T54)=3,SUM(LARGE(L54:T54,{1,2,3})),IF(COUNT(L54:T54)=2,SUM(LARGE(L54:T54,{1,2})),IF(COUNT(L54:T54)=1,SUM(LARGE(L54:T54,{1})),0)))))</f>
        <v>0</v>
      </c>
      <c r="K54" s="150">
        <f t="shared" si="2"/>
        <v>0</v>
      </c>
      <c r="L54" s="71"/>
      <c r="M54" s="71"/>
      <c r="N54" s="71"/>
      <c r="O54" s="71"/>
      <c r="P54" s="71"/>
      <c r="Q54" s="71"/>
      <c r="R54" s="71"/>
      <c r="S54" s="71"/>
      <c r="T54" s="163"/>
    </row>
    <row r="55" spans="2:20" ht="12" x14ac:dyDescent="0.2">
      <c r="B55" s="69"/>
      <c r="C55" s="171"/>
      <c r="D55" s="126"/>
      <c r="E55" s="70"/>
      <c r="F55" s="148" t="str">
        <f>IFERROR(VLOOKUP(D55,BD!$B:$D,2,FALSE),"")</f>
        <v/>
      </c>
      <c r="G55" s="148" t="str">
        <f>IFERROR(VLOOKUP(E55,BD!$B:$D,2,FALSE),"")</f>
        <v/>
      </c>
      <c r="H55" s="165" t="str">
        <f>IFERROR(VLOOKUP(D55,BD!$B:$D,3,FALSE),"")</f>
        <v/>
      </c>
      <c r="I55" s="165" t="str">
        <f>IFERROR(VLOOKUP(E55,BD!$B:$D,3,FALSE),"")</f>
        <v/>
      </c>
      <c r="J55" s="149">
        <f>IF(COUNT(L55:T55)&gt;=5,SUM(LARGE(L55:T55,{1,2,3,4,5})),IF(COUNT(L55:T55)=4,SUM(LARGE(L55:T55,{1,2,3,4})),IF(COUNT(L55:T55)=3,SUM(LARGE(L55:T55,{1,2,3})),IF(COUNT(L55:T55)=2,SUM(LARGE(L55:T55,{1,2})),IF(COUNT(L55:T55)=1,SUM(LARGE(L55:T55,{1})),0)))))</f>
        <v>0</v>
      </c>
      <c r="K55" s="150">
        <f t="shared" si="2"/>
        <v>0</v>
      </c>
      <c r="L55" s="71"/>
      <c r="M55" s="71"/>
      <c r="N55" s="71"/>
      <c r="O55" s="71"/>
      <c r="P55" s="71"/>
      <c r="Q55" s="71"/>
      <c r="R55" s="71"/>
      <c r="S55" s="71"/>
      <c r="T55" s="163"/>
    </row>
    <row r="56" spans="2:20" ht="12" x14ac:dyDescent="0.2">
      <c r="B56" s="69"/>
      <c r="C56" s="171"/>
      <c r="D56" s="126"/>
      <c r="E56" s="70"/>
      <c r="F56" s="148" t="str">
        <f>IFERROR(VLOOKUP(D56,BD!$B:$D,2,FALSE),"")</f>
        <v/>
      </c>
      <c r="G56" s="148" t="str">
        <f>IFERROR(VLOOKUP(E56,BD!$B:$D,2,FALSE),"")</f>
        <v/>
      </c>
      <c r="H56" s="165" t="str">
        <f>IFERROR(VLOOKUP(D56,BD!$B:$D,3,FALSE),"")</f>
        <v/>
      </c>
      <c r="I56" s="165" t="str">
        <f>IFERROR(VLOOKUP(E56,BD!$B:$D,3,FALSE),"")</f>
        <v/>
      </c>
      <c r="J56" s="149">
        <f>IF(COUNT(L56:T56)&gt;=5,SUM(LARGE(L56:T56,{1,2,3,4,5})),IF(COUNT(L56:T56)=4,SUM(LARGE(L56:T56,{1,2,3,4})),IF(COUNT(L56:T56)=3,SUM(LARGE(L56:T56,{1,2,3})),IF(COUNT(L56:T56)=2,SUM(LARGE(L56:T56,{1,2})),IF(COUNT(L56:T56)=1,SUM(LARGE(L56:T56,{1})),0)))))</f>
        <v>0</v>
      </c>
      <c r="K56" s="150">
        <f t="shared" si="2"/>
        <v>0</v>
      </c>
      <c r="L56" s="71"/>
      <c r="M56" s="71"/>
      <c r="N56" s="71"/>
      <c r="O56" s="71"/>
      <c r="P56" s="71"/>
      <c r="Q56" s="71"/>
      <c r="R56" s="71"/>
      <c r="S56" s="71"/>
      <c r="T56" s="163"/>
    </row>
    <row r="57" spans="2:20" ht="12" x14ac:dyDescent="0.2">
      <c r="B57" s="69"/>
      <c r="C57" s="171"/>
      <c r="D57" s="126"/>
      <c r="E57" s="70"/>
      <c r="F57" s="148" t="str">
        <f>IFERROR(VLOOKUP(D57,BD!$B:$D,2,FALSE),"")</f>
        <v/>
      </c>
      <c r="G57" s="148" t="str">
        <f>IFERROR(VLOOKUP(E57,BD!$B:$D,2,FALSE),"")</f>
        <v/>
      </c>
      <c r="H57" s="165" t="str">
        <f>IFERROR(VLOOKUP(D57,BD!$B:$D,3,FALSE),"")</f>
        <v/>
      </c>
      <c r="I57" s="165" t="str">
        <f>IFERROR(VLOOKUP(E57,BD!$B:$D,3,FALSE),"")</f>
        <v/>
      </c>
      <c r="J57" s="149">
        <f>IF(COUNT(L57:T57)&gt;=5,SUM(LARGE(L57:T57,{1,2,3,4,5})),IF(COUNT(L57:T57)=4,SUM(LARGE(L57:T57,{1,2,3,4})),IF(COUNT(L57:T57)=3,SUM(LARGE(L57:T57,{1,2,3})),IF(COUNT(L57:T57)=2,SUM(LARGE(L57:T57,{1,2})),IF(COUNT(L57:T57)=1,SUM(LARGE(L57:T57,{1})),0)))))</f>
        <v>0</v>
      </c>
      <c r="K57" s="150">
        <f t="shared" si="2"/>
        <v>0</v>
      </c>
      <c r="L57" s="71"/>
      <c r="M57" s="71"/>
      <c r="N57" s="71"/>
      <c r="O57" s="71"/>
      <c r="P57" s="71"/>
      <c r="Q57" s="71"/>
      <c r="R57" s="71"/>
      <c r="S57" s="71"/>
      <c r="T57" s="163"/>
    </row>
    <row r="58" spans="2:20" ht="12" x14ac:dyDescent="0.2">
      <c r="B58" s="69"/>
      <c r="C58" s="171"/>
      <c r="D58" s="126"/>
      <c r="E58" s="70"/>
      <c r="F58" s="148" t="str">
        <f>IFERROR(VLOOKUP(D58,BD!$B:$D,2,FALSE),"")</f>
        <v/>
      </c>
      <c r="G58" s="148" t="str">
        <f>IFERROR(VLOOKUP(E58,BD!$B:$D,2,FALSE),"")</f>
        <v/>
      </c>
      <c r="H58" s="165" t="str">
        <f>IFERROR(VLOOKUP(D58,BD!$B:$D,3,FALSE),"")</f>
        <v/>
      </c>
      <c r="I58" s="165" t="str">
        <f>IFERROR(VLOOKUP(E58,BD!$B:$D,3,FALSE),"")</f>
        <v/>
      </c>
      <c r="J58" s="149">
        <f>IF(COUNT(L58:T58)&gt;=5,SUM(LARGE(L58:T58,{1,2,3,4,5})),IF(COUNT(L58:T58)=4,SUM(LARGE(L58:T58,{1,2,3,4})),IF(COUNT(L58:T58)=3,SUM(LARGE(L58:T58,{1,2,3})),IF(COUNT(L58:T58)=2,SUM(LARGE(L58:T58,{1,2})),IF(COUNT(L58:T58)=1,SUM(LARGE(L58:T58,{1})),0)))))</f>
        <v>0</v>
      </c>
      <c r="K58" s="150">
        <f t="shared" si="2"/>
        <v>0</v>
      </c>
      <c r="L58" s="71"/>
      <c r="M58" s="71"/>
      <c r="N58" s="71"/>
      <c r="O58" s="71"/>
      <c r="P58" s="71"/>
      <c r="Q58" s="71"/>
      <c r="R58" s="71"/>
      <c r="S58" s="71"/>
      <c r="T58" s="163"/>
    </row>
    <row r="59" spans="2:20" ht="12" x14ac:dyDescent="0.2">
      <c r="B59" s="69"/>
      <c r="C59" s="171"/>
      <c r="D59" s="126"/>
      <c r="E59" s="70"/>
      <c r="F59" s="148" t="str">
        <f>IFERROR(VLOOKUP(D59,BD!$B:$D,2,FALSE),"")</f>
        <v/>
      </c>
      <c r="G59" s="148" t="str">
        <f>IFERROR(VLOOKUP(E59,BD!$B:$D,2,FALSE),"")</f>
        <v/>
      </c>
      <c r="H59" s="165" t="str">
        <f>IFERROR(VLOOKUP(D59,BD!$B:$D,3,FALSE),"")</f>
        <v/>
      </c>
      <c r="I59" s="165" t="str">
        <f>IFERROR(VLOOKUP(E59,BD!$B:$D,3,FALSE),"")</f>
        <v/>
      </c>
      <c r="J59" s="149">
        <f>IF(COUNT(L59:T59)&gt;=5,SUM(LARGE(L59:T59,{1,2,3,4,5})),IF(COUNT(L59:T59)=4,SUM(LARGE(L59:T59,{1,2,3,4})),IF(COUNT(L59:T59)=3,SUM(LARGE(L59:T59,{1,2,3})),IF(COUNT(L59:T59)=2,SUM(LARGE(L59:T59,{1,2})),IF(COUNT(L59:T59)=1,SUM(LARGE(L59:T59,{1})),0)))))</f>
        <v>0</v>
      </c>
      <c r="K59" s="150">
        <f t="shared" si="2"/>
        <v>0</v>
      </c>
      <c r="L59" s="71"/>
      <c r="M59" s="71"/>
      <c r="N59" s="71"/>
      <c r="O59" s="71"/>
      <c r="P59" s="71"/>
      <c r="Q59" s="71"/>
      <c r="R59" s="71"/>
      <c r="S59" s="71"/>
      <c r="T59" s="163"/>
    </row>
    <row r="60" spans="2:20" ht="12" x14ac:dyDescent="0.2">
      <c r="B60" s="69"/>
      <c r="C60" s="171"/>
      <c r="D60" s="126"/>
      <c r="E60" s="70"/>
      <c r="F60" s="148" t="str">
        <f>IFERROR(VLOOKUP(D60,BD!$B:$D,2,FALSE),"")</f>
        <v/>
      </c>
      <c r="G60" s="148" t="str">
        <f>IFERROR(VLOOKUP(E60,BD!$B:$D,2,FALSE),"")</f>
        <v/>
      </c>
      <c r="H60" s="165" t="str">
        <f>IFERROR(VLOOKUP(D60,BD!$B:$D,3,FALSE),"")</f>
        <v/>
      </c>
      <c r="I60" s="165" t="str">
        <f>IFERROR(VLOOKUP(E60,BD!$B:$D,3,FALSE),"")</f>
        <v/>
      </c>
      <c r="J60" s="149">
        <f>IF(COUNT(L60:T60)&gt;=5,SUM(LARGE(L60:T60,{1,2,3,4,5})),IF(COUNT(L60:T60)=4,SUM(LARGE(L60:T60,{1,2,3,4})),IF(COUNT(L60:T60)=3,SUM(LARGE(L60:T60,{1,2,3})),IF(COUNT(L60:T60)=2,SUM(LARGE(L60:T60,{1,2})),IF(COUNT(L60:T60)=1,SUM(LARGE(L60:T60,{1})),0)))))</f>
        <v>0</v>
      </c>
      <c r="K60" s="150">
        <f t="shared" si="2"/>
        <v>0</v>
      </c>
      <c r="L60" s="71"/>
      <c r="M60" s="71"/>
      <c r="N60" s="71"/>
      <c r="O60" s="71"/>
      <c r="P60" s="71"/>
      <c r="Q60" s="71"/>
      <c r="R60" s="71"/>
      <c r="S60" s="71"/>
      <c r="T60" s="163"/>
    </row>
    <row r="61" spans="2:20" ht="12" x14ac:dyDescent="0.2">
      <c r="B61" s="69"/>
      <c r="C61" s="171"/>
      <c r="D61" s="126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65" t="str">
        <f>IFERROR(VLOOKUP(D61,BD!$B:$D,3,FALSE),"")</f>
        <v/>
      </c>
      <c r="I61" s="165" t="str">
        <f>IFERROR(VLOOKUP(E61,BD!$B:$D,3,FALSE),"")</f>
        <v/>
      </c>
      <c r="J61" s="149">
        <f>IF(COUNT(L61:T61)&gt;=5,SUM(LARGE(L61:T61,{1,2,3,4,5})),IF(COUNT(L61:T61)=4,SUM(LARGE(L61:T61,{1,2,3,4})),IF(COUNT(L61:T61)=3,SUM(LARGE(L61:T61,{1,2,3})),IF(COUNT(L61:T61)=2,SUM(LARGE(L61:T61,{1,2})),IF(COUNT(L61:T61)=1,SUM(LARGE(L61:T61,{1})),0)))))</f>
        <v>0</v>
      </c>
      <c r="K61" s="150">
        <f t="shared" si="2"/>
        <v>0</v>
      </c>
      <c r="L61" s="71"/>
      <c r="M61" s="71"/>
      <c r="N61" s="71"/>
      <c r="O61" s="71"/>
      <c r="P61" s="71"/>
      <c r="Q61" s="71"/>
      <c r="R61" s="71"/>
      <c r="S61" s="71"/>
      <c r="T61" s="163"/>
    </row>
    <row r="62" spans="2:20" ht="12" x14ac:dyDescent="0.2">
      <c r="B62" s="69"/>
      <c r="C62" s="171"/>
      <c r="D62" s="126"/>
      <c r="E62" s="70"/>
      <c r="F62" s="148" t="str">
        <f>IFERROR(VLOOKUP(D62,BD!$B:$D,2,FALSE),"")</f>
        <v/>
      </c>
      <c r="G62" s="148" t="str">
        <f>IFERROR(VLOOKUP(E62,BD!$B:$D,2,FALSE),"")</f>
        <v/>
      </c>
      <c r="H62" s="165" t="str">
        <f>IFERROR(VLOOKUP(D62,BD!$B:$D,3,FALSE),"")</f>
        <v/>
      </c>
      <c r="I62" s="165" t="str">
        <f>IFERROR(VLOOKUP(E62,BD!$B:$D,3,FALSE),"")</f>
        <v/>
      </c>
      <c r="J62" s="149">
        <f>IF(COUNT(L62:T62)&gt;=5,SUM(LARGE(L62:T62,{1,2,3,4,5})),IF(COUNT(L62:T62)=4,SUM(LARGE(L62:T62,{1,2,3,4})),IF(COUNT(L62:T62)=3,SUM(LARGE(L62:T62,{1,2,3})),IF(COUNT(L62:T62)=2,SUM(LARGE(L62:T62,{1,2})),IF(COUNT(L62:T62)=1,SUM(LARGE(L62:T62,{1})),0)))))</f>
        <v>0</v>
      </c>
      <c r="K62" s="150">
        <f t="shared" si="2"/>
        <v>0</v>
      </c>
      <c r="L62" s="71"/>
      <c r="M62" s="71"/>
      <c r="N62" s="71"/>
      <c r="O62" s="71"/>
      <c r="P62" s="71"/>
      <c r="Q62" s="71"/>
      <c r="R62" s="71"/>
      <c r="S62" s="71"/>
      <c r="T62" s="163"/>
    </row>
    <row r="63" spans="2:20" ht="12" x14ac:dyDescent="0.2">
      <c r="B63" s="69"/>
      <c r="C63" s="171"/>
      <c r="D63" s="126"/>
      <c r="E63" s="70"/>
      <c r="F63" s="148" t="str">
        <f>IFERROR(VLOOKUP(D63,BD!$B:$D,2,FALSE),"")</f>
        <v/>
      </c>
      <c r="G63" s="148" t="str">
        <f>IFERROR(VLOOKUP(E63,BD!$B:$D,2,FALSE),"")</f>
        <v/>
      </c>
      <c r="H63" s="165" t="str">
        <f>IFERROR(VLOOKUP(D63,BD!$B:$D,3,FALSE),"")</f>
        <v/>
      </c>
      <c r="I63" s="165" t="str">
        <f>IFERROR(VLOOKUP(E63,BD!$B:$D,3,FALSE),"")</f>
        <v/>
      </c>
      <c r="J63" s="149">
        <f>IF(COUNT(L63:T63)&gt;=5,SUM(LARGE(L63:T63,{1,2,3,4,5})),IF(COUNT(L63:T63)=4,SUM(LARGE(L63:T63,{1,2,3,4})),IF(COUNT(L63:T63)=3,SUM(LARGE(L63:T63,{1,2,3})),IF(COUNT(L63:T63)=2,SUM(LARGE(L63:T63,{1,2})),IF(COUNT(L63:T63)=1,SUM(LARGE(L63:T63,{1})),0)))))</f>
        <v>0</v>
      </c>
      <c r="K63" s="150">
        <f t="shared" si="2"/>
        <v>0</v>
      </c>
      <c r="L63" s="71"/>
      <c r="M63" s="71"/>
      <c r="N63" s="71"/>
      <c r="O63" s="71"/>
      <c r="P63" s="71"/>
      <c r="Q63" s="71"/>
      <c r="R63" s="71"/>
      <c r="S63" s="71"/>
      <c r="T63" s="163"/>
    </row>
    <row r="64" spans="2:20" ht="12" x14ac:dyDescent="0.2">
      <c r="B64" s="69"/>
      <c r="C64" s="171"/>
      <c r="D64" s="126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65" t="str">
        <f>IFERROR(VLOOKUP(D64,BD!$B:$D,3,FALSE),"")</f>
        <v/>
      </c>
      <c r="I64" s="165" t="str">
        <f>IFERROR(VLOOKUP(E64,BD!$B:$D,3,FALSE),"")</f>
        <v/>
      </c>
      <c r="J64" s="149">
        <f>IF(COUNT(L64:T64)&gt;=5,SUM(LARGE(L64:T64,{1,2,3,4,5})),IF(COUNT(L64:T64)=4,SUM(LARGE(L64:T64,{1,2,3,4})),IF(COUNT(L64:T64)=3,SUM(LARGE(L64:T64,{1,2,3})),IF(COUNT(L64:T64)=2,SUM(LARGE(L64:T64,{1,2})),IF(COUNT(L64:T64)=1,SUM(LARGE(L64:T64,{1})),0)))))</f>
        <v>0</v>
      </c>
      <c r="K64" s="150">
        <f t="shared" si="2"/>
        <v>0</v>
      </c>
      <c r="L64" s="71"/>
      <c r="M64" s="71"/>
      <c r="N64" s="71"/>
      <c r="O64" s="71"/>
      <c r="P64" s="71"/>
      <c r="Q64" s="71"/>
      <c r="R64" s="71"/>
      <c r="S64" s="71"/>
      <c r="T64" s="163"/>
    </row>
    <row r="65" spans="2:20" ht="12" x14ac:dyDescent="0.2">
      <c r="B65" s="69"/>
      <c r="C65" s="171"/>
      <c r="D65" s="126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65" t="str">
        <f>IFERROR(VLOOKUP(D65,BD!$B:$D,3,FALSE),"")</f>
        <v/>
      </c>
      <c r="I65" s="165" t="str">
        <f>IFERROR(VLOOKUP(E65,BD!$B:$D,3,FALSE),"")</f>
        <v/>
      </c>
      <c r="J65" s="149">
        <f>IF(COUNT(L65:T65)&gt;=5,SUM(LARGE(L65:T65,{1,2,3,4,5})),IF(COUNT(L65:T65)=4,SUM(LARGE(L65:T65,{1,2,3,4})),IF(COUNT(L65:T65)=3,SUM(LARGE(L65:T65,{1,2,3})),IF(COUNT(L65:T65)=2,SUM(LARGE(L65:T65,{1,2})),IF(COUNT(L65:T65)=1,SUM(LARGE(L65:T65,{1})),0)))))</f>
        <v>0</v>
      </c>
      <c r="K65" s="150">
        <f t="shared" si="2"/>
        <v>0</v>
      </c>
      <c r="L65" s="71"/>
      <c r="M65" s="71"/>
      <c r="N65" s="71"/>
      <c r="O65" s="71"/>
      <c r="P65" s="71"/>
      <c r="Q65" s="71"/>
      <c r="R65" s="71"/>
      <c r="S65" s="71"/>
      <c r="T65" s="163"/>
    </row>
    <row r="66" spans="2:20" ht="12" x14ac:dyDescent="0.2">
      <c r="B66" s="69"/>
      <c r="C66" s="171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65" t="str">
        <f>IFERROR(VLOOKUP(D66,BD!$B:$D,3,FALSE),"")</f>
        <v/>
      </c>
      <c r="I66" s="165" t="str">
        <f>IFERROR(VLOOKUP(E66,BD!$B:$D,3,FALSE),"")</f>
        <v/>
      </c>
      <c r="J66" s="149">
        <f>IF(COUNT(L66:T66)&gt;=5,SUM(LARGE(L66:T66,{1,2,3,4,5})),IF(COUNT(L66:T66)=4,SUM(LARGE(L66:T66,{1,2,3,4})),IF(COUNT(L66:T66)=3,SUM(LARGE(L66:T66,{1,2,3})),IF(COUNT(L66:T66)=2,SUM(LARGE(L66:T66,{1,2})),IF(COUNT(L66:T66)=1,SUM(LARGE(L66:T66,{1})),0)))))</f>
        <v>0</v>
      </c>
      <c r="K66" s="150">
        <f t="shared" si="2"/>
        <v>0</v>
      </c>
      <c r="L66" s="71"/>
      <c r="M66" s="71"/>
      <c r="N66" s="71"/>
      <c r="O66" s="71"/>
      <c r="P66" s="71"/>
      <c r="Q66" s="71"/>
      <c r="R66" s="71"/>
      <c r="S66" s="71"/>
      <c r="T66" s="163"/>
    </row>
    <row r="67" spans="2:20" ht="12" x14ac:dyDescent="0.2">
      <c r="B67" s="69"/>
      <c r="C67" s="171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65" t="str">
        <f>IFERROR(VLOOKUP(D67,BD!$B:$D,3,FALSE),"")</f>
        <v/>
      </c>
      <c r="I67" s="165" t="str">
        <f>IFERROR(VLOOKUP(E67,BD!$B:$D,3,FALSE),"")</f>
        <v/>
      </c>
      <c r="J67" s="149">
        <f>IF(COUNT(L67:T67)&gt;=5,SUM(LARGE(L67:T67,{1,2,3,4,5})),IF(COUNT(L67:T67)=4,SUM(LARGE(L67:T67,{1,2,3,4})),IF(COUNT(L67:T67)=3,SUM(LARGE(L67:T67,{1,2,3})),IF(COUNT(L67:T67)=2,SUM(LARGE(L67:T67,{1,2})),IF(COUNT(L67:T67)=1,SUM(LARGE(L67:T67,{1})),0)))))</f>
        <v>0</v>
      </c>
      <c r="K67" s="150">
        <f t="shared" si="2"/>
        <v>0</v>
      </c>
      <c r="L67" s="71"/>
      <c r="M67" s="71"/>
      <c r="N67" s="71"/>
      <c r="O67" s="71"/>
      <c r="P67" s="71"/>
      <c r="Q67" s="71"/>
      <c r="R67" s="71"/>
      <c r="S67" s="71"/>
      <c r="T67" s="163"/>
    </row>
    <row r="68" spans="2:20" ht="12" x14ac:dyDescent="0.2">
      <c r="B68" s="69"/>
      <c r="C68" s="171"/>
      <c r="D68" s="126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65" t="str">
        <f>IFERROR(VLOOKUP(D68,BD!$B:$D,3,FALSE),"")</f>
        <v/>
      </c>
      <c r="I68" s="165" t="str">
        <f>IFERROR(VLOOKUP(E68,BD!$B:$D,3,FALSE),"")</f>
        <v/>
      </c>
      <c r="J68" s="149">
        <f>IF(COUNT(L68:T68)&gt;=5,SUM(LARGE(L68:T68,{1,2,3,4,5})),IF(COUNT(L68:T68)=4,SUM(LARGE(L68:T68,{1,2,3,4})),IF(COUNT(L68:T68)=3,SUM(LARGE(L68:T68,{1,2,3})),IF(COUNT(L68:T68)=2,SUM(LARGE(L68:T68,{1,2})),IF(COUNT(L68:T68)=1,SUM(LARGE(L68:T68,{1})),0)))))</f>
        <v>0</v>
      </c>
      <c r="K68" s="150">
        <f t="shared" si="2"/>
        <v>0</v>
      </c>
      <c r="L68" s="71"/>
      <c r="M68" s="71"/>
      <c r="N68" s="71"/>
      <c r="O68" s="71"/>
      <c r="P68" s="71"/>
      <c r="Q68" s="71"/>
      <c r="R68" s="71"/>
      <c r="S68" s="71"/>
      <c r="T68" s="163"/>
    </row>
    <row r="69" spans="2:20" ht="12" x14ac:dyDescent="0.2">
      <c r="B69" s="69"/>
      <c r="C69" s="171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65" t="str">
        <f>IFERROR(VLOOKUP(D69,BD!$B:$D,3,FALSE),"")</f>
        <v/>
      </c>
      <c r="I69" s="165" t="str">
        <f>IFERROR(VLOOKUP(E69,BD!$B:$D,3,FALSE),"")</f>
        <v/>
      </c>
      <c r="J69" s="149">
        <f>IF(COUNT(L69:T69)&gt;=5,SUM(LARGE(L69:T69,{1,2,3,4,5})),IF(COUNT(L69:T69)=4,SUM(LARGE(L69:T69,{1,2,3,4})),IF(COUNT(L69:T69)=3,SUM(LARGE(L69:T69,{1,2,3})),IF(COUNT(L69:T69)=2,SUM(LARGE(L69:T69,{1,2})),IF(COUNT(L69:T69)=1,SUM(LARGE(L69:T69,{1})),0)))))</f>
        <v>0</v>
      </c>
      <c r="K69" s="150">
        <f t="shared" si="2"/>
        <v>0</v>
      </c>
      <c r="L69" s="71"/>
      <c r="M69" s="71"/>
      <c r="N69" s="71"/>
      <c r="O69" s="71"/>
      <c r="P69" s="71"/>
      <c r="Q69" s="71"/>
      <c r="R69" s="71"/>
      <c r="S69" s="71"/>
      <c r="T69" s="163"/>
    </row>
    <row r="70" spans="2:20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74"/>
      <c r="T70" s="163"/>
    </row>
    <row r="71" spans="2:20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30</v>
      </c>
      <c r="N71" s="102">
        <f>SM!J$41</f>
        <v>25</v>
      </c>
      <c r="O71" s="102">
        <f>SM!K$41</f>
        <v>22</v>
      </c>
      <c r="P71" s="102">
        <f>SM!L$41</f>
        <v>10</v>
      </c>
      <c r="Q71" s="102">
        <f>SM!M$41</f>
        <v>6</v>
      </c>
      <c r="R71" s="102">
        <f>SM!N$41</f>
        <v>2</v>
      </c>
      <c r="S71" s="102">
        <f>SM!O$41</f>
        <v>1</v>
      </c>
      <c r="T71" s="164"/>
    </row>
  </sheetData>
  <sheetProtection selectLockedCells="1" selectUnlockedCells="1"/>
  <sortState ref="D10:S40">
    <sortCondition descending="1" ref="J10:J40"/>
    <sortCondition descending="1" ref="K10:K4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71"/>
  <sheetViews>
    <sheetView showGridLines="0" tabSelected="1" topLeftCell="A32" zoomScaleNormal="100" zoomScaleSheetLayoutView="100" workbookViewId="0">
      <selection activeCell="F67" sqref="F67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19" width="8.28515625" style="49" customWidth="1"/>
    <col min="20" max="20" width="1.85546875" style="49" customWidth="1"/>
    <col min="21" max="16384" width="9.28515625" style="49"/>
  </cols>
  <sheetData>
    <row r="2" spans="2:20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</row>
    <row r="3" spans="2:20" ht="12" x14ac:dyDescent="0.2">
      <c r="B3" s="53" t="s">
        <v>24</v>
      </c>
      <c r="D3" s="8">
        <f>SM!D3</f>
        <v>43052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</row>
    <row r="4" spans="2:20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</row>
    <row r="5" spans="2:20" ht="6" customHeight="1" x14ac:dyDescent="0.2">
      <c r="B5" s="57"/>
      <c r="C5" s="58"/>
      <c r="D5" s="58"/>
      <c r="E5" s="58"/>
      <c r="F5" s="192"/>
      <c r="G5" s="192"/>
      <c r="H5" s="193"/>
      <c r="I5" s="193"/>
      <c r="J5" s="194"/>
      <c r="K5" s="195"/>
      <c r="L5" s="61"/>
      <c r="M5" s="61"/>
      <c r="N5" s="61"/>
      <c r="O5" s="61"/>
      <c r="P5" s="61"/>
      <c r="Q5" s="61"/>
      <c r="R5" s="61"/>
      <c r="S5" s="61"/>
      <c r="T5" s="162"/>
    </row>
    <row r="6" spans="2:20" ht="12" customHeight="1" x14ac:dyDescent="0.2">
      <c r="B6" s="178"/>
      <c r="C6" s="222" t="s">
        <v>1</v>
      </c>
      <c r="D6" s="222" t="str">
        <f>DM_S19!D6</f>
        <v>ATLETA 1</v>
      </c>
      <c r="E6" s="232" t="str">
        <f>DM_S19!E6</f>
        <v>ATLETA 2</v>
      </c>
      <c r="F6" s="239" t="str">
        <f>DM_S19!F6</f>
        <v>ENT 1</v>
      </c>
      <c r="G6" s="242" t="str">
        <f>DM_S19!G6</f>
        <v>ENT 2</v>
      </c>
      <c r="H6" s="229" t="s">
        <v>42</v>
      </c>
      <c r="I6" s="229" t="s">
        <v>43</v>
      </c>
      <c r="J6" s="228" t="str">
        <f>DM_S19!J6</f>
        <v>TOTAL RK52</v>
      </c>
      <c r="K6" s="226" t="str">
        <f>DM_S19!K6</f>
        <v>Torneios</v>
      </c>
      <c r="L6" s="167" t="str">
        <f>DM!J6</f>
        <v>4o</v>
      </c>
      <c r="M6" s="167" t="str">
        <f>DM!K6</f>
        <v>1o</v>
      </c>
      <c r="N6" s="167" t="str">
        <f>DM!L6</f>
        <v>1o</v>
      </c>
      <c r="O6" s="167" t="str">
        <f>DM!M6</f>
        <v>2o</v>
      </c>
      <c r="P6" s="167" t="str">
        <f>DM!N6</f>
        <v>3o</v>
      </c>
      <c r="Q6" s="167" t="str">
        <f>DM!O6</f>
        <v>2o</v>
      </c>
      <c r="R6" s="167" t="str">
        <f>DM!P6</f>
        <v>4o</v>
      </c>
      <c r="S6" s="167" t="str">
        <f>DM!Q6</f>
        <v>1o</v>
      </c>
      <c r="T6" s="163"/>
    </row>
    <row r="7" spans="2:20" ht="12" x14ac:dyDescent="0.2">
      <c r="B7" s="178"/>
      <c r="C7" s="222"/>
      <c r="D7" s="222"/>
      <c r="E7" s="233"/>
      <c r="F7" s="240"/>
      <c r="G7" s="242"/>
      <c r="H7" s="230"/>
      <c r="I7" s="230"/>
      <c r="J7" s="228"/>
      <c r="K7" s="226"/>
      <c r="L7" s="12" t="str">
        <f>DM!J7</f>
        <v>EST</v>
      </c>
      <c r="M7" s="12" t="str">
        <f>DM!K7</f>
        <v>EST</v>
      </c>
      <c r="N7" s="12" t="str">
        <f>DM!L7</f>
        <v>M-CWB</v>
      </c>
      <c r="O7" s="12" t="str">
        <f>DM!M7</f>
        <v>EST</v>
      </c>
      <c r="P7" s="12" t="str">
        <f>DM!N7</f>
        <v>EST</v>
      </c>
      <c r="Q7" s="12" t="str">
        <f>DM!O7</f>
        <v>M-CWB</v>
      </c>
      <c r="R7" s="12" t="str">
        <f>DM!P7</f>
        <v>EST</v>
      </c>
      <c r="S7" s="12" t="str">
        <f>DM!Q7</f>
        <v>M-OES</v>
      </c>
      <c r="T7" s="163"/>
    </row>
    <row r="8" spans="2:20" ht="12" x14ac:dyDescent="0.2">
      <c r="B8" s="64"/>
      <c r="C8" s="222"/>
      <c r="D8" s="222"/>
      <c r="E8" s="234"/>
      <c r="F8" s="241"/>
      <c r="G8" s="242"/>
      <c r="H8" s="231"/>
      <c r="I8" s="231"/>
      <c r="J8" s="228"/>
      <c r="K8" s="226"/>
      <c r="L8" s="13">
        <f>DM!J8</f>
        <v>42689</v>
      </c>
      <c r="M8" s="13">
        <f>DM!K8</f>
        <v>42849</v>
      </c>
      <c r="N8" s="13">
        <f>DM!L8</f>
        <v>42884</v>
      </c>
      <c r="O8" s="13">
        <f>DM!M8</f>
        <v>42905</v>
      </c>
      <c r="P8" s="13">
        <f>DM!N8</f>
        <v>42988</v>
      </c>
      <c r="Q8" s="13">
        <f>DM!O8</f>
        <v>43017</v>
      </c>
      <c r="R8" s="13">
        <f>DM!P8</f>
        <v>43045</v>
      </c>
      <c r="S8" s="13">
        <f>DM!Q8</f>
        <v>43052</v>
      </c>
      <c r="T8" s="163"/>
    </row>
    <row r="9" spans="2:20" ht="6" customHeight="1" x14ac:dyDescent="0.2">
      <c r="B9" s="65"/>
      <c r="C9" s="58"/>
      <c r="D9" s="58"/>
      <c r="E9" s="58"/>
      <c r="F9" s="196"/>
      <c r="G9" s="196"/>
      <c r="H9" s="193"/>
      <c r="I9" s="193"/>
      <c r="J9" s="197"/>
      <c r="K9" s="198"/>
      <c r="L9" s="68"/>
      <c r="M9" s="68"/>
      <c r="N9" s="68"/>
      <c r="O9" s="68"/>
      <c r="P9" s="68"/>
      <c r="Q9" s="68"/>
      <c r="R9" s="68"/>
      <c r="S9" s="68"/>
      <c r="T9" s="163"/>
    </row>
    <row r="10" spans="2:20" ht="12" x14ac:dyDescent="0.2">
      <c r="B10" s="69"/>
      <c r="C10" s="177">
        <v>1</v>
      </c>
      <c r="D10" s="70" t="s">
        <v>423</v>
      </c>
      <c r="E10" s="70" t="s">
        <v>146</v>
      </c>
      <c r="F10" s="243" t="s">
        <v>880</v>
      </c>
      <c r="G10" s="148" t="str">
        <f>IFERROR(VLOOKUP(E10,BD!$B:$D,2,FALSE),"")</f>
        <v>ASSVP</v>
      </c>
      <c r="H10" s="165">
        <f>IFERROR(VLOOKUP(D10,BD!$B:$D,3,FALSE),"")</f>
        <v>38071</v>
      </c>
      <c r="I10" s="165">
        <f>IFERROR(VLOOKUP(E10,BD!$B:$D,3,FALSE),"")</f>
        <v>37925</v>
      </c>
      <c r="J10" s="149">
        <f>IF(COUNT(L10:T10)&gt;=5,SUM(LARGE(L10:T10,{1,2,3,4,5})),IF(COUNT(L10:T10)=4,SUM(LARGE(L10:T10,{1,2,3,4})),IF(COUNT(L10:T10)=3,SUM(LARGE(L10:T10,{1,2,3})),IF(COUNT(L10:T10)=2,SUM(LARGE(L10:T10,{1,2})),IF(COUNT(L10:T10)=1,SUM(LARGE(L10:T10,{1})),0)))))</f>
        <v>5200</v>
      </c>
      <c r="K10" s="150">
        <f t="shared" ref="K10:K41" si="0">COUNT(L10:T10)-COUNTIF(L10:T10,"=0")</f>
        <v>4</v>
      </c>
      <c r="L10" s="71"/>
      <c r="M10" s="71">
        <v>1360</v>
      </c>
      <c r="N10" s="71"/>
      <c r="O10" s="71">
        <v>1120</v>
      </c>
      <c r="P10" s="71">
        <v>1360</v>
      </c>
      <c r="Q10" s="71"/>
      <c r="R10" s="71">
        <v>1360</v>
      </c>
      <c r="S10" s="71"/>
      <c r="T10" s="163"/>
    </row>
    <row r="11" spans="2:20" ht="12" x14ac:dyDescent="0.2">
      <c r="B11" s="69"/>
      <c r="C11" s="177">
        <v>2</v>
      </c>
      <c r="D11" s="70" t="s">
        <v>290</v>
      </c>
      <c r="E11" s="132" t="s">
        <v>800</v>
      </c>
      <c r="F11" s="148" t="str">
        <f>IFERROR(VLOOKUP(D11,BD!$B:$D,2,FALSE),"")</f>
        <v>ZARDO</v>
      </c>
      <c r="G11" s="148" t="str">
        <f>IFERROR(VLOOKUP(E11,BD!$B:$D,2,FALSE),"")</f>
        <v>ZARDO</v>
      </c>
      <c r="H11" s="165">
        <f>IFERROR(VLOOKUP(D11,BD!$B:$D,3,FALSE),"")</f>
        <v>37940</v>
      </c>
      <c r="I11" s="165">
        <f>IFERROR(VLOOKUP(E11,BD!$B:$D,3,FALSE),"")</f>
        <v>38366</v>
      </c>
      <c r="J11" s="149">
        <f>IF(COUNT(L11:T11)&gt;=5,SUM(LARGE(L11:T11,{1,2,3,4,5})),IF(COUNT(L11:T11)=4,SUM(LARGE(L11:T11,{1,2,3,4})),IF(COUNT(L11:T11)=3,SUM(LARGE(L11:T11,{1,2,3})),IF(COUNT(L11:T11)=2,SUM(LARGE(L11:T11,{1,2})),IF(COUNT(L11:T11)=1,SUM(LARGE(L11:T11,{1})),0)))))</f>
        <v>3960</v>
      </c>
      <c r="K11" s="150">
        <f t="shared" si="0"/>
        <v>7</v>
      </c>
      <c r="L11" s="71">
        <v>400</v>
      </c>
      <c r="M11" s="71">
        <v>880</v>
      </c>
      <c r="N11" s="71">
        <v>680</v>
      </c>
      <c r="O11" s="71">
        <v>880</v>
      </c>
      <c r="P11" s="71">
        <v>640</v>
      </c>
      <c r="Q11" s="71">
        <v>320</v>
      </c>
      <c r="R11" s="71">
        <v>880</v>
      </c>
      <c r="S11" s="71"/>
      <c r="T11" s="163"/>
    </row>
    <row r="12" spans="2:20" ht="12" x14ac:dyDescent="0.2">
      <c r="B12" s="69"/>
      <c r="C12" s="190">
        <v>3</v>
      </c>
      <c r="D12" s="70" t="s">
        <v>170</v>
      </c>
      <c r="E12" s="70" t="s">
        <v>368</v>
      </c>
      <c r="F12" s="148" t="str">
        <f>IFERROR(VLOOKUP(D12,BD!$B:$D,2,FALSE),"")</f>
        <v>ACENB</v>
      </c>
      <c r="G12" s="148" t="str">
        <f>IFERROR(VLOOKUP(E12,BD!$B:$D,2,FALSE),"")</f>
        <v>ACENB</v>
      </c>
      <c r="H12" s="165">
        <f>IFERROR(VLOOKUP(D12,BD!$B:$D,3,FALSE),"")</f>
        <v>37813</v>
      </c>
      <c r="I12" s="165">
        <f>IFERROR(VLOOKUP(E12,BD!$B:$D,3,FALSE),"")</f>
        <v>37677</v>
      </c>
      <c r="J12" s="149">
        <f>IF(COUNT(L12:T12)&gt;=5,SUM(LARGE(L12:T12,{1,2,3,4,5})),IF(COUNT(L12:T12)=4,SUM(LARGE(L12:T12,{1,2,3,4})),IF(COUNT(L12:T12)=3,SUM(LARGE(L12:T12,{1,2,3})),IF(COUNT(L12:T12)=2,SUM(LARGE(L12:T12,{1,2})),IF(COUNT(L12:T12)=1,SUM(LARGE(L12:T12,{1})),0)))))</f>
        <v>3840</v>
      </c>
      <c r="K12" s="150">
        <f t="shared" si="0"/>
        <v>3</v>
      </c>
      <c r="L12" s="71"/>
      <c r="M12" s="71">
        <v>1600</v>
      </c>
      <c r="N12" s="71"/>
      <c r="O12" s="71">
        <v>1360</v>
      </c>
      <c r="P12" s="71">
        <v>880</v>
      </c>
      <c r="Q12" s="71"/>
      <c r="R12" s="71"/>
      <c r="S12" s="71"/>
      <c r="T12" s="163"/>
    </row>
    <row r="13" spans="2:20" ht="12" x14ac:dyDescent="0.2">
      <c r="B13" s="69"/>
      <c r="C13" s="190">
        <v>4</v>
      </c>
      <c r="D13" s="70" t="s">
        <v>739</v>
      </c>
      <c r="E13" s="70" t="s">
        <v>402</v>
      </c>
      <c r="F13" s="148" t="str">
        <f>IFERROR(VLOOKUP(D13,BD!$B:$D,2,FALSE),"")</f>
        <v>BME</v>
      </c>
      <c r="G13" s="148" t="str">
        <f>IFERROR(VLOOKUP(E13,BD!$B:$D,2,FALSE),"")</f>
        <v>SMCC</v>
      </c>
      <c r="H13" s="165">
        <f>IFERROR(VLOOKUP(D13,BD!$B:$D,3,FALSE),"")</f>
        <v>37823</v>
      </c>
      <c r="I13" s="165">
        <f>IFERROR(VLOOKUP(E13,BD!$B:$D,3,FALSE),"")</f>
        <v>38296</v>
      </c>
      <c r="J13" s="149">
        <f>IF(COUNT(L13:T13)&gt;=5,SUM(LARGE(L13:T13,{1,2,3,4,5})),IF(COUNT(L13:T13)=4,SUM(LARGE(L13:T13,{1,2,3,4})),IF(COUNT(L13:T13)=3,SUM(LARGE(L13:T13,{1,2,3})),IF(COUNT(L13:T13)=2,SUM(LARGE(L13:T13,{1,2})),IF(COUNT(L13:T13)=1,SUM(LARGE(L13:T13,{1})),0)))))</f>
        <v>3760</v>
      </c>
      <c r="K13" s="150">
        <f t="shared" si="0"/>
        <v>6</v>
      </c>
      <c r="L13" s="71"/>
      <c r="M13" s="71">
        <v>400</v>
      </c>
      <c r="N13" s="71">
        <v>800</v>
      </c>
      <c r="O13" s="71">
        <v>400</v>
      </c>
      <c r="P13" s="71">
        <v>880</v>
      </c>
      <c r="Q13" s="71">
        <v>560</v>
      </c>
      <c r="R13" s="71">
        <v>1120</v>
      </c>
      <c r="S13" s="71"/>
      <c r="T13" s="163"/>
    </row>
    <row r="14" spans="2:20" ht="12" x14ac:dyDescent="0.2">
      <c r="B14" s="69"/>
      <c r="C14" s="190">
        <v>5</v>
      </c>
      <c r="D14" s="70" t="s">
        <v>605</v>
      </c>
      <c r="E14" s="70" t="s">
        <v>403</v>
      </c>
      <c r="F14" s="148" t="str">
        <f>IFERROR(VLOOKUP(D14,BD!$B:$D,2,FALSE),"")</f>
        <v>SMCC</v>
      </c>
      <c r="G14" s="148" t="str">
        <f>IFERROR(VLOOKUP(E14,BD!$B:$D,2,FALSE),"")</f>
        <v>SMCC</v>
      </c>
      <c r="H14" s="165">
        <f>IFERROR(VLOOKUP(D14,BD!$B:$D,3,FALSE),"")</f>
        <v>38023</v>
      </c>
      <c r="I14" s="165">
        <f>IFERROR(VLOOKUP(E14,BD!$B:$D,3,FALSE),"")</f>
        <v>37742</v>
      </c>
      <c r="J14" s="149">
        <f>IF(COUNT(L14:T14)&gt;=5,SUM(LARGE(L14:T14,{1,2,3,4,5})),IF(COUNT(L14:T14)=4,SUM(LARGE(L14:T14,{1,2,3,4})),IF(COUNT(L14:T14)=3,SUM(LARGE(L14:T14,{1,2,3})),IF(COUNT(L14:T14)=2,SUM(LARGE(L14:T14,{1,2})),IF(COUNT(L14:T14)=1,SUM(LARGE(L14:T14,{1})),0)))))</f>
        <v>3640</v>
      </c>
      <c r="K14" s="150">
        <f t="shared" si="0"/>
        <v>5</v>
      </c>
      <c r="L14" s="71"/>
      <c r="M14" s="71"/>
      <c r="N14" s="71">
        <v>320</v>
      </c>
      <c r="O14" s="71">
        <v>880</v>
      </c>
      <c r="P14" s="71">
        <v>880</v>
      </c>
      <c r="Q14" s="71">
        <v>680</v>
      </c>
      <c r="R14" s="71">
        <v>880</v>
      </c>
      <c r="S14" s="71"/>
      <c r="T14" s="163"/>
    </row>
    <row r="15" spans="2:20" ht="12" x14ac:dyDescent="0.2">
      <c r="B15" s="69"/>
      <c r="C15" s="190">
        <v>6</v>
      </c>
      <c r="D15" s="70" t="s">
        <v>607</v>
      </c>
      <c r="E15" s="70" t="s">
        <v>603</v>
      </c>
      <c r="F15" s="148" t="str">
        <f>IFERROR(VLOOKUP(D15,BD!$B:$D,2,FALSE),"")</f>
        <v>ASSVP</v>
      </c>
      <c r="G15" s="243" t="s">
        <v>880</v>
      </c>
      <c r="H15" s="165">
        <f>IFERROR(VLOOKUP(D15,BD!$B:$D,3,FALSE),"")</f>
        <v>38197</v>
      </c>
      <c r="I15" s="165">
        <f>IFERROR(VLOOKUP(E15,BD!$B:$D,3,FALSE),"")</f>
        <v>37729</v>
      </c>
      <c r="J15" s="149">
        <f>IF(COUNT(L15:T15)&gt;=5,SUM(LARGE(L15:T15,{1,2,3,4,5})),IF(COUNT(L15:T15)=4,SUM(LARGE(L15:T15,{1,2,3,4})),IF(COUNT(L15:T15)=3,SUM(LARGE(L15:T15,{1,2,3})),IF(COUNT(L15:T15)=2,SUM(LARGE(L15:T15,{1,2})),IF(COUNT(L15:T15)=1,SUM(LARGE(L15:T15,{1})),0)))))</f>
        <v>3200</v>
      </c>
      <c r="K15" s="150">
        <f t="shared" si="0"/>
        <v>2</v>
      </c>
      <c r="L15" s="71"/>
      <c r="M15" s="71"/>
      <c r="N15" s="71"/>
      <c r="O15" s="71">
        <v>1600</v>
      </c>
      <c r="P15" s="71"/>
      <c r="Q15" s="71"/>
      <c r="R15" s="71">
        <v>1600</v>
      </c>
      <c r="S15" s="71"/>
      <c r="T15" s="163"/>
    </row>
    <row r="16" spans="2:20" ht="12" x14ac:dyDescent="0.2">
      <c r="B16" s="69"/>
      <c r="C16" s="190">
        <v>7</v>
      </c>
      <c r="D16" s="70" t="s">
        <v>740</v>
      </c>
      <c r="E16" s="70" t="s">
        <v>796</v>
      </c>
      <c r="F16" s="148" t="str">
        <f>IFERROR(VLOOKUP(D16,BD!$B:$D,2,FALSE),"")</f>
        <v>BME</v>
      </c>
      <c r="G16" s="148" t="str">
        <f>IFERROR(VLOOKUP(E16,BD!$B:$D,2,FALSE),"")</f>
        <v>ZARDO</v>
      </c>
      <c r="H16" s="165">
        <f>IFERROR(VLOOKUP(D16,BD!$B:$D,3,FALSE),"")</f>
        <v>38048</v>
      </c>
      <c r="I16" s="165">
        <f>IFERROR(VLOOKUP(E16,BD!$B:$D,3,FALSE),"")</f>
        <v>38060</v>
      </c>
      <c r="J16" s="149">
        <f>IF(COUNT(L16:T16)&gt;=5,SUM(LARGE(L16:T16,{1,2,3,4,5})),IF(COUNT(L16:T16)=4,SUM(LARGE(L16:T16,{1,2,3,4})),IF(COUNT(L16:T16)=3,SUM(LARGE(L16:T16,{1,2,3})),IF(COUNT(L16:T16)=2,SUM(LARGE(L16:T16,{1,2})),IF(COUNT(L16:T16)=1,SUM(LARGE(L16:T16,{1})),0)))))</f>
        <v>3120</v>
      </c>
      <c r="K16" s="150">
        <f t="shared" si="0"/>
        <v>6</v>
      </c>
      <c r="L16" s="71"/>
      <c r="M16" s="71">
        <v>400</v>
      </c>
      <c r="N16" s="71">
        <v>320</v>
      </c>
      <c r="O16" s="71">
        <v>400</v>
      </c>
      <c r="P16" s="71">
        <v>1120</v>
      </c>
      <c r="Q16" s="71">
        <v>800</v>
      </c>
      <c r="R16" s="71">
        <v>400</v>
      </c>
      <c r="S16" s="71"/>
      <c r="T16" s="163"/>
    </row>
    <row r="17" spans="2:20" ht="12" x14ac:dyDescent="0.2">
      <c r="B17" s="69"/>
      <c r="C17" s="190">
        <v>8</v>
      </c>
      <c r="D17" s="70" t="s">
        <v>738</v>
      </c>
      <c r="E17" s="127" t="s">
        <v>609</v>
      </c>
      <c r="F17" s="148" t="str">
        <f>IFERROR(VLOOKUP(D17,BD!$B:$D,2,FALSE),"")</f>
        <v>BME</v>
      </c>
      <c r="G17" s="148" t="str">
        <f>IFERROR(VLOOKUP(E17,BD!$B:$D,2,FALSE),"")</f>
        <v>ZARDO</v>
      </c>
      <c r="H17" s="165">
        <f>IFERROR(VLOOKUP(D17,BD!$B:$D,3,FALSE),"")</f>
        <v>37869</v>
      </c>
      <c r="I17" s="165">
        <f>IFERROR(VLOOKUP(E17,BD!$B:$D,3,FALSE),"")</f>
        <v>38314</v>
      </c>
      <c r="J17" s="149">
        <f>IF(COUNT(L17:T17)&gt;=5,SUM(LARGE(L17:T17,{1,2,3,4,5})),IF(COUNT(L17:T17)=4,SUM(LARGE(L17:T17,{1,2,3,4})),IF(COUNT(L17:T17)=3,SUM(LARGE(L17:T17,{1,2,3})),IF(COUNT(L17:T17)=2,SUM(LARGE(L17:T17,{1,2})),IF(COUNT(L17:T17)=1,SUM(LARGE(L17:T17,{1})),0)))))</f>
        <v>2560</v>
      </c>
      <c r="K17" s="150">
        <f t="shared" si="0"/>
        <v>3</v>
      </c>
      <c r="L17" s="71"/>
      <c r="M17" s="71"/>
      <c r="N17" s="71"/>
      <c r="O17" s="71"/>
      <c r="P17" s="71">
        <v>1120</v>
      </c>
      <c r="Q17" s="71">
        <v>560</v>
      </c>
      <c r="R17" s="71">
        <v>880</v>
      </c>
      <c r="S17" s="71"/>
      <c r="T17" s="163"/>
    </row>
    <row r="18" spans="2:20" ht="12" x14ac:dyDescent="0.2">
      <c r="B18" s="69"/>
      <c r="C18" s="190">
        <v>9</v>
      </c>
      <c r="D18" s="70" t="s">
        <v>607</v>
      </c>
      <c r="E18" s="70" t="s">
        <v>417</v>
      </c>
      <c r="F18" s="148" t="str">
        <f>IFERROR(VLOOKUP(D18,BD!$B:$D,2,FALSE),"")</f>
        <v>ASSVP</v>
      </c>
      <c r="G18" s="148" t="str">
        <f>IFERROR(VLOOKUP(E18,BD!$B:$D,2,FALSE),"")</f>
        <v>ASSVP</v>
      </c>
      <c r="H18" s="165">
        <f>IFERROR(VLOOKUP(D18,BD!$B:$D,3,FALSE),"")</f>
        <v>38197</v>
      </c>
      <c r="I18" s="165">
        <f>IFERROR(VLOOKUP(E18,BD!$B:$D,3,FALSE),"")</f>
        <v>38167</v>
      </c>
      <c r="J18" s="149">
        <f>IF(COUNT(L18:T18)&gt;=5,SUM(LARGE(L18:T18,{1,2,3,4,5})),IF(COUNT(L18:T18)=4,SUM(LARGE(L18:T18,{1,2,3,4})),IF(COUNT(L18:T18)=3,SUM(LARGE(L18:T18,{1,2,3})),IF(COUNT(L18:T18)=2,SUM(LARGE(L18:T18,{1,2})),IF(COUNT(L18:T18)=1,SUM(LARGE(L18:T18,{1})),0)))))</f>
        <v>2480</v>
      </c>
      <c r="K18" s="150">
        <f t="shared" si="0"/>
        <v>2</v>
      </c>
      <c r="L18" s="71"/>
      <c r="M18" s="71">
        <v>880</v>
      </c>
      <c r="N18" s="71"/>
      <c r="O18" s="71"/>
      <c r="P18" s="71">
        <v>1600</v>
      </c>
      <c r="Q18" s="71"/>
      <c r="R18" s="71"/>
      <c r="S18" s="71"/>
      <c r="T18" s="163"/>
    </row>
    <row r="19" spans="2:20" ht="12" x14ac:dyDescent="0.2">
      <c r="B19" s="69"/>
      <c r="C19" s="190">
        <v>10</v>
      </c>
      <c r="D19" s="70" t="s">
        <v>750</v>
      </c>
      <c r="E19" s="70" t="s">
        <v>358</v>
      </c>
      <c r="F19" s="148" t="str">
        <f>IFERROR(VLOOKUP(D19,BD!$B:$D,2,FALSE),"")</f>
        <v>SMCC</v>
      </c>
      <c r="G19" s="148" t="str">
        <f>IFERROR(VLOOKUP(E19,BD!$B:$D,2,FALSE),"")</f>
        <v>SMCC</v>
      </c>
      <c r="H19" s="165">
        <f>IFERROR(VLOOKUP(D19,BD!$B:$D,3,FALSE),"")</f>
        <v>37680</v>
      </c>
      <c r="I19" s="165">
        <f>IFERROR(VLOOKUP(E19,BD!$B:$D,3,FALSE),"")</f>
        <v>37636</v>
      </c>
      <c r="J19" s="149">
        <f>IF(COUNT(L19:T19)&gt;=5,SUM(LARGE(L19:T19,{1,2,3,4,5})),IF(COUNT(L19:T19)=4,SUM(LARGE(L19:T19,{1,2,3,4})),IF(COUNT(L19:T19)=3,SUM(LARGE(L19:T19,{1,2,3})),IF(COUNT(L19:T19)=2,SUM(LARGE(L19:T19,{1,2})),IF(COUNT(L19:T19)=1,SUM(LARGE(L19:T19,{1})),0)))))</f>
        <v>1920</v>
      </c>
      <c r="K19" s="150">
        <f t="shared" si="0"/>
        <v>4</v>
      </c>
      <c r="L19" s="71"/>
      <c r="M19" s="71">
        <v>400</v>
      </c>
      <c r="N19" s="71">
        <v>440</v>
      </c>
      <c r="O19" s="71"/>
      <c r="P19" s="71">
        <v>640</v>
      </c>
      <c r="Q19" s="71">
        <v>440</v>
      </c>
      <c r="R19" s="71"/>
      <c r="S19" s="71"/>
      <c r="T19" s="163"/>
    </row>
    <row r="20" spans="2:20" ht="12" x14ac:dyDescent="0.2">
      <c r="B20" s="69"/>
      <c r="C20" s="190">
        <v>11</v>
      </c>
      <c r="D20" s="126" t="s">
        <v>425</v>
      </c>
      <c r="E20" s="70" t="s">
        <v>427</v>
      </c>
      <c r="F20" s="148" t="str">
        <f>IFERROR(VLOOKUP(D20,BD!$B:$D,2,FALSE),"")</f>
        <v>SMCC</v>
      </c>
      <c r="G20" s="148" t="str">
        <f>IFERROR(VLOOKUP(E20,BD!$B:$D,2,FALSE),"")</f>
        <v>SMCC</v>
      </c>
      <c r="H20" s="165">
        <f>IFERROR(VLOOKUP(D20,BD!$B:$D,3,FALSE),"")</f>
        <v>38218</v>
      </c>
      <c r="I20" s="165">
        <f>IFERROR(VLOOKUP(E20,BD!$B:$D,3,FALSE),"")</f>
        <v>37971</v>
      </c>
      <c r="J20" s="149">
        <f>IF(COUNT(L20:T20)&gt;=5,SUM(LARGE(L20:T20,{1,2,3,4,5})),IF(COUNT(L20:T20)=4,SUM(LARGE(L20:T20,{1,2,3,4})),IF(COUNT(L20:T20)=3,SUM(LARGE(L20:T20,{1,2,3})),IF(COUNT(L20:T20)=2,SUM(LARGE(L20:T20,{1,2})),IF(COUNT(L20:T20)=1,SUM(LARGE(L20:T20,{1})),0)))))</f>
        <v>1840</v>
      </c>
      <c r="K20" s="150">
        <f t="shared" si="0"/>
        <v>3</v>
      </c>
      <c r="L20" s="71"/>
      <c r="M20" s="71"/>
      <c r="N20" s="71">
        <v>560</v>
      </c>
      <c r="O20" s="71">
        <v>640</v>
      </c>
      <c r="P20" s="71">
        <v>640</v>
      </c>
      <c r="Q20" s="71"/>
      <c r="R20" s="71"/>
      <c r="S20" s="71"/>
      <c r="T20" s="163"/>
    </row>
    <row r="21" spans="2:20" ht="12" x14ac:dyDescent="0.2">
      <c r="B21" s="69"/>
      <c r="C21" s="190">
        <v>12</v>
      </c>
      <c r="D21" s="132" t="s">
        <v>494</v>
      </c>
      <c r="E21" s="70" t="s">
        <v>302</v>
      </c>
      <c r="F21" s="148" t="str">
        <f>IFERROR(VLOOKUP(D21,BD!$B:$D,2,FALSE),"")</f>
        <v>PIAMARTA</v>
      </c>
      <c r="G21" s="148" t="str">
        <f>IFERROR(VLOOKUP(E21,BD!$B:$D,2,FALSE),"")</f>
        <v>PIAMARTA</v>
      </c>
      <c r="H21" s="165">
        <f>IFERROR(VLOOKUP(D21,BD!$B:$D,3,FALSE),"")</f>
        <v>37911</v>
      </c>
      <c r="I21" s="165">
        <f>IFERROR(VLOOKUP(E21,BD!$B:$D,3,FALSE),"")</f>
        <v>37623</v>
      </c>
      <c r="J21" s="149">
        <f>IF(COUNT(L21:T21)&gt;=5,SUM(LARGE(L21:T21,{1,2,3,4,5})),IF(COUNT(L21:T21)=4,SUM(LARGE(L21:T21,{1,2,3,4})),IF(COUNT(L21:T21)=3,SUM(LARGE(L21:T21,{1,2,3})),IF(COUNT(L21:T21)=2,SUM(LARGE(L21:T21,{1,2})),IF(COUNT(L21:T21)=1,SUM(LARGE(L21:T21,{1})),0)))))</f>
        <v>1680</v>
      </c>
      <c r="K21" s="150">
        <f t="shared" si="0"/>
        <v>3</v>
      </c>
      <c r="L21" s="71">
        <v>400</v>
      </c>
      <c r="M21" s="71">
        <v>400</v>
      </c>
      <c r="N21" s="71"/>
      <c r="O21" s="71">
        <v>880</v>
      </c>
      <c r="P21" s="71"/>
      <c r="Q21" s="71"/>
      <c r="R21" s="71"/>
      <c r="S21" s="71"/>
      <c r="T21" s="163"/>
    </row>
    <row r="22" spans="2:20" ht="12" x14ac:dyDescent="0.2">
      <c r="B22" s="69"/>
      <c r="C22" s="190">
        <v>13</v>
      </c>
      <c r="D22" s="132" t="s">
        <v>778</v>
      </c>
      <c r="E22" s="70" t="s">
        <v>492</v>
      </c>
      <c r="F22" s="148" t="str">
        <f>IFERROR(VLOOKUP(D22,BD!$B:$D,2,FALSE),"")</f>
        <v>PIAMARTA</v>
      </c>
      <c r="G22" s="148" t="str">
        <f>IFERROR(VLOOKUP(E22,BD!$B:$D,2,FALSE),"")</f>
        <v>PIAMARTA</v>
      </c>
      <c r="H22" s="165">
        <f>IFERROR(VLOOKUP(D22,BD!$B:$D,3,FALSE),"")</f>
        <v>37723</v>
      </c>
      <c r="I22" s="165">
        <f>IFERROR(VLOOKUP(E22,BD!$B:$D,3,FALSE),"")</f>
        <v>37809</v>
      </c>
      <c r="J22" s="149">
        <f>IF(COUNT(L22:T22)&gt;=5,SUM(LARGE(L22:T22,{1,2,3,4,5})),IF(COUNT(L22:T22)=4,SUM(LARGE(L22:T22,{1,2,3,4})),IF(COUNT(L22:T22)=3,SUM(LARGE(L22:T22,{1,2,3})),IF(COUNT(L22:T22)=2,SUM(LARGE(L22:T22,{1,2})),IF(COUNT(L22:T22)=1,SUM(LARGE(L22:T22,{1})),0)))))</f>
        <v>1680</v>
      </c>
      <c r="K22" s="150">
        <f t="shared" si="0"/>
        <v>2</v>
      </c>
      <c r="L22" s="71"/>
      <c r="M22" s="71"/>
      <c r="N22" s="71"/>
      <c r="O22" s="71"/>
      <c r="P22" s="71"/>
      <c r="Q22" s="71"/>
      <c r="R22" s="71">
        <v>880</v>
      </c>
      <c r="S22" s="71">
        <v>800</v>
      </c>
      <c r="T22" s="163"/>
    </row>
    <row r="23" spans="2:20" ht="12" x14ac:dyDescent="0.2">
      <c r="B23" s="69"/>
      <c r="C23" s="190">
        <v>14</v>
      </c>
      <c r="D23" s="126" t="s">
        <v>221</v>
      </c>
      <c r="E23" s="70" t="s">
        <v>217</v>
      </c>
      <c r="F23" s="148" t="str">
        <f>IFERROR(VLOOKUP(D23,BD!$B:$D,2,FALSE),"")</f>
        <v>PALOTINA</v>
      </c>
      <c r="G23" s="148" t="str">
        <f>IFERROR(VLOOKUP(E23,BD!$B:$D,2,FALSE),"")</f>
        <v>PALOTINA</v>
      </c>
      <c r="H23" s="165">
        <f>IFERROR(VLOOKUP(D23,BD!$B:$D,3,FALSE),"")</f>
        <v>37725</v>
      </c>
      <c r="I23" s="165">
        <f>IFERROR(VLOOKUP(E23,BD!$B:$D,3,FALSE),"")</f>
        <v>37672</v>
      </c>
      <c r="J23" s="149">
        <f>IF(COUNT(L23:T23)&gt;=5,SUM(LARGE(L23:T23,{1,2,3,4,5})),IF(COUNT(L23:T23)=4,SUM(LARGE(L23:T23,{1,2,3,4})),IF(COUNT(L23:T23)=3,SUM(LARGE(L23:T23,{1,2,3})),IF(COUNT(L23:T23)=2,SUM(LARGE(L23:T23,{1,2})),IF(COUNT(L23:T23)=1,SUM(LARGE(L23:T23,{1})),0)))))</f>
        <v>1520</v>
      </c>
      <c r="K23" s="150">
        <f t="shared" si="0"/>
        <v>2</v>
      </c>
      <c r="L23" s="71">
        <v>400</v>
      </c>
      <c r="M23" s="71">
        <v>1120</v>
      </c>
      <c r="N23" s="71"/>
      <c r="O23" s="71"/>
      <c r="P23" s="71"/>
      <c r="Q23" s="71"/>
      <c r="R23" s="71"/>
      <c r="S23" s="71"/>
      <c r="T23" s="163"/>
    </row>
    <row r="24" spans="2:20" ht="12" x14ac:dyDescent="0.2">
      <c r="B24" s="69"/>
      <c r="C24" s="190"/>
      <c r="D24" s="70" t="s">
        <v>220</v>
      </c>
      <c r="E24" s="70" t="s">
        <v>222</v>
      </c>
      <c r="F24" s="148" t="str">
        <f>IFERROR(VLOOKUP(D24,BD!$B:$D,2,FALSE),"")</f>
        <v>REALEZA</v>
      </c>
      <c r="G24" s="148" t="str">
        <f>IFERROR(VLOOKUP(E24,BD!$B:$D,2,FALSE),"")</f>
        <v>AVULSO</v>
      </c>
      <c r="H24" s="165">
        <f>IFERROR(VLOOKUP(D24,BD!$B:$D,3,FALSE),"")</f>
        <v>37778</v>
      </c>
      <c r="I24" s="165">
        <f>IFERROR(VLOOKUP(E24,BD!$B:$D,3,FALSE),"")</f>
        <v>37622</v>
      </c>
      <c r="J24" s="149">
        <f>IF(COUNT(L24:T24)&gt;=5,SUM(LARGE(L24:T24,{1,2,3,4,5})),IF(COUNT(L24:T24)=4,SUM(LARGE(L24:T24,{1,2,3,4})),IF(COUNT(L24:T24)=3,SUM(LARGE(L24:T24,{1,2,3})),IF(COUNT(L24:T24)=2,SUM(LARGE(L24:T24,{1,2})),IF(COUNT(L24:T24)=1,SUM(LARGE(L24:T24,{1})),0)))))</f>
        <v>1520</v>
      </c>
      <c r="K24" s="150">
        <f t="shared" si="0"/>
        <v>2</v>
      </c>
      <c r="L24" s="71"/>
      <c r="M24" s="71">
        <v>1120</v>
      </c>
      <c r="N24" s="71"/>
      <c r="O24" s="71">
        <v>400</v>
      </c>
      <c r="P24" s="71"/>
      <c r="Q24" s="71"/>
      <c r="R24" s="71"/>
      <c r="S24" s="71"/>
      <c r="T24" s="163"/>
    </row>
    <row r="25" spans="2:20" ht="12" x14ac:dyDescent="0.2">
      <c r="B25" s="69"/>
      <c r="C25" s="190">
        <v>16</v>
      </c>
      <c r="D25" s="70" t="s">
        <v>805</v>
      </c>
      <c r="E25" s="70" t="s">
        <v>808</v>
      </c>
      <c r="F25" s="148" t="str">
        <f>IFERROR(VLOOKUP(D25,BD!$B:$D,2,FALSE),"")</f>
        <v>ZARDO</v>
      </c>
      <c r="G25" s="148" t="str">
        <f>IFERROR(VLOOKUP(E25,BD!$B:$D,2,FALSE),"")</f>
        <v>ZARDO</v>
      </c>
      <c r="H25" s="165">
        <f>IFERROR(VLOOKUP(D25,BD!$B:$D,3,FALSE),"")</f>
        <v>38070</v>
      </c>
      <c r="I25" s="165">
        <f>IFERROR(VLOOKUP(E25,BD!$B:$D,3,FALSE),"")</f>
        <v>38489</v>
      </c>
      <c r="J25" s="149">
        <f>IF(COUNT(L25:T25)&gt;=5,SUM(LARGE(L25:T25,{1,2,3,4,5})),IF(COUNT(L25:T25)=4,SUM(LARGE(L25:T25,{1,2,3,4})),IF(COUNT(L25:T25)=3,SUM(LARGE(L25:T25,{1,2,3})),IF(COUNT(L25:T25)=2,SUM(LARGE(L25:T25,{1,2})),IF(COUNT(L25:T25)=1,SUM(LARGE(L25:T25,{1})),0)))))</f>
        <v>1360</v>
      </c>
      <c r="K25" s="150">
        <f t="shared" si="0"/>
        <v>3</v>
      </c>
      <c r="L25" s="71"/>
      <c r="M25" s="71"/>
      <c r="N25" s="71"/>
      <c r="O25" s="71"/>
      <c r="P25" s="71">
        <v>640</v>
      </c>
      <c r="Q25" s="71">
        <v>320</v>
      </c>
      <c r="R25" s="71">
        <v>400</v>
      </c>
      <c r="S25" s="71"/>
      <c r="T25" s="163"/>
    </row>
    <row r="26" spans="2:20" ht="12" x14ac:dyDescent="0.2">
      <c r="B26" s="69"/>
      <c r="C26" s="190"/>
      <c r="D26" s="130" t="s">
        <v>468</v>
      </c>
      <c r="E26" s="127" t="s">
        <v>609</v>
      </c>
      <c r="F26" s="148" t="str">
        <f>IFERROR(VLOOKUP(D26,BD!$B:$D,2,FALSE),"")</f>
        <v>ZARDO</v>
      </c>
      <c r="G26" s="148" t="str">
        <f>IFERROR(VLOOKUP(E26,BD!$B:$D,2,FALSE),"")</f>
        <v>ZARDO</v>
      </c>
      <c r="H26" s="165">
        <f>IFERROR(VLOOKUP(D26,BD!$B:$D,3,FALSE),"")</f>
        <v>38356</v>
      </c>
      <c r="I26" s="165">
        <f>IFERROR(VLOOKUP(E26,BD!$B:$D,3,FALSE),"")</f>
        <v>38314</v>
      </c>
      <c r="J26" s="149">
        <f>IF(COUNT(L26:T26)&gt;=5,SUM(LARGE(L26:T26,{1,2,3,4,5})),IF(COUNT(L26:T26)=4,SUM(LARGE(L26:T26,{1,2,3,4})),IF(COUNT(L26:T26)=3,SUM(LARGE(L26:T26,{1,2,3})),IF(COUNT(L26:T26)=2,SUM(LARGE(L26:T26,{1,2})),IF(COUNT(L26:T26)=1,SUM(LARGE(L26:T26,{1})),0)))))</f>
        <v>1360</v>
      </c>
      <c r="K26" s="150">
        <f t="shared" si="0"/>
        <v>3</v>
      </c>
      <c r="L26" s="71"/>
      <c r="M26" s="71">
        <v>400</v>
      </c>
      <c r="N26" s="71">
        <v>560</v>
      </c>
      <c r="O26" s="71">
        <v>400</v>
      </c>
      <c r="P26" s="71"/>
      <c r="Q26" s="71"/>
      <c r="R26" s="71"/>
      <c r="S26" s="71"/>
      <c r="T26" s="163"/>
    </row>
    <row r="27" spans="2:20" ht="12" x14ac:dyDescent="0.2">
      <c r="B27" s="69"/>
      <c r="C27" s="190">
        <v>18</v>
      </c>
      <c r="D27" s="70" t="s">
        <v>509</v>
      </c>
      <c r="E27" s="70" t="s">
        <v>521</v>
      </c>
      <c r="F27" s="148" t="str">
        <f>IFERROR(VLOOKUP(D27,BD!$B:$D,2,FALSE),"")</f>
        <v>ABB</v>
      </c>
      <c r="G27" s="148" t="str">
        <f>IFERROR(VLOOKUP(E27,BD!$B:$D,2,FALSE),"")</f>
        <v>ABB</v>
      </c>
      <c r="H27" s="165">
        <f>IFERROR(VLOOKUP(D27,BD!$B:$D,3,FALSE),"")</f>
        <v>37911</v>
      </c>
      <c r="I27" s="165">
        <f>IFERROR(VLOOKUP(E27,BD!$B:$D,3,FALSE),"")</f>
        <v>37924</v>
      </c>
      <c r="J27" s="149">
        <f>IF(COUNT(L27:T27)&gt;=5,SUM(LARGE(L27:T27,{1,2,3,4,5})),IF(COUNT(L27:T27)=4,SUM(LARGE(L27:T27,{1,2,3,4})),IF(COUNT(L27:T27)=3,SUM(LARGE(L27:T27,{1,2,3})),IF(COUNT(L27:T27)=2,SUM(LARGE(L27:T27,{1,2})),IF(COUNT(L27:T27)=1,SUM(LARGE(L27:T27,{1})),0)))))</f>
        <v>1280</v>
      </c>
      <c r="K27" s="150">
        <f t="shared" si="0"/>
        <v>2</v>
      </c>
      <c r="L27" s="71"/>
      <c r="M27" s="71"/>
      <c r="N27" s="71"/>
      <c r="O27" s="71">
        <v>640</v>
      </c>
      <c r="P27" s="71">
        <v>640</v>
      </c>
      <c r="Q27" s="71"/>
      <c r="R27" s="71"/>
      <c r="S27" s="71"/>
      <c r="T27" s="163"/>
    </row>
    <row r="28" spans="2:20" ht="12" x14ac:dyDescent="0.2">
      <c r="B28" s="69"/>
      <c r="C28" s="190">
        <v>19</v>
      </c>
      <c r="D28" s="70" t="s">
        <v>406</v>
      </c>
      <c r="E28" s="70" t="s">
        <v>223</v>
      </c>
      <c r="F28" s="148" t="str">
        <f>IFERROR(VLOOKUP(D28,BD!$B:$D,2,FALSE),"")</f>
        <v>PALOTINA</v>
      </c>
      <c r="G28" s="148" t="str">
        <f>IFERROR(VLOOKUP(E28,BD!$B:$D,2,FALSE),"")</f>
        <v>PALOTINA</v>
      </c>
      <c r="H28" s="165">
        <f>IFERROR(VLOOKUP(D28,BD!$B:$D,3,FALSE),"")</f>
        <v>38166</v>
      </c>
      <c r="I28" s="165">
        <f>IFERROR(VLOOKUP(E28,BD!$B:$D,3,FALSE),"")</f>
        <v>38385</v>
      </c>
      <c r="J28" s="149">
        <f>IF(COUNT(L28:T28)&gt;=5,SUM(LARGE(L28:T28,{1,2,3,4,5})),IF(COUNT(L28:T28)=4,SUM(LARGE(L28:T28,{1,2,3,4})),IF(COUNT(L28:T28)=3,SUM(LARGE(L28:T28,{1,2,3})),IF(COUNT(L28:T28)=2,SUM(LARGE(L28:T28,{1,2})),IF(COUNT(L28:T28)=1,SUM(LARGE(L28:T28,{1})),0)))))</f>
        <v>1200</v>
      </c>
      <c r="K28" s="150">
        <f t="shared" si="0"/>
        <v>3</v>
      </c>
      <c r="L28" s="71"/>
      <c r="M28" s="71">
        <v>400</v>
      </c>
      <c r="N28" s="71"/>
      <c r="O28" s="71">
        <v>400</v>
      </c>
      <c r="P28" s="71"/>
      <c r="Q28" s="71"/>
      <c r="R28" s="71">
        <v>400</v>
      </c>
      <c r="S28" s="71"/>
      <c r="T28" s="163"/>
    </row>
    <row r="29" spans="2:20" ht="12" x14ac:dyDescent="0.2">
      <c r="B29" s="69"/>
      <c r="C29" s="190">
        <v>20</v>
      </c>
      <c r="D29" s="70" t="s">
        <v>182</v>
      </c>
      <c r="E29" s="70" t="s">
        <v>273</v>
      </c>
      <c r="F29" s="243" t="s">
        <v>880</v>
      </c>
      <c r="G29" s="148" t="str">
        <f>IFERROR(VLOOKUP(E29,BD!$B:$D,2,FALSE),"")</f>
        <v>ASSVP</v>
      </c>
      <c r="H29" s="165">
        <f>IFERROR(VLOOKUP(D29,BD!$B:$D,3,FALSE),"")</f>
        <v>37761</v>
      </c>
      <c r="I29" s="165">
        <f>IFERROR(VLOOKUP(E29,BD!$B:$D,3,FALSE),"")</f>
        <v>38054</v>
      </c>
      <c r="J29" s="149">
        <f>IF(COUNT(L29:T29)&gt;=5,SUM(LARGE(L29:T29,{1,2,3,4,5})),IF(COUNT(L29:T29)=4,SUM(LARGE(L29:T29,{1,2,3,4})),IF(COUNT(L29:T29)=3,SUM(LARGE(L29:T29,{1,2,3})),IF(COUNT(L29:T29)=2,SUM(LARGE(L29:T29,{1,2})),IF(COUNT(L29:T29)=1,SUM(LARGE(L29:T29,{1})),0)))))</f>
        <v>1120</v>
      </c>
      <c r="K29" s="150">
        <f t="shared" si="0"/>
        <v>1</v>
      </c>
      <c r="L29" s="71"/>
      <c r="M29" s="71"/>
      <c r="N29" s="71"/>
      <c r="O29" s="71">
        <v>1120</v>
      </c>
      <c r="P29" s="71"/>
      <c r="Q29" s="71"/>
      <c r="R29" s="71"/>
      <c r="S29" s="71"/>
      <c r="T29" s="163"/>
    </row>
    <row r="30" spans="2:20" ht="12" x14ac:dyDescent="0.2">
      <c r="B30" s="69"/>
      <c r="C30" s="190"/>
      <c r="D30" s="70" t="s">
        <v>169</v>
      </c>
      <c r="E30" s="70" t="s">
        <v>817</v>
      </c>
      <c r="F30" s="148" t="str">
        <f>IFERROR(VLOOKUP(D30,BD!$B:$D,2,FALSE),"")</f>
        <v>ASSVP</v>
      </c>
      <c r="G30" s="148" t="str">
        <f>IFERROR(VLOOKUP(E30,BD!$B:$D,2,FALSE),"")</f>
        <v>ASSVP</v>
      </c>
      <c r="H30" s="165">
        <f>IFERROR(VLOOKUP(D30,BD!$B:$D,3,FALSE),"")</f>
        <v>37715</v>
      </c>
      <c r="I30" s="165">
        <f>IFERROR(VLOOKUP(E30,BD!$B:$D,3,FALSE),"")</f>
        <v>38404</v>
      </c>
      <c r="J30" s="149">
        <f>IF(COUNT(L30:T30)&gt;=5,SUM(LARGE(L30:T30,{1,2,3,4,5})),IF(COUNT(L30:T30)=4,SUM(LARGE(L30:T30,{1,2,3,4})),IF(COUNT(L30:T30)=3,SUM(LARGE(L30:T30,{1,2,3})),IF(COUNT(L30:T30)=2,SUM(LARGE(L30:T30,{1,2})),IF(COUNT(L30:T30)=1,SUM(LARGE(L30:T30,{1})),0)))))</f>
        <v>1120</v>
      </c>
      <c r="K30" s="150">
        <f t="shared" si="0"/>
        <v>1</v>
      </c>
      <c r="L30" s="71"/>
      <c r="M30" s="71"/>
      <c r="N30" s="71"/>
      <c r="O30" s="71"/>
      <c r="P30" s="71"/>
      <c r="Q30" s="71"/>
      <c r="R30" s="71">
        <v>1120</v>
      </c>
      <c r="S30" s="71"/>
      <c r="T30" s="163"/>
    </row>
    <row r="31" spans="2:20" ht="12" x14ac:dyDescent="0.2">
      <c r="B31" s="69"/>
      <c r="C31" s="190">
        <v>22</v>
      </c>
      <c r="D31" s="70" t="s">
        <v>505</v>
      </c>
      <c r="E31" s="70" t="s">
        <v>769</v>
      </c>
      <c r="F31" s="148" t="str">
        <f>IFERROR(VLOOKUP(D31,BD!$B:$D,2,FALSE),"")</f>
        <v>PIAMARTA</v>
      </c>
      <c r="G31" s="148" t="str">
        <f>IFERROR(VLOOKUP(E31,BD!$B:$D,2,FALSE),"")</f>
        <v>PIAMARTA</v>
      </c>
      <c r="H31" s="165">
        <f>IFERROR(VLOOKUP(D31,BD!$B:$D,3,FALSE),"")</f>
        <v>38068</v>
      </c>
      <c r="I31" s="165">
        <f>IFERROR(VLOOKUP(E31,BD!$B:$D,3,FALSE),"")</f>
        <v>38116</v>
      </c>
      <c r="J31" s="149">
        <f>IF(COUNT(L31:T31)&gt;=5,SUM(LARGE(L31:T31,{1,2,3,4,5})),IF(COUNT(L31:T31)=4,SUM(LARGE(L31:T31,{1,2,3,4})),IF(COUNT(L31:T31)=3,SUM(LARGE(L31:T31,{1,2,3})),IF(COUNT(L31:T31)=2,SUM(LARGE(L31:T31,{1,2})),IF(COUNT(L31:T31)=1,SUM(LARGE(L31:T31,{1})),0)))))</f>
        <v>960</v>
      </c>
      <c r="K31" s="150">
        <f t="shared" si="0"/>
        <v>2</v>
      </c>
      <c r="L31" s="71"/>
      <c r="M31" s="71"/>
      <c r="N31" s="71"/>
      <c r="O31" s="71"/>
      <c r="P31" s="71"/>
      <c r="Q31" s="71"/>
      <c r="R31" s="71">
        <v>400</v>
      </c>
      <c r="S31" s="71">
        <v>560</v>
      </c>
      <c r="T31" s="163"/>
    </row>
    <row r="32" spans="2:20" ht="12" x14ac:dyDescent="0.2">
      <c r="B32" s="69"/>
      <c r="C32" s="190">
        <v>23</v>
      </c>
      <c r="D32" s="70" t="s">
        <v>404</v>
      </c>
      <c r="E32" s="70" t="s">
        <v>225</v>
      </c>
      <c r="F32" s="148" t="str">
        <f>IFERROR(VLOOKUP(D32,BD!$B:$D,2,FALSE),"")</f>
        <v>PALOTINA</v>
      </c>
      <c r="G32" s="148" t="str">
        <f>IFERROR(VLOOKUP(E32,BD!$B:$D,2,FALSE),"")</f>
        <v>PALOTINA</v>
      </c>
      <c r="H32" s="165">
        <f>IFERROR(VLOOKUP(D32,BD!$B:$D,3,FALSE),"")</f>
        <v>38094</v>
      </c>
      <c r="I32" s="165">
        <f>IFERROR(VLOOKUP(E32,BD!$B:$D,3,FALSE),"")</f>
        <v>38477</v>
      </c>
      <c r="J32" s="149">
        <f>IF(COUNT(L32:T32)&gt;=5,SUM(LARGE(L32:T32,{1,2,3,4,5})),IF(COUNT(L32:T32)=4,SUM(LARGE(L32:T32,{1,2,3,4})),IF(COUNT(L32:T32)=3,SUM(LARGE(L32:T32,{1,2,3})),IF(COUNT(L32:T32)=2,SUM(LARGE(L32:T32,{1,2})),IF(COUNT(L32:T32)=1,SUM(LARGE(L32:T32,{1})),0)))))</f>
        <v>880</v>
      </c>
      <c r="K32" s="150">
        <f t="shared" si="0"/>
        <v>1</v>
      </c>
      <c r="L32" s="71"/>
      <c r="M32" s="71">
        <v>880</v>
      </c>
      <c r="N32" s="71"/>
      <c r="O32" s="71"/>
      <c r="P32" s="71"/>
      <c r="Q32" s="71"/>
      <c r="R32" s="71"/>
      <c r="S32" s="71"/>
      <c r="T32" s="163"/>
    </row>
    <row r="33" spans="2:20" ht="12" x14ac:dyDescent="0.2">
      <c r="B33" s="69"/>
      <c r="C33" s="190"/>
      <c r="D33" s="70" t="s">
        <v>295</v>
      </c>
      <c r="E33" s="127" t="s">
        <v>283</v>
      </c>
      <c r="F33" s="148" t="str">
        <f>IFERROR(VLOOKUP(D33,BD!$B:$D,2,FALSE),"")</f>
        <v>BADAPUC</v>
      </c>
      <c r="G33" s="148" t="str">
        <f>IFERROR(VLOOKUP(E33,BD!$B:$D,2,FALSE),"")</f>
        <v>BADAPUC</v>
      </c>
      <c r="H33" s="165">
        <f>IFERROR(VLOOKUP(D33,BD!$B:$D,3,FALSE),"")</f>
        <v>37736</v>
      </c>
      <c r="I33" s="165">
        <f>IFERROR(VLOOKUP(E33,BD!$B:$D,3,FALSE),"")</f>
        <v>37762</v>
      </c>
      <c r="J33" s="149">
        <f>IF(COUNT(L33:T33)&gt;=5,SUM(LARGE(L33:T33,{1,2,3,4,5})),IF(COUNT(L33:T33)=4,SUM(LARGE(L33:T33,{1,2,3,4})),IF(COUNT(L33:T33)=3,SUM(LARGE(L33:T33,{1,2,3})),IF(COUNT(L33:T33)=2,SUM(LARGE(L33:T33,{1,2})),IF(COUNT(L33:T33)=1,SUM(LARGE(L33:T33,{1})),0)))))</f>
        <v>880</v>
      </c>
      <c r="K33" s="150">
        <f t="shared" si="0"/>
        <v>1</v>
      </c>
      <c r="L33" s="71"/>
      <c r="M33" s="71"/>
      <c r="N33" s="71"/>
      <c r="O33" s="71"/>
      <c r="P33" s="71">
        <v>880</v>
      </c>
      <c r="Q33" s="71"/>
      <c r="R33" s="71"/>
      <c r="S33" s="71"/>
      <c r="T33" s="163"/>
    </row>
    <row r="34" spans="2:20" ht="12" x14ac:dyDescent="0.2">
      <c r="B34" s="69"/>
      <c r="C34" s="190"/>
      <c r="D34" s="126" t="s">
        <v>742</v>
      </c>
      <c r="E34" s="70" t="s">
        <v>403</v>
      </c>
      <c r="F34" s="148" t="str">
        <f>IFERROR(VLOOKUP(D34,BD!$B:$D,2,FALSE),"")</f>
        <v>BME</v>
      </c>
      <c r="G34" s="148" t="str">
        <f>IFERROR(VLOOKUP(E34,BD!$B:$D,2,FALSE),"")</f>
        <v>SMCC</v>
      </c>
      <c r="H34" s="165">
        <f>IFERROR(VLOOKUP(D34,BD!$B:$D,3,FALSE),"")</f>
        <v>38043</v>
      </c>
      <c r="I34" s="165">
        <f>IFERROR(VLOOKUP(E34,BD!$B:$D,3,FALSE),"")</f>
        <v>37742</v>
      </c>
      <c r="J34" s="149">
        <f>IF(COUNT(L34:T34)&gt;=5,SUM(LARGE(L34:T34,{1,2,3,4,5})),IF(COUNT(L34:T34)=4,SUM(LARGE(L34:T34,{1,2,3,4})),IF(COUNT(L34:T34)=3,SUM(LARGE(L34:T34,{1,2,3})),IF(COUNT(L34:T34)=2,SUM(LARGE(L34:T34,{1,2})),IF(COUNT(L34:T34)=1,SUM(LARGE(L34:T34,{1})),0)))))</f>
        <v>880</v>
      </c>
      <c r="K34" s="150">
        <f t="shared" si="0"/>
        <v>1</v>
      </c>
      <c r="L34" s="71"/>
      <c r="M34" s="71">
        <v>880</v>
      </c>
      <c r="N34" s="71"/>
      <c r="O34" s="71"/>
      <c r="P34" s="71"/>
      <c r="Q34" s="71"/>
      <c r="R34" s="71"/>
      <c r="S34" s="71"/>
      <c r="T34" s="163"/>
    </row>
    <row r="35" spans="2:20" ht="12" x14ac:dyDescent="0.2">
      <c r="B35" s="69"/>
      <c r="C35" s="190"/>
      <c r="D35" s="70" t="s">
        <v>289</v>
      </c>
      <c r="E35" s="70" t="s">
        <v>358</v>
      </c>
      <c r="F35" s="148" t="str">
        <f>IFERROR(VLOOKUP(D35,BD!$B:$D,2,FALSE),"")</f>
        <v>CC</v>
      </c>
      <c r="G35" s="148" t="str">
        <f>IFERROR(VLOOKUP(E35,BD!$B:$D,2,FALSE),"")</f>
        <v>SMCC</v>
      </c>
      <c r="H35" s="165">
        <f>IFERROR(VLOOKUP(D35,BD!$B:$D,3,FALSE),"")</f>
        <v>37757</v>
      </c>
      <c r="I35" s="165">
        <f>IFERROR(VLOOKUP(E35,BD!$B:$D,3,FALSE),"")</f>
        <v>37636</v>
      </c>
      <c r="J35" s="149">
        <f>IF(COUNT(L35:T35)&gt;=5,SUM(LARGE(L35:T35,{1,2,3,4,5})),IF(COUNT(L35:T35)=4,SUM(LARGE(L35:T35,{1,2,3,4})),IF(COUNT(L35:T35)=3,SUM(LARGE(L35:T35,{1,2,3})),IF(COUNT(L35:T35)=2,SUM(LARGE(L35:T35,{1,2})),IF(COUNT(L35:T35)=1,SUM(LARGE(L35:T35,{1})),0)))))</f>
        <v>880</v>
      </c>
      <c r="K35" s="150">
        <f t="shared" si="0"/>
        <v>1</v>
      </c>
      <c r="L35" s="71"/>
      <c r="M35" s="71"/>
      <c r="N35" s="71"/>
      <c r="O35" s="71">
        <v>880</v>
      </c>
      <c r="P35" s="71"/>
      <c r="Q35" s="71"/>
      <c r="R35" s="71"/>
      <c r="S35" s="71"/>
      <c r="T35" s="163"/>
    </row>
    <row r="36" spans="2:20" ht="12" x14ac:dyDescent="0.2">
      <c r="B36" s="69"/>
      <c r="C36" s="190">
        <v>27</v>
      </c>
      <c r="D36" s="132" t="s">
        <v>778</v>
      </c>
      <c r="E36" s="70" t="s">
        <v>769</v>
      </c>
      <c r="F36" s="148" t="str">
        <f>IFERROR(VLOOKUP(D36,BD!$B:$D,2,FALSE),"")</f>
        <v>PIAMARTA</v>
      </c>
      <c r="G36" s="148" t="str">
        <f>IFERROR(VLOOKUP(E36,BD!$B:$D,2,FALSE),"")</f>
        <v>PIAMARTA</v>
      </c>
      <c r="H36" s="165">
        <f>IFERROR(VLOOKUP(D36,BD!$B:$D,3,FALSE),"")</f>
        <v>37723</v>
      </c>
      <c r="I36" s="165">
        <f>IFERROR(VLOOKUP(E36,BD!$B:$D,3,FALSE),"")</f>
        <v>38116</v>
      </c>
      <c r="J36" s="149">
        <f>IF(COUNT(L36:T36)&gt;=5,SUM(LARGE(L36:T36,{1,2,3,4,5})),IF(COUNT(L36:T36)=4,SUM(LARGE(L36:T36,{1,2,3,4})),IF(COUNT(L36:T36)=3,SUM(LARGE(L36:T36,{1,2,3})),IF(COUNT(L36:T36)=2,SUM(LARGE(L36:T36,{1,2})),IF(COUNT(L36:T36)=1,SUM(LARGE(L36:T36,{1})),0)))))</f>
        <v>800</v>
      </c>
      <c r="K36" s="150">
        <f t="shared" si="0"/>
        <v>2</v>
      </c>
      <c r="L36" s="71"/>
      <c r="M36" s="71">
        <v>400</v>
      </c>
      <c r="N36" s="71"/>
      <c r="O36" s="71">
        <v>400</v>
      </c>
      <c r="P36" s="71"/>
      <c r="Q36" s="71"/>
      <c r="R36" s="71"/>
      <c r="S36" s="71"/>
      <c r="T36" s="163"/>
    </row>
    <row r="37" spans="2:20" ht="12" x14ac:dyDescent="0.2">
      <c r="B37" s="69"/>
      <c r="C37" s="190">
        <v>28</v>
      </c>
      <c r="D37" s="70" t="s">
        <v>867</v>
      </c>
      <c r="E37" s="70" t="s">
        <v>869</v>
      </c>
      <c r="F37" s="148" t="str">
        <f>IFERROR(VLOOKUP(D37,BD!$B:$D,2,FALSE),"")</f>
        <v>ASSVP</v>
      </c>
      <c r="G37" s="148" t="str">
        <f>IFERROR(VLOOKUP(E37,BD!$B:$D,2,FALSE),"")</f>
        <v>ASSVP</v>
      </c>
      <c r="H37" s="165">
        <f>IFERROR(VLOOKUP(D37,BD!$B:$D,3,FALSE),"")</f>
        <v>0</v>
      </c>
      <c r="I37" s="165">
        <f>IFERROR(VLOOKUP(E37,BD!$B:$D,3,FALSE),"")</f>
        <v>0</v>
      </c>
      <c r="J37" s="149">
        <f>IF(COUNT(L37:T37)&gt;=5,SUM(LARGE(L37:T37,{1,2,3,4,5})),IF(COUNT(L37:T37)=4,SUM(LARGE(L37:T37,{1,2,3,4})),IF(COUNT(L37:T37)=3,SUM(LARGE(L37:T37,{1,2,3})),IF(COUNT(L37:T37)=2,SUM(LARGE(L37:T37,{1,2})),IF(COUNT(L37:T37)=1,SUM(LARGE(L37:T37,{1})),0)))))</f>
        <v>680</v>
      </c>
      <c r="K37" s="150">
        <f t="shared" si="0"/>
        <v>1</v>
      </c>
      <c r="L37" s="71"/>
      <c r="M37" s="71"/>
      <c r="N37" s="71"/>
      <c r="O37" s="71"/>
      <c r="P37" s="71"/>
      <c r="Q37" s="71"/>
      <c r="R37" s="71"/>
      <c r="S37" s="71">
        <v>680</v>
      </c>
      <c r="T37" s="163"/>
    </row>
    <row r="38" spans="2:20" ht="12" x14ac:dyDescent="0.2">
      <c r="B38" s="69"/>
      <c r="C38" s="190">
        <v>29</v>
      </c>
      <c r="D38" s="70" t="s">
        <v>404</v>
      </c>
      <c r="E38" s="132" t="s">
        <v>768</v>
      </c>
      <c r="F38" s="148" t="str">
        <f>IFERROR(VLOOKUP(D38,BD!$B:$D,2,FALSE),"")</f>
        <v>PALOTINA</v>
      </c>
      <c r="G38" s="148" t="str">
        <f>IFERROR(VLOOKUP(E38,BD!$B:$D,2,FALSE),"")</f>
        <v>PALOTINA</v>
      </c>
      <c r="H38" s="165">
        <f>IFERROR(VLOOKUP(D38,BD!$B:$D,3,FALSE),"")</f>
        <v>38094</v>
      </c>
      <c r="I38" s="165">
        <f>IFERROR(VLOOKUP(E38,BD!$B:$D,3,FALSE),"")</f>
        <v>38670</v>
      </c>
      <c r="J38" s="149">
        <f>IF(COUNT(L38:T38)&gt;=5,SUM(LARGE(L38:T38,{1,2,3,4,5})),IF(COUNT(L38:T38)=4,SUM(LARGE(L38:T38,{1,2,3,4})),IF(COUNT(L38:T38)=3,SUM(LARGE(L38:T38,{1,2,3})),IF(COUNT(L38:T38)=2,SUM(LARGE(L38:T38,{1,2})),IF(COUNT(L38:T38)=1,SUM(LARGE(L38:T38,{1})),0)))))</f>
        <v>640</v>
      </c>
      <c r="K38" s="150">
        <f t="shared" si="0"/>
        <v>1</v>
      </c>
      <c r="L38" s="71"/>
      <c r="M38" s="71"/>
      <c r="N38" s="71"/>
      <c r="O38" s="71"/>
      <c r="P38" s="71"/>
      <c r="Q38" s="71"/>
      <c r="R38" s="71">
        <v>640</v>
      </c>
      <c r="S38" s="71"/>
      <c r="T38" s="163"/>
    </row>
    <row r="39" spans="2:20" ht="12" x14ac:dyDescent="0.2">
      <c r="B39" s="69"/>
      <c r="C39" s="190"/>
      <c r="D39" s="70" t="s">
        <v>291</v>
      </c>
      <c r="E39" s="70" t="s">
        <v>659</v>
      </c>
      <c r="F39" s="148" t="str">
        <f>IFERROR(VLOOKUP(D39,BD!$B:$D,2,FALSE),"")</f>
        <v>ZARDO</v>
      </c>
      <c r="G39" s="148" t="str">
        <f>IFERROR(VLOOKUP(E39,BD!$B:$D,2,FALSE),"")</f>
        <v>BME</v>
      </c>
      <c r="H39" s="165">
        <f>IFERROR(VLOOKUP(D39,BD!$B:$D,3,FALSE),"")</f>
        <v>37630</v>
      </c>
      <c r="I39" s="165">
        <f>IFERROR(VLOOKUP(E39,BD!$B:$D,3,FALSE),"")</f>
        <v>0</v>
      </c>
      <c r="J39" s="149">
        <f>IF(COUNT(L39:T39)&gt;=5,SUM(LARGE(L39:T39,{1,2,3,4,5})),IF(COUNT(L39:T39)=4,SUM(LARGE(L39:T39,{1,2,3,4})),IF(COUNT(L39:T39)=3,SUM(LARGE(L39:T39,{1,2,3})),IF(COUNT(L39:T39)=2,SUM(LARGE(L39:T39,{1,2})),IF(COUNT(L39:T39)=1,SUM(LARGE(L39:T39,{1})),0)))))</f>
        <v>640</v>
      </c>
      <c r="K39" s="150">
        <f t="shared" si="0"/>
        <v>1</v>
      </c>
      <c r="L39" s="71"/>
      <c r="M39" s="71"/>
      <c r="N39" s="71"/>
      <c r="O39" s="71"/>
      <c r="P39" s="71">
        <v>640</v>
      </c>
      <c r="Q39" s="71"/>
      <c r="R39" s="71"/>
      <c r="S39" s="71"/>
      <c r="T39" s="163"/>
    </row>
    <row r="40" spans="2:20" ht="12" x14ac:dyDescent="0.2">
      <c r="B40" s="69"/>
      <c r="C40" s="190"/>
      <c r="D40" s="70" t="s">
        <v>512</v>
      </c>
      <c r="E40" s="70" t="s">
        <v>794</v>
      </c>
      <c r="F40" s="148" t="str">
        <f>IFERROR(VLOOKUP(D40,BD!$B:$D,2,FALSE),"")</f>
        <v>ZARDO</v>
      </c>
      <c r="G40" s="148" t="str">
        <f>IFERROR(VLOOKUP(E40,BD!$B:$D,2,FALSE),"")</f>
        <v>ZARDO</v>
      </c>
      <c r="H40" s="165">
        <f>IFERROR(VLOOKUP(D40,BD!$B:$D,3,FALSE),"")</f>
        <v>38027</v>
      </c>
      <c r="I40" s="165">
        <f>IFERROR(VLOOKUP(E40,BD!$B:$D,3,FALSE),"")</f>
        <v>38294</v>
      </c>
      <c r="J40" s="149">
        <f>IF(COUNT(L40:T40)&gt;=5,SUM(LARGE(L40:T40,{1,2,3,4,5})),IF(COUNT(L40:T40)=4,SUM(LARGE(L40:T40,{1,2,3,4})),IF(COUNT(L40:T40)=3,SUM(LARGE(L40:T40,{1,2,3})),IF(COUNT(L40:T40)=2,SUM(LARGE(L40:T40,{1,2})),IF(COUNT(L40:T40)=1,SUM(LARGE(L40:T40,{1})),0)))))</f>
        <v>640</v>
      </c>
      <c r="K40" s="150">
        <f t="shared" si="0"/>
        <v>1</v>
      </c>
      <c r="L40" s="71"/>
      <c r="M40" s="71"/>
      <c r="N40" s="71"/>
      <c r="O40" s="71"/>
      <c r="P40" s="71">
        <v>640</v>
      </c>
      <c r="Q40" s="71"/>
      <c r="R40" s="71"/>
      <c r="S40" s="71"/>
      <c r="T40" s="163"/>
    </row>
    <row r="41" spans="2:20" ht="12" x14ac:dyDescent="0.2">
      <c r="B41" s="69"/>
      <c r="C41" s="190">
        <v>32</v>
      </c>
      <c r="D41" s="70" t="s">
        <v>505</v>
      </c>
      <c r="E41" s="70" t="s">
        <v>517</v>
      </c>
      <c r="F41" s="148" t="str">
        <f>IFERROR(VLOOKUP(D41,BD!$B:$D,2,FALSE),"")</f>
        <v>PIAMARTA</v>
      </c>
      <c r="G41" s="148" t="str">
        <f>IFERROR(VLOOKUP(E41,BD!$B:$D,2,FALSE),"")</f>
        <v>PIAMARTA</v>
      </c>
      <c r="H41" s="165">
        <f>IFERROR(VLOOKUP(D41,BD!$B:$D,3,FALSE),"")</f>
        <v>38068</v>
      </c>
      <c r="I41" s="165">
        <f>IFERROR(VLOOKUP(E41,BD!$B:$D,3,FALSE),"")</f>
        <v>37828</v>
      </c>
      <c r="J41" s="149">
        <f>IF(COUNT(L41:T41)&gt;=5,SUM(LARGE(L41:T41,{1,2,3,4,5})),IF(COUNT(L41:T41)=4,SUM(LARGE(L41:T41,{1,2,3,4})),IF(COUNT(L41:T41)=3,SUM(LARGE(L41:T41,{1,2,3})),IF(COUNT(L41:T41)=2,SUM(LARGE(L41:T41,{1,2})),IF(COUNT(L41:T41)=1,SUM(LARGE(L41:T41,{1})),0)))))</f>
        <v>400</v>
      </c>
      <c r="K41" s="150">
        <f t="shared" si="0"/>
        <v>1</v>
      </c>
      <c r="L41" s="71"/>
      <c r="M41" s="71"/>
      <c r="N41" s="71"/>
      <c r="O41" s="71">
        <v>400</v>
      </c>
      <c r="P41" s="71"/>
      <c r="Q41" s="71"/>
      <c r="R41" s="71"/>
      <c r="S41" s="71"/>
      <c r="T41" s="163"/>
    </row>
    <row r="42" spans="2:20" ht="12" x14ac:dyDescent="0.2">
      <c r="B42" s="69"/>
      <c r="C42" s="190"/>
      <c r="D42" s="70" t="s">
        <v>507</v>
      </c>
      <c r="E42" s="126" t="s">
        <v>301</v>
      </c>
      <c r="F42" s="148" t="str">
        <f>IFERROR(VLOOKUP(D42,BD!$B:$D,2,FALSE),"")</f>
        <v>GRESFI</v>
      </c>
      <c r="G42" s="148" t="str">
        <f>IFERROR(VLOOKUP(E42,BD!$B:$D,2,FALSE),"")</f>
        <v>GRESFI</v>
      </c>
      <c r="H42" s="165">
        <f>IFERROR(VLOOKUP(D42,BD!$B:$D,3,FALSE),"")</f>
        <v>37928</v>
      </c>
      <c r="I42" s="165">
        <f>IFERROR(VLOOKUP(E42,BD!$B:$D,3,FALSE),"")</f>
        <v>37653</v>
      </c>
      <c r="J42" s="149">
        <f>IF(COUNT(L42:T42)&gt;=5,SUM(LARGE(L42:T42,{1,2,3,4,5})),IF(COUNT(L42:T42)=4,SUM(LARGE(L42:T42,{1,2,3,4})),IF(COUNT(L42:T42)=3,SUM(LARGE(L42:T42,{1,2,3})),IF(COUNT(L42:T42)=2,SUM(LARGE(L42:T42,{1,2})),IF(COUNT(L42:T42)=1,SUM(LARGE(L42:T42,{1})),0)))))</f>
        <v>400</v>
      </c>
      <c r="K42" s="150">
        <f t="shared" ref="K42:K73" si="1">COUNT(L42:T42)-COUNTIF(L42:T42,"=0")</f>
        <v>1</v>
      </c>
      <c r="L42" s="71"/>
      <c r="M42" s="71"/>
      <c r="N42" s="71"/>
      <c r="O42" s="71">
        <v>400</v>
      </c>
      <c r="P42" s="71"/>
      <c r="Q42" s="71"/>
      <c r="R42" s="71"/>
      <c r="S42" s="71"/>
      <c r="T42" s="163"/>
    </row>
    <row r="43" spans="2:20" ht="12" x14ac:dyDescent="0.2">
      <c r="B43" s="69"/>
      <c r="C43" s="190"/>
      <c r="D43" s="70" t="s">
        <v>504</v>
      </c>
      <c r="E43" s="70" t="s">
        <v>814</v>
      </c>
      <c r="F43" s="148" t="str">
        <f>IFERROR(VLOOKUP(D43,BD!$B:$D,2,FALSE),"")</f>
        <v>ASSVP</v>
      </c>
      <c r="G43" s="148" t="str">
        <f>IFERROR(VLOOKUP(E43,BD!$B:$D,2,FALSE),"")</f>
        <v>ASSVP</v>
      </c>
      <c r="H43" s="165">
        <f>IFERROR(VLOOKUP(D43,BD!$B:$D,3,FALSE),"")</f>
        <v>37749</v>
      </c>
      <c r="I43" s="165">
        <f>IFERROR(VLOOKUP(E43,BD!$B:$D,3,FALSE),"")</f>
        <v>38721</v>
      </c>
      <c r="J43" s="149">
        <f>IF(COUNT(L43:T43)&gt;=5,SUM(LARGE(L43:T43,{1,2,3,4,5})),IF(COUNT(L43:T43)=4,SUM(LARGE(L43:T43,{1,2,3,4})),IF(COUNT(L43:T43)=3,SUM(LARGE(L43:T43,{1,2,3})),IF(COUNT(L43:T43)=2,SUM(LARGE(L43:T43,{1,2})),IF(COUNT(L43:T43)=1,SUM(LARGE(L43:T43,{1})),0)))))</f>
        <v>400</v>
      </c>
      <c r="K43" s="150">
        <f t="shared" si="1"/>
        <v>1</v>
      </c>
      <c r="L43" s="71"/>
      <c r="M43" s="71"/>
      <c r="N43" s="71"/>
      <c r="O43" s="71"/>
      <c r="P43" s="71"/>
      <c r="Q43" s="71"/>
      <c r="R43" s="71">
        <v>400</v>
      </c>
      <c r="S43" s="71"/>
      <c r="T43" s="163"/>
    </row>
    <row r="44" spans="2:20" ht="12" x14ac:dyDescent="0.2">
      <c r="B44" s="69"/>
      <c r="C44" s="190"/>
      <c r="D44" s="70" t="s">
        <v>842</v>
      </c>
      <c r="E44" s="70" t="s">
        <v>731</v>
      </c>
      <c r="F44" s="148" t="str">
        <f>IFERROR(VLOOKUP(D44,BD!$B:$D,2,FALSE),"")</f>
        <v>ASERP</v>
      </c>
      <c r="G44" s="148" t="str">
        <f>IFERROR(VLOOKUP(E44,BD!$B:$D,2,FALSE),"")</f>
        <v>ASERP</v>
      </c>
      <c r="H44" s="165">
        <f>IFERROR(VLOOKUP(D44,BD!$B:$D,3,FALSE),"")</f>
        <v>0</v>
      </c>
      <c r="I44" s="165">
        <f>IFERROR(VLOOKUP(E44,BD!$B:$D,3,FALSE),"")</f>
        <v>38306</v>
      </c>
      <c r="J44" s="149">
        <f>IF(COUNT(L44:T44)&gt;=5,SUM(LARGE(L44:T44,{1,2,3,4,5})),IF(COUNT(L44:T44)=4,SUM(LARGE(L44:T44,{1,2,3,4})),IF(COUNT(L44:T44)=3,SUM(LARGE(L44:T44,{1,2,3})),IF(COUNT(L44:T44)=2,SUM(LARGE(L44:T44,{1,2})),IF(COUNT(L44:T44)=1,SUM(LARGE(L44:T44,{1})),0)))))</f>
        <v>400</v>
      </c>
      <c r="K44" s="150">
        <f t="shared" si="1"/>
        <v>1</v>
      </c>
      <c r="L44" s="71"/>
      <c r="M44" s="71"/>
      <c r="N44" s="71"/>
      <c r="O44" s="71"/>
      <c r="P44" s="71"/>
      <c r="Q44" s="71"/>
      <c r="R44" s="71">
        <v>400</v>
      </c>
      <c r="S44" s="71"/>
      <c r="T44" s="163"/>
    </row>
    <row r="45" spans="2:20" ht="12" x14ac:dyDescent="0.2">
      <c r="B45" s="69"/>
      <c r="C45" s="190"/>
      <c r="D45" s="70" t="s">
        <v>798</v>
      </c>
      <c r="E45" s="70" t="s">
        <v>797</v>
      </c>
      <c r="F45" s="148" t="str">
        <f>IFERROR(VLOOKUP(D45,BD!$B:$D,2,FALSE),"")</f>
        <v>ZARDO</v>
      </c>
      <c r="G45" s="148" t="str">
        <f>IFERROR(VLOOKUP(E45,BD!$B:$D,2,FALSE),"")</f>
        <v>ZARDO</v>
      </c>
      <c r="H45" s="165">
        <f>IFERROR(VLOOKUP(D45,BD!$B:$D,3,FALSE),"")</f>
        <v>38029</v>
      </c>
      <c r="I45" s="165">
        <f>IFERROR(VLOOKUP(E45,BD!$B:$D,3,FALSE),"")</f>
        <v>38876</v>
      </c>
      <c r="J45" s="149">
        <f>IF(COUNT(L45:T45)&gt;=5,SUM(LARGE(L45:T45,{1,2,3,4,5})),IF(COUNT(L45:T45)=4,SUM(LARGE(L45:T45,{1,2,3,4})),IF(COUNT(L45:T45)=3,SUM(LARGE(L45:T45,{1,2,3})),IF(COUNT(L45:T45)=2,SUM(LARGE(L45:T45,{1,2})),IF(COUNT(L45:T45)=1,SUM(LARGE(L45:T45,{1})),0)))))</f>
        <v>400</v>
      </c>
      <c r="K45" s="150">
        <f t="shared" si="1"/>
        <v>1</v>
      </c>
      <c r="L45" s="71"/>
      <c r="M45" s="71"/>
      <c r="N45" s="71"/>
      <c r="O45" s="71"/>
      <c r="P45" s="71"/>
      <c r="Q45" s="71"/>
      <c r="R45" s="71">
        <v>400</v>
      </c>
      <c r="S45" s="71"/>
      <c r="T45" s="163"/>
    </row>
    <row r="46" spans="2:20" ht="12" x14ac:dyDescent="0.2">
      <c r="B46" s="69"/>
      <c r="C46" s="190"/>
      <c r="D46" s="132" t="s">
        <v>489</v>
      </c>
      <c r="E46" s="127" t="s">
        <v>313</v>
      </c>
      <c r="F46" s="243" t="s">
        <v>354</v>
      </c>
      <c r="G46" s="243" t="s">
        <v>354</v>
      </c>
      <c r="H46" s="165">
        <f>IFERROR(VLOOKUP(D46,BD!$B:$D,3,FALSE),"")</f>
        <v>37933</v>
      </c>
      <c r="I46" s="165">
        <f>IFERROR(VLOOKUP(E46,BD!$B:$D,3,FALSE),"")</f>
        <v>38671</v>
      </c>
      <c r="J46" s="149">
        <f>IF(COUNT(L46:T46)&gt;=5,SUM(LARGE(L46:T46,{1,2,3,4,5})),IF(COUNT(L46:T46)=4,SUM(LARGE(L46:T46,{1,2,3,4})),IF(COUNT(L46:T46)=3,SUM(LARGE(L46:T46,{1,2,3})),IF(COUNT(L46:T46)=2,SUM(LARGE(L46:T46,{1,2})),IF(COUNT(L46:T46)=1,SUM(LARGE(L46:T46,{1})),0)))))</f>
        <v>400</v>
      </c>
      <c r="K46" s="150">
        <f t="shared" si="1"/>
        <v>1</v>
      </c>
      <c r="L46" s="71"/>
      <c r="M46" s="71">
        <v>400</v>
      </c>
      <c r="N46" s="71"/>
      <c r="O46" s="71"/>
      <c r="P46" s="71"/>
      <c r="Q46" s="71"/>
      <c r="R46" s="71"/>
      <c r="S46" s="71"/>
      <c r="T46" s="163"/>
    </row>
    <row r="47" spans="2:20" ht="12" x14ac:dyDescent="0.2">
      <c r="B47" s="69"/>
      <c r="C47" s="190"/>
      <c r="D47" s="70" t="s">
        <v>154</v>
      </c>
      <c r="E47" s="70" t="s">
        <v>603</v>
      </c>
      <c r="F47" s="148" t="str">
        <f>IFERROR(VLOOKUP(D47,BD!$B:$D,2,FALSE),"")</f>
        <v>ASSVP</v>
      </c>
      <c r="G47" s="148" t="str">
        <f>IFERROR(VLOOKUP(E47,BD!$B:$D,2,FALSE),"")</f>
        <v>ASSVP</v>
      </c>
      <c r="H47" s="165">
        <f>IFERROR(VLOOKUP(D47,BD!$B:$D,3,FALSE),"")</f>
        <v>37731</v>
      </c>
      <c r="I47" s="165">
        <f>IFERROR(VLOOKUP(E47,BD!$B:$D,3,FALSE),"")</f>
        <v>37729</v>
      </c>
      <c r="J47" s="149">
        <f>IF(COUNT(L47:T47)&gt;=5,SUM(LARGE(L47:T47,{1,2,3,4,5})),IF(COUNT(L47:T47)=4,SUM(LARGE(L47:T47,{1,2,3,4})),IF(COUNT(L47:T47)=3,SUM(LARGE(L47:T47,{1,2,3})),IF(COUNT(L47:T47)=2,SUM(LARGE(L47:T47,{1,2})),IF(COUNT(L47:T47)=1,SUM(LARGE(L47:T47,{1})),0)))))</f>
        <v>400</v>
      </c>
      <c r="K47" s="150">
        <f t="shared" si="1"/>
        <v>1</v>
      </c>
      <c r="L47" s="71"/>
      <c r="M47" s="71">
        <v>400</v>
      </c>
      <c r="N47" s="71"/>
      <c r="O47" s="71"/>
      <c r="P47" s="71"/>
      <c r="Q47" s="71"/>
      <c r="R47" s="71"/>
      <c r="S47" s="71"/>
      <c r="T47" s="163"/>
    </row>
    <row r="48" spans="2:20" ht="12" x14ac:dyDescent="0.2">
      <c r="B48" s="69"/>
      <c r="C48" s="190"/>
      <c r="D48" s="132" t="s">
        <v>822</v>
      </c>
      <c r="E48" s="132" t="s">
        <v>273</v>
      </c>
      <c r="F48" s="148" t="str">
        <f>IFERROR(VLOOKUP(D48,BD!$B:$D,2,FALSE),"")</f>
        <v>ASSVP</v>
      </c>
      <c r="G48" s="148" t="str">
        <f>IFERROR(VLOOKUP(E48,BD!$B:$D,2,FALSE),"")</f>
        <v>ASSVP</v>
      </c>
      <c r="H48" s="165">
        <f>IFERROR(VLOOKUP(D48,BD!$B:$D,3,FALSE),"")</f>
        <v>38014</v>
      </c>
      <c r="I48" s="165">
        <f>IFERROR(VLOOKUP(E48,BD!$B:$D,3,FALSE),"")</f>
        <v>38054</v>
      </c>
      <c r="J48" s="149">
        <f>IF(COUNT(L48:T48)&gt;=5,SUM(LARGE(L48:T48,{1,2,3,4,5})),IF(COUNT(L48:T48)=4,SUM(LARGE(L48:T48,{1,2,3,4})),IF(COUNT(L48:T48)=3,SUM(LARGE(L48:T48,{1,2,3})),IF(COUNT(L48:T48)=2,SUM(LARGE(L48:T48,{1,2})),IF(COUNT(L48:T48)=1,SUM(LARGE(L48:T48,{1})),0)))))</f>
        <v>400</v>
      </c>
      <c r="K48" s="150">
        <f t="shared" si="1"/>
        <v>1</v>
      </c>
      <c r="L48" s="71"/>
      <c r="M48" s="71"/>
      <c r="N48" s="71"/>
      <c r="O48" s="71"/>
      <c r="P48" s="71"/>
      <c r="Q48" s="71"/>
      <c r="R48" s="71">
        <v>400</v>
      </c>
      <c r="S48" s="71"/>
      <c r="T48" s="163"/>
    </row>
    <row r="49" spans="2:20" ht="12" x14ac:dyDescent="0.2">
      <c r="B49" s="69"/>
      <c r="C49" s="190"/>
      <c r="D49" s="70" t="s">
        <v>750</v>
      </c>
      <c r="E49" s="70" t="s">
        <v>752</v>
      </c>
      <c r="F49" s="148" t="str">
        <f>IFERROR(VLOOKUP(D49,BD!$B:$D,2,FALSE),"")</f>
        <v>SMCC</v>
      </c>
      <c r="G49" s="148" t="str">
        <f>IFERROR(VLOOKUP(E49,BD!$B:$D,2,FALSE),"")</f>
        <v>SMCC</v>
      </c>
      <c r="H49" s="165">
        <f>IFERROR(VLOOKUP(D49,BD!$B:$D,3,FALSE),"")</f>
        <v>37680</v>
      </c>
      <c r="I49" s="165">
        <f>IFERROR(VLOOKUP(E49,BD!$B:$D,3,FALSE),"")</f>
        <v>37732</v>
      </c>
      <c r="J49" s="149">
        <f>IF(COUNT(L49:T49)&gt;=5,SUM(LARGE(L49:T49,{1,2,3,4,5})),IF(COUNT(L49:T49)=4,SUM(LARGE(L49:T49,{1,2,3,4})),IF(COUNT(L49:T49)=3,SUM(LARGE(L49:T49,{1,2,3})),IF(COUNT(L49:T49)=2,SUM(LARGE(L49:T49,{1,2})),IF(COUNT(L49:T49)=1,SUM(LARGE(L49:T49,{1})),0)))))</f>
        <v>400</v>
      </c>
      <c r="K49" s="150">
        <f t="shared" si="1"/>
        <v>1</v>
      </c>
      <c r="L49" s="71"/>
      <c r="M49" s="71"/>
      <c r="N49" s="71"/>
      <c r="O49" s="71"/>
      <c r="P49" s="71"/>
      <c r="Q49" s="71"/>
      <c r="R49" s="71">
        <v>400</v>
      </c>
      <c r="S49" s="71"/>
      <c r="T49" s="163"/>
    </row>
    <row r="50" spans="2:20" ht="12" x14ac:dyDescent="0.2">
      <c r="B50" s="69"/>
      <c r="C50" s="190"/>
      <c r="D50" s="70" t="s">
        <v>551</v>
      </c>
      <c r="E50" s="70" t="s">
        <v>794</v>
      </c>
      <c r="F50" s="148" t="str">
        <f>IFERROR(VLOOKUP(D50,BD!$B:$D,2,FALSE),"")</f>
        <v>ZARDO</v>
      </c>
      <c r="G50" s="148" t="str">
        <f>IFERROR(VLOOKUP(E50,BD!$B:$D,2,FALSE),"")</f>
        <v>ZARDO</v>
      </c>
      <c r="H50" s="165">
        <f>IFERROR(VLOOKUP(D50,BD!$B:$D,3,FALSE),"")</f>
        <v>38867</v>
      </c>
      <c r="I50" s="165">
        <f>IFERROR(VLOOKUP(E50,BD!$B:$D,3,FALSE),"")</f>
        <v>38294</v>
      </c>
      <c r="J50" s="149">
        <f>IF(COUNT(L50:T50)&gt;=5,SUM(LARGE(L50:T50,{1,2,3,4,5})),IF(COUNT(L50:T50)=4,SUM(LARGE(L50:T50,{1,2,3,4})),IF(COUNT(L50:T50)=3,SUM(LARGE(L50:T50,{1,2,3})),IF(COUNT(L50:T50)=2,SUM(LARGE(L50:T50,{1,2})),IF(COUNT(L50:T50)=1,SUM(LARGE(L50:T50,{1})),0)))))</f>
        <v>400</v>
      </c>
      <c r="K50" s="150">
        <f t="shared" si="1"/>
        <v>1</v>
      </c>
      <c r="L50" s="71"/>
      <c r="M50" s="71"/>
      <c r="N50" s="71"/>
      <c r="O50" s="71"/>
      <c r="P50" s="71"/>
      <c r="Q50" s="71"/>
      <c r="R50" s="71">
        <v>400</v>
      </c>
      <c r="S50" s="71"/>
      <c r="T50" s="163"/>
    </row>
    <row r="51" spans="2:20" ht="12" x14ac:dyDescent="0.2">
      <c r="B51" s="69"/>
      <c r="C51" s="190"/>
      <c r="D51" s="70" t="s">
        <v>747</v>
      </c>
      <c r="E51" s="70" t="s">
        <v>803</v>
      </c>
      <c r="F51" s="148" t="str">
        <f>IFERROR(VLOOKUP(D51,BD!$B:$D,2,FALSE),"")</f>
        <v>BME</v>
      </c>
      <c r="G51" s="148" t="str">
        <f>IFERROR(VLOOKUP(E51,BD!$B:$D,2,FALSE),"")</f>
        <v>ZARDO</v>
      </c>
      <c r="H51" s="165">
        <f>IFERROR(VLOOKUP(D51,BD!$B:$D,3,FALSE),"")</f>
        <v>38050</v>
      </c>
      <c r="I51" s="165">
        <f>IFERROR(VLOOKUP(E51,BD!$B:$D,3,FALSE),"")</f>
        <v>38344</v>
      </c>
      <c r="J51" s="149">
        <f>IF(COUNT(L51:T51)&gt;=5,SUM(LARGE(L51:T51,{1,2,3,4,5})),IF(COUNT(L51:T51)=4,SUM(LARGE(L51:T51,{1,2,3,4})),IF(COUNT(L51:T51)=3,SUM(LARGE(L51:T51,{1,2,3})),IF(COUNT(L51:T51)=2,SUM(LARGE(L51:T51,{1,2})),IF(COUNT(L51:T51)=1,SUM(LARGE(L51:T51,{1})),0)))))</f>
        <v>400</v>
      </c>
      <c r="K51" s="150">
        <f t="shared" si="1"/>
        <v>1</v>
      </c>
      <c r="L51" s="71"/>
      <c r="M51" s="71">
        <v>400</v>
      </c>
      <c r="N51" s="71"/>
      <c r="O51" s="71"/>
      <c r="P51" s="71"/>
      <c r="Q51" s="71"/>
      <c r="R51" s="71"/>
      <c r="S51" s="71"/>
      <c r="T51" s="163"/>
    </row>
    <row r="52" spans="2:20" ht="12" x14ac:dyDescent="0.2">
      <c r="B52" s="69"/>
      <c r="C52" s="190"/>
      <c r="D52" s="126" t="s">
        <v>414</v>
      </c>
      <c r="E52" s="70" t="s">
        <v>558</v>
      </c>
      <c r="F52" s="148" t="str">
        <f>IFERROR(VLOOKUP(D52,BD!$B:$D,2,FALSE),"")</f>
        <v>PALOTINA</v>
      </c>
      <c r="G52" s="148" t="str">
        <f>IFERROR(VLOOKUP(E52,BD!$B:$D,2,FALSE),"")</f>
        <v>PALOTINA</v>
      </c>
      <c r="H52" s="165">
        <f>IFERROR(VLOOKUP(D52,BD!$B:$D,3,FALSE),"")</f>
        <v>38097</v>
      </c>
      <c r="I52" s="165">
        <f>IFERROR(VLOOKUP(E52,BD!$B:$D,3,FALSE),"")</f>
        <v>38909</v>
      </c>
      <c r="J52" s="149">
        <f>IF(COUNT(L52:T52)&gt;=5,SUM(LARGE(L52:T52,{1,2,3,4,5})),IF(COUNT(L52:T52)=4,SUM(LARGE(L52:T52,{1,2,3,4})),IF(COUNT(L52:T52)=3,SUM(LARGE(L52:T52,{1,2,3})),IF(COUNT(L52:T52)=2,SUM(LARGE(L52:T52,{1,2})),IF(COUNT(L52:T52)=1,SUM(LARGE(L52:T52,{1})),0)))))</f>
        <v>400</v>
      </c>
      <c r="K52" s="150">
        <f t="shared" si="1"/>
        <v>1</v>
      </c>
      <c r="L52" s="71"/>
      <c r="M52" s="71"/>
      <c r="N52" s="71"/>
      <c r="O52" s="71">
        <v>400</v>
      </c>
      <c r="P52" s="71"/>
      <c r="Q52" s="71"/>
      <c r="R52" s="71"/>
      <c r="S52" s="71"/>
      <c r="T52" s="163"/>
    </row>
    <row r="53" spans="2:20" ht="12" x14ac:dyDescent="0.2">
      <c r="B53" s="69"/>
      <c r="C53" s="190"/>
      <c r="D53" s="70" t="s">
        <v>169</v>
      </c>
      <c r="E53" s="70" t="s">
        <v>222</v>
      </c>
      <c r="F53" s="148" t="str">
        <f>IFERROR(VLOOKUP(D53,BD!$B:$D,2,FALSE),"")</f>
        <v>ASSVP</v>
      </c>
      <c r="G53" s="148" t="str">
        <f>IFERROR(VLOOKUP(E53,BD!$B:$D,2,FALSE),"")</f>
        <v>AVULSO</v>
      </c>
      <c r="H53" s="165">
        <f>IFERROR(VLOOKUP(D53,BD!$B:$D,3,FALSE),"")</f>
        <v>37715</v>
      </c>
      <c r="I53" s="165">
        <f>IFERROR(VLOOKUP(E53,BD!$B:$D,3,FALSE),"")</f>
        <v>37622</v>
      </c>
      <c r="J53" s="149">
        <f>IF(COUNT(L53:T53)&gt;=5,SUM(LARGE(L53:T53,{1,2,3,4,5})),IF(COUNT(L53:T53)=4,SUM(LARGE(L53:T53,{1,2,3,4})),IF(COUNT(L53:T53)=3,SUM(LARGE(L53:T53,{1,2,3})),IF(COUNT(L53:T53)=2,SUM(LARGE(L53:T53,{1,2})),IF(COUNT(L53:T53)=1,SUM(LARGE(L53:T53,{1})),0)))))</f>
        <v>400</v>
      </c>
      <c r="K53" s="150">
        <f t="shared" si="1"/>
        <v>1</v>
      </c>
      <c r="L53" s="71">
        <v>400</v>
      </c>
      <c r="M53" s="71"/>
      <c r="N53" s="71"/>
      <c r="O53" s="71"/>
      <c r="P53" s="71"/>
      <c r="Q53" s="71"/>
      <c r="R53" s="71"/>
      <c r="S53" s="71"/>
      <c r="T53" s="163"/>
    </row>
    <row r="54" spans="2:20" ht="12" x14ac:dyDescent="0.2">
      <c r="B54" s="69"/>
      <c r="C54" s="190"/>
      <c r="D54" s="132" t="s">
        <v>606</v>
      </c>
      <c r="E54" s="70" t="s">
        <v>217</v>
      </c>
      <c r="F54" s="148" t="str">
        <f>IFERROR(VLOOKUP(D54,BD!$B:$D,2,FALSE),"")</f>
        <v>PALOTINA</v>
      </c>
      <c r="G54" s="148" t="str">
        <f>IFERROR(VLOOKUP(E54,BD!$B:$D,2,FALSE),"")</f>
        <v>PALOTINA</v>
      </c>
      <c r="H54" s="165">
        <f>IFERROR(VLOOKUP(D54,BD!$B:$D,3,FALSE),"")</f>
        <v>37725</v>
      </c>
      <c r="I54" s="165">
        <f>IFERROR(VLOOKUP(E54,BD!$B:$D,3,FALSE),"")</f>
        <v>37672</v>
      </c>
      <c r="J54" s="149">
        <f>IF(COUNT(L54:T54)&gt;=5,SUM(LARGE(L54:T54,{1,2,3,4,5})),IF(COUNT(L54:T54)=4,SUM(LARGE(L54:T54,{1,2,3,4})),IF(COUNT(L54:T54)=3,SUM(LARGE(L54:T54,{1,2,3})),IF(COUNT(L54:T54)=2,SUM(LARGE(L54:T54,{1,2})),IF(COUNT(L54:T54)=1,SUM(LARGE(L54:T54,{1})),0)))))</f>
        <v>400</v>
      </c>
      <c r="K54" s="150">
        <f t="shared" si="1"/>
        <v>1</v>
      </c>
      <c r="L54" s="71"/>
      <c r="M54" s="71"/>
      <c r="N54" s="71"/>
      <c r="O54" s="71"/>
      <c r="P54" s="71"/>
      <c r="Q54" s="71"/>
      <c r="R54" s="71">
        <v>400</v>
      </c>
      <c r="S54" s="71"/>
      <c r="T54" s="163"/>
    </row>
    <row r="55" spans="2:20" ht="12" x14ac:dyDescent="0.2">
      <c r="B55" s="69"/>
      <c r="C55" s="190"/>
      <c r="D55" s="70" t="s">
        <v>500</v>
      </c>
      <c r="E55" s="70" t="s">
        <v>584</v>
      </c>
      <c r="F55" s="148" t="str">
        <f>IFERROR(VLOOKUP(D55,BD!$B:$D,2,FALSE),"")</f>
        <v>PIAMARTA</v>
      </c>
      <c r="G55" s="148" t="str">
        <f>IFERROR(VLOOKUP(E55,BD!$B:$D,2,FALSE),"")</f>
        <v>PIAMARTA</v>
      </c>
      <c r="H55" s="165">
        <f>IFERROR(VLOOKUP(D55,BD!$B:$D,3,FALSE),"")</f>
        <v>38200</v>
      </c>
      <c r="I55" s="165">
        <f>IFERROR(VLOOKUP(E55,BD!$B:$D,3,FALSE),"")</f>
        <v>39333</v>
      </c>
      <c r="J55" s="149">
        <f>IF(COUNT(L55:T55)&gt;=5,SUM(LARGE(L55:T55,{1,2,3,4,5})),IF(COUNT(L55:T55)=4,SUM(LARGE(L55:T55,{1,2,3,4})),IF(COUNT(L55:T55)=3,SUM(LARGE(L55:T55,{1,2,3})),IF(COUNT(L55:T55)=2,SUM(LARGE(L55:T55,{1,2})),IF(COUNT(L55:T55)=1,SUM(LARGE(L55:T55,{1})),0)))))</f>
        <v>400</v>
      </c>
      <c r="K55" s="150">
        <f t="shared" si="1"/>
        <v>1</v>
      </c>
      <c r="L55" s="71"/>
      <c r="M55" s="71"/>
      <c r="N55" s="71"/>
      <c r="O55" s="71">
        <v>400</v>
      </c>
      <c r="P55" s="71"/>
      <c r="Q55" s="71"/>
      <c r="R55" s="71"/>
      <c r="S55" s="71"/>
      <c r="T55" s="163"/>
    </row>
    <row r="56" spans="2:20" ht="12" x14ac:dyDescent="0.2">
      <c r="B56" s="69"/>
      <c r="C56" s="190">
        <v>47</v>
      </c>
      <c r="D56" s="70" t="s">
        <v>307</v>
      </c>
      <c r="E56" s="70" t="s">
        <v>228</v>
      </c>
      <c r="F56" s="148" t="str">
        <f>IFERROR(VLOOKUP(D56,BD!$B:$D,2,FALSE),"")</f>
        <v>ZARDO</v>
      </c>
      <c r="G56" s="148" t="str">
        <f>IFERROR(VLOOKUP(E56,BD!$B:$D,2,FALSE),"")</f>
        <v>BME</v>
      </c>
      <c r="H56" s="165">
        <f>IFERROR(VLOOKUP(D56,BD!$B:$D,3,FALSE),"")</f>
        <v>38337</v>
      </c>
      <c r="I56" s="165">
        <f>IFERROR(VLOOKUP(E56,BD!$B:$D,3,FALSE),"")</f>
        <v>39304</v>
      </c>
      <c r="J56" s="149">
        <f>IF(COUNT(L56:T56)&gt;=5,SUM(LARGE(L56:T56,{1,2,3,4,5})),IF(COUNT(L56:T56)=4,SUM(LARGE(L56:T56,{1,2,3,4})),IF(COUNT(L56:T56)=3,SUM(LARGE(L56:T56,{1,2,3})),IF(COUNT(L56:T56)=2,SUM(LARGE(L56:T56,{1,2})),IF(COUNT(L56:T56)=1,SUM(LARGE(L56:T56,{1})),0)))))</f>
        <v>320</v>
      </c>
      <c r="K56" s="150">
        <f t="shared" si="1"/>
        <v>1</v>
      </c>
      <c r="L56" s="71"/>
      <c r="M56" s="71"/>
      <c r="N56" s="71">
        <v>320</v>
      </c>
      <c r="O56" s="71"/>
      <c r="P56" s="71"/>
      <c r="Q56" s="71"/>
      <c r="R56" s="71"/>
      <c r="S56" s="71"/>
      <c r="T56" s="163"/>
    </row>
    <row r="57" spans="2:20" ht="12" x14ac:dyDescent="0.2">
      <c r="B57" s="69"/>
      <c r="C57" s="190"/>
      <c r="D57" s="70" t="s">
        <v>395</v>
      </c>
      <c r="E57" s="70" t="s">
        <v>755</v>
      </c>
      <c r="F57" s="148" t="str">
        <f>IFERROR(VLOOKUP(D57,BD!$B:$D,2,FALSE),"")</f>
        <v>SMCC</v>
      </c>
      <c r="G57" s="148" t="str">
        <f>IFERROR(VLOOKUP(E57,BD!$B:$D,2,FALSE),"")</f>
        <v>SMCC</v>
      </c>
      <c r="H57" s="165">
        <f>IFERROR(VLOOKUP(D57,BD!$B:$D,3,FALSE),"")</f>
        <v>38786</v>
      </c>
      <c r="I57" s="165">
        <f>IFERROR(VLOOKUP(E57,BD!$B:$D,3,FALSE),"")</f>
        <v>38419</v>
      </c>
      <c r="J57" s="149">
        <f>IF(COUNT(L57:T57)&gt;=5,SUM(LARGE(L57:T57,{1,2,3,4,5})),IF(COUNT(L57:T57)=4,SUM(LARGE(L57:T57,{1,2,3,4})),IF(COUNT(L57:T57)=3,SUM(LARGE(L57:T57,{1,2,3})),IF(COUNT(L57:T57)=2,SUM(LARGE(L57:T57,{1,2})),IF(COUNT(L57:T57)=1,SUM(LARGE(L57:T57,{1})),0)))))</f>
        <v>320</v>
      </c>
      <c r="K57" s="150">
        <f t="shared" si="1"/>
        <v>1</v>
      </c>
      <c r="L57" s="71"/>
      <c r="M57" s="71"/>
      <c r="N57" s="71"/>
      <c r="O57" s="71"/>
      <c r="P57" s="71"/>
      <c r="Q57" s="71">
        <v>320</v>
      </c>
      <c r="R57" s="71"/>
      <c r="S57" s="71"/>
      <c r="T57" s="163"/>
    </row>
    <row r="58" spans="2:20" ht="12" x14ac:dyDescent="0.2">
      <c r="B58" s="69"/>
      <c r="C58" s="190"/>
      <c r="D58" s="201" t="s">
        <v>807</v>
      </c>
      <c r="E58" s="132" t="s">
        <v>726</v>
      </c>
      <c r="F58" s="148" t="str">
        <f>IFERROR(VLOOKUP(D58,BD!$B:$D,2,FALSE),"")</f>
        <v>ZARDO</v>
      </c>
      <c r="G58" s="148" t="str">
        <f>IFERROR(VLOOKUP(E58,BD!$B:$D,2,FALSE),"")</f>
        <v>ZARDO</v>
      </c>
      <c r="H58" s="165">
        <f>IFERROR(VLOOKUP(D58,BD!$B:$D,3,FALSE),"")</f>
        <v>37803</v>
      </c>
      <c r="I58" s="165">
        <f>IFERROR(VLOOKUP(E58,BD!$B:$D,3,FALSE),"")</f>
        <v>0</v>
      </c>
      <c r="J58" s="149">
        <f>IF(COUNT(L58:T58)&gt;=5,SUM(LARGE(L58:T58,{1,2,3,4,5})),IF(COUNT(L58:T58)=4,SUM(LARGE(L58:T58,{1,2,3,4})),IF(COUNT(L58:T58)=3,SUM(LARGE(L58:T58,{1,2,3})),IF(COUNT(L58:T58)=2,SUM(LARGE(L58:T58,{1,2})),IF(COUNT(L58:T58)=1,SUM(LARGE(L58:T58,{1})),0)))))</f>
        <v>320</v>
      </c>
      <c r="K58" s="150">
        <f t="shared" si="1"/>
        <v>1</v>
      </c>
      <c r="L58" s="71"/>
      <c r="M58" s="71"/>
      <c r="N58" s="71"/>
      <c r="O58" s="71"/>
      <c r="P58" s="71"/>
      <c r="Q58" s="71">
        <v>320</v>
      </c>
      <c r="R58" s="71"/>
      <c r="S58" s="71"/>
      <c r="T58" s="163"/>
    </row>
    <row r="59" spans="2:20" ht="12" x14ac:dyDescent="0.2">
      <c r="B59" s="69"/>
      <c r="C59" s="190"/>
      <c r="D59" s="126" t="s">
        <v>516</v>
      </c>
      <c r="E59" s="70" t="s">
        <v>524</v>
      </c>
      <c r="F59" s="148" t="str">
        <f>IFERROR(VLOOKUP(D59,BD!$B:$D,2,FALSE),"")</f>
        <v>ZARDO</v>
      </c>
      <c r="G59" s="148" t="str">
        <f>IFERROR(VLOOKUP(E59,BD!$B:$D,2,FALSE),"")</f>
        <v>ZARDO</v>
      </c>
      <c r="H59" s="165">
        <f>IFERROR(VLOOKUP(D59,BD!$B:$D,3,FALSE),"")</f>
        <v>38308</v>
      </c>
      <c r="I59" s="165">
        <f>IFERROR(VLOOKUP(E59,BD!$B:$D,3,FALSE),"")</f>
        <v>38170</v>
      </c>
      <c r="J59" s="149">
        <f>IF(COUNT(L59:T59)&gt;=5,SUM(LARGE(L59:T59,{1,2,3,4,5})),IF(COUNT(L59:T59)=4,SUM(LARGE(L59:T59,{1,2,3,4})),IF(COUNT(L59:T59)=3,SUM(LARGE(L59:T59,{1,2,3})),IF(COUNT(L59:T59)=2,SUM(LARGE(L59:T59,{1,2})),IF(COUNT(L59:T59)=1,SUM(LARGE(L59:T59,{1})),0)))))</f>
        <v>320</v>
      </c>
      <c r="K59" s="150">
        <f t="shared" si="1"/>
        <v>1</v>
      </c>
      <c r="L59" s="71"/>
      <c r="M59" s="71"/>
      <c r="N59" s="71">
        <v>320</v>
      </c>
      <c r="O59" s="71"/>
      <c r="P59" s="71"/>
      <c r="Q59" s="71"/>
      <c r="R59" s="71"/>
      <c r="S59" s="71"/>
      <c r="T59" s="163"/>
    </row>
    <row r="60" spans="2:20" ht="12" x14ac:dyDescent="0.2">
      <c r="B60" s="69"/>
      <c r="C60" s="190"/>
      <c r="D60" s="126" t="s">
        <v>292</v>
      </c>
      <c r="E60" s="70" t="s">
        <v>646</v>
      </c>
      <c r="F60" s="148" t="str">
        <f>IFERROR(VLOOKUP(D60,BD!$B:$D,2,FALSE),"")</f>
        <v>ZARDO</v>
      </c>
      <c r="G60" s="148" t="str">
        <f>IFERROR(VLOOKUP(E60,BD!$B:$D,2,FALSE),"")</f>
        <v>ZARDO</v>
      </c>
      <c r="H60" s="165">
        <f>IFERROR(VLOOKUP(D60,BD!$B:$D,3,FALSE),"")</f>
        <v>37798</v>
      </c>
      <c r="I60" s="165">
        <f>IFERROR(VLOOKUP(E60,BD!$B:$D,3,FALSE),"")</f>
        <v>38111</v>
      </c>
      <c r="J60" s="149">
        <f>IF(COUNT(L60:T60)&gt;=5,SUM(LARGE(L60:T60,{1,2,3,4,5})),IF(COUNT(L60:T60)=4,SUM(LARGE(L60:T60,{1,2,3,4})),IF(COUNT(L60:T60)=3,SUM(LARGE(L60:T60,{1,2,3})),IF(COUNT(L60:T60)=2,SUM(LARGE(L60:T60,{1,2})),IF(COUNT(L60:T60)=1,SUM(LARGE(L60:T60,{1})),0)))))</f>
        <v>320</v>
      </c>
      <c r="K60" s="150">
        <f t="shared" si="1"/>
        <v>1</v>
      </c>
      <c r="L60" s="71"/>
      <c r="M60" s="71"/>
      <c r="N60" s="71">
        <v>320</v>
      </c>
      <c r="O60" s="71"/>
      <c r="P60" s="71"/>
      <c r="Q60" s="71"/>
      <c r="R60" s="71"/>
      <c r="S60" s="71"/>
      <c r="T60" s="163"/>
    </row>
    <row r="61" spans="2:20" ht="12" x14ac:dyDescent="0.2">
      <c r="B61" s="69"/>
      <c r="C61" s="190"/>
      <c r="D61" s="126" t="s">
        <v>747</v>
      </c>
      <c r="E61" s="132" t="s">
        <v>659</v>
      </c>
      <c r="F61" s="148" t="str">
        <f>IFERROR(VLOOKUP(D61,BD!$B:$D,2,FALSE),"")</f>
        <v>BME</v>
      </c>
      <c r="G61" s="148" t="str">
        <f>IFERROR(VLOOKUP(E61,BD!$B:$D,2,FALSE),"")</f>
        <v>BME</v>
      </c>
      <c r="H61" s="165">
        <f>IFERROR(VLOOKUP(D61,BD!$B:$D,3,FALSE),"")</f>
        <v>38050</v>
      </c>
      <c r="I61" s="165">
        <f>IFERROR(VLOOKUP(E61,BD!$B:$D,3,FALSE),"")</f>
        <v>0</v>
      </c>
      <c r="J61" s="149">
        <f>IF(COUNT(L61:T61)&gt;=5,SUM(LARGE(L61:T61,{1,2,3,4,5})),IF(COUNT(L61:T61)=4,SUM(LARGE(L61:T61,{1,2,3,4})),IF(COUNT(L61:T61)=3,SUM(LARGE(L61:T61,{1,2,3})),IF(COUNT(L61:T61)=2,SUM(LARGE(L61:T61,{1,2})),IF(COUNT(L61:T61)=1,SUM(LARGE(L61:T61,{1})),0)))))</f>
        <v>320</v>
      </c>
      <c r="K61" s="150">
        <f t="shared" si="1"/>
        <v>1</v>
      </c>
      <c r="L61" s="71"/>
      <c r="M61" s="71"/>
      <c r="N61" s="71"/>
      <c r="O61" s="71"/>
      <c r="P61" s="71"/>
      <c r="Q61" s="71">
        <v>320</v>
      </c>
      <c r="R61" s="71"/>
      <c r="S61" s="71"/>
      <c r="T61" s="163"/>
    </row>
    <row r="62" spans="2:20" ht="12" x14ac:dyDescent="0.2">
      <c r="B62" s="69"/>
      <c r="C62" s="190"/>
      <c r="D62" s="126" t="s">
        <v>866</v>
      </c>
      <c r="E62" s="70" t="s">
        <v>558</v>
      </c>
      <c r="F62" s="148" t="str">
        <f>IFERROR(VLOOKUP(D62,BD!$B:$D,2,FALSE),"")</f>
        <v>PALOTINA</v>
      </c>
      <c r="G62" s="148" t="str">
        <f>IFERROR(VLOOKUP(E62,BD!$B:$D,2,FALSE),"")</f>
        <v>PALOTINA</v>
      </c>
      <c r="H62" s="165">
        <f>IFERROR(VLOOKUP(D62,BD!$B:$D,3,FALSE),"")</f>
        <v>0</v>
      </c>
      <c r="I62" s="165">
        <f>IFERROR(VLOOKUP(E62,BD!$B:$D,3,FALSE),"")</f>
        <v>38909</v>
      </c>
      <c r="J62" s="149">
        <f>IF(COUNT(L62:T62)&gt;=5,SUM(LARGE(L62:T62,{1,2,3,4,5})),IF(COUNT(L62:T62)=4,SUM(LARGE(L62:T62,{1,2,3,4})),IF(COUNT(L62:T62)=3,SUM(LARGE(L62:T62,{1,2,3})),IF(COUNT(L62:T62)=2,SUM(LARGE(L62:T62,{1,2})),IF(COUNT(L62:T62)=1,SUM(LARGE(L62:T62,{1})),0)))))</f>
        <v>320</v>
      </c>
      <c r="K62" s="150">
        <f t="shared" si="1"/>
        <v>1</v>
      </c>
      <c r="L62" s="71"/>
      <c r="M62" s="71"/>
      <c r="N62" s="71"/>
      <c r="O62" s="71"/>
      <c r="P62" s="71"/>
      <c r="Q62" s="71"/>
      <c r="R62" s="71"/>
      <c r="S62" s="71">
        <v>320</v>
      </c>
      <c r="T62" s="163"/>
    </row>
    <row r="63" spans="2:20" ht="12" x14ac:dyDescent="0.2">
      <c r="B63" s="69"/>
      <c r="C63" s="190"/>
      <c r="D63" s="126" t="s">
        <v>776</v>
      </c>
      <c r="E63" s="70" t="s">
        <v>517</v>
      </c>
      <c r="F63" s="148" t="str">
        <f>IFERROR(VLOOKUP(D63,BD!$B:$D,2,FALSE),"")</f>
        <v>PIAMARTA</v>
      </c>
      <c r="G63" s="148" t="str">
        <f>IFERROR(VLOOKUP(E63,BD!$B:$D,2,FALSE),"")</f>
        <v>PIAMARTA</v>
      </c>
      <c r="H63" s="165">
        <f>IFERROR(VLOOKUP(D63,BD!$B:$D,3,FALSE),"")</f>
        <v>38107</v>
      </c>
      <c r="I63" s="165">
        <f>IFERROR(VLOOKUP(E63,BD!$B:$D,3,FALSE),"")</f>
        <v>37828</v>
      </c>
      <c r="J63" s="149">
        <f>IF(COUNT(L63:T63)&gt;=5,SUM(LARGE(L63:T63,{1,2,3,4,5})),IF(COUNT(L63:T63)=4,SUM(LARGE(L63:T63,{1,2,3,4})),IF(COUNT(L63:T63)=3,SUM(LARGE(L63:T63,{1,2,3})),IF(COUNT(L63:T63)=2,SUM(LARGE(L63:T63,{1,2})),IF(COUNT(L63:T63)=1,SUM(LARGE(L63:T63,{1})),0)))))</f>
        <v>320</v>
      </c>
      <c r="K63" s="150">
        <f t="shared" si="1"/>
        <v>1</v>
      </c>
      <c r="L63" s="71"/>
      <c r="M63" s="71"/>
      <c r="N63" s="71"/>
      <c r="O63" s="71"/>
      <c r="P63" s="71"/>
      <c r="Q63" s="71"/>
      <c r="R63" s="71"/>
      <c r="S63" s="71">
        <v>320</v>
      </c>
      <c r="T63" s="163"/>
    </row>
    <row r="64" spans="2:20" ht="12" x14ac:dyDescent="0.2">
      <c r="B64" s="69"/>
      <c r="C64" s="190"/>
      <c r="D64" s="126" t="s">
        <v>774</v>
      </c>
      <c r="E64" s="70" t="s">
        <v>868</v>
      </c>
      <c r="F64" s="148" t="str">
        <f>IFERROR(VLOOKUP(D64,BD!$B:$D,2,FALSE),"")</f>
        <v>PIAMARTA</v>
      </c>
      <c r="G64" s="148" t="str">
        <f>IFERROR(VLOOKUP(E64,BD!$B:$D,2,FALSE),"")</f>
        <v>PIAMARTA</v>
      </c>
      <c r="H64" s="165">
        <f>IFERROR(VLOOKUP(D64,BD!$B:$D,3,FALSE),"")</f>
        <v>38332</v>
      </c>
      <c r="I64" s="165">
        <f>IFERROR(VLOOKUP(E64,BD!$B:$D,3,FALSE),"")</f>
        <v>0</v>
      </c>
      <c r="J64" s="149">
        <f>IF(COUNT(L64:T64)&gt;=5,SUM(LARGE(L64:T64,{1,2,3,4,5})),IF(COUNT(L64:T64)=4,SUM(LARGE(L64:T64,{1,2,3,4})),IF(COUNT(L64:T64)=3,SUM(LARGE(L64:T64,{1,2,3})),IF(COUNT(L64:T64)=2,SUM(LARGE(L64:T64,{1,2})),IF(COUNT(L64:T64)=1,SUM(LARGE(L64:T64,{1})),0)))))</f>
        <v>320</v>
      </c>
      <c r="K64" s="150">
        <f t="shared" si="1"/>
        <v>1</v>
      </c>
      <c r="L64" s="71"/>
      <c r="M64" s="71"/>
      <c r="N64" s="71"/>
      <c r="O64" s="71"/>
      <c r="P64" s="71"/>
      <c r="Q64" s="71"/>
      <c r="R64" s="71"/>
      <c r="S64" s="71">
        <v>320</v>
      </c>
      <c r="T64" s="163"/>
    </row>
    <row r="65" spans="2:20" ht="12" x14ac:dyDescent="0.2">
      <c r="B65" s="69"/>
      <c r="C65" s="177"/>
      <c r="D65" s="70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65" t="str">
        <f>IFERROR(VLOOKUP(D65,BD!$B:$D,3,FALSE),"")</f>
        <v/>
      </c>
      <c r="I65" s="165" t="str">
        <f>IFERROR(VLOOKUP(E65,BD!$B:$D,3,FALSE),"")</f>
        <v/>
      </c>
      <c r="J65" s="149">
        <f>IF(COUNT(L65:T65)&gt;=5,SUM(LARGE(L65:T65,{1,2,3,4,5})),IF(COUNT(L65:T65)=4,SUM(LARGE(L65:T65,{1,2,3,4})),IF(COUNT(L65:T65)=3,SUM(LARGE(L65:T65,{1,2,3})),IF(COUNT(L65:T65)=2,SUM(LARGE(L65:T65,{1,2})),IF(COUNT(L65:T65)=1,SUM(LARGE(L65:T65,{1})),0)))))</f>
        <v>0</v>
      </c>
      <c r="K65" s="150">
        <f t="shared" ref="K65:K69" si="2">COUNT(L65:T65)-COUNTIF(L65:T65,"=0")</f>
        <v>0</v>
      </c>
      <c r="L65" s="71"/>
      <c r="M65" s="71"/>
      <c r="N65" s="71"/>
      <c r="O65" s="71"/>
      <c r="P65" s="71"/>
      <c r="Q65" s="71"/>
      <c r="R65" s="71"/>
      <c r="S65" s="71"/>
      <c r="T65" s="163"/>
    </row>
    <row r="66" spans="2:20" ht="12" x14ac:dyDescent="0.2">
      <c r="B66" s="69"/>
      <c r="C66" s="177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65" t="str">
        <f>IFERROR(VLOOKUP(D66,BD!$B:$D,3,FALSE),"")</f>
        <v/>
      </c>
      <c r="I66" s="165" t="str">
        <f>IFERROR(VLOOKUP(E66,BD!$B:$D,3,FALSE),"")</f>
        <v/>
      </c>
      <c r="J66" s="149">
        <f>IF(COUNT(L66:T66)&gt;=5,SUM(LARGE(L66:T66,{1,2,3,4,5})),IF(COUNT(L66:T66)=4,SUM(LARGE(L66:T66,{1,2,3,4})),IF(COUNT(L66:T66)=3,SUM(LARGE(L66:T66,{1,2,3})),IF(COUNT(L66:T66)=2,SUM(LARGE(L66:T66,{1,2})),IF(COUNT(L66:T66)=1,SUM(LARGE(L66:T66,{1})),0)))))</f>
        <v>0</v>
      </c>
      <c r="K66" s="150">
        <f t="shared" si="2"/>
        <v>0</v>
      </c>
      <c r="L66" s="71"/>
      <c r="M66" s="71"/>
      <c r="N66" s="71"/>
      <c r="O66" s="71"/>
      <c r="P66" s="71"/>
      <c r="Q66" s="71"/>
      <c r="R66" s="71"/>
      <c r="S66" s="71"/>
      <c r="T66" s="163"/>
    </row>
    <row r="67" spans="2:20" ht="12" x14ac:dyDescent="0.2">
      <c r="B67" s="69"/>
      <c r="C67" s="177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65" t="str">
        <f>IFERROR(VLOOKUP(D67,BD!$B:$D,3,FALSE),"")</f>
        <v/>
      </c>
      <c r="I67" s="165" t="str">
        <f>IFERROR(VLOOKUP(E67,BD!$B:$D,3,FALSE),"")</f>
        <v/>
      </c>
      <c r="J67" s="149">
        <f>IF(COUNT(L67:T67)&gt;=5,SUM(LARGE(L67:T67,{1,2,3,4,5})),IF(COUNT(L67:T67)=4,SUM(LARGE(L67:T67,{1,2,3,4})),IF(COUNT(L67:T67)=3,SUM(LARGE(L67:T67,{1,2,3})),IF(COUNT(L67:T67)=2,SUM(LARGE(L67:T67,{1,2})),IF(COUNT(L67:T67)=1,SUM(LARGE(L67:T67,{1})),0)))))</f>
        <v>0</v>
      </c>
      <c r="K67" s="150">
        <f t="shared" si="2"/>
        <v>0</v>
      </c>
      <c r="L67" s="71"/>
      <c r="M67" s="71"/>
      <c r="N67" s="71"/>
      <c r="O67" s="71"/>
      <c r="P67" s="71"/>
      <c r="Q67" s="71"/>
      <c r="R67" s="71"/>
      <c r="S67" s="71"/>
      <c r="T67" s="163"/>
    </row>
    <row r="68" spans="2:20" ht="12" x14ac:dyDescent="0.2">
      <c r="B68" s="69"/>
      <c r="C68" s="177"/>
      <c r="D68" s="70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65" t="str">
        <f>IFERROR(VLOOKUP(D68,BD!$B:$D,3,FALSE),"")</f>
        <v/>
      </c>
      <c r="I68" s="165" t="str">
        <f>IFERROR(VLOOKUP(E68,BD!$B:$D,3,FALSE),"")</f>
        <v/>
      </c>
      <c r="J68" s="149">
        <f>IF(COUNT(L68:T68)&gt;=5,SUM(LARGE(L68:T68,{1,2,3,4,5})),IF(COUNT(L68:T68)=4,SUM(LARGE(L68:T68,{1,2,3,4})),IF(COUNT(L68:T68)=3,SUM(LARGE(L68:T68,{1,2,3})),IF(COUNT(L68:T68)=2,SUM(LARGE(L68:T68,{1,2})),IF(COUNT(L68:T68)=1,SUM(LARGE(L68:T68,{1})),0)))))</f>
        <v>0</v>
      </c>
      <c r="K68" s="150">
        <f t="shared" si="2"/>
        <v>0</v>
      </c>
      <c r="L68" s="71"/>
      <c r="M68" s="71"/>
      <c r="N68" s="71"/>
      <c r="O68" s="71"/>
      <c r="P68" s="71"/>
      <c r="Q68" s="71"/>
      <c r="R68" s="71"/>
      <c r="S68" s="71"/>
      <c r="T68" s="163"/>
    </row>
    <row r="69" spans="2:20" ht="12" x14ac:dyDescent="0.2">
      <c r="B69" s="69"/>
      <c r="C69" s="177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65" t="str">
        <f>IFERROR(VLOOKUP(D69,BD!$B:$D,3,FALSE),"")</f>
        <v/>
      </c>
      <c r="I69" s="165" t="str">
        <f>IFERROR(VLOOKUP(E69,BD!$B:$D,3,FALSE),"")</f>
        <v/>
      </c>
      <c r="J69" s="149">
        <f>IF(COUNT(L69:T69)&gt;=5,SUM(LARGE(L69:T69,{1,2,3,4,5})),IF(COUNT(L69:T69)=4,SUM(LARGE(L69:T69,{1,2,3,4})),IF(COUNT(L69:T69)=3,SUM(LARGE(L69:T69,{1,2,3})),IF(COUNT(L69:T69)=2,SUM(LARGE(L69:T69,{1,2})),IF(COUNT(L69:T69)=1,SUM(LARGE(L69:T69,{1})),0)))))</f>
        <v>0</v>
      </c>
      <c r="K69" s="150">
        <f t="shared" si="2"/>
        <v>0</v>
      </c>
      <c r="L69" s="71"/>
      <c r="M69" s="71"/>
      <c r="N69" s="71"/>
      <c r="O69" s="71"/>
      <c r="P69" s="71"/>
      <c r="Q69" s="71"/>
      <c r="R69" s="71"/>
      <c r="S69" s="71"/>
      <c r="T69" s="163"/>
    </row>
    <row r="70" spans="2:20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74"/>
      <c r="T70" s="163"/>
    </row>
    <row r="71" spans="2:20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30</v>
      </c>
      <c r="N71" s="102">
        <f>SM!J$41</f>
        <v>25</v>
      </c>
      <c r="O71" s="102">
        <f>SM!K$41</f>
        <v>22</v>
      </c>
      <c r="P71" s="102">
        <f>SM!L$41</f>
        <v>10</v>
      </c>
      <c r="Q71" s="102">
        <f>SM!M$41</f>
        <v>6</v>
      </c>
      <c r="R71" s="102">
        <f>SM!N$41</f>
        <v>2</v>
      </c>
      <c r="S71" s="102">
        <f>SM!O$41</f>
        <v>1</v>
      </c>
      <c r="T71" s="164"/>
    </row>
  </sheetData>
  <sheetProtection selectLockedCells="1" selectUnlockedCells="1"/>
  <sortState ref="D10:S64">
    <sortCondition descending="1" ref="J10:J64"/>
    <sortCondition descending="1" ref="K10:K64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09"/>
  <sheetViews>
    <sheetView showGridLines="0" zoomScaleNormal="100" zoomScaleSheetLayoutView="100" workbookViewId="0">
      <selection activeCell="F21" sqref="F21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55.85546875" style="49" customWidth="1"/>
    <col min="5" max="5" width="10.85546875" style="81" customWidth="1"/>
    <col min="6" max="6" width="10.85546875" style="84" customWidth="1"/>
    <col min="7" max="7" width="10.85546875" style="49" customWidth="1"/>
    <col min="8" max="8" width="10.85546875" style="81" customWidth="1"/>
    <col min="9" max="16" width="8.28515625" style="49" customWidth="1"/>
    <col min="17" max="17" width="1.85546875" style="49" customWidth="1"/>
    <col min="18" max="16384" width="9.28515625" style="49"/>
  </cols>
  <sheetData>
    <row r="2" spans="2:17" ht="12" x14ac:dyDescent="0.2">
      <c r="B2" s="48" t="str">
        <f>SM_S19!B2</f>
        <v>RANKING ESTADUAL - 2017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  <c r="P2" s="52"/>
    </row>
    <row r="3" spans="2:17" ht="12" x14ac:dyDescent="0.2">
      <c r="B3" s="53" t="s">
        <v>15</v>
      </c>
      <c r="D3" s="8">
        <f>SM!D3</f>
        <v>43052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  <c r="P3" s="52"/>
    </row>
    <row r="4" spans="2:17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  <c r="P4" s="52"/>
    </row>
    <row r="5" spans="2:17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61"/>
      <c r="Q5" s="162"/>
    </row>
    <row r="6" spans="2:17" ht="12" customHeight="1" x14ac:dyDescent="0.2">
      <c r="B6" s="62"/>
      <c r="C6" s="222" t="s">
        <v>1</v>
      </c>
      <c r="D6" s="222" t="str">
        <f>SM_S19!D6</f>
        <v>ATLETA</v>
      </c>
      <c r="E6" s="218" t="str">
        <f>SM_S19!E6</f>
        <v>ENTIDADE</v>
      </c>
      <c r="F6" s="227" t="s">
        <v>36</v>
      </c>
      <c r="G6" s="228" t="str">
        <f>SM_S19!G6</f>
        <v>TOTAL RK52</v>
      </c>
      <c r="H6" s="226" t="str">
        <f>SM_S19!H6</f>
        <v>Torneios</v>
      </c>
      <c r="I6" s="11" t="str">
        <f>SM!H6</f>
        <v>4o</v>
      </c>
      <c r="J6" s="11" t="str">
        <f>SM!I6</f>
        <v>1o</v>
      </c>
      <c r="K6" s="11" t="str">
        <f>SM!J6</f>
        <v>1o</v>
      </c>
      <c r="L6" s="11" t="str">
        <f>SM!K6</f>
        <v>2o</v>
      </c>
      <c r="M6" s="11" t="str">
        <f>SM!L6</f>
        <v>3o</v>
      </c>
      <c r="N6" s="11" t="str">
        <f>SM!M6</f>
        <v>2o</v>
      </c>
      <c r="O6" s="11" t="str">
        <f>SM!N6</f>
        <v>4o</v>
      </c>
      <c r="P6" s="11" t="str">
        <f>SM!O6</f>
        <v>1o</v>
      </c>
      <c r="Q6" s="163"/>
    </row>
    <row r="7" spans="2:17" ht="12" x14ac:dyDescent="0.2">
      <c r="B7" s="62"/>
      <c r="C7" s="222"/>
      <c r="D7" s="222"/>
      <c r="E7" s="218"/>
      <c r="F7" s="227"/>
      <c r="G7" s="228"/>
      <c r="H7" s="226"/>
      <c r="I7" s="12" t="str">
        <f>SM!H7</f>
        <v>EST</v>
      </c>
      <c r="J7" s="12" t="str">
        <f>SM!I7</f>
        <v>EST</v>
      </c>
      <c r="K7" s="12" t="str">
        <f>SM!J7</f>
        <v>M-CWB</v>
      </c>
      <c r="L7" s="12" t="str">
        <f>SM!K7</f>
        <v>EST</v>
      </c>
      <c r="M7" s="12" t="str">
        <f>SM!L7</f>
        <v>EST</v>
      </c>
      <c r="N7" s="12" t="str">
        <f>SM!M7</f>
        <v>M-CWB</v>
      </c>
      <c r="O7" s="12" t="str">
        <f>SM!N7</f>
        <v>EST</v>
      </c>
      <c r="P7" s="12" t="str">
        <f>SM!O7</f>
        <v>M-OES</v>
      </c>
      <c r="Q7" s="163"/>
    </row>
    <row r="8" spans="2:17" ht="12" x14ac:dyDescent="0.2">
      <c r="B8" s="64"/>
      <c r="C8" s="222"/>
      <c r="D8" s="222"/>
      <c r="E8" s="218"/>
      <c r="F8" s="227"/>
      <c r="G8" s="228"/>
      <c r="H8" s="226"/>
      <c r="I8" s="13">
        <f>SM!H8</f>
        <v>42689</v>
      </c>
      <c r="J8" s="13">
        <f>SM!I8</f>
        <v>42849</v>
      </c>
      <c r="K8" s="13">
        <f>SM!J8</f>
        <v>42884</v>
      </c>
      <c r="L8" s="13">
        <f>SM!K8</f>
        <v>42905</v>
      </c>
      <c r="M8" s="13">
        <f>SM!L8</f>
        <v>42988</v>
      </c>
      <c r="N8" s="13">
        <f>SM!M8</f>
        <v>43017</v>
      </c>
      <c r="O8" s="13">
        <f>SM!N8</f>
        <v>43045</v>
      </c>
      <c r="P8" s="13">
        <f>SM!O8</f>
        <v>43052</v>
      </c>
      <c r="Q8" s="163"/>
    </row>
    <row r="9" spans="2:17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68"/>
      <c r="Q9" s="163"/>
    </row>
    <row r="10" spans="2:17" ht="12" x14ac:dyDescent="0.2">
      <c r="B10" s="69"/>
      <c r="C10" s="63">
        <v>1</v>
      </c>
      <c r="D10" s="70" t="s">
        <v>395</v>
      </c>
      <c r="E10" s="148" t="str">
        <f>IFERROR(VLOOKUP(D10,BD!$B:$D,2,FALSE),"")</f>
        <v>SMCC</v>
      </c>
      <c r="F10" s="165">
        <f>IFERROR(VLOOKUP(D10,BD!$B:$D,3,FALSE),"")</f>
        <v>38786</v>
      </c>
      <c r="G10" s="149">
        <f>IF(COUNT(I10:Q10)&gt;=5,SUM(LARGE(I10:Q10,{1,2,3,4,5})),IF(COUNT(I10:Q10)=4,SUM(LARGE(I10:Q10,{1,2,3,4})),IF(COUNT(I10:Q10)=3,SUM(LARGE(I10:Q10,{1,2,3})),IF(COUNT(I10:Q10)=2,SUM(LARGE(I10:Q10,{1,2})),IF(COUNT(I10:Q10)=1,SUM(LARGE(I10:Q10,{1})),0)))))</f>
        <v>6720</v>
      </c>
      <c r="H10" s="150">
        <f t="shared" ref="H10:H41" si="0">COUNT(I10:Q10)-COUNTIF(I10:Q10,"=0")</f>
        <v>7</v>
      </c>
      <c r="I10" s="71">
        <v>400</v>
      </c>
      <c r="J10" s="71">
        <v>1360</v>
      </c>
      <c r="K10" s="71">
        <v>800</v>
      </c>
      <c r="L10" s="71">
        <v>1360</v>
      </c>
      <c r="M10" s="71">
        <v>1600</v>
      </c>
      <c r="N10" s="71">
        <v>800</v>
      </c>
      <c r="O10" s="71">
        <v>1600</v>
      </c>
      <c r="P10" s="71"/>
      <c r="Q10" s="163"/>
    </row>
    <row r="11" spans="2:17" ht="12" x14ac:dyDescent="0.2">
      <c r="B11" s="69"/>
      <c r="C11" s="63">
        <v>2</v>
      </c>
      <c r="D11" s="70" t="s">
        <v>428</v>
      </c>
      <c r="E11" s="148" t="str">
        <f>IFERROR(VLOOKUP(D11,BD!$B:$D,2,FALSE),"")</f>
        <v>SMCC</v>
      </c>
      <c r="F11" s="165">
        <f>IFERROR(VLOOKUP(D11,BD!$B:$D,3,FALSE),"")</f>
        <v>38734</v>
      </c>
      <c r="G11" s="149">
        <f>IF(COUNT(I11:Q11)&gt;=5,SUM(LARGE(I11:Q11,{1,2,3,4,5})),IF(COUNT(I11:Q11)=4,SUM(LARGE(I11:Q11,{1,2,3,4})),IF(COUNT(I11:Q11)=3,SUM(LARGE(I11:Q11,{1,2,3})),IF(COUNT(I11:Q11)=2,SUM(LARGE(I11:Q11,{1,2})),IF(COUNT(I11:Q11)=1,SUM(LARGE(I11:Q11,{1})),0)))))</f>
        <v>4360</v>
      </c>
      <c r="H11" s="150">
        <f t="shared" si="0"/>
        <v>5</v>
      </c>
      <c r="I11" s="71"/>
      <c r="J11" s="71"/>
      <c r="K11" s="71">
        <v>560</v>
      </c>
      <c r="L11" s="71">
        <v>1120</v>
      </c>
      <c r="M11" s="71">
        <v>880</v>
      </c>
      <c r="N11" s="71">
        <v>440</v>
      </c>
      <c r="O11" s="71">
        <v>1360</v>
      </c>
      <c r="P11" s="71"/>
      <c r="Q11" s="163"/>
    </row>
    <row r="12" spans="2:17" ht="12" x14ac:dyDescent="0.2">
      <c r="B12" s="69"/>
      <c r="C12" s="190">
        <v>3</v>
      </c>
      <c r="D12" s="70" t="s">
        <v>429</v>
      </c>
      <c r="E12" s="148" t="str">
        <f>IFERROR(VLOOKUP(D12,BD!$B:$D,2,FALSE),"")</f>
        <v>SMCC</v>
      </c>
      <c r="F12" s="165">
        <f>IFERROR(VLOOKUP(D12,BD!$B:$D,3,FALSE),"")</f>
        <v>38462</v>
      </c>
      <c r="G12" s="149">
        <f>IF(COUNT(I12:Q12)&gt;=5,SUM(LARGE(I12:Q12,{1,2,3,4,5})),IF(COUNT(I12:Q12)=4,SUM(LARGE(I12:Q12,{1,2,3,4})),IF(COUNT(I12:Q12)=3,SUM(LARGE(I12:Q12,{1,2,3})),IF(COUNT(I12:Q12)=2,SUM(LARGE(I12:Q12,{1,2})),IF(COUNT(I12:Q12)=1,SUM(LARGE(I12:Q12,{1})),0)))))</f>
        <v>3760</v>
      </c>
      <c r="H12" s="150">
        <f t="shared" si="0"/>
        <v>5</v>
      </c>
      <c r="I12" s="71"/>
      <c r="J12" s="71"/>
      <c r="K12" s="71">
        <v>560</v>
      </c>
      <c r="L12" s="71">
        <v>880</v>
      </c>
      <c r="M12" s="71">
        <v>880</v>
      </c>
      <c r="N12" s="71">
        <v>560</v>
      </c>
      <c r="O12" s="71">
        <v>880</v>
      </c>
      <c r="P12" s="71"/>
      <c r="Q12" s="163"/>
    </row>
    <row r="13" spans="2:17" ht="12" x14ac:dyDescent="0.2">
      <c r="B13" s="69"/>
      <c r="C13" s="190">
        <v>4</v>
      </c>
      <c r="D13" s="70" t="s">
        <v>317</v>
      </c>
      <c r="E13" s="148" t="str">
        <f>IFERROR(VLOOKUP(D13,BD!$B:$D,2,FALSE),"")</f>
        <v>ASSVP</v>
      </c>
      <c r="F13" s="165">
        <f>IFERROR(VLOOKUP(D13,BD!$B:$D,3,FALSE),"")</f>
        <v>38854</v>
      </c>
      <c r="G13" s="149">
        <f>IF(COUNT(I13:Q13)&gt;=5,SUM(LARGE(I13:Q13,{1,2,3,4,5})),IF(COUNT(I13:Q13)=4,SUM(LARGE(I13:Q13,{1,2,3,4})),IF(COUNT(I13:Q13)=3,SUM(LARGE(I13:Q13,{1,2,3})),IF(COUNT(I13:Q13)=2,SUM(LARGE(I13:Q13,{1,2})),IF(COUNT(I13:Q13)=1,SUM(LARGE(I13:Q13,{1})),0)))))</f>
        <v>3480</v>
      </c>
      <c r="H13" s="150">
        <f t="shared" si="0"/>
        <v>5</v>
      </c>
      <c r="I13" s="71"/>
      <c r="J13" s="71">
        <v>880</v>
      </c>
      <c r="K13" s="71"/>
      <c r="L13" s="71">
        <v>640</v>
      </c>
      <c r="M13" s="71">
        <v>1120</v>
      </c>
      <c r="N13" s="71"/>
      <c r="O13" s="71">
        <v>400</v>
      </c>
      <c r="P13" s="71">
        <v>440</v>
      </c>
      <c r="Q13" s="163"/>
    </row>
    <row r="14" spans="2:17" ht="12" x14ac:dyDescent="0.2">
      <c r="B14" s="69"/>
      <c r="C14" s="190">
        <v>5</v>
      </c>
      <c r="D14" s="126" t="s">
        <v>394</v>
      </c>
      <c r="E14" s="148" t="str">
        <f>IFERROR(VLOOKUP(D14,BD!$B:$D,2,FALSE),"")</f>
        <v>REALEZA</v>
      </c>
      <c r="F14" s="165">
        <f>IFERROR(VLOOKUP(D14,BD!$B:$D,3,FALSE),"")</f>
        <v>38388</v>
      </c>
      <c r="G14" s="149">
        <f>IF(COUNT(I14:Q14)&gt;=5,SUM(LARGE(I14:Q14,{1,2,3,4,5})),IF(COUNT(I14:Q14)=4,SUM(LARGE(I14:Q14,{1,2,3,4})),IF(COUNT(I14:Q14)=3,SUM(LARGE(I14:Q14,{1,2,3})),IF(COUNT(I14:Q14)=2,SUM(LARGE(I14:Q14,{1,2})),IF(COUNT(I14:Q14)=1,SUM(LARGE(I14:Q14,{1})),0)))))</f>
        <v>3200</v>
      </c>
      <c r="H14" s="150">
        <f t="shared" si="0"/>
        <v>2</v>
      </c>
      <c r="I14" s="71"/>
      <c r="J14" s="71">
        <v>1600</v>
      </c>
      <c r="K14" s="71"/>
      <c r="L14" s="71">
        <v>1600</v>
      </c>
      <c r="M14" s="71"/>
      <c r="N14" s="71"/>
      <c r="O14" s="71"/>
      <c r="P14" s="71"/>
      <c r="Q14" s="163"/>
    </row>
    <row r="15" spans="2:17" ht="12" x14ac:dyDescent="0.2">
      <c r="B15" s="69"/>
      <c r="C15" s="190">
        <v>6</v>
      </c>
      <c r="D15" s="70" t="s">
        <v>801</v>
      </c>
      <c r="E15" s="148" t="str">
        <f>IFERROR(VLOOKUP(D15,BD!$B:$D,2,FALSE),"")</f>
        <v>ZARDO</v>
      </c>
      <c r="F15" s="165">
        <f>IFERROR(VLOOKUP(D15,BD!$B:$D,3,FALSE),"")</f>
        <v>38642</v>
      </c>
      <c r="G15" s="149">
        <f>IF(COUNT(I15:Q15)&gt;=5,SUM(LARGE(I15:Q15,{1,2,3,4,5})),IF(COUNT(I15:Q15)=4,SUM(LARGE(I15:Q15,{1,2,3,4})),IF(COUNT(I15:Q15)=3,SUM(LARGE(I15:Q15,{1,2,3})),IF(COUNT(I15:Q15)=2,SUM(LARGE(I15:Q15,{1,2})),IF(COUNT(I15:Q15)=1,SUM(LARGE(I15:Q15,{1})),0)))))</f>
        <v>3160</v>
      </c>
      <c r="H15" s="150">
        <f t="shared" si="0"/>
        <v>5</v>
      </c>
      <c r="I15" s="71"/>
      <c r="J15" s="71"/>
      <c r="K15" s="71">
        <v>440</v>
      </c>
      <c r="L15" s="71">
        <v>400</v>
      </c>
      <c r="M15" s="71">
        <v>880</v>
      </c>
      <c r="N15" s="71">
        <v>320</v>
      </c>
      <c r="O15" s="71">
        <v>1120</v>
      </c>
      <c r="P15" s="71"/>
      <c r="Q15" s="163"/>
    </row>
    <row r="16" spans="2:17" ht="12" x14ac:dyDescent="0.2">
      <c r="B16" s="69"/>
      <c r="C16" s="190">
        <v>7</v>
      </c>
      <c r="D16" s="70" t="s">
        <v>322</v>
      </c>
      <c r="E16" s="243" t="s">
        <v>880</v>
      </c>
      <c r="F16" s="165">
        <f>IFERROR(VLOOKUP(D16,BD!$B:$D,3,FALSE),"")</f>
        <v>38850</v>
      </c>
      <c r="G16" s="149">
        <f>IF(COUNT(I16:Q16)&gt;=5,SUM(LARGE(I16:Q16,{1,2,3,4,5})),IF(COUNT(I16:Q16)=4,SUM(LARGE(I16:Q16,{1,2,3,4})),IF(COUNT(I16:Q16)=3,SUM(LARGE(I16:Q16,{1,2,3})),IF(COUNT(I16:Q16)=2,SUM(LARGE(I16:Q16,{1,2})),IF(COUNT(I16:Q16)=1,SUM(LARGE(I16:Q16,{1})),0)))))</f>
        <v>3040</v>
      </c>
      <c r="H16" s="150">
        <f t="shared" si="0"/>
        <v>3</v>
      </c>
      <c r="I16" s="71"/>
      <c r="J16" s="71"/>
      <c r="K16" s="71"/>
      <c r="L16" s="71">
        <v>880</v>
      </c>
      <c r="M16" s="71">
        <v>1360</v>
      </c>
      <c r="N16" s="71"/>
      <c r="O16" s="71"/>
      <c r="P16" s="71">
        <v>800</v>
      </c>
      <c r="Q16" s="163"/>
    </row>
    <row r="17" spans="2:17" ht="12" x14ac:dyDescent="0.2">
      <c r="B17" s="69"/>
      <c r="C17" s="190">
        <v>8</v>
      </c>
      <c r="D17" s="70" t="s">
        <v>397</v>
      </c>
      <c r="E17" s="148" t="str">
        <f>IFERROR(VLOOKUP(D17,BD!$B:$D,2,FALSE),"")</f>
        <v>ASSVP</v>
      </c>
      <c r="F17" s="165">
        <f>IFERROR(VLOOKUP(D17,BD!$B:$D,3,FALSE),"")</f>
        <v>0</v>
      </c>
      <c r="G17" s="149">
        <f>IF(COUNT(I17:Q17)&gt;=5,SUM(LARGE(I17:Q17,{1,2,3,4,5})),IF(COUNT(I17:Q17)=4,SUM(LARGE(I17:Q17,{1,2,3,4})),IF(COUNT(I17:Q17)=3,SUM(LARGE(I17:Q17,{1,2,3})),IF(COUNT(I17:Q17)=2,SUM(LARGE(I17:Q17,{1,2})),IF(COUNT(I17:Q17)=1,SUM(LARGE(I17:Q17,{1})),0)))))</f>
        <v>2960</v>
      </c>
      <c r="H17" s="150">
        <f t="shared" si="0"/>
        <v>4</v>
      </c>
      <c r="I17" s="71"/>
      <c r="J17" s="71">
        <v>880</v>
      </c>
      <c r="K17" s="71"/>
      <c r="L17" s="71"/>
      <c r="M17" s="71">
        <v>1120</v>
      </c>
      <c r="N17" s="71"/>
      <c r="O17" s="71">
        <v>400</v>
      </c>
      <c r="P17" s="71">
        <v>560</v>
      </c>
      <c r="Q17" s="163"/>
    </row>
    <row r="18" spans="2:17" ht="12" x14ac:dyDescent="0.2">
      <c r="B18" s="69"/>
      <c r="C18" s="190">
        <v>9</v>
      </c>
      <c r="D18" s="127" t="s">
        <v>468</v>
      </c>
      <c r="E18" s="148" t="str">
        <f>IFERROR(VLOOKUP(D18,BD!$B:$D,2,FALSE),"")</f>
        <v>ZARDO</v>
      </c>
      <c r="F18" s="165">
        <f>IFERROR(VLOOKUP(D18,BD!$B:$D,3,FALSE),"")</f>
        <v>38356</v>
      </c>
      <c r="G18" s="149">
        <f>IF(COUNT(I18:Q18)&gt;=5,SUM(LARGE(I18:Q18,{1,2,3,4,5})),IF(COUNT(I18:Q18)=4,SUM(LARGE(I18:Q18,{1,2,3,4})),IF(COUNT(I18:Q18)=3,SUM(LARGE(I18:Q18,{1,2,3})),IF(COUNT(I18:Q18)=2,SUM(LARGE(I18:Q18,{1,2})),IF(COUNT(I18:Q18)=1,SUM(LARGE(I18:Q18,{1})),0)))))</f>
        <v>2920</v>
      </c>
      <c r="H18" s="150">
        <f t="shared" si="0"/>
        <v>3</v>
      </c>
      <c r="I18" s="71"/>
      <c r="J18" s="71">
        <v>1120</v>
      </c>
      <c r="K18" s="71">
        <v>680</v>
      </c>
      <c r="L18" s="71">
        <v>1120</v>
      </c>
      <c r="M18" s="71"/>
      <c r="N18" s="71"/>
      <c r="O18" s="71"/>
      <c r="P18" s="71"/>
      <c r="Q18" s="163"/>
    </row>
    <row r="19" spans="2:17" ht="12" x14ac:dyDescent="0.2">
      <c r="B19" s="69"/>
      <c r="C19" s="190">
        <v>10</v>
      </c>
      <c r="D19" s="70" t="s">
        <v>396</v>
      </c>
      <c r="E19" s="148" t="str">
        <f>IFERROR(VLOOKUP(D19,BD!$B:$D,2,FALSE),"")</f>
        <v>ZARDO</v>
      </c>
      <c r="F19" s="165">
        <f>IFERROR(VLOOKUP(D19,BD!$B:$D,3,FALSE),"")</f>
        <v>38713</v>
      </c>
      <c r="G19" s="149">
        <f>IF(COUNT(I19:Q19)&gt;=5,SUM(LARGE(I19:Q19,{1,2,3,4,5})),IF(COUNT(I19:Q19)=4,SUM(LARGE(I19:Q19,{1,2,3,4})),IF(COUNT(I19:Q19)=3,SUM(LARGE(I19:Q19,{1,2,3})),IF(COUNT(I19:Q19)=2,SUM(LARGE(I19:Q19,{1,2})),IF(COUNT(I19:Q19)=1,SUM(LARGE(I19:Q19,{1})),0)))))</f>
        <v>2680</v>
      </c>
      <c r="H19" s="150">
        <f t="shared" si="0"/>
        <v>6</v>
      </c>
      <c r="I19" s="71"/>
      <c r="J19" s="71">
        <v>400</v>
      </c>
      <c r="K19" s="71">
        <v>440</v>
      </c>
      <c r="L19" s="71">
        <v>400</v>
      </c>
      <c r="M19" s="71">
        <v>400</v>
      </c>
      <c r="N19" s="71">
        <v>560</v>
      </c>
      <c r="O19" s="71">
        <v>880</v>
      </c>
      <c r="P19" s="71"/>
      <c r="Q19" s="163"/>
    </row>
    <row r="20" spans="2:17" ht="12" x14ac:dyDescent="0.2">
      <c r="B20" s="69"/>
      <c r="C20" s="190">
        <v>11</v>
      </c>
      <c r="D20" s="70" t="s">
        <v>432</v>
      </c>
      <c r="E20" s="148" t="str">
        <f>IFERROR(VLOOKUP(D20,BD!$B:$D,2,FALSE),"")</f>
        <v>SMCC</v>
      </c>
      <c r="F20" s="165">
        <f>IFERROR(VLOOKUP(D20,BD!$B:$D,3,FALSE),"")</f>
        <v>38885</v>
      </c>
      <c r="G20" s="149">
        <f>IF(COUNT(I20:Q20)&gt;=5,SUM(LARGE(I20:Q20,{1,2,3,4,5})),IF(COUNT(I20:Q20)=4,SUM(LARGE(I20:Q20,{1,2,3,4})),IF(COUNT(I20:Q20)=3,SUM(LARGE(I20:Q20,{1,2,3})),IF(COUNT(I20:Q20)=2,SUM(LARGE(I20:Q20,{1,2})),IF(COUNT(I20:Q20)=1,SUM(LARGE(I20:Q20,{1})),0)))))</f>
        <v>2280</v>
      </c>
      <c r="H20" s="150">
        <f t="shared" si="0"/>
        <v>4</v>
      </c>
      <c r="I20" s="71"/>
      <c r="J20" s="71"/>
      <c r="K20" s="71">
        <v>320</v>
      </c>
      <c r="L20" s="71"/>
      <c r="M20" s="71">
        <v>400</v>
      </c>
      <c r="N20" s="71">
        <v>440</v>
      </c>
      <c r="O20" s="71">
        <v>1120</v>
      </c>
      <c r="P20" s="71"/>
      <c r="Q20" s="163"/>
    </row>
    <row r="21" spans="2:17" ht="12" x14ac:dyDescent="0.2">
      <c r="B21" s="69"/>
      <c r="C21" s="190">
        <v>12</v>
      </c>
      <c r="D21" s="70" t="s">
        <v>610</v>
      </c>
      <c r="E21" s="148" t="str">
        <f>IFERROR(VLOOKUP(D21,BD!$B:$D,2,FALSE),"")</f>
        <v>ASSVP</v>
      </c>
      <c r="F21" s="165">
        <f>IFERROR(VLOOKUP(D21,BD!$B:$D,3,FALSE),"")</f>
        <v>39059</v>
      </c>
      <c r="G21" s="149">
        <f>IF(COUNT(I21:Q21)&gt;=5,SUM(LARGE(I21:Q21,{1,2,3,4,5})),IF(COUNT(I21:Q21)=4,SUM(LARGE(I21:Q21,{1,2,3,4})),IF(COUNT(I21:Q21)=3,SUM(LARGE(I21:Q21,{1,2,3})),IF(COUNT(I21:Q21)=2,SUM(LARGE(I21:Q21,{1,2})),IF(COUNT(I21:Q21)=1,SUM(LARGE(I21:Q21,{1})),0)))))</f>
        <v>2240</v>
      </c>
      <c r="H21" s="150">
        <f t="shared" si="0"/>
        <v>4</v>
      </c>
      <c r="I21" s="71"/>
      <c r="J21" s="71">
        <v>640</v>
      </c>
      <c r="K21" s="71"/>
      <c r="L21" s="71">
        <v>400</v>
      </c>
      <c r="M21" s="71"/>
      <c r="N21" s="71"/>
      <c r="O21" s="71">
        <v>640</v>
      </c>
      <c r="P21" s="71">
        <v>560</v>
      </c>
      <c r="Q21" s="163"/>
    </row>
    <row r="22" spans="2:17" ht="12" x14ac:dyDescent="0.2">
      <c r="B22" s="69"/>
      <c r="C22" s="190">
        <v>13</v>
      </c>
      <c r="D22" s="123" t="s">
        <v>431</v>
      </c>
      <c r="E22" s="148" t="str">
        <f>IFERROR(VLOOKUP(D22,BD!$B:$D,2,FALSE),"")</f>
        <v>SMCC</v>
      </c>
      <c r="F22" s="165">
        <f>IFERROR(VLOOKUP(D22,BD!$B:$D,3,FALSE),"")</f>
        <v>38951</v>
      </c>
      <c r="G22" s="149">
        <f>IF(COUNT(I22:Q22)&gt;=5,SUM(LARGE(I22:Q22,{1,2,3,4,5})),IF(COUNT(I22:Q22)=4,SUM(LARGE(I22:Q22,{1,2,3,4})),IF(COUNT(I22:Q22)=3,SUM(LARGE(I22:Q22,{1,2,3})),IF(COUNT(I22:Q22)=2,SUM(LARGE(I22:Q22,{1,2})),IF(COUNT(I22:Q22)=1,SUM(LARGE(I22:Q22,{1})),0)))))</f>
        <v>2200</v>
      </c>
      <c r="H22" s="150">
        <f t="shared" si="0"/>
        <v>5</v>
      </c>
      <c r="I22" s="71"/>
      <c r="J22" s="71"/>
      <c r="K22" s="71">
        <v>320</v>
      </c>
      <c r="L22" s="71">
        <v>400</v>
      </c>
      <c r="M22" s="71">
        <v>640</v>
      </c>
      <c r="N22" s="71">
        <v>440</v>
      </c>
      <c r="O22" s="71">
        <v>400</v>
      </c>
      <c r="P22" s="71"/>
      <c r="Q22" s="163"/>
    </row>
    <row r="23" spans="2:17" ht="12" x14ac:dyDescent="0.2">
      <c r="B23" s="69"/>
      <c r="C23" s="190">
        <v>14</v>
      </c>
      <c r="D23" s="70" t="s">
        <v>227</v>
      </c>
      <c r="E23" s="148" t="str">
        <f>IFERROR(VLOOKUP(D23,BD!$B:$D,2,FALSE),"")</f>
        <v>GRESFI</v>
      </c>
      <c r="F23" s="165">
        <f>IFERROR(VLOOKUP(D23,BD!$B:$D,3,FALSE),"")</f>
        <v>38838</v>
      </c>
      <c r="G23" s="149">
        <f>IF(COUNT(I23:Q23)&gt;=5,SUM(LARGE(I23:Q23,{1,2,3,4,5})),IF(COUNT(I23:Q23)=4,SUM(LARGE(I23:Q23,{1,2,3,4})),IF(COUNT(I23:Q23)=3,SUM(LARGE(I23:Q23,{1,2,3})),IF(COUNT(I23:Q23)=2,SUM(LARGE(I23:Q23,{1,2})),IF(COUNT(I23:Q23)=1,SUM(LARGE(I23:Q23,{1})),0)))))</f>
        <v>2120</v>
      </c>
      <c r="H23" s="150">
        <f t="shared" si="0"/>
        <v>4</v>
      </c>
      <c r="I23" s="71"/>
      <c r="J23" s="71">
        <v>400</v>
      </c>
      <c r="K23" s="71"/>
      <c r="L23" s="71">
        <v>400</v>
      </c>
      <c r="M23" s="71">
        <v>640</v>
      </c>
      <c r="N23" s="71"/>
      <c r="O23" s="71"/>
      <c r="P23" s="71">
        <v>680</v>
      </c>
      <c r="Q23" s="163"/>
    </row>
    <row r="24" spans="2:17" ht="12" x14ac:dyDescent="0.2">
      <c r="B24" s="69"/>
      <c r="C24" s="190">
        <v>15</v>
      </c>
      <c r="D24" s="70" t="s">
        <v>712</v>
      </c>
      <c r="E24" s="148" t="str">
        <f>IFERROR(VLOOKUP(D24,BD!$B:$D,2,FALSE),"")</f>
        <v>SMCC</v>
      </c>
      <c r="F24" s="165">
        <f>IFERROR(VLOOKUP(D24,BD!$B:$D,3,FALSE),"")</f>
        <v>38722</v>
      </c>
      <c r="G24" s="149">
        <f>IF(COUNT(I24:Q24)&gt;=5,SUM(LARGE(I24:Q24,{1,2,3,4,5})),IF(COUNT(I24:Q24)=4,SUM(LARGE(I24:Q24,{1,2,3,4})),IF(COUNT(I24:Q24)=3,SUM(LARGE(I24:Q24,{1,2,3})),IF(COUNT(I24:Q24)=2,SUM(LARGE(I24:Q24,{1,2})),IF(COUNT(I24:Q24)=1,SUM(LARGE(I24:Q24,{1})),0)))))</f>
        <v>1960</v>
      </c>
      <c r="H24" s="150">
        <f t="shared" si="0"/>
        <v>3</v>
      </c>
      <c r="I24" s="71"/>
      <c r="J24" s="71"/>
      <c r="K24" s="71"/>
      <c r="L24" s="71"/>
      <c r="M24" s="71">
        <v>400</v>
      </c>
      <c r="N24" s="71">
        <v>680</v>
      </c>
      <c r="O24" s="71">
        <v>880</v>
      </c>
      <c r="P24" s="71"/>
      <c r="Q24" s="163"/>
    </row>
    <row r="25" spans="2:17" ht="12" x14ac:dyDescent="0.2">
      <c r="B25" s="69"/>
      <c r="C25" s="190">
        <v>16</v>
      </c>
      <c r="D25" s="70" t="s">
        <v>551</v>
      </c>
      <c r="E25" s="148" t="str">
        <f>IFERROR(VLOOKUP(D25,BD!$B:$D,2,FALSE),"")</f>
        <v>ZARDO</v>
      </c>
      <c r="F25" s="165">
        <f>IFERROR(VLOOKUP(D25,BD!$B:$D,3,FALSE),"")</f>
        <v>38867</v>
      </c>
      <c r="G25" s="149">
        <f>IF(COUNT(I25:Q25)&gt;=5,SUM(LARGE(I25:Q25,{1,2,3,4,5})),IF(COUNT(I25:Q25)=4,SUM(LARGE(I25:Q25,{1,2,3,4})),IF(COUNT(I25:Q25)=3,SUM(LARGE(I25:Q25,{1,2,3})),IF(COUNT(I25:Q25)=2,SUM(LARGE(I25:Q25,{1,2})),IF(COUNT(I25:Q25)=1,SUM(LARGE(I25:Q25,{1})),0)))))</f>
        <v>1760</v>
      </c>
      <c r="H25" s="150">
        <f t="shared" si="0"/>
        <v>4</v>
      </c>
      <c r="I25" s="71"/>
      <c r="J25" s="71"/>
      <c r="K25" s="71"/>
      <c r="L25" s="71">
        <v>400</v>
      </c>
      <c r="M25" s="71">
        <v>640</v>
      </c>
      <c r="N25" s="71">
        <v>320</v>
      </c>
      <c r="O25" s="71">
        <v>400</v>
      </c>
      <c r="P25" s="71"/>
      <c r="Q25" s="163"/>
    </row>
    <row r="26" spans="2:17" ht="12" x14ac:dyDescent="0.2">
      <c r="B26" s="69"/>
      <c r="C26" s="190">
        <v>17</v>
      </c>
      <c r="D26" s="126" t="s">
        <v>433</v>
      </c>
      <c r="E26" s="148" t="str">
        <f>IFERROR(VLOOKUP(D26,BD!$B:$D,2,FALSE),"")</f>
        <v>SMCC</v>
      </c>
      <c r="F26" s="165">
        <f>IFERROR(VLOOKUP(D26,BD!$B:$D,3,FALSE),"")</f>
        <v>38901</v>
      </c>
      <c r="G26" s="149">
        <f>IF(COUNT(I26:Q26)&gt;=5,SUM(LARGE(I26:Q26,{1,2,3,4,5})),IF(COUNT(I26:Q26)=4,SUM(LARGE(I26:Q26,{1,2,3,4})),IF(COUNT(I26:Q26)=3,SUM(LARGE(I26:Q26,{1,2,3})),IF(COUNT(I26:Q26)=2,SUM(LARGE(I26:Q26,{1,2})),IF(COUNT(I26:Q26)=1,SUM(LARGE(I26:Q26,{1})),0)))))</f>
        <v>1680</v>
      </c>
      <c r="H26" s="150">
        <f t="shared" si="0"/>
        <v>4</v>
      </c>
      <c r="I26" s="71"/>
      <c r="J26" s="71"/>
      <c r="K26" s="71">
        <v>320</v>
      </c>
      <c r="L26" s="71"/>
      <c r="M26" s="71">
        <v>400</v>
      </c>
      <c r="N26" s="71">
        <v>320</v>
      </c>
      <c r="O26" s="71">
        <v>640</v>
      </c>
      <c r="P26" s="71"/>
      <c r="Q26" s="163"/>
    </row>
    <row r="27" spans="2:17" ht="12" x14ac:dyDescent="0.2">
      <c r="B27" s="69"/>
      <c r="C27" s="190">
        <v>18</v>
      </c>
      <c r="D27" s="123" t="s">
        <v>777</v>
      </c>
      <c r="E27" s="148" t="str">
        <f>IFERROR(VLOOKUP(D27,BD!$B:$D,2,FALSE),"")</f>
        <v>PIAMARTA</v>
      </c>
      <c r="F27" s="165">
        <f>IFERROR(VLOOKUP(D27,BD!$B:$D,3,FALSE),"")</f>
        <v>38880</v>
      </c>
      <c r="G27" s="149">
        <f>IF(COUNT(I27:Q27)&gt;=5,SUM(LARGE(I27:Q27,{1,2,3,4,5})),IF(COUNT(I27:Q27)=4,SUM(LARGE(I27:Q27,{1,2,3,4})),IF(COUNT(I27:Q27)=3,SUM(LARGE(I27:Q27,{1,2,3})),IF(COUNT(I27:Q27)=2,SUM(LARGE(I27:Q27,{1,2})),IF(COUNT(I27:Q27)=1,SUM(LARGE(I27:Q27,{1})),0)))))</f>
        <v>1520</v>
      </c>
      <c r="H27" s="150">
        <f t="shared" si="0"/>
        <v>4</v>
      </c>
      <c r="I27" s="71"/>
      <c r="J27" s="71">
        <v>400</v>
      </c>
      <c r="K27" s="71"/>
      <c r="L27" s="71">
        <v>400</v>
      </c>
      <c r="M27" s="71"/>
      <c r="N27" s="71"/>
      <c r="O27" s="71">
        <v>400</v>
      </c>
      <c r="P27" s="71">
        <v>320</v>
      </c>
      <c r="Q27" s="163"/>
    </row>
    <row r="28" spans="2:17" ht="12" x14ac:dyDescent="0.2">
      <c r="B28" s="69"/>
      <c r="C28" s="190">
        <v>19</v>
      </c>
      <c r="D28" s="127" t="s">
        <v>544</v>
      </c>
      <c r="E28" s="148" t="str">
        <f>IFERROR(VLOOKUP(D28,BD!$B:$D,2,FALSE),"")</f>
        <v>ABB</v>
      </c>
      <c r="F28" s="165">
        <f>IFERROR(VLOOKUP(D28,BD!$B:$D,3,FALSE),"")</f>
        <v>38833</v>
      </c>
      <c r="G28" s="149">
        <f>IF(COUNT(I28:Q28)&gt;=5,SUM(LARGE(I28:Q28,{1,2,3,4,5})),IF(COUNT(I28:Q28)=4,SUM(LARGE(I28:Q28,{1,2,3,4})),IF(COUNT(I28:Q28)=3,SUM(LARGE(I28:Q28,{1,2,3})),IF(COUNT(I28:Q28)=2,SUM(LARGE(I28:Q28,{1,2})),IF(COUNT(I28:Q28)=1,SUM(LARGE(I28:Q28,{1})),0)))))</f>
        <v>1280</v>
      </c>
      <c r="H28" s="150">
        <f t="shared" si="0"/>
        <v>2</v>
      </c>
      <c r="I28" s="71"/>
      <c r="J28" s="71"/>
      <c r="K28" s="71"/>
      <c r="L28" s="71">
        <v>400</v>
      </c>
      <c r="M28" s="71">
        <v>880</v>
      </c>
      <c r="N28" s="71"/>
      <c r="O28" s="71"/>
      <c r="P28" s="71"/>
      <c r="Q28" s="163"/>
    </row>
    <row r="29" spans="2:17" ht="12" x14ac:dyDescent="0.2">
      <c r="B29" s="69"/>
      <c r="C29" s="190"/>
      <c r="D29" s="125" t="s">
        <v>535</v>
      </c>
      <c r="E29" s="148" t="str">
        <f>IFERROR(VLOOKUP(D29,BD!$B:$D,2,FALSE),"")</f>
        <v>PIAMARTA</v>
      </c>
      <c r="F29" s="165">
        <f>IFERROR(VLOOKUP(D29,BD!$B:$D,3,FALSE),"")</f>
        <v>38608</v>
      </c>
      <c r="G29" s="149">
        <f>IF(COUNT(I29:Q29)&gt;=5,SUM(LARGE(I29:Q29,{1,2,3,4,5})),IF(COUNT(I29:Q29)=4,SUM(LARGE(I29:Q29,{1,2,3,4})),IF(COUNT(I29:Q29)=3,SUM(LARGE(I29:Q29,{1,2,3})),IF(COUNT(I29:Q29)=2,SUM(LARGE(I29:Q29,{1,2})),IF(COUNT(I29:Q29)=1,SUM(LARGE(I29:Q29,{1})),0)))))</f>
        <v>1280</v>
      </c>
      <c r="H29" s="150">
        <f t="shared" si="0"/>
        <v>2</v>
      </c>
      <c r="I29" s="71"/>
      <c r="J29" s="71">
        <v>400</v>
      </c>
      <c r="K29" s="71"/>
      <c r="L29" s="71">
        <v>880</v>
      </c>
      <c r="M29" s="71"/>
      <c r="N29" s="71"/>
      <c r="O29" s="71"/>
      <c r="P29" s="71"/>
      <c r="Q29" s="163"/>
    </row>
    <row r="30" spans="2:17" ht="12" x14ac:dyDescent="0.2">
      <c r="B30" s="69"/>
      <c r="C30" s="190">
        <v>21</v>
      </c>
      <c r="D30" s="123" t="s">
        <v>529</v>
      </c>
      <c r="E30" s="148" t="str">
        <f>IFERROR(VLOOKUP(D30,BD!$B:$D,2,FALSE),"")</f>
        <v>PIAMARTA</v>
      </c>
      <c r="F30" s="165">
        <f>IFERROR(VLOOKUP(D30,BD!$B:$D,3,FALSE),"")</f>
        <v>38670</v>
      </c>
      <c r="G30" s="149">
        <f>IF(COUNT(I30:Q30)&gt;=5,SUM(LARGE(I30:Q30,{1,2,3,4,5})),IF(COUNT(I30:Q30)=4,SUM(LARGE(I30:Q30,{1,2,3,4})),IF(COUNT(I30:Q30)=3,SUM(LARGE(I30:Q30,{1,2,3})),IF(COUNT(I30:Q30)=2,SUM(LARGE(I30:Q30,{1,2})),IF(COUNT(I30:Q30)=1,SUM(LARGE(I30:Q30,{1})),0)))))</f>
        <v>1200</v>
      </c>
      <c r="H30" s="150">
        <f t="shared" si="0"/>
        <v>3</v>
      </c>
      <c r="I30" s="71">
        <v>400</v>
      </c>
      <c r="J30" s="71">
        <v>400</v>
      </c>
      <c r="K30" s="71"/>
      <c r="L30" s="71">
        <v>400</v>
      </c>
      <c r="M30" s="71"/>
      <c r="N30" s="71"/>
      <c r="O30" s="71"/>
      <c r="P30" s="71"/>
      <c r="Q30" s="163"/>
    </row>
    <row r="31" spans="2:17" ht="12" x14ac:dyDescent="0.2">
      <c r="B31" s="69"/>
      <c r="C31" s="190">
        <v>22</v>
      </c>
      <c r="D31" s="123" t="s">
        <v>813</v>
      </c>
      <c r="E31" s="148" t="str">
        <f>IFERROR(VLOOKUP(D31,BD!$B:$D,2,FALSE),"")</f>
        <v>ZARDO</v>
      </c>
      <c r="F31" s="165">
        <f>IFERROR(VLOOKUP(D31,BD!$B:$D,3,FALSE),"")</f>
        <v>38576</v>
      </c>
      <c r="G31" s="149">
        <f>IF(COUNT(I31:Q31)&gt;=5,SUM(LARGE(I31:Q31,{1,2,3,4,5})),IF(COUNT(I31:Q31)=4,SUM(LARGE(I31:Q31,{1,2,3,4})),IF(COUNT(I31:Q31)=3,SUM(LARGE(I31:Q31,{1,2,3})),IF(COUNT(I31:Q31)=2,SUM(LARGE(I31:Q31,{1,2})),IF(COUNT(I31:Q31)=1,SUM(LARGE(I31:Q31,{1})),0)))))</f>
        <v>1120</v>
      </c>
      <c r="H31" s="150">
        <f t="shared" si="0"/>
        <v>3</v>
      </c>
      <c r="I31" s="71"/>
      <c r="J31" s="71"/>
      <c r="K31" s="71"/>
      <c r="L31" s="71">
        <v>400</v>
      </c>
      <c r="M31" s="71"/>
      <c r="N31" s="71">
        <v>320</v>
      </c>
      <c r="O31" s="71">
        <v>400</v>
      </c>
      <c r="P31" s="71"/>
      <c r="Q31" s="163"/>
    </row>
    <row r="32" spans="2:17" ht="12" x14ac:dyDescent="0.2">
      <c r="B32" s="69"/>
      <c r="C32" s="190">
        <v>23</v>
      </c>
      <c r="D32" s="126" t="s">
        <v>314</v>
      </c>
      <c r="E32" s="148" t="str">
        <f>IFERROR(VLOOKUP(D32,BD!$B:$D,2,FALSE),"")</f>
        <v>ASSVP</v>
      </c>
      <c r="F32" s="165">
        <f>IFERROR(VLOOKUP(D32,BD!$B:$D,3,FALSE),"")</f>
        <v>38873</v>
      </c>
      <c r="G32" s="149">
        <f>IF(COUNT(I32:Q32)&gt;=5,SUM(LARGE(I32:Q32,{1,2,3,4,5})),IF(COUNT(I32:Q32)=4,SUM(LARGE(I32:Q32,{1,2,3,4})),IF(COUNT(I32:Q32)=3,SUM(LARGE(I32:Q32,{1,2,3})),IF(COUNT(I32:Q32)=2,SUM(LARGE(I32:Q32,{1,2})),IF(COUNT(I32:Q32)=1,SUM(LARGE(I32:Q32,{1})),0)))))</f>
        <v>1120</v>
      </c>
      <c r="H32" s="150">
        <f t="shared" si="0"/>
        <v>1</v>
      </c>
      <c r="I32" s="71"/>
      <c r="J32" s="71">
        <v>1120</v>
      </c>
      <c r="K32" s="71"/>
      <c r="L32" s="71"/>
      <c r="M32" s="71"/>
      <c r="N32" s="71"/>
      <c r="O32" s="71"/>
      <c r="P32" s="71"/>
      <c r="Q32" s="163"/>
    </row>
    <row r="33" spans="2:17" ht="12" x14ac:dyDescent="0.2">
      <c r="B33" s="69"/>
      <c r="C33" s="190">
        <v>24</v>
      </c>
      <c r="D33" s="127" t="s">
        <v>751</v>
      </c>
      <c r="E33" s="148" t="str">
        <f>IFERROR(VLOOKUP(D33,BD!$B:$D,2,FALSE),"")</f>
        <v>SMCC</v>
      </c>
      <c r="F33" s="165">
        <f>IFERROR(VLOOKUP(D33,BD!$B:$D,3,FALSE),"")</f>
        <v>38744</v>
      </c>
      <c r="G33" s="149">
        <f>IF(COUNT(I33:Q33)&gt;=5,SUM(LARGE(I33:Q33,{1,2,3,4,5})),IF(COUNT(I33:Q33)=4,SUM(LARGE(I33:Q33,{1,2,3,4})),IF(COUNT(I33:Q33)=3,SUM(LARGE(I33:Q33,{1,2,3})),IF(COUNT(I33:Q33)=2,SUM(LARGE(I33:Q33,{1,2})),IF(COUNT(I33:Q33)=1,SUM(LARGE(I33:Q33,{1})),0)))))</f>
        <v>1080</v>
      </c>
      <c r="H33" s="150">
        <f t="shared" si="0"/>
        <v>2</v>
      </c>
      <c r="I33" s="71"/>
      <c r="J33" s="71"/>
      <c r="K33" s="71"/>
      <c r="L33" s="71"/>
      <c r="M33" s="71"/>
      <c r="N33" s="71">
        <v>440</v>
      </c>
      <c r="O33" s="71">
        <v>640</v>
      </c>
      <c r="P33" s="71"/>
      <c r="Q33" s="163"/>
    </row>
    <row r="34" spans="2:17" ht="12" x14ac:dyDescent="0.2">
      <c r="B34" s="69"/>
      <c r="C34" s="190"/>
      <c r="D34" s="126" t="s">
        <v>430</v>
      </c>
      <c r="E34" s="148" t="str">
        <f>IFERROR(VLOOKUP(D34,BD!$B:$D,2,FALSE),"")</f>
        <v>ZARDO</v>
      </c>
      <c r="F34" s="165">
        <f>IFERROR(VLOOKUP(D34,BD!$B:$D,3,FALSE),"")</f>
        <v>0</v>
      </c>
      <c r="G34" s="149">
        <f>IF(COUNT(I34:Q34)&gt;=5,SUM(LARGE(I34:Q34,{1,2,3,4,5})),IF(COUNT(I34:Q34)=4,SUM(LARGE(I34:Q34,{1,2,3,4})),IF(COUNT(I34:Q34)=3,SUM(LARGE(I34:Q34,{1,2,3})),IF(COUNT(I34:Q34)=2,SUM(LARGE(I34:Q34,{1,2})),IF(COUNT(I34:Q34)=1,SUM(LARGE(I34:Q34,{1})),0)))))</f>
        <v>1080</v>
      </c>
      <c r="H34" s="150">
        <f t="shared" si="0"/>
        <v>2</v>
      </c>
      <c r="I34" s="71"/>
      <c r="J34" s="71"/>
      <c r="K34" s="71">
        <v>440</v>
      </c>
      <c r="L34" s="71">
        <v>640</v>
      </c>
      <c r="M34" s="71"/>
      <c r="N34" s="71"/>
      <c r="O34" s="71"/>
      <c r="P34" s="71"/>
      <c r="Q34" s="163"/>
    </row>
    <row r="35" spans="2:17" ht="12" x14ac:dyDescent="0.2">
      <c r="B35" s="69"/>
      <c r="C35" s="190">
        <v>26</v>
      </c>
      <c r="D35" s="126" t="s">
        <v>764</v>
      </c>
      <c r="E35" s="148" t="str">
        <f>IFERROR(VLOOKUP(D35,BD!$B:$D,2,FALSE),"")</f>
        <v>SMCC</v>
      </c>
      <c r="F35" s="165">
        <f>IFERROR(VLOOKUP(D35,BD!$B:$D,3,FALSE),"")</f>
        <v>38487</v>
      </c>
      <c r="G35" s="149">
        <f>IF(COUNT(I35:Q35)&gt;=5,SUM(LARGE(I35:Q35,{1,2,3,4,5})),IF(COUNT(I35:Q35)=4,SUM(LARGE(I35:Q35,{1,2,3,4})),IF(COUNT(I35:Q35)=3,SUM(LARGE(I35:Q35,{1,2,3})),IF(COUNT(I35:Q35)=2,SUM(LARGE(I35:Q35,{1,2})),IF(COUNT(I35:Q35)=1,SUM(LARGE(I35:Q35,{1})),0)))))</f>
        <v>1040</v>
      </c>
      <c r="H35" s="150">
        <f t="shared" si="0"/>
        <v>3</v>
      </c>
      <c r="I35" s="71"/>
      <c r="J35" s="71"/>
      <c r="K35" s="71">
        <v>320</v>
      </c>
      <c r="L35" s="71"/>
      <c r="M35" s="71"/>
      <c r="N35" s="71">
        <v>320</v>
      </c>
      <c r="O35" s="71">
        <v>400</v>
      </c>
      <c r="P35" s="71"/>
      <c r="Q35" s="163"/>
    </row>
    <row r="36" spans="2:17" ht="12" x14ac:dyDescent="0.2">
      <c r="B36" s="69"/>
      <c r="C36" s="190">
        <v>27</v>
      </c>
      <c r="D36" s="125" t="s">
        <v>543</v>
      </c>
      <c r="E36" s="148" t="str">
        <f>IFERROR(VLOOKUP(D36,BD!$B:$D,2,FALSE),"")</f>
        <v>GRESFI</v>
      </c>
      <c r="F36" s="165">
        <f>IFERROR(VLOOKUP(D36,BD!$B:$D,3,FALSE),"")</f>
        <v>38394</v>
      </c>
      <c r="G36" s="149">
        <f>IF(COUNT(I36:Q36)&gt;=5,SUM(LARGE(I36:Q36,{1,2,3,4,5})),IF(COUNT(I36:Q36)=4,SUM(LARGE(I36:Q36,{1,2,3,4})),IF(COUNT(I36:Q36)=3,SUM(LARGE(I36:Q36,{1,2,3})),IF(COUNT(I36:Q36)=2,SUM(LARGE(I36:Q36,{1,2})),IF(COUNT(I36:Q36)=1,SUM(LARGE(I36:Q36,{1})),0)))))</f>
        <v>1040</v>
      </c>
      <c r="H36" s="150">
        <f t="shared" si="0"/>
        <v>2</v>
      </c>
      <c r="I36" s="71"/>
      <c r="J36" s="71">
        <v>400</v>
      </c>
      <c r="K36" s="71"/>
      <c r="L36" s="71"/>
      <c r="M36" s="71">
        <v>640</v>
      </c>
      <c r="N36" s="71"/>
      <c r="O36" s="71"/>
      <c r="P36" s="71"/>
      <c r="Q36" s="163"/>
    </row>
    <row r="37" spans="2:17" ht="12" x14ac:dyDescent="0.2">
      <c r="B37" s="69"/>
      <c r="C37" s="190"/>
      <c r="D37" s="129" t="s">
        <v>536</v>
      </c>
      <c r="E37" s="148" t="str">
        <f>IFERROR(VLOOKUP(D37,BD!$B:$D,2,FALSE),"")</f>
        <v>PIAMARTA</v>
      </c>
      <c r="F37" s="165">
        <f>IFERROR(VLOOKUP(D37,BD!$B:$D,3,FALSE),"")</f>
        <v>38749</v>
      </c>
      <c r="G37" s="149">
        <f>IF(COUNT(I37:Q37)&gt;=5,SUM(LARGE(I37:Q37,{1,2,3,4,5})),IF(COUNT(I37:Q37)=4,SUM(LARGE(I37:Q37,{1,2,3,4})),IF(COUNT(I37:Q37)=3,SUM(LARGE(I37:Q37,{1,2,3})),IF(COUNT(I37:Q37)=2,SUM(LARGE(I37:Q37,{1,2})),IF(COUNT(I37:Q37)=1,SUM(LARGE(I37:Q37,{1})),0)))))</f>
        <v>1040</v>
      </c>
      <c r="H37" s="150">
        <f t="shared" si="0"/>
        <v>2</v>
      </c>
      <c r="I37" s="71"/>
      <c r="J37" s="71">
        <v>400</v>
      </c>
      <c r="K37" s="71"/>
      <c r="L37" s="71">
        <v>640</v>
      </c>
      <c r="M37" s="71"/>
      <c r="N37" s="71"/>
      <c r="O37" s="71"/>
      <c r="P37" s="71"/>
      <c r="Q37" s="163"/>
    </row>
    <row r="38" spans="2:17" ht="12" x14ac:dyDescent="0.2">
      <c r="B38" s="69"/>
      <c r="C38" s="190">
        <v>29</v>
      </c>
      <c r="D38" s="70" t="s">
        <v>294</v>
      </c>
      <c r="E38" s="148" t="str">
        <f>IFERROR(VLOOKUP(D38,BD!$B:$D,2,FALSE),"")</f>
        <v>ASSVP</v>
      </c>
      <c r="F38" s="165">
        <f>IFERROR(VLOOKUP(D38,BD!$B:$D,3,FALSE),"")</f>
        <v>38420</v>
      </c>
      <c r="G38" s="149">
        <f>IF(COUNT(I38:Q38)&gt;=5,SUM(LARGE(I38:Q38,{1,2,3,4,5})),IF(COUNT(I38:Q38)=4,SUM(LARGE(I38:Q38,{1,2,3,4})),IF(COUNT(I38:Q38)=3,SUM(LARGE(I38:Q38,{1,2,3})),IF(COUNT(I38:Q38)=2,SUM(LARGE(I38:Q38,{1,2})),IF(COUNT(I38:Q38)=1,SUM(LARGE(I38:Q38,{1})),0)))))</f>
        <v>880</v>
      </c>
      <c r="H38" s="150">
        <f t="shared" si="0"/>
        <v>1</v>
      </c>
      <c r="I38" s="71"/>
      <c r="J38" s="71"/>
      <c r="K38" s="71"/>
      <c r="L38" s="71">
        <v>880</v>
      </c>
      <c r="M38" s="71"/>
      <c r="N38" s="71"/>
      <c r="O38" s="71"/>
      <c r="P38" s="71"/>
      <c r="Q38" s="163"/>
    </row>
    <row r="39" spans="2:17" ht="12" x14ac:dyDescent="0.2">
      <c r="B39" s="69"/>
      <c r="C39" s="190"/>
      <c r="D39" s="129" t="s">
        <v>537</v>
      </c>
      <c r="E39" s="243" t="s">
        <v>354</v>
      </c>
      <c r="F39" s="165">
        <f>IFERROR(VLOOKUP(D39,BD!$B:$D,3,FALSE),"")</f>
        <v>38498</v>
      </c>
      <c r="G39" s="149">
        <f>IF(COUNT(I39:Q39)&gt;=5,SUM(LARGE(I39:Q39,{1,2,3,4,5})),IF(COUNT(I39:Q39)=4,SUM(LARGE(I39:Q39,{1,2,3,4})),IF(COUNT(I39:Q39)=3,SUM(LARGE(I39:Q39,{1,2,3})),IF(COUNT(I39:Q39)=2,SUM(LARGE(I39:Q39,{1,2})),IF(COUNT(I39:Q39)=1,SUM(LARGE(I39:Q39,{1})),0)))))</f>
        <v>880</v>
      </c>
      <c r="H39" s="150">
        <f t="shared" si="0"/>
        <v>1</v>
      </c>
      <c r="I39" s="71"/>
      <c r="J39" s="71">
        <v>880</v>
      </c>
      <c r="K39" s="71"/>
      <c r="L39" s="71"/>
      <c r="M39" s="71"/>
      <c r="N39" s="71"/>
      <c r="O39" s="71"/>
      <c r="P39" s="71"/>
      <c r="Q39" s="163"/>
    </row>
    <row r="40" spans="2:17" ht="12" x14ac:dyDescent="0.2">
      <c r="B40" s="69"/>
      <c r="C40" s="190"/>
      <c r="D40" s="129" t="s">
        <v>538</v>
      </c>
      <c r="E40" s="148" t="str">
        <f>IFERROR(VLOOKUP(D40,BD!$B:$D,2,FALSE),"")</f>
        <v>GRESFI</v>
      </c>
      <c r="F40" s="165">
        <f>IFERROR(VLOOKUP(D40,BD!$B:$D,3,FALSE),"")</f>
        <v>39030</v>
      </c>
      <c r="G40" s="149">
        <f>IF(COUNT(I40:Q40)&gt;=5,SUM(LARGE(I40:Q40,{1,2,3,4,5})),IF(COUNT(I40:Q40)=4,SUM(LARGE(I40:Q40,{1,2,3,4})),IF(COUNT(I40:Q40)=3,SUM(LARGE(I40:Q40,{1,2,3})),IF(COUNT(I40:Q40)=2,SUM(LARGE(I40:Q40,{1,2})),IF(COUNT(I40:Q40)=1,SUM(LARGE(I40:Q40,{1})),0)))))</f>
        <v>880</v>
      </c>
      <c r="H40" s="150">
        <f t="shared" si="0"/>
        <v>1</v>
      </c>
      <c r="I40" s="71"/>
      <c r="J40" s="71">
        <v>880</v>
      </c>
      <c r="K40" s="71"/>
      <c r="L40" s="71"/>
      <c r="M40" s="71"/>
      <c r="N40" s="71"/>
      <c r="O40" s="71"/>
      <c r="P40" s="71"/>
      <c r="Q40" s="163"/>
    </row>
    <row r="41" spans="2:17" ht="12" x14ac:dyDescent="0.2">
      <c r="B41" s="69"/>
      <c r="C41" s="190"/>
      <c r="D41" s="127" t="s">
        <v>226</v>
      </c>
      <c r="E41" s="148" t="str">
        <f>IFERROR(VLOOKUP(D41,BD!$B:$D,2,FALSE),"")</f>
        <v>SMCC</v>
      </c>
      <c r="F41" s="165">
        <f>IFERROR(VLOOKUP(D41,BD!$B:$D,3,FALSE),"")</f>
        <v>39220</v>
      </c>
      <c r="G41" s="149">
        <f>IF(COUNT(I41:Q41)&gt;=5,SUM(LARGE(I41:Q41,{1,2,3,4,5})),IF(COUNT(I41:Q41)=4,SUM(LARGE(I41:Q41,{1,2,3,4})),IF(COUNT(I41:Q41)=3,SUM(LARGE(I41:Q41,{1,2,3})),IF(COUNT(I41:Q41)=2,SUM(LARGE(I41:Q41,{1,2})),IF(COUNT(I41:Q41)=1,SUM(LARGE(I41:Q41,{1})),0)))))</f>
        <v>880</v>
      </c>
      <c r="H41" s="150">
        <f t="shared" si="0"/>
        <v>1</v>
      </c>
      <c r="I41" s="71"/>
      <c r="J41" s="71"/>
      <c r="K41" s="71"/>
      <c r="L41" s="71"/>
      <c r="M41" s="71"/>
      <c r="N41" s="71"/>
      <c r="O41" s="71">
        <v>880</v>
      </c>
      <c r="P41" s="71"/>
      <c r="Q41" s="163"/>
    </row>
    <row r="42" spans="2:17" ht="12" x14ac:dyDescent="0.2">
      <c r="B42" s="69"/>
      <c r="C42" s="190">
        <v>33</v>
      </c>
      <c r="D42" s="127" t="s">
        <v>812</v>
      </c>
      <c r="E42" s="148" t="str">
        <f>IFERROR(VLOOKUP(D42,BD!$B:$D,2,FALSE),"")</f>
        <v>ZARDO</v>
      </c>
      <c r="F42" s="165">
        <f>IFERROR(VLOOKUP(D42,BD!$B:$D,3,FALSE),"")</f>
        <v>38482</v>
      </c>
      <c r="G42" s="149">
        <f>IF(COUNT(I42:Q42)&gt;=5,SUM(LARGE(I42:Q42,{1,2,3,4,5})),IF(COUNT(I42:Q42)=4,SUM(LARGE(I42:Q42,{1,2,3,4})),IF(COUNT(I42:Q42)=3,SUM(LARGE(I42:Q42,{1,2,3})),IF(COUNT(I42:Q42)=2,SUM(LARGE(I42:Q42,{1,2})),IF(COUNT(I42:Q42)=1,SUM(LARGE(I42:Q42,{1})),0)))))</f>
        <v>800</v>
      </c>
      <c r="H42" s="150">
        <f t="shared" ref="H42:H73" si="1">COUNT(I42:Q42)-COUNTIF(I42:Q42,"=0")</f>
        <v>2</v>
      </c>
      <c r="I42" s="71"/>
      <c r="J42" s="71"/>
      <c r="K42" s="71"/>
      <c r="L42" s="71">
        <v>400</v>
      </c>
      <c r="M42" s="71"/>
      <c r="N42" s="71"/>
      <c r="O42" s="71">
        <v>400</v>
      </c>
      <c r="P42" s="71"/>
      <c r="Q42" s="163"/>
    </row>
    <row r="43" spans="2:17" ht="12" x14ac:dyDescent="0.2">
      <c r="B43" s="69"/>
      <c r="C43" s="190">
        <v>34</v>
      </c>
      <c r="D43" s="126" t="s">
        <v>765</v>
      </c>
      <c r="E43" s="148" t="str">
        <f>IFERROR(VLOOKUP(D43,BD!$B:$D,2,FALSE),"")</f>
        <v>SMCC</v>
      </c>
      <c r="F43" s="165">
        <f>IFERROR(VLOOKUP(D43,BD!$B:$D,3,FALSE),"")</f>
        <v>38733</v>
      </c>
      <c r="G43" s="149">
        <f>IF(COUNT(I43:Q43)&gt;=5,SUM(LARGE(I43:Q43,{1,2,3,4,5})),IF(COUNT(I43:Q43)=4,SUM(LARGE(I43:Q43,{1,2,3,4})),IF(COUNT(I43:Q43)=3,SUM(LARGE(I43:Q43,{1,2,3})),IF(COUNT(I43:Q43)=2,SUM(LARGE(I43:Q43,{1,2})),IF(COUNT(I43:Q43)=1,SUM(LARGE(I43:Q43,{1})),0)))))</f>
        <v>720</v>
      </c>
      <c r="H43" s="150">
        <f t="shared" si="1"/>
        <v>2</v>
      </c>
      <c r="I43" s="71"/>
      <c r="J43" s="71"/>
      <c r="K43" s="71"/>
      <c r="L43" s="71"/>
      <c r="M43" s="71"/>
      <c r="N43" s="71">
        <v>320</v>
      </c>
      <c r="O43" s="71">
        <v>400</v>
      </c>
      <c r="P43" s="71"/>
      <c r="Q43" s="163"/>
    </row>
    <row r="44" spans="2:17" ht="12" x14ac:dyDescent="0.2">
      <c r="B44" s="69"/>
      <c r="C44" s="190"/>
      <c r="D44" s="129" t="s">
        <v>547</v>
      </c>
      <c r="E44" s="148" t="str">
        <f>IFERROR(VLOOKUP(D44,BD!$B:$D,2,FALSE),"")</f>
        <v>PIAMARTA</v>
      </c>
      <c r="F44" s="165">
        <f>IFERROR(VLOOKUP(D44,BD!$B:$D,3,FALSE),"")</f>
        <v>38533</v>
      </c>
      <c r="G44" s="149">
        <f>IF(COUNT(I44:Q44)&gt;=5,SUM(LARGE(I44:Q44,{1,2,3,4,5})),IF(COUNT(I44:Q44)=4,SUM(LARGE(I44:Q44,{1,2,3,4})),IF(COUNT(I44:Q44)=3,SUM(LARGE(I44:Q44,{1,2,3})),IF(COUNT(I44:Q44)=2,SUM(LARGE(I44:Q44,{1,2})),IF(COUNT(I44:Q44)=1,SUM(LARGE(I44:Q44,{1})),0)))))</f>
        <v>720</v>
      </c>
      <c r="H44" s="150">
        <f t="shared" si="1"/>
        <v>2</v>
      </c>
      <c r="I44" s="71"/>
      <c r="J44" s="71">
        <v>400</v>
      </c>
      <c r="K44" s="71"/>
      <c r="L44" s="71"/>
      <c r="M44" s="71"/>
      <c r="N44" s="71"/>
      <c r="O44" s="71"/>
      <c r="P44" s="71">
        <v>320</v>
      </c>
      <c r="Q44" s="163"/>
    </row>
    <row r="45" spans="2:17" ht="12" x14ac:dyDescent="0.2">
      <c r="B45" s="69"/>
      <c r="C45" s="190">
        <v>36</v>
      </c>
      <c r="D45" s="70" t="s">
        <v>539</v>
      </c>
      <c r="E45" s="148" t="str">
        <f>IFERROR(VLOOKUP(D45,BD!$B:$D,2,FALSE),"")</f>
        <v>ABB</v>
      </c>
      <c r="F45" s="165">
        <f>IFERROR(VLOOKUP(D45,BD!$B:$D,3,FALSE),"")</f>
        <v>38449</v>
      </c>
      <c r="G45" s="149">
        <f>IF(COUNT(I45:Q45)&gt;=5,SUM(LARGE(I45:Q45,{1,2,3,4,5})),IF(COUNT(I45:Q45)=4,SUM(LARGE(I45:Q45,{1,2,3,4})),IF(COUNT(I45:Q45)=3,SUM(LARGE(I45:Q45,{1,2,3})),IF(COUNT(I45:Q45)=2,SUM(LARGE(I45:Q45,{1,2})),IF(COUNT(I45:Q45)=1,SUM(LARGE(I45:Q45,{1})),0)))))</f>
        <v>640</v>
      </c>
      <c r="H45" s="150">
        <f t="shared" si="1"/>
        <v>1</v>
      </c>
      <c r="I45" s="71"/>
      <c r="J45" s="71"/>
      <c r="K45" s="71"/>
      <c r="L45" s="71">
        <v>640</v>
      </c>
      <c r="M45" s="71"/>
      <c r="N45" s="71"/>
      <c r="O45" s="71"/>
      <c r="P45" s="71"/>
      <c r="Q45" s="163"/>
    </row>
    <row r="46" spans="2:17" ht="12" x14ac:dyDescent="0.2">
      <c r="B46" s="69"/>
      <c r="C46" s="190"/>
      <c r="D46" s="125" t="s">
        <v>540</v>
      </c>
      <c r="E46" s="148" t="str">
        <f>IFERROR(VLOOKUP(D46,BD!$B:$D,2,FALSE),"")</f>
        <v>AVULSO</v>
      </c>
      <c r="F46" s="165">
        <f>IFERROR(VLOOKUP(D46,BD!$B:$D,3,FALSE),"")</f>
        <v>38465</v>
      </c>
      <c r="G46" s="149">
        <f>IF(COUNT(I46:Q46)&gt;=5,SUM(LARGE(I46:Q46,{1,2,3,4,5})),IF(COUNT(I46:Q46)=4,SUM(LARGE(I46:Q46,{1,2,3,4})),IF(COUNT(I46:Q46)=3,SUM(LARGE(I46:Q46,{1,2,3})),IF(COUNT(I46:Q46)=2,SUM(LARGE(I46:Q46,{1,2})),IF(COUNT(I46:Q46)=1,SUM(LARGE(I46:Q46,{1})),0)))))</f>
        <v>640</v>
      </c>
      <c r="H46" s="150">
        <f t="shared" si="1"/>
        <v>1</v>
      </c>
      <c r="I46" s="71">
        <v>640</v>
      </c>
      <c r="J46" s="71"/>
      <c r="K46" s="71"/>
      <c r="L46" s="71"/>
      <c r="M46" s="71"/>
      <c r="N46" s="71"/>
      <c r="O46" s="71"/>
      <c r="P46" s="71"/>
      <c r="Q46" s="163"/>
    </row>
    <row r="47" spans="2:17" ht="12" x14ac:dyDescent="0.2">
      <c r="B47" s="69"/>
      <c r="C47" s="190"/>
      <c r="D47" s="70" t="s">
        <v>541</v>
      </c>
      <c r="E47" s="148" t="str">
        <f>IFERROR(VLOOKUP(D47,BD!$B:$D,2,FALSE),"")</f>
        <v>ABB</v>
      </c>
      <c r="F47" s="165">
        <f>IFERROR(VLOOKUP(D47,BD!$B:$D,3,FALSE),"")</f>
        <v>38806</v>
      </c>
      <c r="G47" s="149">
        <f>IF(COUNT(I47:Q47)&gt;=5,SUM(LARGE(I47:Q47,{1,2,3,4,5})),IF(COUNT(I47:Q47)=4,SUM(LARGE(I47:Q47,{1,2,3,4})),IF(COUNT(I47:Q47)=3,SUM(LARGE(I47:Q47,{1,2,3})),IF(COUNT(I47:Q47)=2,SUM(LARGE(I47:Q47,{1,2})),IF(COUNT(I47:Q47)=1,SUM(LARGE(I47:Q47,{1})),0)))))</f>
        <v>640</v>
      </c>
      <c r="H47" s="150">
        <f t="shared" si="1"/>
        <v>1</v>
      </c>
      <c r="I47" s="71"/>
      <c r="J47" s="71"/>
      <c r="K47" s="71"/>
      <c r="L47" s="71">
        <v>640</v>
      </c>
      <c r="M47" s="71"/>
      <c r="N47" s="71"/>
      <c r="O47" s="71"/>
      <c r="P47" s="71"/>
      <c r="Q47" s="163"/>
    </row>
    <row r="48" spans="2:17" ht="12" x14ac:dyDescent="0.2">
      <c r="B48" s="69"/>
      <c r="C48" s="190"/>
      <c r="D48" s="70" t="s">
        <v>542</v>
      </c>
      <c r="E48" s="148" t="str">
        <f>IFERROR(VLOOKUP(D48,BD!$B:$D,2,FALSE),"")</f>
        <v>ABB</v>
      </c>
      <c r="F48" s="165">
        <f>IFERROR(VLOOKUP(D48,BD!$B:$D,3,FALSE),"")</f>
        <v>38456</v>
      </c>
      <c r="G48" s="149">
        <f>IF(COUNT(I48:Q48)&gt;=5,SUM(LARGE(I48:Q48,{1,2,3,4,5})),IF(COUNT(I48:Q48)=4,SUM(LARGE(I48:Q48,{1,2,3,4})),IF(COUNT(I48:Q48)=3,SUM(LARGE(I48:Q48,{1,2,3})),IF(COUNT(I48:Q48)=2,SUM(LARGE(I48:Q48,{1,2})),IF(COUNT(I48:Q48)=1,SUM(LARGE(I48:Q48,{1})),0)))))</f>
        <v>640</v>
      </c>
      <c r="H48" s="150">
        <f t="shared" si="1"/>
        <v>1</v>
      </c>
      <c r="I48" s="71"/>
      <c r="J48" s="71"/>
      <c r="K48" s="71"/>
      <c r="L48" s="71">
        <v>640</v>
      </c>
      <c r="M48" s="71"/>
      <c r="N48" s="71"/>
      <c r="O48" s="71"/>
      <c r="P48" s="71"/>
      <c r="Q48" s="163"/>
    </row>
    <row r="49" spans="2:17" ht="12" x14ac:dyDescent="0.2">
      <c r="B49" s="69"/>
      <c r="C49" s="190">
        <v>40</v>
      </c>
      <c r="D49" s="126" t="s">
        <v>774</v>
      </c>
      <c r="E49" s="148" t="str">
        <f>IFERROR(VLOOKUP(D49,BD!$B:$D,2,FALSE),"")</f>
        <v>PIAMARTA</v>
      </c>
      <c r="F49" s="165">
        <f>IFERROR(VLOOKUP(D49,BD!$B:$D,3,FALSE),"")</f>
        <v>38332</v>
      </c>
      <c r="G49" s="149">
        <f>IF(COUNT(I49:Q49)&gt;=5,SUM(LARGE(I49:Q49,{1,2,3,4,5})),IF(COUNT(I49:Q49)=4,SUM(LARGE(I49:Q49,{1,2,3,4})),IF(COUNT(I49:Q49)=3,SUM(LARGE(I49:Q49,{1,2,3})),IF(COUNT(I49:Q49)=2,SUM(LARGE(I49:Q49,{1,2})),IF(COUNT(I49:Q49)=1,SUM(LARGE(I49:Q49,{1})),0)))))</f>
        <v>440</v>
      </c>
      <c r="H49" s="150">
        <f t="shared" si="1"/>
        <v>1</v>
      </c>
      <c r="I49" s="71"/>
      <c r="J49" s="71"/>
      <c r="K49" s="71"/>
      <c r="L49" s="71"/>
      <c r="M49" s="71"/>
      <c r="N49" s="71"/>
      <c r="O49" s="71"/>
      <c r="P49" s="71">
        <v>440</v>
      </c>
      <c r="Q49" s="163"/>
    </row>
    <row r="50" spans="2:17" ht="12" x14ac:dyDescent="0.2">
      <c r="B50" s="69"/>
      <c r="C50" s="190"/>
      <c r="D50" s="70" t="s">
        <v>569</v>
      </c>
      <c r="E50" s="148" t="str">
        <f>IFERROR(VLOOKUP(D50,BD!$B:$D,2,FALSE),"")</f>
        <v>ASSVP</v>
      </c>
      <c r="F50" s="165">
        <f>IFERROR(VLOOKUP(D50,BD!$B:$D,3,FALSE),"")</f>
        <v>39199</v>
      </c>
      <c r="G50" s="149">
        <f>IF(COUNT(I50:Q50)&gt;=5,SUM(LARGE(I50:Q50,{1,2,3,4,5})),IF(COUNT(I50:Q50)=4,SUM(LARGE(I50:Q50,{1,2,3,4})),IF(COUNT(I50:Q50)=3,SUM(LARGE(I50:Q50,{1,2,3})),IF(COUNT(I50:Q50)=2,SUM(LARGE(I50:Q50,{1,2})),IF(COUNT(I50:Q50)=1,SUM(LARGE(I50:Q50,{1})),0)))))</f>
        <v>440</v>
      </c>
      <c r="H50" s="150">
        <f t="shared" si="1"/>
        <v>1</v>
      </c>
      <c r="I50" s="71"/>
      <c r="J50" s="71"/>
      <c r="K50" s="71"/>
      <c r="L50" s="71"/>
      <c r="M50" s="71"/>
      <c r="N50" s="71"/>
      <c r="O50" s="71"/>
      <c r="P50" s="71">
        <v>440</v>
      </c>
      <c r="Q50" s="163"/>
    </row>
    <row r="51" spans="2:17" ht="12" x14ac:dyDescent="0.2">
      <c r="B51" s="69"/>
      <c r="C51" s="190">
        <v>42</v>
      </c>
      <c r="D51" s="127" t="s">
        <v>678</v>
      </c>
      <c r="E51" s="148" t="str">
        <f>IFERROR(VLOOKUP(D51,BD!$B:$D,2,FALSE),"")</f>
        <v>GRESFI</v>
      </c>
      <c r="F51" s="165">
        <f>IFERROR(VLOOKUP(D51,BD!$B:$D,3,FALSE),"")</f>
        <v>0</v>
      </c>
      <c r="G51" s="149">
        <f>IF(COUNT(I51:Q51)&gt;=5,SUM(LARGE(I51:Q51,{1,2,3,4,5})),IF(COUNT(I51:Q51)=4,SUM(LARGE(I51:Q51,{1,2,3,4})),IF(COUNT(I51:Q51)=3,SUM(LARGE(I51:Q51,{1,2,3})),IF(COUNT(I51:Q51)=2,SUM(LARGE(I51:Q51,{1,2})),IF(COUNT(I51:Q51)=1,SUM(LARGE(I51:Q51,{1})),0)))))</f>
        <v>400</v>
      </c>
      <c r="H51" s="150">
        <f t="shared" si="1"/>
        <v>1</v>
      </c>
      <c r="I51" s="71"/>
      <c r="J51" s="71"/>
      <c r="K51" s="71"/>
      <c r="L51" s="71"/>
      <c r="M51" s="71">
        <v>400</v>
      </c>
      <c r="N51" s="71"/>
      <c r="O51" s="71"/>
      <c r="P51" s="71"/>
      <c r="Q51" s="163"/>
    </row>
    <row r="52" spans="2:17" ht="12" x14ac:dyDescent="0.2">
      <c r="B52" s="69"/>
      <c r="C52" s="190"/>
      <c r="D52" s="126" t="s">
        <v>662</v>
      </c>
      <c r="E52" s="148" t="str">
        <f>IFERROR(VLOOKUP(D52,BD!$B:$D,2,FALSE),"")</f>
        <v>CC</v>
      </c>
      <c r="F52" s="165">
        <f>IFERROR(VLOOKUP(D52,BD!$B:$D,3,FALSE),"")</f>
        <v>0</v>
      </c>
      <c r="G52" s="149">
        <f>IF(COUNT(I52:Q52)&gt;=5,SUM(LARGE(I52:Q52,{1,2,3,4,5})),IF(COUNT(I52:Q52)=4,SUM(LARGE(I52:Q52,{1,2,3,4})),IF(COUNT(I52:Q52)=3,SUM(LARGE(I52:Q52,{1,2,3})),IF(COUNT(I52:Q52)=2,SUM(LARGE(I52:Q52,{1,2})),IF(COUNT(I52:Q52)=1,SUM(LARGE(I52:Q52,{1})),0)))))</f>
        <v>400</v>
      </c>
      <c r="H52" s="150">
        <f t="shared" si="1"/>
        <v>1</v>
      </c>
      <c r="I52" s="71"/>
      <c r="J52" s="71"/>
      <c r="K52" s="71"/>
      <c r="L52" s="71"/>
      <c r="M52" s="71">
        <v>400</v>
      </c>
      <c r="N52" s="71"/>
      <c r="O52" s="71"/>
      <c r="P52" s="71"/>
      <c r="Q52" s="163"/>
    </row>
    <row r="53" spans="2:17" ht="12" x14ac:dyDescent="0.2">
      <c r="B53" s="69"/>
      <c r="C53" s="190"/>
      <c r="D53" s="126" t="s">
        <v>670</v>
      </c>
      <c r="E53" s="243" t="s">
        <v>159</v>
      </c>
      <c r="F53" s="165">
        <f>IFERROR(VLOOKUP(D53,BD!$B:$D,3,FALSE),"")</f>
        <v>0</v>
      </c>
      <c r="G53" s="149">
        <f>IF(COUNT(I53:Q53)&gt;=5,SUM(LARGE(I53:Q53,{1,2,3,4,5})),IF(COUNT(I53:Q53)=4,SUM(LARGE(I53:Q53,{1,2,3,4})),IF(COUNT(I53:Q53)=3,SUM(LARGE(I53:Q53,{1,2,3})),IF(COUNT(I53:Q53)=2,SUM(LARGE(I53:Q53,{1,2})),IF(COUNT(I53:Q53)=1,SUM(LARGE(I53:Q53,{1})),0)))))</f>
        <v>400</v>
      </c>
      <c r="H53" s="150">
        <f t="shared" si="1"/>
        <v>1</v>
      </c>
      <c r="I53" s="71"/>
      <c r="J53" s="71"/>
      <c r="K53" s="71"/>
      <c r="L53" s="71"/>
      <c r="M53" s="71">
        <v>400</v>
      </c>
      <c r="N53" s="71"/>
      <c r="O53" s="71"/>
      <c r="P53" s="71"/>
      <c r="Q53" s="163"/>
    </row>
    <row r="54" spans="2:17" ht="12" x14ac:dyDescent="0.2">
      <c r="B54" s="69"/>
      <c r="C54" s="190"/>
      <c r="D54" s="129" t="s">
        <v>545</v>
      </c>
      <c r="E54" s="243" t="s">
        <v>354</v>
      </c>
      <c r="F54" s="165">
        <f>IFERROR(VLOOKUP(D54,BD!$B:$D,3,FALSE),"")</f>
        <v>38987</v>
      </c>
      <c r="G54" s="149">
        <f>IF(COUNT(I54:Q54)&gt;=5,SUM(LARGE(I54:Q54,{1,2,3,4,5})),IF(COUNT(I54:Q54)=4,SUM(LARGE(I54:Q54,{1,2,3,4})),IF(COUNT(I54:Q54)=3,SUM(LARGE(I54:Q54,{1,2,3})),IF(COUNT(I54:Q54)=2,SUM(LARGE(I54:Q54,{1,2})),IF(COUNT(I54:Q54)=1,SUM(LARGE(I54:Q54,{1})),0)))))</f>
        <v>400</v>
      </c>
      <c r="H54" s="150">
        <f t="shared" si="1"/>
        <v>1</v>
      </c>
      <c r="I54" s="71"/>
      <c r="J54" s="71">
        <v>400</v>
      </c>
      <c r="K54" s="71"/>
      <c r="L54" s="71"/>
      <c r="M54" s="71"/>
      <c r="N54" s="71"/>
      <c r="O54" s="71"/>
      <c r="P54" s="71"/>
      <c r="Q54" s="163"/>
    </row>
    <row r="55" spans="2:17" ht="12" x14ac:dyDescent="0.2">
      <c r="B55" s="69"/>
      <c r="C55" s="190"/>
      <c r="D55" s="126" t="s">
        <v>673</v>
      </c>
      <c r="E55" s="243" t="s">
        <v>159</v>
      </c>
      <c r="F55" s="165">
        <f>IFERROR(VLOOKUP(D55,BD!$B:$D,3,FALSE),"")</f>
        <v>0</v>
      </c>
      <c r="G55" s="149">
        <f>IF(COUNT(I55:Q55)&gt;=5,SUM(LARGE(I55:Q55,{1,2,3,4,5})),IF(COUNT(I55:Q55)=4,SUM(LARGE(I55:Q55,{1,2,3,4})),IF(COUNT(I55:Q55)=3,SUM(LARGE(I55:Q55,{1,2,3})),IF(COUNT(I55:Q55)=2,SUM(LARGE(I55:Q55,{1,2})),IF(COUNT(I55:Q55)=1,SUM(LARGE(I55:Q55,{1})),0)))))</f>
        <v>400</v>
      </c>
      <c r="H55" s="150">
        <f t="shared" si="1"/>
        <v>1</v>
      </c>
      <c r="I55" s="71"/>
      <c r="J55" s="71"/>
      <c r="K55" s="71"/>
      <c r="L55" s="71"/>
      <c r="M55" s="71">
        <v>400</v>
      </c>
      <c r="N55" s="71"/>
      <c r="O55" s="71"/>
      <c r="P55" s="71"/>
      <c r="Q55" s="163"/>
    </row>
    <row r="56" spans="2:17" ht="12" x14ac:dyDescent="0.2">
      <c r="B56" s="69"/>
      <c r="C56" s="190"/>
      <c r="D56" s="126" t="s">
        <v>674</v>
      </c>
      <c r="E56" s="243" t="s">
        <v>159</v>
      </c>
      <c r="F56" s="165">
        <f>IFERROR(VLOOKUP(D56,BD!$B:$D,3,FALSE),"")</f>
        <v>0</v>
      </c>
      <c r="G56" s="149">
        <f>IF(COUNT(I56:Q56)&gt;=5,SUM(LARGE(I56:Q56,{1,2,3,4,5})),IF(COUNT(I56:Q56)=4,SUM(LARGE(I56:Q56,{1,2,3,4})),IF(COUNT(I56:Q56)=3,SUM(LARGE(I56:Q56,{1,2,3})),IF(COUNT(I56:Q56)=2,SUM(LARGE(I56:Q56,{1,2})),IF(COUNT(I56:Q56)=1,SUM(LARGE(I56:Q56,{1})),0)))))</f>
        <v>400</v>
      </c>
      <c r="H56" s="150">
        <f t="shared" si="1"/>
        <v>1</v>
      </c>
      <c r="I56" s="71"/>
      <c r="J56" s="71"/>
      <c r="K56" s="71"/>
      <c r="L56" s="71"/>
      <c r="M56" s="71">
        <v>400</v>
      </c>
      <c r="N56" s="71"/>
      <c r="O56" s="71"/>
      <c r="P56" s="71"/>
      <c r="Q56" s="163"/>
    </row>
    <row r="57" spans="2:17" ht="12" x14ac:dyDescent="0.2">
      <c r="B57" s="69"/>
      <c r="C57" s="190"/>
      <c r="D57" s="129" t="s">
        <v>546</v>
      </c>
      <c r="E57" s="148" t="str">
        <f>IFERROR(VLOOKUP(D57,BD!$B:$D,2,FALSE),"")</f>
        <v>PALOTINA</v>
      </c>
      <c r="F57" s="165">
        <f>IFERROR(VLOOKUP(D57,BD!$B:$D,3,FALSE),"")</f>
        <v>38511</v>
      </c>
      <c r="G57" s="149">
        <f>IF(COUNT(I57:Q57)&gt;=5,SUM(LARGE(I57:Q57,{1,2,3,4,5})),IF(COUNT(I57:Q57)=4,SUM(LARGE(I57:Q57,{1,2,3,4})),IF(COUNT(I57:Q57)=3,SUM(LARGE(I57:Q57,{1,2,3})),IF(COUNT(I57:Q57)=2,SUM(LARGE(I57:Q57,{1,2})),IF(COUNT(I57:Q57)=1,SUM(LARGE(I57:Q57,{1})),0)))))</f>
        <v>400</v>
      </c>
      <c r="H57" s="150">
        <f t="shared" si="1"/>
        <v>1</v>
      </c>
      <c r="I57" s="71">
        <v>400</v>
      </c>
      <c r="J57" s="71"/>
      <c r="K57" s="71"/>
      <c r="L57" s="71"/>
      <c r="M57" s="71"/>
      <c r="N57" s="71"/>
      <c r="O57" s="71"/>
      <c r="P57" s="71"/>
      <c r="Q57" s="163"/>
    </row>
    <row r="58" spans="2:17" ht="12" x14ac:dyDescent="0.2">
      <c r="B58" s="69"/>
      <c r="C58" s="190"/>
      <c r="D58" s="126" t="s">
        <v>843</v>
      </c>
      <c r="E58" s="148" t="str">
        <f>IFERROR(VLOOKUP(D58,BD!$B:$D,2,FALSE),"")</f>
        <v>ASERP</v>
      </c>
      <c r="F58" s="165">
        <f>IFERROR(VLOOKUP(D58,BD!$B:$D,3,FALSE),"")</f>
        <v>0</v>
      </c>
      <c r="G58" s="149">
        <f>IF(COUNT(I58:Q58)&gt;=5,SUM(LARGE(I58:Q58,{1,2,3,4,5})),IF(COUNT(I58:Q58)=4,SUM(LARGE(I58:Q58,{1,2,3,4})),IF(COUNT(I58:Q58)=3,SUM(LARGE(I58:Q58,{1,2,3})),IF(COUNT(I58:Q58)=2,SUM(LARGE(I58:Q58,{1,2})),IF(COUNT(I58:Q58)=1,SUM(LARGE(I58:Q58,{1})),0)))))</f>
        <v>400</v>
      </c>
      <c r="H58" s="150">
        <f t="shared" si="1"/>
        <v>1</v>
      </c>
      <c r="I58" s="71"/>
      <c r="J58" s="71"/>
      <c r="K58" s="71"/>
      <c r="L58" s="71"/>
      <c r="M58" s="71"/>
      <c r="N58" s="71"/>
      <c r="O58" s="71">
        <v>400</v>
      </c>
      <c r="P58" s="71"/>
      <c r="Q58" s="163"/>
    </row>
    <row r="59" spans="2:17" ht="12" x14ac:dyDescent="0.2">
      <c r="B59" s="69"/>
      <c r="C59" s="190"/>
      <c r="D59" s="129" t="s">
        <v>548</v>
      </c>
      <c r="E59" s="148" t="str">
        <f>IFERROR(VLOOKUP(D59,BD!$B:$D,2,FALSE),"")</f>
        <v>AVULSO</v>
      </c>
      <c r="F59" s="165">
        <f>IFERROR(VLOOKUP(D59,BD!$B:$D,3,FALSE),"")</f>
        <v>38435</v>
      </c>
      <c r="G59" s="149">
        <f>IF(COUNT(I59:Q59)&gt;=5,SUM(LARGE(I59:Q59,{1,2,3,4,5})),IF(COUNT(I59:Q59)=4,SUM(LARGE(I59:Q59,{1,2,3,4})),IF(COUNT(I59:Q59)=3,SUM(LARGE(I59:Q59,{1,2,3})),IF(COUNT(I59:Q59)=2,SUM(LARGE(I59:Q59,{1,2})),IF(COUNT(I59:Q59)=1,SUM(LARGE(I59:Q59,{1})),0)))))</f>
        <v>400</v>
      </c>
      <c r="H59" s="150">
        <f t="shared" si="1"/>
        <v>1</v>
      </c>
      <c r="I59" s="71">
        <v>400</v>
      </c>
      <c r="J59" s="71"/>
      <c r="K59" s="71"/>
      <c r="L59" s="71"/>
      <c r="M59" s="71"/>
      <c r="N59" s="71"/>
      <c r="O59" s="71"/>
      <c r="P59" s="71"/>
      <c r="Q59" s="163"/>
    </row>
    <row r="60" spans="2:17" ht="12" x14ac:dyDescent="0.2">
      <c r="B60" s="69"/>
      <c r="C60" s="190"/>
      <c r="D60" s="129" t="s">
        <v>549</v>
      </c>
      <c r="E60" s="148" t="str">
        <f>IFERROR(VLOOKUP(D60,BD!$B:$D,2,FALSE),"")</f>
        <v>ACENB</v>
      </c>
      <c r="F60" s="165">
        <f>IFERROR(VLOOKUP(D60,BD!$B:$D,3,FALSE),"")</f>
        <v>39077</v>
      </c>
      <c r="G60" s="149">
        <f>IF(COUNT(I60:Q60)&gt;=5,SUM(LARGE(I60:Q60,{1,2,3,4,5})),IF(COUNT(I60:Q60)=4,SUM(LARGE(I60:Q60,{1,2,3,4})),IF(COUNT(I60:Q60)=3,SUM(LARGE(I60:Q60,{1,2,3})),IF(COUNT(I60:Q60)=2,SUM(LARGE(I60:Q60,{1,2})),IF(COUNT(I60:Q60)=1,SUM(LARGE(I60:Q60,{1})),0)))))</f>
        <v>400</v>
      </c>
      <c r="H60" s="150">
        <f t="shared" si="1"/>
        <v>1</v>
      </c>
      <c r="I60" s="71"/>
      <c r="J60" s="71"/>
      <c r="K60" s="71"/>
      <c r="L60" s="71">
        <v>400</v>
      </c>
      <c r="M60" s="71"/>
      <c r="N60" s="71"/>
      <c r="O60" s="71"/>
      <c r="P60" s="71"/>
      <c r="Q60" s="163"/>
    </row>
    <row r="61" spans="2:17" ht="12" x14ac:dyDescent="0.2">
      <c r="B61" s="69"/>
      <c r="C61" s="190"/>
      <c r="D61" s="126" t="s">
        <v>550</v>
      </c>
      <c r="E61" s="148" t="str">
        <f>IFERROR(VLOOKUP(D61,BD!$B:$D,2,FALSE),"")</f>
        <v>ZARDO</v>
      </c>
      <c r="F61" s="165">
        <f>IFERROR(VLOOKUP(D61,BD!$B:$D,3,FALSE),"")</f>
        <v>38833</v>
      </c>
      <c r="G61" s="149">
        <f>IF(COUNT(I61:Q61)&gt;=5,SUM(LARGE(I61:Q61,{1,2,3,4,5})),IF(COUNT(I61:Q61)=4,SUM(LARGE(I61:Q61,{1,2,3,4})),IF(COUNT(I61:Q61)=3,SUM(LARGE(I61:Q61,{1,2,3})),IF(COUNT(I61:Q61)=2,SUM(LARGE(I61:Q61,{1,2})),IF(COUNT(I61:Q61)=1,SUM(LARGE(I61:Q61,{1})),0)))))</f>
        <v>400</v>
      </c>
      <c r="H61" s="150">
        <f t="shared" si="1"/>
        <v>1</v>
      </c>
      <c r="I61" s="71"/>
      <c r="J61" s="71"/>
      <c r="K61" s="71"/>
      <c r="L61" s="71">
        <v>400</v>
      </c>
      <c r="M61" s="71"/>
      <c r="N61" s="71"/>
      <c r="O61" s="71"/>
      <c r="P61" s="71"/>
      <c r="Q61" s="163"/>
    </row>
    <row r="62" spans="2:17" ht="12" x14ac:dyDescent="0.2">
      <c r="B62" s="69"/>
      <c r="C62" s="190"/>
      <c r="D62" s="126" t="s">
        <v>675</v>
      </c>
      <c r="E62" s="243" t="s">
        <v>159</v>
      </c>
      <c r="F62" s="165">
        <f>IFERROR(VLOOKUP(D62,BD!$B:$D,3,FALSE),"")</f>
        <v>0</v>
      </c>
      <c r="G62" s="149">
        <f>IF(COUNT(I62:Q62)&gt;=5,SUM(LARGE(I62:Q62,{1,2,3,4,5})),IF(COUNT(I62:Q62)=4,SUM(LARGE(I62:Q62,{1,2,3,4})),IF(COUNT(I62:Q62)=3,SUM(LARGE(I62:Q62,{1,2,3})),IF(COUNT(I62:Q62)=2,SUM(LARGE(I62:Q62,{1,2})),IF(COUNT(I62:Q62)=1,SUM(LARGE(I62:Q62,{1})),0)))))</f>
        <v>400</v>
      </c>
      <c r="H62" s="150">
        <f t="shared" si="1"/>
        <v>1</v>
      </c>
      <c r="I62" s="71"/>
      <c r="J62" s="71"/>
      <c r="K62" s="71"/>
      <c r="L62" s="71"/>
      <c r="M62" s="71">
        <v>400</v>
      </c>
      <c r="N62" s="71"/>
      <c r="O62" s="71"/>
      <c r="P62" s="71"/>
      <c r="Q62" s="163"/>
    </row>
    <row r="63" spans="2:17" ht="12" x14ac:dyDescent="0.2">
      <c r="B63" s="69"/>
      <c r="C63" s="190"/>
      <c r="D63" s="129" t="s">
        <v>552</v>
      </c>
      <c r="E63" s="148" t="str">
        <f>IFERROR(VLOOKUP(D63,BD!$B:$D,2,FALSE),"")</f>
        <v>PIAMARTA</v>
      </c>
      <c r="F63" s="165">
        <f>IFERROR(VLOOKUP(D63,BD!$B:$D,3,FALSE),"")</f>
        <v>38367</v>
      </c>
      <c r="G63" s="149">
        <f>IF(COUNT(I63:Q63)&gt;=5,SUM(LARGE(I63:Q63,{1,2,3,4,5})),IF(COUNT(I63:Q63)=4,SUM(LARGE(I63:Q63,{1,2,3,4})),IF(COUNT(I63:Q63)=3,SUM(LARGE(I63:Q63,{1,2,3})),IF(COUNT(I63:Q63)=2,SUM(LARGE(I63:Q63,{1,2})),IF(COUNT(I63:Q63)=1,SUM(LARGE(I63:Q63,{1})),0)))))</f>
        <v>400</v>
      </c>
      <c r="H63" s="150">
        <f t="shared" si="1"/>
        <v>1</v>
      </c>
      <c r="I63" s="71">
        <v>400</v>
      </c>
      <c r="J63" s="71"/>
      <c r="K63" s="71"/>
      <c r="L63" s="71"/>
      <c r="M63" s="71"/>
      <c r="N63" s="71"/>
      <c r="O63" s="71"/>
      <c r="P63" s="71"/>
      <c r="Q63" s="163"/>
    </row>
    <row r="64" spans="2:17" ht="12" x14ac:dyDescent="0.2">
      <c r="B64" s="69"/>
      <c r="C64" s="190"/>
      <c r="D64" s="129" t="s">
        <v>553</v>
      </c>
      <c r="E64" s="148" t="str">
        <f>IFERROR(VLOOKUP(D64,BD!$B:$D,2,FALSE),"")</f>
        <v>PIAMARTA</v>
      </c>
      <c r="F64" s="165">
        <f>IFERROR(VLOOKUP(D64,BD!$B:$D,3,FALSE),"")</f>
        <v>38975</v>
      </c>
      <c r="G64" s="149">
        <f>IF(COUNT(I64:Q64)&gt;=5,SUM(LARGE(I64:Q64,{1,2,3,4,5})),IF(COUNT(I64:Q64)=4,SUM(LARGE(I64:Q64,{1,2,3,4})),IF(COUNT(I64:Q64)=3,SUM(LARGE(I64:Q64,{1,2,3})),IF(COUNT(I64:Q64)=2,SUM(LARGE(I64:Q64,{1,2})),IF(COUNT(I64:Q64)=1,SUM(LARGE(I64:Q64,{1})),0)))))</f>
        <v>400</v>
      </c>
      <c r="H64" s="150">
        <f t="shared" si="1"/>
        <v>1</v>
      </c>
      <c r="I64" s="71"/>
      <c r="J64" s="71">
        <v>400</v>
      </c>
      <c r="K64" s="71"/>
      <c r="L64" s="71"/>
      <c r="M64" s="71"/>
      <c r="N64" s="71"/>
      <c r="O64" s="71"/>
      <c r="P64" s="71"/>
      <c r="Q64" s="163"/>
    </row>
    <row r="65" spans="2:17" ht="12" x14ac:dyDescent="0.2">
      <c r="B65" s="69"/>
      <c r="C65" s="190"/>
      <c r="D65" s="126" t="s">
        <v>676</v>
      </c>
      <c r="E65" s="243" t="s">
        <v>159</v>
      </c>
      <c r="F65" s="165">
        <f>IFERROR(VLOOKUP(D65,BD!$B:$D,3,FALSE),"")</f>
        <v>0</v>
      </c>
      <c r="G65" s="149">
        <f>IF(COUNT(I65:Q65)&gt;=5,SUM(LARGE(I65:Q65,{1,2,3,4,5})),IF(COUNT(I65:Q65)=4,SUM(LARGE(I65:Q65,{1,2,3,4})),IF(COUNT(I65:Q65)=3,SUM(LARGE(I65:Q65,{1,2,3})),IF(COUNT(I65:Q65)=2,SUM(LARGE(I65:Q65,{1,2})),IF(COUNT(I65:Q65)=1,SUM(LARGE(I65:Q65,{1})),0)))))</f>
        <v>400</v>
      </c>
      <c r="H65" s="150">
        <f t="shared" si="1"/>
        <v>1</v>
      </c>
      <c r="I65" s="71"/>
      <c r="J65" s="71"/>
      <c r="K65" s="71"/>
      <c r="L65" s="71"/>
      <c r="M65" s="71">
        <v>400</v>
      </c>
      <c r="N65" s="71"/>
      <c r="O65" s="71"/>
      <c r="P65" s="71"/>
      <c r="Q65" s="163"/>
    </row>
    <row r="66" spans="2:17" ht="12" x14ac:dyDescent="0.2">
      <c r="B66" s="69"/>
      <c r="C66" s="190"/>
      <c r="D66" s="126" t="s">
        <v>677</v>
      </c>
      <c r="E66" s="243" t="s">
        <v>159</v>
      </c>
      <c r="F66" s="165">
        <f>IFERROR(VLOOKUP(D66,BD!$B:$D,3,FALSE),"")</f>
        <v>0</v>
      </c>
      <c r="G66" s="149">
        <f>IF(COUNT(I66:Q66)&gt;=5,SUM(LARGE(I66:Q66,{1,2,3,4,5})),IF(COUNT(I66:Q66)=4,SUM(LARGE(I66:Q66,{1,2,3,4})),IF(COUNT(I66:Q66)=3,SUM(LARGE(I66:Q66,{1,2,3})),IF(COUNT(I66:Q66)=2,SUM(LARGE(I66:Q66,{1,2})),IF(COUNT(I66:Q66)=1,SUM(LARGE(I66:Q66,{1})),0)))))</f>
        <v>400</v>
      </c>
      <c r="H66" s="150">
        <f t="shared" si="1"/>
        <v>1</v>
      </c>
      <c r="I66" s="71"/>
      <c r="J66" s="71"/>
      <c r="K66" s="71"/>
      <c r="L66" s="71"/>
      <c r="M66" s="71">
        <v>400</v>
      </c>
      <c r="N66" s="71"/>
      <c r="O66" s="71"/>
      <c r="P66" s="71"/>
      <c r="Q66" s="163"/>
    </row>
    <row r="67" spans="2:17" ht="12" x14ac:dyDescent="0.2">
      <c r="B67" s="69"/>
      <c r="C67" s="190">
        <v>58</v>
      </c>
      <c r="D67" s="126" t="s">
        <v>316</v>
      </c>
      <c r="E67" s="148" t="str">
        <f>IFERROR(VLOOKUP(D67,BD!$B:$D,2,FALSE),"")</f>
        <v>ZARDO</v>
      </c>
      <c r="F67" s="165">
        <f>IFERROR(VLOOKUP(D67,BD!$B:$D,3,FALSE),"")</f>
        <v>38758</v>
      </c>
      <c r="G67" s="149">
        <f>IF(COUNT(I67:Q67)&gt;=5,SUM(LARGE(I67:Q67,{1,2,3,4,5})),IF(COUNT(I67:Q67)=4,SUM(LARGE(I67:Q67,{1,2,3,4})),IF(COUNT(I67:Q67)=3,SUM(LARGE(I67:Q67,{1,2,3})),IF(COUNT(I67:Q67)=2,SUM(LARGE(I67:Q67,{1,2})),IF(COUNT(I67:Q67)=1,SUM(LARGE(I67:Q67,{1})),0)))))</f>
        <v>320</v>
      </c>
      <c r="H67" s="150">
        <f t="shared" si="1"/>
        <v>1</v>
      </c>
      <c r="I67" s="71"/>
      <c r="J67" s="71"/>
      <c r="K67" s="71">
        <v>320</v>
      </c>
      <c r="L67" s="71"/>
      <c r="M67" s="71"/>
      <c r="N67" s="71"/>
      <c r="O67" s="71"/>
      <c r="P67" s="71"/>
      <c r="Q67" s="163"/>
    </row>
    <row r="68" spans="2:17" ht="12" x14ac:dyDescent="0.2">
      <c r="B68" s="69"/>
      <c r="C68" s="190">
        <v>59</v>
      </c>
      <c r="D68" s="126" t="s">
        <v>413</v>
      </c>
      <c r="E68" s="148" t="str">
        <f>IFERROR(VLOOKUP(D68,BD!$B:$D,2,FALSE),"")</f>
        <v>PIAMARTA</v>
      </c>
      <c r="F68" s="165">
        <f>IFERROR(VLOOKUP(D68,BD!$B:$D,3,FALSE),"")</f>
        <v>38186</v>
      </c>
      <c r="G68" s="149">
        <f>IF(COUNT(I68:Q68)&gt;=5,SUM(LARGE(I68:Q68,{1,2,3,4,5})),IF(COUNT(I68:Q68)=4,SUM(LARGE(I68:Q68,{1,2,3,4})),IF(COUNT(I68:Q68)=3,SUM(LARGE(I68:Q68,{1,2,3})),IF(COUNT(I68:Q68)=2,SUM(LARGE(I68:Q68,{1,2})),IF(COUNT(I68:Q68)=1,SUM(LARGE(I68:Q68,{1})),0)))))</f>
        <v>200</v>
      </c>
      <c r="H68" s="150">
        <f t="shared" si="1"/>
        <v>1</v>
      </c>
      <c r="I68" s="71"/>
      <c r="J68" s="71"/>
      <c r="K68" s="71"/>
      <c r="L68" s="71"/>
      <c r="M68" s="71"/>
      <c r="N68" s="71"/>
      <c r="O68" s="71"/>
      <c r="P68" s="71">
        <v>200</v>
      </c>
      <c r="Q68" s="163"/>
    </row>
    <row r="69" spans="2:17" ht="12" x14ac:dyDescent="0.2">
      <c r="B69" s="69"/>
      <c r="C69" s="190"/>
      <c r="D69" s="126" t="s">
        <v>871</v>
      </c>
      <c r="E69" s="148" t="str">
        <f>IFERROR(VLOOKUP(D69,BD!$B:$D,2,FALSE),"")</f>
        <v>PIAMARTA</v>
      </c>
      <c r="F69" s="165">
        <f>IFERROR(VLOOKUP(D69,BD!$B:$D,3,FALSE),"")</f>
        <v>0</v>
      </c>
      <c r="G69" s="149">
        <f>IF(COUNT(I69:Q69)&gt;=5,SUM(LARGE(I69:Q69,{1,2,3,4,5})),IF(COUNT(I69:Q69)=4,SUM(LARGE(I69:Q69,{1,2,3,4})),IF(COUNT(I69:Q69)=3,SUM(LARGE(I69:Q69,{1,2,3})),IF(COUNT(I69:Q69)=2,SUM(LARGE(I69:Q69,{1,2})),IF(COUNT(I69:Q69)=1,SUM(LARGE(I69:Q69,{1})),0)))))</f>
        <v>200</v>
      </c>
      <c r="H69" s="150">
        <f t="shared" si="1"/>
        <v>1</v>
      </c>
      <c r="I69" s="71"/>
      <c r="J69" s="71"/>
      <c r="K69" s="71"/>
      <c r="L69" s="71"/>
      <c r="M69" s="71"/>
      <c r="N69" s="71"/>
      <c r="O69" s="71"/>
      <c r="P69" s="71">
        <v>200</v>
      </c>
      <c r="Q69" s="163"/>
    </row>
    <row r="70" spans="2:17" ht="12" x14ac:dyDescent="0.2">
      <c r="B70" s="69"/>
      <c r="C70" s="190"/>
      <c r="D70" s="126" t="s">
        <v>872</v>
      </c>
      <c r="E70" s="148" t="str">
        <f>IFERROR(VLOOKUP(D70,BD!$B:$D,2,FALSE),"")</f>
        <v>PIAMARTA</v>
      </c>
      <c r="F70" s="165">
        <f>IFERROR(VLOOKUP(D70,BD!$B:$D,3,FALSE),"")</f>
        <v>0</v>
      </c>
      <c r="G70" s="149">
        <f>IF(COUNT(I70:Q70)&gt;=5,SUM(LARGE(I70:Q70,{1,2,3,4,5})),IF(COUNT(I70:Q70)=4,SUM(LARGE(I70:Q70,{1,2,3,4})),IF(COUNT(I70:Q70)=3,SUM(LARGE(I70:Q70,{1,2,3})),IF(COUNT(I70:Q70)=2,SUM(LARGE(I70:Q70,{1,2})),IF(COUNT(I70:Q70)=1,SUM(LARGE(I70:Q70,{1})),0)))))</f>
        <v>200</v>
      </c>
      <c r="H70" s="150">
        <f t="shared" si="1"/>
        <v>1</v>
      </c>
      <c r="I70" s="71"/>
      <c r="J70" s="71"/>
      <c r="K70" s="71"/>
      <c r="L70" s="71"/>
      <c r="M70" s="71"/>
      <c r="N70" s="71"/>
      <c r="O70" s="71"/>
      <c r="P70" s="71">
        <v>200</v>
      </c>
      <c r="Q70" s="163"/>
    </row>
    <row r="71" spans="2:17" ht="12" x14ac:dyDescent="0.2">
      <c r="B71" s="69"/>
      <c r="C71" s="190"/>
      <c r="D71" s="126"/>
      <c r="E71" s="148" t="str">
        <f>IFERROR(VLOOKUP(D71,BD!$B:$D,2,FALSE),"")</f>
        <v/>
      </c>
      <c r="F71" s="165" t="str">
        <f>IFERROR(VLOOKUP(D71,BD!$B:$D,3,FALSE),"")</f>
        <v/>
      </c>
      <c r="G71" s="149">
        <f>IF(COUNT(I71:Q71)&gt;=5,SUM(LARGE(I71:Q71,{1,2,3,4,5})),IF(COUNT(I71:Q71)=4,SUM(LARGE(I71:Q71,{1,2,3,4})),IF(COUNT(I71:Q71)=3,SUM(LARGE(I71:Q71,{1,2,3})),IF(COUNT(I71:Q71)=2,SUM(LARGE(I71:Q71,{1,2})),IF(COUNT(I71:Q71)=1,SUM(LARGE(I71:Q71,{1})),0)))))</f>
        <v>0</v>
      </c>
      <c r="H71" s="150">
        <f t="shared" ref="H71:H84" si="2">COUNT(I71:Q71)-COUNTIF(I71:Q71,"=0")</f>
        <v>0</v>
      </c>
      <c r="I71" s="71"/>
      <c r="J71" s="71"/>
      <c r="K71" s="71"/>
      <c r="L71" s="71"/>
      <c r="M71" s="71"/>
      <c r="N71" s="71"/>
      <c r="O71" s="71"/>
      <c r="P71" s="71"/>
      <c r="Q71" s="163"/>
    </row>
    <row r="72" spans="2:17" ht="12" x14ac:dyDescent="0.2">
      <c r="B72" s="69"/>
      <c r="C72" s="190"/>
      <c r="D72" s="126"/>
      <c r="E72" s="148" t="str">
        <f>IFERROR(VLOOKUP(D72,BD!$B:$D,2,FALSE),"")</f>
        <v/>
      </c>
      <c r="F72" s="165" t="str">
        <f>IFERROR(VLOOKUP(D72,BD!$B:$D,3,FALSE),"")</f>
        <v/>
      </c>
      <c r="G72" s="149">
        <f>IF(COUNT(I72:Q72)&gt;=5,SUM(LARGE(I72:Q72,{1,2,3,4,5})),IF(COUNT(I72:Q72)=4,SUM(LARGE(I72:Q72,{1,2,3,4})),IF(COUNT(I72:Q72)=3,SUM(LARGE(I72:Q72,{1,2,3})),IF(COUNT(I72:Q72)=2,SUM(LARGE(I72:Q72,{1,2})),IF(COUNT(I72:Q72)=1,SUM(LARGE(I72:Q72,{1})),0)))))</f>
        <v>0</v>
      </c>
      <c r="H72" s="150">
        <f t="shared" si="2"/>
        <v>0</v>
      </c>
      <c r="I72" s="71"/>
      <c r="J72" s="71"/>
      <c r="K72" s="71"/>
      <c r="L72" s="71"/>
      <c r="M72" s="71"/>
      <c r="N72" s="71"/>
      <c r="O72" s="71"/>
      <c r="P72" s="71"/>
      <c r="Q72" s="163"/>
    </row>
    <row r="73" spans="2:17" ht="12" x14ac:dyDescent="0.2">
      <c r="B73" s="69"/>
      <c r="C73" s="190"/>
      <c r="D73" s="126"/>
      <c r="E73" s="148" t="str">
        <f>IFERROR(VLOOKUP(D73,BD!$B:$D,2,FALSE),"")</f>
        <v/>
      </c>
      <c r="F73" s="165" t="str">
        <f>IFERROR(VLOOKUP(D73,BD!$B:$D,3,FALSE),"")</f>
        <v/>
      </c>
      <c r="G73" s="149">
        <f>IF(COUNT(I73:Q73)&gt;=5,SUM(LARGE(I73:Q73,{1,2,3,4,5})),IF(COUNT(I73:Q73)=4,SUM(LARGE(I73:Q73,{1,2,3,4})),IF(COUNT(I73:Q73)=3,SUM(LARGE(I73:Q73,{1,2,3})),IF(COUNT(I73:Q73)=2,SUM(LARGE(I73:Q73,{1,2})),IF(COUNT(I73:Q73)=1,SUM(LARGE(I73:Q73,{1})),0)))))</f>
        <v>0</v>
      </c>
      <c r="H73" s="150">
        <f t="shared" si="2"/>
        <v>0</v>
      </c>
      <c r="I73" s="71"/>
      <c r="J73" s="71"/>
      <c r="K73" s="71"/>
      <c r="L73" s="71"/>
      <c r="M73" s="71"/>
      <c r="N73" s="71"/>
      <c r="O73" s="71"/>
      <c r="P73" s="71"/>
      <c r="Q73" s="163"/>
    </row>
    <row r="74" spans="2:17" ht="12" x14ac:dyDescent="0.2">
      <c r="B74" s="69"/>
      <c r="C74" s="190"/>
      <c r="D74" s="126"/>
      <c r="E74" s="148" t="str">
        <f>IFERROR(VLOOKUP(D74,BD!$B:$D,2,FALSE),"")</f>
        <v/>
      </c>
      <c r="F74" s="165" t="str">
        <f>IFERROR(VLOOKUP(D74,BD!$B:$D,3,FALSE),"")</f>
        <v/>
      </c>
      <c r="G74" s="149">
        <f>IF(COUNT(I74:Q74)&gt;=5,SUM(LARGE(I74:Q74,{1,2,3,4,5})),IF(COUNT(I74:Q74)=4,SUM(LARGE(I74:Q74,{1,2,3,4})),IF(COUNT(I74:Q74)=3,SUM(LARGE(I74:Q74,{1,2,3})),IF(COUNT(I74:Q74)=2,SUM(LARGE(I74:Q74,{1,2})),IF(COUNT(I74:Q74)=1,SUM(LARGE(I74:Q74,{1})),0)))))</f>
        <v>0</v>
      </c>
      <c r="H74" s="150">
        <f t="shared" si="2"/>
        <v>0</v>
      </c>
      <c r="I74" s="71"/>
      <c r="J74" s="71"/>
      <c r="K74" s="71"/>
      <c r="L74" s="71"/>
      <c r="M74" s="71"/>
      <c r="N74" s="71"/>
      <c r="O74" s="71"/>
      <c r="P74" s="71"/>
      <c r="Q74" s="163"/>
    </row>
    <row r="75" spans="2:17" ht="12" x14ac:dyDescent="0.2">
      <c r="B75" s="69"/>
      <c r="C75" s="190"/>
      <c r="D75" s="126"/>
      <c r="E75" s="148" t="str">
        <f>IFERROR(VLOOKUP(D75,BD!$B:$D,2,FALSE),"")</f>
        <v/>
      </c>
      <c r="F75" s="165" t="str">
        <f>IFERROR(VLOOKUP(D75,BD!$B:$D,3,FALSE),"")</f>
        <v/>
      </c>
      <c r="G75" s="149">
        <f>IF(COUNT(I75:Q75)&gt;=5,SUM(LARGE(I75:Q75,{1,2,3,4,5})),IF(COUNT(I75:Q75)=4,SUM(LARGE(I75:Q75,{1,2,3,4})),IF(COUNT(I75:Q75)=3,SUM(LARGE(I75:Q75,{1,2,3})),IF(COUNT(I75:Q75)=2,SUM(LARGE(I75:Q75,{1,2})),IF(COUNT(I75:Q75)=1,SUM(LARGE(I75:Q75,{1})),0)))))</f>
        <v>0</v>
      </c>
      <c r="H75" s="150">
        <f t="shared" si="2"/>
        <v>0</v>
      </c>
      <c r="I75" s="71"/>
      <c r="J75" s="71"/>
      <c r="K75" s="71"/>
      <c r="L75" s="71"/>
      <c r="M75" s="71"/>
      <c r="N75" s="71"/>
      <c r="O75" s="71"/>
      <c r="P75" s="71"/>
      <c r="Q75" s="163"/>
    </row>
    <row r="76" spans="2:17" ht="12" x14ac:dyDescent="0.2">
      <c r="B76" s="69"/>
      <c r="C76" s="190"/>
      <c r="D76" s="126"/>
      <c r="E76" s="148" t="str">
        <f>IFERROR(VLOOKUP(D76,BD!$B:$D,2,FALSE),"")</f>
        <v/>
      </c>
      <c r="F76" s="165" t="str">
        <f>IFERROR(VLOOKUP(D76,BD!$B:$D,3,FALSE),"")</f>
        <v/>
      </c>
      <c r="G76" s="149">
        <f>IF(COUNT(I76:Q76)&gt;=5,SUM(LARGE(I76:Q76,{1,2,3,4,5})),IF(COUNT(I76:Q76)=4,SUM(LARGE(I76:Q76,{1,2,3,4})),IF(COUNT(I76:Q76)=3,SUM(LARGE(I76:Q76,{1,2,3})),IF(COUNT(I76:Q76)=2,SUM(LARGE(I76:Q76,{1,2})),IF(COUNT(I76:Q76)=1,SUM(LARGE(I76:Q76,{1})),0)))))</f>
        <v>0</v>
      </c>
      <c r="H76" s="150">
        <f t="shared" si="2"/>
        <v>0</v>
      </c>
      <c r="I76" s="71"/>
      <c r="J76" s="71"/>
      <c r="K76" s="71"/>
      <c r="L76" s="71"/>
      <c r="M76" s="71"/>
      <c r="N76" s="71"/>
      <c r="O76" s="71"/>
      <c r="P76" s="71"/>
      <c r="Q76" s="163"/>
    </row>
    <row r="77" spans="2:17" ht="12" x14ac:dyDescent="0.2">
      <c r="B77" s="69"/>
      <c r="C77" s="190"/>
      <c r="D77" s="126"/>
      <c r="E77" s="148" t="str">
        <f>IFERROR(VLOOKUP(D77,BD!$B:$D,2,FALSE),"")</f>
        <v/>
      </c>
      <c r="F77" s="165" t="str">
        <f>IFERROR(VLOOKUP(D77,BD!$B:$D,3,FALSE),"")</f>
        <v/>
      </c>
      <c r="G77" s="149">
        <f>IF(COUNT(I77:Q77)&gt;=5,SUM(LARGE(I77:Q77,{1,2,3,4,5})),IF(COUNT(I77:Q77)=4,SUM(LARGE(I77:Q77,{1,2,3,4})),IF(COUNT(I77:Q77)=3,SUM(LARGE(I77:Q77,{1,2,3})),IF(COUNT(I77:Q77)=2,SUM(LARGE(I77:Q77,{1,2})),IF(COUNT(I77:Q77)=1,SUM(LARGE(I77:Q77,{1})),0)))))</f>
        <v>0</v>
      </c>
      <c r="H77" s="150">
        <f t="shared" si="2"/>
        <v>0</v>
      </c>
      <c r="I77" s="71"/>
      <c r="J77" s="71"/>
      <c r="K77" s="71"/>
      <c r="L77" s="71"/>
      <c r="M77" s="71"/>
      <c r="N77" s="71"/>
      <c r="O77" s="71"/>
      <c r="P77" s="71"/>
      <c r="Q77" s="163"/>
    </row>
    <row r="78" spans="2:17" ht="12" x14ac:dyDescent="0.2">
      <c r="B78" s="69"/>
      <c r="C78" s="190"/>
      <c r="D78" s="126"/>
      <c r="E78" s="148" t="str">
        <f>IFERROR(VLOOKUP(D78,BD!$B:$D,2,FALSE),"")</f>
        <v/>
      </c>
      <c r="F78" s="165" t="str">
        <f>IFERROR(VLOOKUP(D78,BD!$B:$D,3,FALSE),"")</f>
        <v/>
      </c>
      <c r="G78" s="149">
        <f>IF(COUNT(I78:Q78)&gt;=5,SUM(LARGE(I78:Q78,{1,2,3,4,5})),IF(COUNT(I78:Q78)=4,SUM(LARGE(I78:Q78,{1,2,3,4})),IF(COUNT(I78:Q78)=3,SUM(LARGE(I78:Q78,{1,2,3})),IF(COUNT(I78:Q78)=2,SUM(LARGE(I78:Q78,{1,2})),IF(COUNT(I78:Q78)=1,SUM(LARGE(I78:Q78,{1})),0)))))</f>
        <v>0</v>
      </c>
      <c r="H78" s="150">
        <f t="shared" si="2"/>
        <v>0</v>
      </c>
      <c r="I78" s="71"/>
      <c r="J78" s="71"/>
      <c r="K78" s="71"/>
      <c r="L78" s="71"/>
      <c r="M78" s="71"/>
      <c r="N78" s="71"/>
      <c r="O78" s="71"/>
      <c r="P78" s="71"/>
      <c r="Q78" s="163"/>
    </row>
    <row r="79" spans="2:17" ht="12" x14ac:dyDescent="0.2">
      <c r="B79" s="69"/>
      <c r="C79" s="190"/>
      <c r="D79" s="126"/>
      <c r="E79" s="148" t="str">
        <f>IFERROR(VLOOKUP(D79,BD!$B:$D,2,FALSE),"")</f>
        <v/>
      </c>
      <c r="F79" s="165" t="str">
        <f>IFERROR(VLOOKUP(D79,BD!$B:$D,3,FALSE),"")</f>
        <v/>
      </c>
      <c r="G79" s="149">
        <f>IF(COUNT(I79:Q79)&gt;=5,SUM(LARGE(I79:Q79,{1,2,3,4,5})),IF(COUNT(I79:Q79)=4,SUM(LARGE(I79:Q79,{1,2,3,4})),IF(COUNT(I79:Q79)=3,SUM(LARGE(I79:Q79,{1,2,3})),IF(COUNT(I79:Q79)=2,SUM(LARGE(I79:Q79,{1,2})),IF(COUNT(I79:Q79)=1,SUM(LARGE(I79:Q79,{1})),0)))))</f>
        <v>0</v>
      </c>
      <c r="H79" s="150">
        <f t="shared" si="2"/>
        <v>0</v>
      </c>
      <c r="I79" s="71"/>
      <c r="J79" s="71"/>
      <c r="K79" s="71"/>
      <c r="L79" s="71"/>
      <c r="M79" s="71"/>
      <c r="N79" s="71"/>
      <c r="O79" s="71"/>
      <c r="P79" s="71"/>
      <c r="Q79" s="163"/>
    </row>
    <row r="80" spans="2:17" ht="12" x14ac:dyDescent="0.2">
      <c r="B80" s="69"/>
      <c r="C80" s="190"/>
      <c r="D80" s="126"/>
      <c r="E80" s="148" t="str">
        <f>IFERROR(VLOOKUP(D80,BD!$B:$D,2,FALSE),"")</f>
        <v/>
      </c>
      <c r="F80" s="165" t="str">
        <f>IFERROR(VLOOKUP(D80,BD!$B:$D,3,FALSE),"")</f>
        <v/>
      </c>
      <c r="G80" s="149">
        <f>IF(COUNT(I80:Q80)&gt;=5,SUM(LARGE(I80:Q80,{1,2,3,4,5})),IF(COUNT(I80:Q80)=4,SUM(LARGE(I80:Q80,{1,2,3,4})),IF(COUNT(I80:Q80)=3,SUM(LARGE(I80:Q80,{1,2,3})),IF(COUNT(I80:Q80)=2,SUM(LARGE(I80:Q80,{1,2})),IF(COUNT(I80:Q80)=1,SUM(LARGE(I80:Q80,{1})),0)))))</f>
        <v>0</v>
      </c>
      <c r="H80" s="150">
        <f t="shared" si="2"/>
        <v>0</v>
      </c>
      <c r="I80" s="71"/>
      <c r="J80" s="71"/>
      <c r="K80" s="71"/>
      <c r="L80" s="71"/>
      <c r="M80" s="71"/>
      <c r="N80" s="71"/>
      <c r="O80" s="71"/>
      <c r="P80" s="71"/>
      <c r="Q80" s="163"/>
    </row>
    <row r="81" spans="2:17" ht="12" x14ac:dyDescent="0.2">
      <c r="B81" s="69"/>
      <c r="C81" s="190"/>
      <c r="D81" s="126"/>
      <c r="E81" s="148" t="str">
        <f>IFERROR(VLOOKUP(D81,BD!$B:$D,2,FALSE),"")</f>
        <v/>
      </c>
      <c r="F81" s="165" t="str">
        <f>IFERROR(VLOOKUP(D81,BD!$B:$D,3,FALSE),"")</f>
        <v/>
      </c>
      <c r="G81" s="149">
        <f>IF(COUNT(I81:Q81)&gt;=5,SUM(LARGE(I81:Q81,{1,2,3,4,5})),IF(COUNT(I81:Q81)=4,SUM(LARGE(I81:Q81,{1,2,3,4})),IF(COUNT(I81:Q81)=3,SUM(LARGE(I81:Q81,{1,2,3})),IF(COUNT(I81:Q81)=2,SUM(LARGE(I81:Q81,{1,2})),IF(COUNT(I81:Q81)=1,SUM(LARGE(I81:Q81,{1})),0)))))</f>
        <v>0</v>
      </c>
      <c r="H81" s="150">
        <f t="shared" si="2"/>
        <v>0</v>
      </c>
      <c r="I81" s="71"/>
      <c r="J81" s="71"/>
      <c r="K81" s="71"/>
      <c r="L81" s="71"/>
      <c r="M81" s="71"/>
      <c r="N81" s="71"/>
      <c r="O81" s="71"/>
      <c r="P81" s="71"/>
      <c r="Q81" s="163"/>
    </row>
    <row r="82" spans="2:17" ht="12" x14ac:dyDescent="0.2">
      <c r="B82" s="69"/>
      <c r="C82" s="190"/>
      <c r="D82" s="126"/>
      <c r="E82" s="148" t="str">
        <f>IFERROR(VLOOKUP(D82,BD!$B:$D,2,FALSE),"")</f>
        <v/>
      </c>
      <c r="F82" s="165" t="str">
        <f>IFERROR(VLOOKUP(D82,BD!$B:$D,3,FALSE),"")</f>
        <v/>
      </c>
      <c r="G82" s="149">
        <f>IF(COUNT(I82:Q82)&gt;=5,SUM(LARGE(I82:Q82,{1,2,3,4,5})),IF(COUNT(I82:Q82)=4,SUM(LARGE(I82:Q82,{1,2,3,4})),IF(COUNT(I82:Q82)=3,SUM(LARGE(I82:Q82,{1,2,3})),IF(COUNT(I82:Q82)=2,SUM(LARGE(I82:Q82,{1,2})),IF(COUNT(I82:Q82)=1,SUM(LARGE(I82:Q82,{1})),0)))))</f>
        <v>0</v>
      </c>
      <c r="H82" s="150">
        <f t="shared" si="2"/>
        <v>0</v>
      </c>
      <c r="I82" s="71"/>
      <c r="J82" s="71"/>
      <c r="K82" s="71"/>
      <c r="L82" s="71"/>
      <c r="M82" s="71"/>
      <c r="N82" s="71"/>
      <c r="O82" s="71"/>
      <c r="P82" s="71"/>
      <c r="Q82" s="163"/>
    </row>
    <row r="83" spans="2:17" ht="12" x14ac:dyDescent="0.2">
      <c r="B83" s="69"/>
      <c r="C83" s="190"/>
      <c r="D83" s="126"/>
      <c r="E83" s="148" t="str">
        <f>IFERROR(VLOOKUP(D83,BD!$B:$D,2,FALSE),"")</f>
        <v/>
      </c>
      <c r="F83" s="165" t="str">
        <f>IFERROR(VLOOKUP(D83,BD!$B:$D,3,FALSE),"")</f>
        <v/>
      </c>
      <c r="G83" s="149">
        <f>IF(COUNT(I83:Q83)&gt;=5,SUM(LARGE(I83:Q83,{1,2,3,4,5})),IF(COUNT(I83:Q83)=4,SUM(LARGE(I83:Q83,{1,2,3,4})),IF(COUNT(I83:Q83)=3,SUM(LARGE(I83:Q83,{1,2,3})),IF(COUNT(I83:Q83)=2,SUM(LARGE(I83:Q83,{1,2})),IF(COUNT(I83:Q83)=1,SUM(LARGE(I83:Q83,{1})),0)))))</f>
        <v>0</v>
      </c>
      <c r="H83" s="150">
        <f t="shared" si="2"/>
        <v>0</v>
      </c>
      <c r="I83" s="71"/>
      <c r="J83" s="71"/>
      <c r="K83" s="71"/>
      <c r="L83" s="71"/>
      <c r="M83" s="71"/>
      <c r="N83" s="71"/>
      <c r="O83" s="71"/>
      <c r="P83" s="71"/>
      <c r="Q83" s="163"/>
    </row>
    <row r="84" spans="2:17" ht="12" x14ac:dyDescent="0.2">
      <c r="B84" s="69"/>
      <c r="C84" s="190"/>
      <c r="D84" s="126"/>
      <c r="E84" s="148" t="str">
        <f>IFERROR(VLOOKUP(D84,BD!$B:$D,2,FALSE),"")</f>
        <v/>
      </c>
      <c r="F84" s="165" t="str">
        <f>IFERROR(VLOOKUP(D84,BD!$B:$D,3,FALSE),"")</f>
        <v/>
      </c>
      <c r="G84" s="149">
        <f>IF(COUNT(I84:Q84)&gt;=5,SUM(LARGE(I84:Q84,{1,2,3,4,5})),IF(COUNT(I84:Q84)=4,SUM(LARGE(I84:Q84,{1,2,3,4})),IF(COUNT(I84:Q84)=3,SUM(LARGE(I84:Q84,{1,2,3})),IF(COUNT(I84:Q84)=2,SUM(LARGE(I84:Q84,{1,2})),IF(COUNT(I84:Q84)=1,SUM(LARGE(I84:Q84,{1})),0)))))</f>
        <v>0</v>
      </c>
      <c r="H84" s="150">
        <f t="shared" si="2"/>
        <v>0</v>
      </c>
      <c r="I84" s="71"/>
      <c r="J84" s="71"/>
      <c r="K84" s="71"/>
      <c r="L84" s="71"/>
      <c r="M84" s="71"/>
      <c r="N84" s="71"/>
      <c r="O84" s="71"/>
      <c r="P84" s="71"/>
      <c r="Q84" s="163"/>
    </row>
    <row r="85" spans="2:17" ht="12" x14ac:dyDescent="0.2">
      <c r="B85" s="69"/>
      <c r="C85" s="190"/>
      <c r="D85" s="126"/>
      <c r="E85" s="148" t="str">
        <f>IFERROR(VLOOKUP(D85,BD!$B:$D,2,FALSE),"")</f>
        <v/>
      </c>
      <c r="F85" s="165" t="str">
        <f>IFERROR(VLOOKUP(D85,BD!$B:$D,3,FALSE),"")</f>
        <v/>
      </c>
      <c r="G85" s="149">
        <f>IF(COUNT(I85:Q85)&gt;=5,SUM(LARGE(I85:Q85,{1,2,3,4,5})),IF(COUNT(I85:Q85)=4,SUM(LARGE(I85:Q85,{1,2,3,4})),IF(COUNT(I85:Q85)=3,SUM(LARGE(I85:Q85,{1,2,3})),IF(COUNT(I85:Q85)=2,SUM(LARGE(I85:Q85,{1,2})),IF(COUNT(I85:Q85)=1,SUM(LARGE(I85:Q85,{1})),0)))))</f>
        <v>0</v>
      </c>
      <c r="H85" s="150">
        <f t="shared" ref="H85:H104" si="3">COUNT(I85:Q85)-COUNTIF(I85:Q85,"=0")</f>
        <v>0</v>
      </c>
      <c r="I85" s="71"/>
      <c r="J85" s="71"/>
      <c r="K85" s="71"/>
      <c r="L85" s="71"/>
      <c r="M85" s="71"/>
      <c r="N85" s="71"/>
      <c r="O85" s="71"/>
      <c r="P85" s="71"/>
      <c r="Q85" s="163"/>
    </row>
    <row r="86" spans="2:17" ht="12" x14ac:dyDescent="0.2">
      <c r="B86" s="69"/>
      <c r="C86" s="190"/>
      <c r="D86" s="126"/>
      <c r="E86" s="148" t="str">
        <f>IFERROR(VLOOKUP(D86,BD!$B:$D,2,FALSE),"")</f>
        <v/>
      </c>
      <c r="F86" s="165" t="str">
        <f>IFERROR(VLOOKUP(D86,BD!$B:$D,3,FALSE),"")</f>
        <v/>
      </c>
      <c r="G86" s="149">
        <f>IF(COUNT(I86:Q86)&gt;=5,SUM(LARGE(I86:Q86,{1,2,3,4,5})),IF(COUNT(I86:Q86)=4,SUM(LARGE(I86:Q86,{1,2,3,4})),IF(COUNT(I86:Q86)=3,SUM(LARGE(I86:Q86,{1,2,3})),IF(COUNT(I86:Q86)=2,SUM(LARGE(I86:Q86,{1,2})),IF(COUNT(I86:Q86)=1,SUM(LARGE(I86:Q86,{1})),0)))))</f>
        <v>0</v>
      </c>
      <c r="H86" s="150">
        <f t="shared" si="3"/>
        <v>0</v>
      </c>
      <c r="I86" s="71"/>
      <c r="J86" s="71"/>
      <c r="K86" s="71"/>
      <c r="L86" s="71"/>
      <c r="M86" s="71"/>
      <c r="N86" s="71"/>
      <c r="O86" s="71"/>
      <c r="P86" s="71"/>
      <c r="Q86" s="163"/>
    </row>
    <row r="87" spans="2:17" ht="12" x14ac:dyDescent="0.2">
      <c r="B87" s="69"/>
      <c r="C87" s="190"/>
      <c r="D87" s="126"/>
      <c r="E87" s="148" t="str">
        <f>IFERROR(VLOOKUP(D87,BD!$B:$D,2,FALSE),"")</f>
        <v/>
      </c>
      <c r="F87" s="165" t="str">
        <f>IFERROR(VLOOKUP(D87,BD!$B:$D,3,FALSE),"")</f>
        <v/>
      </c>
      <c r="G87" s="149">
        <f>IF(COUNT(I87:Q87)&gt;=5,SUM(LARGE(I87:Q87,{1,2,3,4,5})),IF(COUNT(I87:Q87)=4,SUM(LARGE(I87:Q87,{1,2,3,4})),IF(COUNT(I87:Q87)=3,SUM(LARGE(I87:Q87,{1,2,3})),IF(COUNT(I87:Q87)=2,SUM(LARGE(I87:Q87,{1,2})),IF(COUNT(I87:Q87)=1,SUM(LARGE(I87:Q87,{1})),0)))))</f>
        <v>0</v>
      </c>
      <c r="H87" s="150">
        <f t="shared" si="3"/>
        <v>0</v>
      </c>
      <c r="I87" s="71"/>
      <c r="J87" s="71"/>
      <c r="K87" s="71"/>
      <c r="L87" s="71"/>
      <c r="M87" s="71"/>
      <c r="N87" s="71"/>
      <c r="O87" s="71"/>
      <c r="P87" s="71"/>
      <c r="Q87" s="163"/>
    </row>
    <row r="88" spans="2:17" ht="12" x14ac:dyDescent="0.2">
      <c r="B88" s="69"/>
      <c r="C88" s="190"/>
      <c r="D88" s="126"/>
      <c r="E88" s="148" t="str">
        <f>IFERROR(VLOOKUP(D88,BD!$B:$D,2,FALSE),"")</f>
        <v/>
      </c>
      <c r="F88" s="165" t="str">
        <f>IFERROR(VLOOKUP(D88,BD!$B:$D,3,FALSE),"")</f>
        <v/>
      </c>
      <c r="G88" s="149">
        <f>IF(COUNT(I88:Q88)&gt;=5,SUM(LARGE(I88:Q88,{1,2,3,4,5})),IF(COUNT(I88:Q88)=4,SUM(LARGE(I88:Q88,{1,2,3,4})),IF(COUNT(I88:Q88)=3,SUM(LARGE(I88:Q88,{1,2,3})),IF(COUNT(I88:Q88)=2,SUM(LARGE(I88:Q88,{1,2})),IF(COUNT(I88:Q88)=1,SUM(LARGE(I88:Q88,{1})),0)))))</f>
        <v>0</v>
      </c>
      <c r="H88" s="150">
        <f t="shared" si="3"/>
        <v>0</v>
      </c>
      <c r="I88" s="71"/>
      <c r="J88" s="71"/>
      <c r="K88" s="71"/>
      <c r="L88" s="71"/>
      <c r="M88" s="71"/>
      <c r="N88" s="71"/>
      <c r="O88" s="71"/>
      <c r="P88" s="71"/>
      <c r="Q88" s="163"/>
    </row>
    <row r="89" spans="2:17" ht="12" x14ac:dyDescent="0.2">
      <c r="B89" s="69"/>
      <c r="C89" s="190"/>
      <c r="D89" s="126"/>
      <c r="E89" s="148" t="str">
        <f>IFERROR(VLOOKUP(D89,BD!$B:$D,2,FALSE),"")</f>
        <v/>
      </c>
      <c r="F89" s="165" t="str">
        <f>IFERROR(VLOOKUP(D89,BD!$B:$D,3,FALSE),"")</f>
        <v/>
      </c>
      <c r="G89" s="149">
        <f>IF(COUNT(I89:Q89)&gt;=5,SUM(LARGE(I89:Q89,{1,2,3,4,5})),IF(COUNT(I89:Q89)=4,SUM(LARGE(I89:Q89,{1,2,3,4})),IF(COUNT(I89:Q89)=3,SUM(LARGE(I89:Q89,{1,2,3})),IF(COUNT(I89:Q89)=2,SUM(LARGE(I89:Q89,{1,2})),IF(COUNT(I89:Q89)=1,SUM(LARGE(I89:Q89,{1})),0)))))</f>
        <v>0</v>
      </c>
      <c r="H89" s="150">
        <f t="shared" ref="H89:H92" si="4">COUNT(I89:Q89)-COUNTIF(I89:Q89,"=0")</f>
        <v>0</v>
      </c>
      <c r="I89" s="71"/>
      <c r="J89" s="71"/>
      <c r="K89" s="71"/>
      <c r="L89" s="71"/>
      <c r="M89" s="71"/>
      <c r="N89" s="71"/>
      <c r="O89" s="71"/>
      <c r="P89" s="71"/>
      <c r="Q89" s="163"/>
    </row>
    <row r="90" spans="2:17" ht="12" x14ac:dyDescent="0.2">
      <c r="B90" s="69"/>
      <c r="C90" s="190"/>
      <c r="D90" s="126"/>
      <c r="E90" s="148" t="str">
        <f>IFERROR(VLOOKUP(D90,BD!$B:$D,2,FALSE),"")</f>
        <v/>
      </c>
      <c r="F90" s="165" t="str">
        <f>IFERROR(VLOOKUP(D90,BD!$B:$D,3,FALSE),"")</f>
        <v/>
      </c>
      <c r="G90" s="149">
        <f>IF(COUNT(I90:Q90)&gt;=5,SUM(LARGE(I90:Q90,{1,2,3,4,5})),IF(COUNT(I90:Q90)=4,SUM(LARGE(I90:Q90,{1,2,3,4})),IF(COUNT(I90:Q90)=3,SUM(LARGE(I90:Q90,{1,2,3})),IF(COUNT(I90:Q90)=2,SUM(LARGE(I90:Q90,{1,2})),IF(COUNT(I90:Q90)=1,SUM(LARGE(I90:Q90,{1})),0)))))</f>
        <v>0</v>
      </c>
      <c r="H90" s="150">
        <f t="shared" si="4"/>
        <v>0</v>
      </c>
      <c r="I90" s="71"/>
      <c r="J90" s="71"/>
      <c r="K90" s="71"/>
      <c r="L90" s="71"/>
      <c r="M90" s="71"/>
      <c r="N90" s="71"/>
      <c r="O90" s="71"/>
      <c r="P90" s="71"/>
      <c r="Q90" s="163"/>
    </row>
    <row r="91" spans="2:17" ht="12" x14ac:dyDescent="0.2">
      <c r="B91" s="69"/>
      <c r="C91" s="190"/>
      <c r="D91" s="126"/>
      <c r="E91" s="148" t="str">
        <f>IFERROR(VLOOKUP(D91,BD!$B:$D,2,FALSE),"")</f>
        <v/>
      </c>
      <c r="F91" s="165" t="str">
        <f>IFERROR(VLOOKUP(D91,BD!$B:$D,3,FALSE),"")</f>
        <v/>
      </c>
      <c r="G91" s="149">
        <f>IF(COUNT(I91:Q91)&gt;=5,SUM(LARGE(I91:Q91,{1,2,3,4,5})),IF(COUNT(I91:Q91)=4,SUM(LARGE(I91:Q91,{1,2,3,4})),IF(COUNT(I91:Q91)=3,SUM(LARGE(I91:Q91,{1,2,3})),IF(COUNT(I91:Q91)=2,SUM(LARGE(I91:Q91,{1,2})),IF(COUNT(I91:Q91)=1,SUM(LARGE(I91:Q91,{1})),0)))))</f>
        <v>0</v>
      </c>
      <c r="H91" s="150">
        <f t="shared" si="4"/>
        <v>0</v>
      </c>
      <c r="I91" s="71"/>
      <c r="J91" s="71"/>
      <c r="K91" s="71"/>
      <c r="L91" s="71"/>
      <c r="M91" s="71"/>
      <c r="N91" s="71"/>
      <c r="O91" s="71"/>
      <c r="P91" s="71"/>
      <c r="Q91" s="163"/>
    </row>
    <row r="92" spans="2:17" ht="12" x14ac:dyDescent="0.2">
      <c r="B92" s="69"/>
      <c r="C92" s="190"/>
      <c r="D92" s="126"/>
      <c r="E92" s="148" t="str">
        <f>IFERROR(VLOOKUP(D92,BD!$B:$D,2,FALSE),"")</f>
        <v/>
      </c>
      <c r="F92" s="165" t="str">
        <f>IFERROR(VLOOKUP(D92,BD!$B:$D,3,FALSE),"")</f>
        <v/>
      </c>
      <c r="G92" s="149">
        <f>IF(COUNT(I92:Q92)&gt;=5,SUM(LARGE(I92:Q92,{1,2,3,4,5})),IF(COUNT(I92:Q92)=4,SUM(LARGE(I92:Q92,{1,2,3,4})),IF(COUNT(I92:Q92)=3,SUM(LARGE(I92:Q92,{1,2,3})),IF(COUNT(I92:Q92)=2,SUM(LARGE(I92:Q92,{1,2})),IF(COUNT(I92:Q92)=1,SUM(LARGE(I92:Q92,{1})),0)))))</f>
        <v>0</v>
      </c>
      <c r="H92" s="150">
        <f t="shared" si="4"/>
        <v>0</v>
      </c>
      <c r="I92" s="71"/>
      <c r="J92" s="71"/>
      <c r="K92" s="71"/>
      <c r="L92" s="71"/>
      <c r="M92" s="71"/>
      <c r="N92" s="71"/>
      <c r="O92" s="71"/>
      <c r="P92" s="71"/>
      <c r="Q92" s="163"/>
    </row>
    <row r="93" spans="2:17" ht="12" x14ac:dyDescent="0.2">
      <c r="B93" s="69"/>
      <c r="C93" s="190"/>
      <c r="D93" s="126"/>
      <c r="E93" s="148" t="str">
        <f>IFERROR(VLOOKUP(D93,BD!$B:$D,2,FALSE),"")</f>
        <v/>
      </c>
      <c r="F93" s="165" t="str">
        <f>IFERROR(VLOOKUP(D93,BD!$B:$D,3,FALSE),"")</f>
        <v/>
      </c>
      <c r="G93" s="149">
        <f>IF(COUNT(I93:Q93)&gt;=5,SUM(LARGE(I93:Q93,{1,2,3,4,5})),IF(COUNT(I93:Q93)=4,SUM(LARGE(I93:Q93,{1,2,3,4})),IF(COUNT(I93:Q93)=3,SUM(LARGE(I93:Q93,{1,2,3})),IF(COUNT(I93:Q93)=2,SUM(LARGE(I93:Q93,{1,2})),IF(COUNT(I93:Q93)=1,SUM(LARGE(I93:Q93,{1})),0)))))</f>
        <v>0</v>
      </c>
      <c r="H93" s="150">
        <f t="shared" ref="H93:H103" si="5">COUNT(I93:Q93)-COUNTIF(I93:Q93,"=0")</f>
        <v>0</v>
      </c>
      <c r="I93" s="71"/>
      <c r="J93" s="71"/>
      <c r="K93" s="71"/>
      <c r="L93" s="71"/>
      <c r="M93" s="71"/>
      <c r="N93" s="71"/>
      <c r="O93" s="71"/>
      <c r="P93" s="71"/>
      <c r="Q93" s="163"/>
    </row>
    <row r="94" spans="2:17" ht="12" x14ac:dyDescent="0.2">
      <c r="B94" s="69"/>
      <c r="C94" s="190"/>
      <c r="D94" s="126"/>
      <c r="E94" s="148" t="str">
        <f>IFERROR(VLOOKUP(D94,BD!$B:$D,2,FALSE),"")</f>
        <v/>
      </c>
      <c r="F94" s="165" t="str">
        <f>IFERROR(VLOOKUP(D94,BD!$B:$D,3,FALSE),"")</f>
        <v/>
      </c>
      <c r="G94" s="149">
        <f>IF(COUNT(I94:Q94)&gt;=5,SUM(LARGE(I94:Q94,{1,2,3,4,5})),IF(COUNT(I94:Q94)=4,SUM(LARGE(I94:Q94,{1,2,3,4})),IF(COUNT(I94:Q94)=3,SUM(LARGE(I94:Q94,{1,2,3})),IF(COUNT(I94:Q94)=2,SUM(LARGE(I94:Q94,{1,2})),IF(COUNT(I94:Q94)=1,SUM(LARGE(I94:Q94,{1})),0)))))</f>
        <v>0</v>
      </c>
      <c r="H94" s="150">
        <f t="shared" ref="H94:H100" si="6">COUNT(I94:Q94)-COUNTIF(I94:Q94,"=0")</f>
        <v>0</v>
      </c>
      <c r="I94" s="71"/>
      <c r="J94" s="71"/>
      <c r="K94" s="71"/>
      <c r="L94" s="71"/>
      <c r="M94" s="71"/>
      <c r="N94" s="71"/>
      <c r="O94" s="71"/>
      <c r="P94" s="71"/>
      <c r="Q94" s="163"/>
    </row>
    <row r="95" spans="2:17" ht="12" x14ac:dyDescent="0.2">
      <c r="B95" s="69"/>
      <c r="C95" s="190"/>
      <c r="D95" s="126"/>
      <c r="E95" s="148" t="str">
        <f>IFERROR(VLOOKUP(D95,BD!$B:$D,2,FALSE),"")</f>
        <v/>
      </c>
      <c r="F95" s="165" t="str">
        <f>IFERROR(VLOOKUP(D95,BD!$B:$D,3,FALSE),"")</f>
        <v/>
      </c>
      <c r="G95" s="149">
        <f>IF(COUNT(I95:Q95)&gt;=5,SUM(LARGE(I95:Q95,{1,2,3,4,5})),IF(COUNT(I95:Q95)=4,SUM(LARGE(I95:Q95,{1,2,3,4})),IF(COUNT(I95:Q95)=3,SUM(LARGE(I95:Q95,{1,2,3})),IF(COUNT(I95:Q95)=2,SUM(LARGE(I95:Q95,{1,2})),IF(COUNT(I95:Q95)=1,SUM(LARGE(I95:Q95,{1})),0)))))</f>
        <v>0</v>
      </c>
      <c r="H95" s="150">
        <f t="shared" si="6"/>
        <v>0</v>
      </c>
      <c r="I95" s="71"/>
      <c r="J95" s="71"/>
      <c r="K95" s="71"/>
      <c r="L95" s="71"/>
      <c r="M95" s="71"/>
      <c r="N95" s="71"/>
      <c r="O95" s="71"/>
      <c r="P95" s="71"/>
      <c r="Q95" s="163"/>
    </row>
    <row r="96" spans="2:17" ht="12" x14ac:dyDescent="0.2">
      <c r="B96" s="69"/>
      <c r="C96" s="190"/>
      <c r="D96" s="126"/>
      <c r="E96" s="148" t="str">
        <f>IFERROR(VLOOKUP(D96,BD!$B:$D,2,FALSE),"")</f>
        <v/>
      </c>
      <c r="F96" s="165" t="str">
        <f>IFERROR(VLOOKUP(D96,BD!$B:$D,3,FALSE),"")</f>
        <v/>
      </c>
      <c r="G96" s="149">
        <f>IF(COUNT(I96:Q96)&gt;=5,SUM(LARGE(I96:Q96,{1,2,3,4,5})),IF(COUNT(I96:Q96)=4,SUM(LARGE(I96:Q96,{1,2,3,4})),IF(COUNT(I96:Q96)=3,SUM(LARGE(I96:Q96,{1,2,3})),IF(COUNT(I96:Q96)=2,SUM(LARGE(I96:Q96,{1,2})),IF(COUNT(I96:Q96)=1,SUM(LARGE(I96:Q96,{1})),0)))))</f>
        <v>0</v>
      </c>
      <c r="H96" s="150">
        <f t="shared" si="6"/>
        <v>0</v>
      </c>
      <c r="I96" s="71"/>
      <c r="J96" s="71"/>
      <c r="K96" s="71"/>
      <c r="L96" s="71"/>
      <c r="M96" s="71"/>
      <c r="N96" s="71"/>
      <c r="O96" s="71"/>
      <c r="P96" s="71"/>
      <c r="Q96" s="163"/>
    </row>
    <row r="97" spans="2:17" ht="12" x14ac:dyDescent="0.2">
      <c r="B97" s="69"/>
      <c r="C97" s="190"/>
      <c r="D97" s="126"/>
      <c r="E97" s="148" t="str">
        <f>IFERROR(VLOOKUP(D97,BD!$B:$D,2,FALSE),"")</f>
        <v/>
      </c>
      <c r="F97" s="165" t="str">
        <f>IFERROR(VLOOKUP(D97,BD!$B:$D,3,FALSE),"")</f>
        <v/>
      </c>
      <c r="G97" s="149">
        <f>IF(COUNT(I97:Q97)&gt;=5,SUM(LARGE(I97:Q97,{1,2,3,4,5})),IF(COUNT(I97:Q97)=4,SUM(LARGE(I97:Q97,{1,2,3,4})),IF(COUNT(I97:Q97)=3,SUM(LARGE(I97:Q97,{1,2,3})),IF(COUNT(I97:Q97)=2,SUM(LARGE(I97:Q97,{1,2})),IF(COUNT(I97:Q97)=1,SUM(LARGE(I97:Q97,{1})),0)))))</f>
        <v>0</v>
      </c>
      <c r="H97" s="150">
        <f t="shared" si="6"/>
        <v>0</v>
      </c>
      <c r="I97" s="71"/>
      <c r="J97" s="71"/>
      <c r="K97" s="71"/>
      <c r="L97" s="71"/>
      <c r="M97" s="71"/>
      <c r="N97" s="71"/>
      <c r="O97" s="71"/>
      <c r="P97" s="71"/>
      <c r="Q97" s="163"/>
    </row>
    <row r="98" spans="2:17" ht="12" x14ac:dyDescent="0.2">
      <c r="B98" s="69"/>
      <c r="C98" s="190"/>
      <c r="D98" s="126"/>
      <c r="E98" s="148" t="str">
        <f>IFERROR(VLOOKUP(D98,BD!$B:$D,2,FALSE),"")</f>
        <v/>
      </c>
      <c r="F98" s="165" t="str">
        <f>IFERROR(VLOOKUP(D98,BD!$B:$D,3,FALSE),"")</f>
        <v/>
      </c>
      <c r="G98" s="149">
        <f>IF(COUNT(I98:Q98)&gt;=5,SUM(LARGE(I98:Q98,{1,2,3,4,5})),IF(COUNT(I98:Q98)=4,SUM(LARGE(I98:Q98,{1,2,3,4})),IF(COUNT(I98:Q98)=3,SUM(LARGE(I98:Q98,{1,2,3})),IF(COUNT(I98:Q98)=2,SUM(LARGE(I98:Q98,{1,2})),IF(COUNT(I98:Q98)=1,SUM(LARGE(I98:Q98,{1})),0)))))</f>
        <v>0</v>
      </c>
      <c r="H98" s="150">
        <f t="shared" si="6"/>
        <v>0</v>
      </c>
      <c r="I98" s="71"/>
      <c r="J98" s="71"/>
      <c r="K98" s="71"/>
      <c r="L98" s="71"/>
      <c r="M98" s="71"/>
      <c r="N98" s="71"/>
      <c r="O98" s="71"/>
      <c r="P98" s="71"/>
      <c r="Q98" s="163"/>
    </row>
    <row r="99" spans="2:17" ht="12" x14ac:dyDescent="0.2">
      <c r="B99" s="69"/>
      <c r="C99" s="190"/>
      <c r="D99" s="126"/>
      <c r="E99" s="148" t="str">
        <f>IFERROR(VLOOKUP(D99,BD!$B:$D,2,FALSE),"")</f>
        <v/>
      </c>
      <c r="F99" s="165" t="str">
        <f>IFERROR(VLOOKUP(D99,BD!$B:$D,3,FALSE),"")</f>
        <v/>
      </c>
      <c r="G99" s="149">
        <f>IF(COUNT(I99:Q99)&gt;=5,SUM(LARGE(I99:Q99,{1,2,3,4,5})),IF(COUNT(I99:Q99)=4,SUM(LARGE(I99:Q99,{1,2,3,4})),IF(COUNT(I99:Q99)=3,SUM(LARGE(I99:Q99,{1,2,3})),IF(COUNT(I99:Q99)=2,SUM(LARGE(I99:Q99,{1,2})),IF(COUNT(I99:Q99)=1,SUM(LARGE(I99:Q99,{1})),0)))))</f>
        <v>0</v>
      </c>
      <c r="H99" s="150">
        <f t="shared" si="6"/>
        <v>0</v>
      </c>
      <c r="I99" s="71"/>
      <c r="J99" s="71"/>
      <c r="K99" s="71"/>
      <c r="L99" s="71"/>
      <c r="M99" s="71"/>
      <c r="N99" s="71"/>
      <c r="O99" s="71"/>
      <c r="P99" s="71"/>
      <c r="Q99" s="163"/>
    </row>
    <row r="100" spans="2:17" ht="12" x14ac:dyDescent="0.2">
      <c r="B100" s="69"/>
      <c r="C100" s="190"/>
      <c r="D100" s="126"/>
      <c r="E100" s="148" t="str">
        <f>IFERROR(VLOOKUP(D100,BD!$B:$D,2,FALSE),"")</f>
        <v/>
      </c>
      <c r="F100" s="165" t="str">
        <f>IFERROR(VLOOKUP(D100,BD!$B:$D,3,FALSE),"")</f>
        <v/>
      </c>
      <c r="G100" s="149">
        <f>IF(COUNT(I100:Q100)&gt;=5,SUM(LARGE(I100:Q100,{1,2,3,4,5})),IF(COUNT(I100:Q100)=4,SUM(LARGE(I100:Q100,{1,2,3,4})),IF(COUNT(I100:Q100)=3,SUM(LARGE(I100:Q100,{1,2,3})),IF(COUNT(I100:Q100)=2,SUM(LARGE(I100:Q100,{1,2})),IF(COUNT(I100:Q100)=1,SUM(LARGE(I100:Q100,{1})),0)))))</f>
        <v>0</v>
      </c>
      <c r="H100" s="150">
        <f t="shared" si="6"/>
        <v>0</v>
      </c>
      <c r="I100" s="71"/>
      <c r="J100" s="71"/>
      <c r="K100" s="71"/>
      <c r="L100" s="71"/>
      <c r="M100" s="71"/>
      <c r="N100" s="71"/>
      <c r="O100" s="71"/>
      <c r="P100" s="71"/>
      <c r="Q100" s="163"/>
    </row>
    <row r="101" spans="2:17" ht="12" x14ac:dyDescent="0.2">
      <c r="B101" s="69"/>
      <c r="C101" s="190"/>
      <c r="D101" s="126"/>
      <c r="E101" s="148" t="str">
        <f>IFERROR(VLOOKUP(D101,BD!$B:$D,2,FALSE),"")</f>
        <v/>
      </c>
      <c r="F101" s="165" t="str">
        <f>IFERROR(VLOOKUP(D101,BD!$B:$D,3,FALSE),"")</f>
        <v/>
      </c>
      <c r="G101" s="149">
        <f>IF(COUNT(I101:Q101)&gt;=5,SUM(LARGE(I101:Q101,{1,2,3,4,5})),IF(COUNT(I101:Q101)=4,SUM(LARGE(I101:Q101,{1,2,3,4})),IF(COUNT(I101:Q101)=3,SUM(LARGE(I101:Q101,{1,2,3})),IF(COUNT(I101:Q101)=2,SUM(LARGE(I101:Q101,{1,2})),IF(COUNT(I101:Q101)=1,SUM(LARGE(I101:Q101,{1})),0)))))</f>
        <v>0</v>
      </c>
      <c r="H101" s="150">
        <f t="shared" si="5"/>
        <v>0</v>
      </c>
      <c r="I101" s="71"/>
      <c r="J101" s="71"/>
      <c r="K101" s="71"/>
      <c r="L101" s="71"/>
      <c r="M101" s="71"/>
      <c r="N101" s="71"/>
      <c r="O101" s="71"/>
      <c r="P101" s="71"/>
      <c r="Q101" s="163"/>
    </row>
    <row r="102" spans="2:17" ht="12" x14ac:dyDescent="0.2">
      <c r="B102" s="69"/>
      <c r="C102" s="190"/>
      <c r="D102" s="126"/>
      <c r="E102" s="148" t="str">
        <f>IFERROR(VLOOKUP(D102,BD!$B:$D,2,FALSE),"")</f>
        <v/>
      </c>
      <c r="F102" s="165" t="str">
        <f>IFERROR(VLOOKUP(D102,BD!$B:$D,3,FALSE),"")</f>
        <v/>
      </c>
      <c r="G102" s="149">
        <f>IF(COUNT(I102:Q102)&gt;=5,SUM(LARGE(I102:Q102,{1,2,3,4,5})),IF(COUNT(I102:Q102)=4,SUM(LARGE(I102:Q102,{1,2,3,4})),IF(COUNT(I102:Q102)=3,SUM(LARGE(I102:Q102,{1,2,3})),IF(COUNT(I102:Q102)=2,SUM(LARGE(I102:Q102,{1,2})),IF(COUNT(I102:Q102)=1,SUM(LARGE(I102:Q102,{1})),0)))))</f>
        <v>0</v>
      </c>
      <c r="H102" s="150">
        <f t="shared" si="5"/>
        <v>0</v>
      </c>
      <c r="I102" s="71"/>
      <c r="J102" s="71"/>
      <c r="K102" s="71"/>
      <c r="L102" s="71"/>
      <c r="M102" s="71"/>
      <c r="N102" s="71"/>
      <c r="O102" s="71"/>
      <c r="P102" s="71"/>
      <c r="Q102" s="163"/>
    </row>
    <row r="103" spans="2:17" ht="12" x14ac:dyDescent="0.2">
      <c r="B103" s="69"/>
      <c r="C103" s="190"/>
      <c r="D103" s="126"/>
      <c r="E103" s="148" t="str">
        <f>IFERROR(VLOOKUP(D103,BD!$B:$D,2,FALSE),"")</f>
        <v/>
      </c>
      <c r="F103" s="165" t="str">
        <f>IFERROR(VLOOKUP(D103,BD!$B:$D,3,FALSE),"")</f>
        <v/>
      </c>
      <c r="G103" s="149">
        <f>IF(COUNT(I103:Q103)&gt;=5,SUM(LARGE(I103:Q103,{1,2,3,4,5})),IF(COUNT(I103:Q103)=4,SUM(LARGE(I103:Q103,{1,2,3,4})),IF(COUNT(I103:Q103)=3,SUM(LARGE(I103:Q103,{1,2,3})),IF(COUNT(I103:Q103)=2,SUM(LARGE(I103:Q103,{1,2})),IF(COUNT(I103:Q103)=1,SUM(LARGE(I103:Q103,{1})),0)))))</f>
        <v>0</v>
      </c>
      <c r="H103" s="150">
        <f t="shared" si="5"/>
        <v>0</v>
      </c>
      <c r="I103" s="71"/>
      <c r="J103" s="71"/>
      <c r="K103" s="71"/>
      <c r="L103" s="71"/>
      <c r="M103" s="71"/>
      <c r="N103" s="71"/>
      <c r="O103" s="71"/>
      <c r="P103" s="71"/>
      <c r="Q103" s="163"/>
    </row>
    <row r="104" spans="2:17" ht="12" x14ac:dyDescent="0.2">
      <c r="B104" s="69"/>
      <c r="C104" s="63"/>
      <c r="D104" s="126"/>
      <c r="E104" s="148" t="str">
        <f>IFERROR(VLOOKUP(D104,BD!$B:$D,2,FALSE),"")</f>
        <v/>
      </c>
      <c r="F104" s="165" t="str">
        <f>IFERROR(VLOOKUP(D104,BD!$B:$D,3,FALSE),"")</f>
        <v/>
      </c>
      <c r="G104" s="149">
        <f>IF(COUNT(I104:Q104)&gt;=5,SUM(LARGE(I104:Q104,{1,2,3,4,5})),IF(COUNT(I104:Q104)=4,SUM(LARGE(I104:Q104,{1,2,3,4})),IF(COUNT(I104:Q104)=3,SUM(LARGE(I104:Q104,{1,2,3})),IF(COUNT(I104:Q104)=2,SUM(LARGE(I104:Q104,{1,2})),IF(COUNT(I104:Q104)=1,SUM(LARGE(I104:Q104,{1})),0)))))</f>
        <v>0</v>
      </c>
      <c r="H104" s="150">
        <f t="shared" si="3"/>
        <v>0</v>
      </c>
      <c r="I104" s="71"/>
      <c r="J104" s="71"/>
      <c r="K104" s="71"/>
      <c r="L104" s="71"/>
      <c r="M104" s="71"/>
      <c r="N104" s="71"/>
      <c r="O104" s="71"/>
      <c r="P104" s="71"/>
      <c r="Q104" s="163"/>
    </row>
    <row r="105" spans="2:17" ht="12" x14ac:dyDescent="0.2">
      <c r="B105" s="69"/>
      <c r="C105" s="190"/>
      <c r="D105" s="126"/>
      <c r="E105" s="148" t="str">
        <f>IFERROR(VLOOKUP(D105,BD!$B:$D,2,FALSE),"")</f>
        <v/>
      </c>
      <c r="F105" s="165" t="str">
        <f>IFERROR(VLOOKUP(D105,BD!$B:$D,3,FALSE),"")</f>
        <v/>
      </c>
      <c r="G105" s="149">
        <f>IF(COUNT(I105:Q105)&gt;=5,SUM(LARGE(I105:Q105,{1,2,3,4,5})),IF(COUNT(I105:Q105)=4,SUM(LARGE(I105:Q105,{1,2,3,4})),IF(COUNT(I105:Q105)=3,SUM(LARGE(I105:Q105,{1,2,3})),IF(COUNT(I105:Q105)=2,SUM(LARGE(I105:Q105,{1,2})),IF(COUNT(I105:Q105)=1,SUM(LARGE(I105:Q105,{1})),0)))))</f>
        <v>0</v>
      </c>
      <c r="H105" s="150">
        <f t="shared" ref="H105:H106" si="7">COUNT(I105:Q105)-COUNTIF(I105:Q105,"=0")</f>
        <v>0</v>
      </c>
      <c r="I105" s="71"/>
      <c r="J105" s="71"/>
      <c r="K105" s="71"/>
      <c r="L105" s="71"/>
      <c r="M105" s="71"/>
      <c r="N105" s="71"/>
      <c r="O105" s="71"/>
      <c r="P105" s="71"/>
      <c r="Q105" s="163"/>
    </row>
    <row r="106" spans="2:17" ht="12" x14ac:dyDescent="0.2">
      <c r="B106" s="69"/>
      <c r="C106" s="190"/>
      <c r="D106" s="126"/>
      <c r="E106" s="148" t="str">
        <f>IFERROR(VLOOKUP(D106,BD!$B:$D,2,FALSE),"")</f>
        <v/>
      </c>
      <c r="F106" s="165" t="str">
        <f>IFERROR(VLOOKUP(D106,BD!$B:$D,3,FALSE),"")</f>
        <v/>
      </c>
      <c r="G106" s="149">
        <f>IF(COUNT(I106:Q106)&gt;=5,SUM(LARGE(I106:Q106,{1,2,3,4,5})),IF(COUNT(I106:Q106)=4,SUM(LARGE(I106:Q106,{1,2,3,4})),IF(COUNT(I106:Q106)=3,SUM(LARGE(I106:Q106,{1,2,3})),IF(COUNT(I106:Q106)=2,SUM(LARGE(I106:Q106,{1,2})),IF(COUNT(I106:Q106)=1,SUM(LARGE(I106:Q106,{1})),0)))))</f>
        <v>0</v>
      </c>
      <c r="H106" s="150">
        <f t="shared" si="7"/>
        <v>0</v>
      </c>
      <c r="I106" s="71"/>
      <c r="J106" s="71"/>
      <c r="K106" s="71"/>
      <c r="L106" s="71"/>
      <c r="M106" s="71"/>
      <c r="N106" s="71"/>
      <c r="O106" s="71"/>
      <c r="P106" s="71"/>
      <c r="Q106" s="163"/>
    </row>
    <row r="107" spans="2:17" ht="12" x14ac:dyDescent="0.2">
      <c r="B107" s="69"/>
      <c r="C107" s="190"/>
      <c r="D107" s="126"/>
      <c r="E107" s="148" t="str">
        <f>IFERROR(VLOOKUP(D107,BD!$B:$D,2,FALSE),"")</f>
        <v/>
      </c>
      <c r="F107" s="165" t="str">
        <f>IFERROR(VLOOKUP(D107,BD!$B:$D,3,FALSE),"")</f>
        <v/>
      </c>
      <c r="G107" s="149">
        <f>IF(COUNT(I107:Q107)&gt;=5,SUM(LARGE(I107:Q107,{1,2,3,4,5})),IF(COUNT(I107:Q107)=4,SUM(LARGE(I107:Q107,{1,2,3,4})),IF(COUNT(I107:Q107)=3,SUM(LARGE(I107:Q107,{1,2,3})),IF(COUNT(I107:Q107)=2,SUM(LARGE(I107:Q107,{1,2})),IF(COUNT(I107:Q107)=1,SUM(LARGE(I107:Q107,{1})),0)))))</f>
        <v>0</v>
      </c>
      <c r="H107" s="150">
        <f t="shared" ref="H107" si="8">COUNT(I107:Q107)-COUNTIF(I107:Q107,"=0")</f>
        <v>0</v>
      </c>
      <c r="I107" s="71"/>
      <c r="J107" s="71"/>
      <c r="K107" s="71"/>
      <c r="L107" s="71"/>
      <c r="M107" s="71"/>
      <c r="N107" s="71"/>
      <c r="O107" s="71"/>
      <c r="P107" s="71"/>
      <c r="Q107" s="163"/>
    </row>
    <row r="108" spans="2:17" x14ac:dyDescent="0.2">
      <c r="B108" s="72"/>
      <c r="C108" s="73"/>
      <c r="D108" s="73"/>
      <c r="E108" s="75"/>
      <c r="F108" s="83"/>
      <c r="G108" s="74"/>
      <c r="H108" s="75"/>
      <c r="I108" s="74"/>
      <c r="J108" s="74"/>
      <c r="K108" s="74"/>
      <c r="L108" s="74"/>
      <c r="M108" s="74"/>
      <c r="N108" s="74"/>
      <c r="O108" s="74"/>
      <c r="P108" s="74"/>
      <c r="Q108" s="163"/>
    </row>
    <row r="109" spans="2:17" s="80" customFormat="1" x14ac:dyDescent="0.2">
      <c r="B109" s="76"/>
      <c r="C109" s="77"/>
      <c r="D109" s="78" t="str">
        <f>SM_S19!$D$41</f>
        <v>CONTAGEM DE SEMANAS</v>
      </c>
      <c r="E109" s="82"/>
      <c r="F109" s="83"/>
      <c r="G109" s="79"/>
      <c r="H109" s="79"/>
      <c r="I109" s="102">
        <f t="shared" ref="I109:M109" si="9">ROUNDUP(NETWORKDAYS(I$8,$D$3)/5,0)</f>
        <v>52</v>
      </c>
      <c r="J109" s="102">
        <f t="shared" si="9"/>
        <v>30</v>
      </c>
      <c r="K109" s="102">
        <f t="shared" si="9"/>
        <v>25</v>
      </c>
      <c r="L109" s="102">
        <f t="shared" si="9"/>
        <v>22</v>
      </c>
      <c r="M109" s="102">
        <f t="shared" si="9"/>
        <v>10</v>
      </c>
      <c r="N109" s="102"/>
      <c r="O109" s="102"/>
      <c r="P109" s="102"/>
      <c r="Q109" s="164"/>
    </row>
  </sheetData>
  <sheetProtection selectLockedCells="1" selectUnlockedCells="1"/>
  <sortState ref="D10:P70">
    <sortCondition descending="1" ref="G10:G70"/>
    <sortCondition descending="1" ref="H10:H70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fitToHeight="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D10:D107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71"/>
  <sheetViews>
    <sheetView showGridLines="0" topLeftCell="A22" zoomScaleNormal="100" zoomScaleSheetLayoutView="100" workbookViewId="0">
      <selection activeCell="E35" sqref="E35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55.85546875" style="49" customWidth="1"/>
    <col min="5" max="5" width="10.85546875" style="81" customWidth="1"/>
    <col min="6" max="6" width="10.85546875" style="84" customWidth="1"/>
    <col min="7" max="7" width="10.85546875" style="49" customWidth="1"/>
    <col min="8" max="8" width="10.85546875" style="81" customWidth="1"/>
    <col min="9" max="16" width="8.28515625" style="49" customWidth="1"/>
    <col min="17" max="17" width="1.85546875" style="49" customWidth="1"/>
    <col min="18" max="16384" width="9.28515625" style="49"/>
  </cols>
  <sheetData>
    <row r="2" spans="2:17" ht="12" x14ac:dyDescent="0.2">
      <c r="B2" s="48" t="str">
        <f>SM_S19!B2</f>
        <v>RANKING ESTADUAL - 2017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  <c r="P2" s="52"/>
    </row>
    <row r="3" spans="2:17" ht="12" x14ac:dyDescent="0.2">
      <c r="B3" s="53" t="s">
        <v>16</v>
      </c>
      <c r="D3" s="8">
        <f>SM!D3</f>
        <v>43052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  <c r="P3" s="52"/>
    </row>
    <row r="4" spans="2:17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  <c r="P4" s="52"/>
    </row>
    <row r="5" spans="2:17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61"/>
      <c r="Q5" s="162"/>
    </row>
    <row r="6" spans="2:17" ht="12" customHeight="1" x14ac:dyDescent="0.2">
      <c r="B6" s="62"/>
      <c r="C6" s="222" t="s">
        <v>1</v>
      </c>
      <c r="D6" s="222" t="str">
        <f>SM_S19!D6</f>
        <v>ATLETA</v>
      </c>
      <c r="E6" s="218" t="str">
        <f>SM_S19!E6</f>
        <v>ENTIDADE</v>
      </c>
      <c r="F6" s="227" t="s">
        <v>36</v>
      </c>
      <c r="G6" s="228" t="str">
        <f>SM_S19!G6</f>
        <v>TOTAL RK52</v>
      </c>
      <c r="H6" s="226" t="str">
        <f>SM_S19!H6</f>
        <v>Torneios</v>
      </c>
      <c r="I6" s="11" t="str">
        <f>SM!H6</f>
        <v>4o</v>
      </c>
      <c r="J6" s="11" t="str">
        <f>SM!I6</f>
        <v>1o</v>
      </c>
      <c r="K6" s="11" t="str">
        <f>SM!J6</f>
        <v>1o</v>
      </c>
      <c r="L6" s="11" t="str">
        <f>SM!K6</f>
        <v>2o</v>
      </c>
      <c r="M6" s="11" t="str">
        <f>SM!L6</f>
        <v>3o</v>
      </c>
      <c r="N6" s="11" t="str">
        <f>SM!M6</f>
        <v>2o</v>
      </c>
      <c r="O6" s="11" t="str">
        <f>SM!N6</f>
        <v>4o</v>
      </c>
      <c r="P6" s="11" t="str">
        <f>SM!O6</f>
        <v>1o</v>
      </c>
      <c r="Q6" s="163"/>
    </row>
    <row r="7" spans="2:17" ht="12" x14ac:dyDescent="0.2">
      <c r="B7" s="62"/>
      <c r="C7" s="222"/>
      <c r="D7" s="222"/>
      <c r="E7" s="218"/>
      <c r="F7" s="227"/>
      <c r="G7" s="228"/>
      <c r="H7" s="226"/>
      <c r="I7" s="12" t="str">
        <f>SM!H7</f>
        <v>EST</v>
      </c>
      <c r="J7" s="12" t="str">
        <f>SM!I7</f>
        <v>EST</v>
      </c>
      <c r="K7" s="12" t="str">
        <f>SM!J7</f>
        <v>M-CWB</v>
      </c>
      <c r="L7" s="12" t="str">
        <f>SM!K7</f>
        <v>EST</v>
      </c>
      <c r="M7" s="12" t="str">
        <f>SM!L7</f>
        <v>EST</v>
      </c>
      <c r="N7" s="12" t="str">
        <f>SM!M7</f>
        <v>M-CWB</v>
      </c>
      <c r="O7" s="12" t="str">
        <f>SM!N7</f>
        <v>EST</v>
      </c>
      <c r="P7" s="12" t="str">
        <f>SM!O7</f>
        <v>M-OES</v>
      </c>
      <c r="Q7" s="163"/>
    </row>
    <row r="8" spans="2:17" ht="12" x14ac:dyDescent="0.2">
      <c r="B8" s="64"/>
      <c r="C8" s="222"/>
      <c r="D8" s="222"/>
      <c r="E8" s="218"/>
      <c r="F8" s="227"/>
      <c r="G8" s="228"/>
      <c r="H8" s="226"/>
      <c r="I8" s="13">
        <f>SM!H8</f>
        <v>42689</v>
      </c>
      <c r="J8" s="13">
        <f>SM!I8</f>
        <v>42849</v>
      </c>
      <c r="K8" s="13">
        <f>SM!J8</f>
        <v>42884</v>
      </c>
      <c r="L8" s="13">
        <f>SM!K8</f>
        <v>42905</v>
      </c>
      <c r="M8" s="13">
        <f>SM!L8</f>
        <v>42988</v>
      </c>
      <c r="N8" s="13">
        <f>SM!M8</f>
        <v>43017</v>
      </c>
      <c r="O8" s="13">
        <f>SM!N8</f>
        <v>43045</v>
      </c>
      <c r="P8" s="13">
        <f>SM!O8</f>
        <v>43052</v>
      </c>
      <c r="Q8" s="163"/>
    </row>
    <row r="9" spans="2:17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68"/>
      <c r="Q9" s="163"/>
    </row>
    <row r="10" spans="2:17" ht="12" x14ac:dyDescent="0.2">
      <c r="B10" s="69"/>
      <c r="C10" s="63">
        <v>1</v>
      </c>
      <c r="D10" s="70" t="s">
        <v>817</v>
      </c>
      <c r="E10" s="243" t="s">
        <v>880</v>
      </c>
      <c r="F10" s="165">
        <f>IFERROR(VLOOKUP(D10,BD!$B:$D,3,FALSE),"")</f>
        <v>38404</v>
      </c>
      <c r="G10" s="149">
        <f>IF(COUNT(I10:Q10)&gt;=5,SUM(LARGE(I10:Q10,{1,2,3,4,5})),IF(COUNT(I10:Q10)=4,SUM(LARGE(I10:Q10,{1,2,3,4})),IF(COUNT(I10:Q10)=3,SUM(LARGE(I10:Q10,{1,2,3})),IF(COUNT(I10:Q10)=2,SUM(LARGE(I10:Q10,{1,2})),IF(COUNT(I10:Q10)=1,SUM(LARGE(I10:Q10,{1})),0)))))</f>
        <v>6560</v>
      </c>
      <c r="H10" s="150">
        <f t="shared" ref="H10:H47" si="0">COUNT(I10:Q10)-COUNTIF(I10:Q10,"=0")</f>
        <v>6</v>
      </c>
      <c r="I10" s="71">
        <v>1120</v>
      </c>
      <c r="J10" s="71">
        <v>1600</v>
      </c>
      <c r="K10" s="71"/>
      <c r="L10" s="71">
        <v>1360</v>
      </c>
      <c r="M10" s="71">
        <v>1360</v>
      </c>
      <c r="N10" s="71"/>
      <c r="O10" s="71">
        <v>1120</v>
      </c>
      <c r="P10" s="71">
        <v>560</v>
      </c>
      <c r="Q10" s="163"/>
    </row>
    <row r="11" spans="2:17" ht="12" x14ac:dyDescent="0.2">
      <c r="B11" s="69"/>
      <c r="C11" s="63">
        <v>2</v>
      </c>
      <c r="D11" s="70" t="s">
        <v>814</v>
      </c>
      <c r="E11" s="148" t="str">
        <f>IFERROR(VLOOKUP(D11,BD!$B:$D,2,FALSE),"")</f>
        <v>ASSVP</v>
      </c>
      <c r="F11" s="165">
        <f>IFERROR(VLOOKUP(D11,BD!$B:$D,3,FALSE),"")</f>
        <v>38721</v>
      </c>
      <c r="G11" s="149">
        <f>IF(COUNT(I11:Q11)&gt;=5,SUM(LARGE(I11:Q11,{1,2,3,4,5})),IF(COUNT(I11:Q11)=4,SUM(LARGE(I11:Q11,{1,2,3,4})),IF(COUNT(I11:Q11)=3,SUM(LARGE(I11:Q11,{1,2,3})),IF(COUNT(I11:Q11)=2,SUM(LARGE(I11:Q11,{1,2})),IF(COUNT(I11:Q11)=1,SUM(LARGE(I11:Q11,{1})),0)))))</f>
        <v>6240</v>
      </c>
      <c r="H11" s="150">
        <f t="shared" si="0"/>
        <v>5</v>
      </c>
      <c r="I11" s="71"/>
      <c r="J11" s="71">
        <v>1120</v>
      </c>
      <c r="K11" s="71"/>
      <c r="L11" s="71">
        <v>1120</v>
      </c>
      <c r="M11" s="71">
        <v>1600</v>
      </c>
      <c r="N11" s="71"/>
      <c r="O11" s="71">
        <v>1600</v>
      </c>
      <c r="P11" s="71">
        <v>800</v>
      </c>
      <c r="Q11" s="163"/>
    </row>
    <row r="12" spans="2:17" ht="12" x14ac:dyDescent="0.2">
      <c r="B12" s="69"/>
      <c r="C12" s="190">
        <v>3</v>
      </c>
      <c r="D12" s="70" t="s">
        <v>800</v>
      </c>
      <c r="E12" s="148" t="str">
        <f>IFERROR(VLOOKUP(D12,BD!$B:$D,2,FALSE),"")</f>
        <v>ZARDO</v>
      </c>
      <c r="F12" s="165">
        <f>IFERROR(VLOOKUP(D12,BD!$B:$D,3,FALSE),"")</f>
        <v>38366</v>
      </c>
      <c r="G12" s="149">
        <f>IF(COUNT(I12:Q12)&gt;=5,SUM(LARGE(I12:Q12,{1,2,3,4,5})),IF(COUNT(I12:Q12)=4,SUM(LARGE(I12:Q12,{1,2,3,4})),IF(COUNT(I12:Q12)=3,SUM(LARGE(I12:Q12,{1,2,3})),IF(COUNT(I12:Q12)=2,SUM(LARGE(I12:Q12,{1,2})),IF(COUNT(I12:Q12)=1,SUM(LARGE(I12:Q12,{1})),0)))))</f>
        <v>5200</v>
      </c>
      <c r="H12" s="150">
        <f t="shared" si="0"/>
        <v>7</v>
      </c>
      <c r="I12" s="71">
        <v>880</v>
      </c>
      <c r="J12" s="71">
        <v>640</v>
      </c>
      <c r="K12" s="71">
        <v>800</v>
      </c>
      <c r="L12" s="71">
        <v>1600</v>
      </c>
      <c r="M12" s="71">
        <v>1120</v>
      </c>
      <c r="N12" s="71">
        <v>800</v>
      </c>
      <c r="O12" s="71">
        <v>400</v>
      </c>
      <c r="P12" s="71"/>
      <c r="Q12" s="163"/>
    </row>
    <row r="13" spans="2:17" ht="12" x14ac:dyDescent="0.2">
      <c r="B13" s="69"/>
      <c r="C13" s="190">
        <v>4</v>
      </c>
      <c r="D13" s="70" t="s">
        <v>755</v>
      </c>
      <c r="E13" s="148" t="str">
        <f>IFERROR(VLOOKUP(D13,BD!$B:$D,2,FALSE),"")</f>
        <v>SMCC</v>
      </c>
      <c r="F13" s="165">
        <f>IFERROR(VLOOKUP(D13,BD!$B:$D,3,FALSE),"")</f>
        <v>38419</v>
      </c>
      <c r="G13" s="149">
        <f>IF(COUNT(I13:Q13)&gt;=5,SUM(LARGE(I13:Q13,{1,2,3,4,5})),IF(COUNT(I13:Q13)=4,SUM(LARGE(I13:Q13,{1,2,3,4})),IF(COUNT(I13:Q13)=3,SUM(LARGE(I13:Q13,{1,2,3})),IF(COUNT(I13:Q13)=2,SUM(LARGE(I13:Q13,{1,2})),IF(COUNT(I13:Q13)=1,SUM(LARGE(I13:Q13,{1})),0)))))</f>
        <v>4680</v>
      </c>
      <c r="H13" s="150">
        <f t="shared" si="0"/>
        <v>5</v>
      </c>
      <c r="I13" s="71">
        <v>880</v>
      </c>
      <c r="J13" s="71">
        <v>1360</v>
      </c>
      <c r="K13" s="71">
        <v>680</v>
      </c>
      <c r="L13" s="71">
        <v>640</v>
      </c>
      <c r="M13" s="71">
        <v>1120</v>
      </c>
      <c r="N13" s="71"/>
      <c r="O13" s="71"/>
      <c r="P13" s="71"/>
      <c r="Q13" s="163"/>
    </row>
    <row r="14" spans="2:17" ht="12" x14ac:dyDescent="0.2">
      <c r="B14" s="69"/>
      <c r="C14" s="190">
        <v>5</v>
      </c>
      <c r="D14" s="125" t="s">
        <v>554</v>
      </c>
      <c r="E14" s="148" t="str">
        <f>IFERROR(VLOOKUP(D14,BD!$B:$D,2,FALSE),"")</f>
        <v>BME</v>
      </c>
      <c r="F14" s="165">
        <f>IFERROR(VLOOKUP(D14,BD!$B:$D,3,FALSE),"")</f>
        <v>38669</v>
      </c>
      <c r="G14" s="149">
        <f>IF(COUNT(I14:Q14)&gt;=5,SUM(LARGE(I14:Q14,{1,2,3,4,5})),IF(COUNT(I14:Q14)=4,SUM(LARGE(I14:Q14,{1,2,3,4})),IF(COUNT(I14:Q14)=3,SUM(LARGE(I14:Q14,{1,2,3})),IF(COUNT(I14:Q14)=2,SUM(LARGE(I14:Q14,{1,2})),IF(COUNT(I14:Q14)=1,SUM(LARGE(I14:Q14,{1})),0)))))</f>
        <v>4200</v>
      </c>
      <c r="H14" s="150">
        <f t="shared" si="0"/>
        <v>6</v>
      </c>
      <c r="I14" s="71"/>
      <c r="J14" s="71">
        <v>640</v>
      </c>
      <c r="K14" s="71">
        <v>320</v>
      </c>
      <c r="L14" s="71">
        <v>880</v>
      </c>
      <c r="M14" s="71">
        <v>880</v>
      </c>
      <c r="N14" s="71">
        <v>680</v>
      </c>
      <c r="O14" s="71">
        <v>1120</v>
      </c>
      <c r="P14" s="71"/>
      <c r="Q14" s="163"/>
    </row>
    <row r="15" spans="2:17" ht="12" x14ac:dyDescent="0.2">
      <c r="B15" s="69"/>
      <c r="C15" s="190">
        <v>6</v>
      </c>
      <c r="D15" s="127" t="s">
        <v>223</v>
      </c>
      <c r="E15" s="148" t="str">
        <f>IFERROR(VLOOKUP(D15,BD!$B:$D,2,FALSE),"")</f>
        <v>PALOTINA</v>
      </c>
      <c r="F15" s="165">
        <f>IFERROR(VLOOKUP(D15,BD!$B:$D,3,FALSE),"")</f>
        <v>38385</v>
      </c>
      <c r="G15" s="149">
        <f>IF(COUNT(I15:Q15)&gt;=5,SUM(LARGE(I15:Q15,{1,2,3,4,5})),IF(COUNT(I15:Q15)=4,SUM(LARGE(I15:Q15,{1,2,3,4})),IF(COUNT(I15:Q15)=3,SUM(LARGE(I15:Q15,{1,2,3})),IF(COUNT(I15:Q15)=2,SUM(LARGE(I15:Q15,{1,2})),IF(COUNT(I15:Q15)=1,SUM(LARGE(I15:Q15,{1})),0)))))</f>
        <v>4000</v>
      </c>
      <c r="H15" s="150">
        <f t="shared" si="0"/>
        <v>4</v>
      </c>
      <c r="I15" s="71">
        <v>880</v>
      </c>
      <c r="J15" s="71">
        <v>1120</v>
      </c>
      <c r="K15" s="71"/>
      <c r="L15" s="71">
        <v>1120</v>
      </c>
      <c r="M15" s="71"/>
      <c r="N15" s="71"/>
      <c r="O15" s="71">
        <v>880</v>
      </c>
      <c r="P15" s="71"/>
      <c r="Q15" s="163"/>
    </row>
    <row r="16" spans="2:17" ht="12" x14ac:dyDescent="0.2">
      <c r="B16" s="69"/>
      <c r="C16" s="190">
        <v>7</v>
      </c>
      <c r="D16" s="127" t="s">
        <v>821</v>
      </c>
      <c r="E16" s="148" t="str">
        <f>IFERROR(VLOOKUP(D16,BD!$B:$D,2,FALSE),"")</f>
        <v>ASSVP</v>
      </c>
      <c r="F16" s="165">
        <f>IFERROR(VLOOKUP(D16,BD!$B:$D,3,FALSE),"")</f>
        <v>38991</v>
      </c>
      <c r="G16" s="149">
        <f>IF(COUNT(I16:Q16)&gt;=5,SUM(LARGE(I16:Q16,{1,2,3,4,5})),IF(COUNT(I16:Q16)=4,SUM(LARGE(I16:Q16,{1,2,3,4})),IF(COUNT(I16:Q16)=3,SUM(LARGE(I16:Q16,{1,2,3})),IF(COUNT(I16:Q16)=2,SUM(LARGE(I16:Q16,{1,2})),IF(COUNT(I16:Q16)=1,SUM(LARGE(I16:Q16,{1})),0)))))</f>
        <v>3960</v>
      </c>
      <c r="H16" s="150">
        <f t="shared" si="0"/>
        <v>5</v>
      </c>
      <c r="I16" s="71"/>
      <c r="J16" s="71">
        <v>880</v>
      </c>
      <c r="K16" s="71"/>
      <c r="L16" s="71">
        <v>880</v>
      </c>
      <c r="M16" s="71">
        <v>640</v>
      </c>
      <c r="N16" s="71"/>
      <c r="O16" s="71">
        <v>1360</v>
      </c>
      <c r="P16" s="71">
        <v>200</v>
      </c>
      <c r="Q16" s="163"/>
    </row>
    <row r="17" spans="2:17" ht="12" x14ac:dyDescent="0.2">
      <c r="B17" s="69"/>
      <c r="C17" s="190">
        <v>8</v>
      </c>
      <c r="D17" s="70" t="s">
        <v>744</v>
      </c>
      <c r="E17" s="148" t="str">
        <f>IFERROR(VLOOKUP(D17,BD!$B:$D,2,FALSE),"")</f>
        <v>BME</v>
      </c>
      <c r="F17" s="165">
        <f>IFERROR(VLOOKUP(D17,BD!$B:$D,3,FALSE),"")</f>
        <v>38841</v>
      </c>
      <c r="G17" s="149">
        <f>IF(COUNT(I17:Q17)&gt;=5,SUM(LARGE(I17:Q17,{1,2,3,4,5})),IF(COUNT(I17:Q17)=4,SUM(LARGE(I17:Q17,{1,2,3,4})),IF(COUNT(I17:Q17)=3,SUM(LARGE(I17:Q17,{1,2,3})),IF(COUNT(I17:Q17)=2,SUM(LARGE(I17:Q17,{1,2})),IF(COUNT(I17:Q17)=1,SUM(LARGE(I17:Q17,{1})),0)))))</f>
        <v>3120</v>
      </c>
      <c r="H17" s="150">
        <f t="shared" si="0"/>
        <v>6</v>
      </c>
      <c r="I17" s="71"/>
      <c r="J17" s="71">
        <v>640</v>
      </c>
      <c r="K17" s="71">
        <v>560</v>
      </c>
      <c r="L17" s="71">
        <v>640</v>
      </c>
      <c r="M17" s="71">
        <v>640</v>
      </c>
      <c r="N17" s="71">
        <v>560</v>
      </c>
      <c r="O17" s="71">
        <v>640</v>
      </c>
      <c r="P17" s="71"/>
      <c r="Q17" s="163"/>
    </row>
    <row r="18" spans="2:17" ht="12" x14ac:dyDescent="0.2">
      <c r="B18" s="69"/>
      <c r="C18" s="190">
        <v>9</v>
      </c>
      <c r="D18" s="125" t="s">
        <v>749</v>
      </c>
      <c r="E18" s="148" t="str">
        <f>IFERROR(VLOOKUP(D18,BD!$B:$D,2,FALSE),"")</f>
        <v>SMCC</v>
      </c>
      <c r="F18" s="165">
        <f>IFERROR(VLOOKUP(D18,BD!$B:$D,3,FALSE),"")</f>
        <v>38648</v>
      </c>
      <c r="G18" s="149">
        <f>IF(COUNT(I18:Q18)&gt;=5,SUM(LARGE(I18:Q18,{1,2,3,4,5})),IF(COUNT(I18:Q18)=4,SUM(LARGE(I18:Q18,{1,2,3,4})),IF(COUNT(I18:Q18)=3,SUM(LARGE(I18:Q18,{1,2,3})),IF(COUNT(I18:Q18)=2,SUM(LARGE(I18:Q18,{1,2})),IF(COUNT(I18:Q18)=1,SUM(LARGE(I18:Q18,{1})),0)))))</f>
        <v>3040</v>
      </c>
      <c r="H18" s="150">
        <f t="shared" si="0"/>
        <v>5</v>
      </c>
      <c r="I18" s="71"/>
      <c r="J18" s="71">
        <v>640</v>
      </c>
      <c r="K18" s="71">
        <v>320</v>
      </c>
      <c r="L18" s="71">
        <v>880</v>
      </c>
      <c r="M18" s="71">
        <v>640</v>
      </c>
      <c r="N18" s="71">
        <v>560</v>
      </c>
      <c r="O18" s="71"/>
      <c r="P18" s="71"/>
      <c r="Q18" s="163"/>
    </row>
    <row r="19" spans="2:17" ht="12" x14ac:dyDescent="0.2">
      <c r="B19" s="69"/>
      <c r="C19" s="190">
        <v>10</v>
      </c>
      <c r="D19" s="70" t="s">
        <v>224</v>
      </c>
      <c r="E19" s="148" t="str">
        <f>IFERROR(VLOOKUP(D19,BD!$B:$D,2,FALSE),"")</f>
        <v>GRESFI</v>
      </c>
      <c r="F19" s="165">
        <f>IFERROR(VLOOKUP(D19,BD!$B:$D,3,FALSE),"")</f>
        <v>38797</v>
      </c>
      <c r="G19" s="149">
        <f>IF(COUNT(I19:Q19)&gt;=5,SUM(LARGE(I19:Q19,{1,2,3,4,5})),IF(COUNT(I19:Q19)=4,SUM(LARGE(I19:Q19,{1,2,3,4})),IF(COUNT(I19:Q19)=3,SUM(LARGE(I19:Q19,{1,2,3})),IF(COUNT(I19:Q19)=2,SUM(LARGE(I19:Q19,{1,2})),IF(COUNT(I19:Q19)=1,SUM(LARGE(I19:Q19,{1})),0)))))</f>
        <v>2840</v>
      </c>
      <c r="H19" s="150">
        <f t="shared" si="0"/>
        <v>4</v>
      </c>
      <c r="I19" s="71"/>
      <c r="J19" s="71">
        <v>880</v>
      </c>
      <c r="K19" s="71"/>
      <c r="L19" s="71">
        <v>640</v>
      </c>
      <c r="M19" s="71">
        <v>640</v>
      </c>
      <c r="N19" s="71"/>
      <c r="O19" s="71"/>
      <c r="P19" s="71">
        <v>680</v>
      </c>
      <c r="Q19" s="163"/>
    </row>
    <row r="20" spans="2:17" ht="12" x14ac:dyDescent="0.2">
      <c r="B20" s="69"/>
      <c r="C20" s="190">
        <v>11</v>
      </c>
      <c r="D20" s="125" t="s">
        <v>435</v>
      </c>
      <c r="E20" s="148" t="str">
        <f>IFERROR(VLOOKUP(D20,BD!$B:$D,2,FALSE),"")</f>
        <v>SMCC</v>
      </c>
      <c r="F20" s="165">
        <f>IFERROR(VLOOKUP(D20,BD!$B:$D,3,FALSE),"")</f>
        <v>38672</v>
      </c>
      <c r="G20" s="149">
        <f>IF(COUNT(I20:Q20)&gt;=5,SUM(LARGE(I20:Q20,{1,2,3,4,5})),IF(COUNT(I20:Q20)=4,SUM(LARGE(I20:Q20,{1,2,3,4})),IF(COUNT(I20:Q20)=3,SUM(LARGE(I20:Q20,{1,2,3})),IF(COUNT(I20:Q20)=2,SUM(LARGE(I20:Q20,{1,2})),IF(COUNT(I20:Q20)=1,SUM(LARGE(I20:Q20,{1})),0)))))</f>
        <v>2160</v>
      </c>
      <c r="H20" s="150">
        <f t="shared" si="0"/>
        <v>4</v>
      </c>
      <c r="I20" s="71"/>
      <c r="J20" s="71"/>
      <c r="K20" s="71">
        <v>440</v>
      </c>
      <c r="L20" s="71"/>
      <c r="M20" s="71">
        <v>880</v>
      </c>
      <c r="N20" s="71">
        <v>440</v>
      </c>
      <c r="O20" s="71">
        <v>400</v>
      </c>
      <c r="P20" s="71"/>
      <c r="Q20" s="163"/>
    </row>
    <row r="21" spans="2:17" ht="12" x14ac:dyDescent="0.2">
      <c r="B21" s="69"/>
      <c r="C21" s="190">
        <v>12</v>
      </c>
      <c r="D21" s="125" t="s">
        <v>434</v>
      </c>
      <c r="E21" s="148" t="str">
        <f>IFERROR(VLOOKUP(D21,BD!$B:$D,2,FALSE),"")</f>
        <v>SMCC</v>
      </c>
      <c r="F21" s="165">
        <f>IFERROR(VLOOKUP(D21,BD!$B:$D,3,FALSE),"")</f>
        <v>38544</v>
      </c>
      <c r="G21" s="149">
        <f>IF(COUNT(I21:Q21)&gt;=5,SUM(LARGE(I21:Q21,{1,2,3,4,5})),IF(COUNT(I21:Q21)=4,SUM(LARGE(I21:Q21,{1,2,3,4})),IF(COUNT(I21:Q21)=3,SUM(LARGE(I21:Q21,{1,2,3})),IF(COUNT(I21:Q21)=2,SUM(LARGE(I21:Q21,{1,2})),IF(COUNT(I21:Q21)=1,SUM(LARGE(I21:Q21,{1})),0)))))</f>
        <v>2080</v>
      </c>
      <c r="H21" s="150">
        <f t="shared" si="0"/>
        <v>3</v>
      </c>
      <c r="I21" s="71"/>
      <c r="J21" s="71"/>
      <c r="K21" s="71">
        <v>560</v>
      </c>
      <c r="L21" s="71">
        <v>640</v>
      </c>
      <c r="M21" s="71">
        <v>880</v>
      </c>
      <c r="N21" s="71"/>
      <c r="O21" s="71"/>
      <c r="P21" s="71"/>
      <c r="Q21" s="163"/>
    </row>
    <row r="22" spans="2:17" ht="12" x14ac:dyDescent="0.2">
      <c r="B22" s="69"/>
      <c r="C22" s="190">
        <v>13</v>
      </c>
      <c r="D22" s="126" t="s">
        <v>808</v>
      </c>
      <c r="E22" s="148" t="str">
        <f>IFERROR(VLOOKUP(D22,BD!$B:$D,2,FALSE),"")</f>
        <v>ZARDO</v>
      </c>
      <c r="F22" s="165">
        <f>IFERROR(VLOOKUP(D22,BD!$B:$D,3,FALSE),"")</f>
        <v>38489</v>
      </c>
      <c r="G22" s="149">
        <f>IF(COUNT(I22:Q22)&gt;=5,SUM(LARGE(I22:Q22,{1,2,3,4,5})),IF(COUNT(I22:Q22)=4,SUM(LARGE(I22:Q22,{1,2,3,4})),IF(COUNT(I22:Q22)=3,SUM(LARGE(I22:Q22,{1,2,3})),IF(COUNT(I22:Q22)=2,SUM(LARGE(I22:Q22,{1,2})),IF(COUNT(I22:Q22)=1,SUM(LARGE(I22:Q22,{1})),0)))))</f>
        <v>1920</v>
      </c>
      <c r="H22" s="150">
        <f t="shared" si="0"/>
        <v>4</v>
      </c>
      <c r="I22" s="71"/>
      <c r="J22" s="71"/>
      <c r="K22" s="71">
        <v>320</v>
      </c>
      <c r="L22" s="71"/>
      <c r="M22" s="71">
        <v>880</v>
      </c>
      <c r="N22" s="71">
        <v>320</v>
      </c>
      <c r="O22" s="71">
        <v>400</v>
      </c>
      <c r="P22" s="71"/>
      <c r="Q22" s="163"/>
    </row>
    <row r="23" spans="2:17" ht="12" x14ac:dyDescent="0.2">
      <c r="B23" s="69"/>
      <c r="C23" s="190">
        <v>14</v>
      </c>
      <c r="D23" s="129" t="s">
        <v>759</v>
      </c>
      <c r="E23" s="148" t="str">
        <f>IFERROR(VLOOKUP(D23,BD!$B:$D,2,FALSE),"")</f>
        <v>SMCC</v>
      </c>
      <c r="F23" s="165">
        <f>IFERROR(VLOOKUP(D23,BD!$B:$D,3,FALSE),"")</f>
        <v>38768</v>
      </c>
      <c r="G23" s="149">
        <f>IF(COUNT(I23:Q23)&gt;=5,SUM(LARGE(I23:Q23,{1,2,3,4,5})),IF(COUNT(I23:Q23)=4,SUM(LARGE(I23:Q23,{1,2,3,4})),IF(COUNT(I23:Q23)=3,SUM(LARGE(I23:Q23,{1,2,3})),IF(COUNT(I23:Q23)=2,SUM(LARGE(I23:Q23,{1,2})),IF(COUNT(I23:Q23)=1,SUM(LARGE(I23:Q23,{1})),0)))))</f>
        <v>1680</v>
      </c>
      <c r="H23" s="150">
        <f t="shared" si="0"/>
        <v>4</v>
      </c>
      <c r="I23" s="71"/>
      <c r="J23" s="71"/>
      <c r="K23" s="71">
        <v>320</v>
      </c>
      <c r="L23" s="71"/>
      <c r="M23" s="71">
        <v>640</v>
      </c>
      <c r="N23" s="71">
        <v>320</v>
      </c>
      <c r="O23" s="71">
        <v>400</v>
      </c>
      <c r="P23" s="71"/>
      <c r="Q23" s="163"/>
    </row>
    <row r="24" spans="2:17" ht="12" x14ac:dyDescent="0.2">
      <c r="B24" s="69"/>
      <c r="C24" s="190">
        <v>15</v>
      </c>
      <c r="D24" s="126" t="s">
        <v>225</v>
      </c>
      <c r="E24" s="148" t="str">
        <f>IFERROR(VLOOKUP(D24,BD!$B:$D,2,FALSE),"")</f>
        <v>PALOTINA</v>
      </c>
      <c r="F24" s="165">
        <f>IFERROR(VLOOKUP(D24,BD!$B:$D,3,FALSE),"")</f>
        <v>38477</v>
      </c>
      <c r="G24" s="149">
        <f>IF(COUNT(I24:Q24)&gt;=5,SUM(LARGE(I24:Q24,{1,2,3,4,5})),IF(COUNT(I24:Q24)=4,SUM(LARGE(I24:Q24,{1,2,3,4})),IF(COUNT(I24:Q24)=3,SUM(LARGE(I24:Q24,{1,2,3})),IF(COUNT(I24:Q24)=2,SUM(LARGE(I24:Q24,{1,2})),IF(COUNT(I24:Q24)=1,SUM(LARGE(I24:Q24,{1})),0)))))</f>
        <v>1520</v>
      </c>
      <c r="H24" s="150">
        <f t="shared" si="0"/>
        <v>2</v>
      </c>
      <c r="I24" s="71">
        <v>880</v>
      </c>
      <c r="J24" s="71">
        <v>640</v>
      </c>
      <c r="K24" s="71"/>
      <c r="L24" s="71"/>
      <c r="M24" s="71"/>
      <c r="N24" s="71"/>
      <c r="O24" s="71"/>
      <c r="P24" s="71"/>
      <c r="Q24" s="163"/>
    </row>
    <row r="25" spans="2:17" ht="12" x14ac:dyDescent="0.2">
      <c r="B25" s="69"/>
      <c r="C25" s="190">
        <v>16</v>
      </c>
      <c r="D25" s="126" t="s">
        <v>559</v>
      </c>
      <c r="E25" s="148" t="str">
        <f>IFERROR(VLOOKUP(D25,BD!$B:$D,2,FALSE),"")</f>
        <v>ABB</v>
      </c>
      <c r="F25" s="165">
        <f>IFERROR(VLOOKUP(D25,BD!$B:$D,3,FALSE),"")</f>
        <v>38765</v>
      </c>
      <c r="G25" s="149">
        <f>IF(COUNT(I25:Q25)&gt;=5,SUM(LARGE(I25:Q25,{1,2,3,4,5})),IF(COUNT(I25:Q25)=4,SUM(LARGE(I25:Q25,{1,2,3,4})),IF(COUNT(I25:Q25)=3,SUM(LARGE(I25:Q25,{1,2,3})),IF(COUNT(I25:Q25)=2,SUM(LARGE(I25:Q25,{1,2})),IF(COUNT(I25:Q25)=1,SUM(LARGE(I25:Q25,{1})),0)))))</f>
        <v>1280</v>
      </c>
      <c r="H25" s="150">
        <f t="shared" si="0"/>
        <v>2</v>
      </c>
      <c r="I25" s="71"/>
      <c r="J25" s="71"/>
      <c r="K25" s="71"/>
      <c r="L25" s="71">
        <v>640</v>
      </c>
      <c r="M25" s="71">
        <v>640</v>
      </c>
      <c r="N25" s="71"/>
      <c r="O25" s="71"/>
      <c r="P25" s="71"/>
      <c r="Q25" s="163"/>
    </row>
    <row r="26" spans="2:17" ht="12" x14ac:dyDescent="0.2">
      <c r="B26" s="69"/>
      <c r="C26" s="190">
        <v>17</v>
      </c>
      <c r="D26" s="129" t="s">
        <v>532</v>
      </c>
      <c r="E26" s="148" t="str">
        <f>IFERROR(VLOOKUP(D26,BD!$B:$D,2,FALSE),"")</f>
        <v>AVULSO</v>
      </c>
      <c r="F26" s="165">
        <f>IFERROR(VLOOKUP(D26,BD!$B:$D,3,FALSE),"")</f>
        <v>38353</v>
      </c>
      <c r="G26" s="149">
        <f>IF(COUNT(I26:Q26)&gt;=5,SUM(LARGE(I26:Q26,{1,2,3,4,5})),IF(COUNT(I26:Q26)=4,SUM(LARGE(I26:Q26,{1,2,3,4})),IF(COUNT(I26:Q26)=3,SUM(LARGE(I26:Q26,{1,2,3})),IF(COUNT(I26:Q26)=2,SUM(LARGE(I26:Q26,{1,2})),IF(COUNT(I26:Q26)=1,SUM(LARGE(I26:Q26,{1})),0)))))</f>
        <v>1120</v>
      </c>
      <c r="H26" s="150">
        <f t="shared" si="0"/>
        <v>1</v>
      </c>
      <c r="I26" s="71">
        <v>1120</v>
      </c>
      <c r="J26" s="71"/>
      <c r="K26" s="71"/>
      <c r="L26" s="71"/>
      <c r="M26" s="71"/>
      <c r="N26" s="71"/>
      <c r="O26" s="71"/>
      <c r="P26" s="71"/>
      <c r="Q26" s="163"/>
    </row>
    <row r="27" spans="2:17" ht="12" x14ac:dyDescent="0.2">
      <c r="B27" s="69"/>
      <c r="C27" s="190">
        <v>18</v>
      </c>
      <c r="D27" s="129" t="s">
        <v>658</v>
      </c>
      <c r="E27" s="148" t="str">
        <f>IFERROR(VLOOKUP(D27,BD!$B:$D,2,FALSE),"")</f>
        <v>BME</v>
      </c>
      <c r="F27" s="165">
        <f>IFERROR(VLOOKUP(D27,BD!$B:$D,3,FALSE),"")</f>
        <v>0</v>
      </c>
      <c r="G27" s="149">
        <f>IF(COUNT(I27:Q27)&gt;=5,SUM(LARGE(I27:Q27,{1,2,3,4,5})),IF(COUNT(I27:Q27)=4,SUM(LARGE(I27:Q27,{1,2,3,4})),IF(COUNT(I27:Q27)=3,SUM(LARGE(I27:Q27,{1,2,3})),IF(COUNT(I27:Q27)=2,SUM(LARGE(I27:Q27,{1,2})),IF(COUNT(I27:Q27)=1,SUM(LARGE(I27:Q27,{1})),0)))))</f>
        <v>960</v>
      </c>
      <c r="H27" s="150">
        <f t="shared" si="0"/>
        <v>2</v>
      </c>
      <c r="I27" s="71"/>
      <c r="J27" s="71"/>
      <c r="K27" s="71"/>
      <c r="L27" s="71"/>
      <c r="M27" s="71">
        <v>640</v>
      </c>
      <c r="N27" s="71">
        <v>320</v>
      </c>
      <c r="O27" s="71"/>
      <c r="P27" s="71"/>
      <c r="Q27" s="163"/>
    </row>
    <row r="28" spans="2:17" ht="12" x14ac:dyDescent="0.2">
      <c r="B28" s="69"/>
      <c r="C28" s="190">
        <v>19</v>
      </c>
      <c r="D28" s="127" t="s">
        <v>313</v>
      </c>
      <c r="E28" s="243" t="s">
        <v>354</v>
      </c>
      <c r="F28" s="165">
        <f>IFERROR(VLOOKUP(D28,BD!$B:$D,3,FALSE),"")</f>
        <v>38671</v>
      </c>
      <c r="G28" s="149">
        <f>IF(COUNT(I28:Q28)&gt;=5,SUM(LARGE(I28:Q28,{1,2,3,4,5})),IF(COUNT(I28:Q28)=4,SUM(LARGE(I28:Q28,{1,2,3,4})),IF(COUNT(I28:Q28)=3,SUM(LARGE(I28:Q28,{1,2,3})),IF(COUNT(I28:Q28)=2,SUM(LARGE(I28:Q28,{1,2})),IF(COUNT(I28:Q28)=1,SUM(LARGE(I28:Q28,{1})),0)))))</f>
        <v>880</v>
      </c>
      <c r="H28" s="150">
        <f t="shared" si="0"/>
        <v>1</v>
      </c>
      <c r="I28" s="71"/>
      <c r="J28" s="71">
        <v>880</v>
      </c>
      <c r="K28" s="71"/>
      <c r="L28" s="71"/>
      <c r="M28" s="71"/>
      <c r="N28" s="71"/>
      <c r="O28" s="71"/>
      <c r="P28" s="71"/>
      <c r="Q28" s="163"/>
    </row>
    <row r="29" spans="2:17" ht="12" x14ac:dyDescent="0.2">
      <c r="B29" s="69"/>
      <c r="C29" s="190"/>
      <c r="D29" s="123" t="s">
        <v>768</v>
      </c>
      <c r="E29" s="148" t="str">
        <f>IFERROR(VLOOKUP(D29,BD!$B:$D,2,FALSE),"")</f>
        <v>PALOTINA</v>
      </c>
      <c r="F29" s="165">
        <f>IFERROR(VLOOKUP(D29,BD!$B:$D,3,FALSE),"")</f>
        <v>38670</v>
      </c>
      <c r="G29" s="149">
        <f>IF(COUNT(I29:Q29)&gt;=5,SUM(LARGE(I29:Q29,{1,2,3,4,5})),IF(COUNT(I29:Q29)=4,SUM(LARGE(I29:Q29,{1,2,3,4})),IF(COUNT(I29:Q29)=3,SUM(LARGE(I29:Q29,{1,2,3})),IF(COUNT(I29:Q29)=2,SUM(LARGE(I29:Q29,{1,2})),IF(COUNT(I29:Q29)=1,SUM(LARGE(I29:Q29,{1})),0)))))</f>
        <v>880</v>
      </c>
      <c r="H29" s="150">
        <f t="shared" si="0"/>
        <v>1</v>
      </c>
      <c r="I29" s="71"/>
      <c r="J29" s="71"/>
      <c r="K29" s="71"/>
      <c r="L29" s="71"/>
      <c r="M29" s="71"/>
      <c r="N29" s="71"/>
      <c r="O29" s="71">
        <v>880</v>
      </c>
      <c r="P29" s="71"/>
      <c r="Q29" s="163"/>
    </row>
    <row r="30" spans="2:17" ht="12" x14ac:dyDescent="0.2">
      <c r="B30" s="69"/>
      <c r="C30" s="190"/>
      <c r="D30" s="125" t="s">
        <v>555</v>
      </c>
      <c r="E30" s="148" t="str">
        <f>IFERROR(VLOOKUP(D30,BD!$B:$D,2,FALSE),"")</f>
        <v>GRESFI</v>
      </c>
      <c r="F30" s="165">
        <f>IFERROR(VLOOKUP(D30,BD!$B:$D,3,FALSE),"")</f>
        <v>38389</v>
      </c>
      <c r="G30" s="149">
        <f>IF(COUNT(I30:Q30)&gt;=5,SUM(LARGE(I30:Q30,{1,2,3,4,5})),IF(COUNT(I30:Q30)=4,SUM(LARGE(I30:Q30,{1,2,3,4})),IF(COUNT(I30:Q30)=3,SUM(LARGE(I30:Q30,{1,2,3})),IF(COUNT(I30:Q30)=2,SUM(LARGE(I30:Q30,{1,2})),IF(COUNT(I30:Q30)=1,SUM(LARGE(I30:Q30,{1})),0)))))</f>
        <v>880</v>
      </c>
      <c r="H30" s="150">
        <f t="shared" si="0"/>
        <v>1</v>
      </c>
      <c r="I30" s="71"/>
      <c r="J30" s="71">
        <v>880</v>
      </c>
      <c r="K30" s="71"/>
      <c r="L30" s="71"/>
      <c r="M30" s="71"/>
      <c r="N30" s="71"/>
      <c r="O30" s="71"/>
      <c r="P30" s="71"/>
      <c r="Q30" s="163"/>
    </row>
    <row r="31" spans="2:17" ht="12" x14ac:dyDescent="0.2">
      <c r="B31" s="69"/>
      <c r="C31" s="190"/>
      <c r="D31" s="125" t="s">
        <v>580</v>
      </c>
      <c r="E31" s="148" t="str">
        <f>IFERROR(VLOOKUP(D31,BD!$B:$D,2,FALSE),"")</f>
        <v>SMCC</v>
      </c>
      <c r="F31" s="165">
        <f>IFERROR(VLOOKUP(D31,BD!$B:$D,3,FALSE),"")</f>
        <v>39276</v>
      </c>
      <c r="G31" s="149">
        <f>IF(COUNT(I31:Q31)&gt;=5,SUM(LARGE(I31:Q31,{1,2,3,4,5})),IF(COUNT(I31:Q31)=4,SUM(LARGE(I31:Q31,{1,2,3,4})),IF(COUNT(I31:Q31)=3,SUM(LARGE(I31:Q31,{1,2,3})),IF(COUNT(I31:Q31)=2,SUM(LARGE(I31:Q31,{1,2})),IF(COUNT(I31:Q31)=1,SUM(LARGE(I31:Q31,{1})),0)))))</f>
        <v>880</v>
      </c>
      <c r="H31" s="150">
        <f t="shared" si="0"/>
        <v>1</v>
      </c>
      <c r="I31" s="71"/>
      <c r="J31" s="71"/>
      <c r="K31" s="71"/>
      <c r="L31" s="71"/>
      <c r="M31" s="71"/>
      <c r="N31" s="71"/>
      <c r="O31" s="71">
        <v>880</v>
      </c>
      <c r="P31" s="71"/>
      <c r="Q31" s="163"/>
    </row>
    <row r="32" spans="2:17" ht="12" x14ac:dyDescent="0.2">
      <c r="B32" s="69"/>
      <c r="C32" s="190"/>
      <c r="D32" s="125" t="s">
        <v>753</v>
      </c>
      <c r="E32" s="148" t="str">
        <f>IFERROR(VLOOKUP(D32,BD!$B:$D,2,FALSE),"")</f>
        <v>SMCC</v>
      </c>
      <c r="F32" s="165">
        <f>IFERROR(VLOOKUP(D32,BD!$B:$D,3,FALSE),"")</f>
        <v>39232</v>
      </c>
      <c r="G32" s="149">
        <f>IF(COUNT(I32:Q32)&gt;=5,SUM(LARGE(I32:Q32,{1,2,3,4,5})),IF(COUNT(I32:Q32)=4,SUM(LARGE(I32:Q32,{1,2,3,4})),IF(COUNT(I32:Q32)=3,SUM(LARGE(I32:Q32,{1,2,3})),IF(COUNT(I32:Q32)=2,SUM(LARGE(I32:Q32,{1,2})),IF(COUNT(I32:Q32)=1,SUM(LARGE(I32:Q32,{1})),0)))))</f>
        <v>880</v>
      </c>
      <c r="H32" s="150">
        <f t="shared" si="0"/>
        <v>1</v>
      </c>
      <c r="I32" s="71"/>
      <c r="J32" s="71"/>
      <c r="K32" s="71"/>
      <c r="L32" s="71"/>
      <c r="M32" s="71"/>
      <c r="N32" s="71"/>
      <c r="O32" s="71">
        <v>880</v>
      </c>
      <c r="P32" s="71"/>
      <c r="Q32" s="163"/>
    </row>
    <row r="33" spans="2:17" ht="12" x14ac:dyDescent="0.2">
      <c r="B33" s="69"/>
      <c r="C33" s="190">
        <v>24</v>
      </c>
      <c r="D33" s="129" t="s">
        <v>791</v>
      </c>
      <c r="E33" s="148" t="str">
        <f>IFERROR(VLOOKUP(D33,BD!$B:$D,2,FALSE),"")</f>
        <v>ZARDO</v>
      </c>
      <c r="F33" s="165">
        <f>IFERROR(VLOOKUP(D33,BD!$B:$D,3,FALSE),"")</f>
        <v>38926</v>
      </c>
      <c r="G33" s="149">
        <f>IF(COUNT(I33:Q33)&gt;=5,SUM(LARGE(I33:Q33,{1,2,3,4,5})),IF(COUNT(I33:Q33)=4,SUM(LARGE(I33:Q33,{1,2,3,4})),IF(COUNT(I33:Q33)=3,SUM(LARGE(I33:Q33,{1,2,3})),IF(COUNT(I33:Q33)=2,SUM(LARGE(I33:Q33,{1,2})),IF(COUNT(I33:Q33)=1,SUM(LARGE(I33:Q33,{1})),0)))))</f>
        <v>840</v>
      </c>
      <c r="H33" s="150">
        <f t="shared" si="0"/>
        <v>2</v>
      </c>
      <c r="I33" s="71"/>
      <c r="J33" s="71"/>
      <c r="K33" s="71"/>
      <c r="L33" s="71"/>
      <c r="M33" s="71"/>
      <c r="N33" s="71">
        <v>440</v>
      </c>
      <c r="O33" s="71">
        <v>400</v>
      </c>
      <c r="P33" s="71"/>
      <c r="Q33" s="163"/>
    </row>
    <row r="34" spans="2:17" ht="12" x14ac:dyDescent="0.2">
      <c r="B34" s="69"/>
      <c r="C34" s="190"/>
      <c r="D34" s="125" t="s">
        <v>558</v>
      </c>
      <c r="E34" s="148" t="str">
        <f>IFERROR(VLOOKUP(D34,BD!$B:$D,2,FALSE),"")</f>
        <v>PALOTINA</v>
      </c>
      <c r="F34" s="165">
        <f>IFERROR(VLOOKUP(D34,BD!$B:$D,3,FALSE),"")</f>
        <v>38909</v>
      </c>
      <c r="G34" s="149">
        <f>IF(COUNT(I34:Q34)&gt;=5,SUM(LARGE(I34:Q34,{1,2,3,4,5})),IF(COUNT(I34:Q34)=4,SUM(LARGE(I34:Q34,{1,2,3,4})),IF(COUNT(I34:Q34)=3,SUM(LARGE(I34:Q34,{1,2,3})),IF(COUNT(I34:Q34)=2,SUM(LARGE(I34:Q34,{1,2})),IF(COUNT(I34:Q34)=1,SUM(LARGE(I34:Q34,{1})),0)))))</f>
        <v>840</v>
      </c>
      <c r="H34" s="150">
        <f t="shared" si="0"/>
        <v>2</v>
      </c>
      <c r="I34" s="71"/>
      <c r="J34" s="71"/>
      <c r="K34" s="71"/>
      <c r="L34" s="71">
        <v>640</v>
      </c>
      <c r="M34" s="71"/>
      <c r="N34" s="71"/>
      <c r="O34" s="71"/>
      <c r="P34" s="71">
        <v>200</v>
      </c>
      <c r="Q34" s="163"/>
    </row>
    <row r="35" spans="2:17" ht="12" x14ac:dyDescent="0.2">
      <c r="B35" s="69"/>
      <c r="C35" s="190">
        <v>26</v>
      </c>
      <c r="D35" s="125" t="s">
        <v>802</v>
      </c>
      <c r="E35" s="148" t="str">
        <f>IFERROR(VLOOKUP(D35,BD!$B:$D,2,FALSE),"")</f>
        <v>ZARDO</v>
      </c>
      <c r="F35" s="165">
        <f>IFERROR(VLOOKUP(D35,BD!$B:$D,3,FALSE),"")</f>
        <v>38976</v>
      </c>
      <c r="G35" s="149">
        <f>IF(COUNT(I35:Q35)&gt;=5,SUM(LARGE(I35:Q35,{1,2,3,4,5})),IF(COUNT(I35:Q35)=4,SUM(LARGE(I35:Q35,{1,2,3,4})),IF(COUNT(I35:Q35)=3,SUM(LARGE(I35:Q35,{1,2,3})),IF(COUNT(I35:Q35)=2,SUM(LARGE(I35:Q35,{1,2})),IF(COUNT(I35:Q35)=1,SUM(LARGE(I35:Q35,{1})),0)))))</f>
        <v>720</v>
      </c>
      <c r="H35" s="150">
        <f t="shared" si="0"/>
        <v>2</v>
      </c>
      <c r="I35" s="71"/>
      <c r="J35" s="71"/>
      <c r="K35" s="71"/>
      <c r="L35" s="71"/>
      <c r="M35" s="71"/>
      <c r="N35" s="71">
        <v>320</v>
      </c>
      <c r="O35" s="71">
        <v>400</v>
      </c>
      <c r="P35" s="71"/>
      <c r="Q35" s="163"/>
    </row>
    <row r="36" spans="2:17" ht="12" x14ac:dyDescent="0.2">
      <c r="B36" s="69"/>
      <c r="C36" s="190"/>
      <c r="D36" s="125" t="s">
        <v>756</v>
      </c>
      <c r="E36" s="148" t="str">
        <f>IFERROR(VLOOKUP(D36,BD!$B:$D,2,FALSE),"")</f>
        <v>SMCC</v>
      </c>
      <c r="F36" s="165">
        <f>IFERROR(VLOOKUP(D36,BD!$B:$D,3,FALSE),"")</f>
        <v>38981</v>
      </c>
      <c r="G36" s="149">
        <f>IF(COUNT(I36:Q36)&gt;=5,SUM(LARGE(I36:Q36,{1,2,3,4,5})),IF(COUNT(I36:Q36)=4,SUM(LARGE(I36:Q36,{1,2,3,4})),IF(COUNT(I36:Q36)=3,SUM(LARGE(I36:Q36,{1,2,3})),IF(COUNT(I36:Q36)=2,SUM(LARGE(I36:Q36,{1,2})),IF(COUNT(I36:Q36)=1,SUM(LARGE(I36:Q36,{1})),0)))))</f>
        <v>720</v>
      </c>
      <c r="H36" s="150">
        <f t="shared" si="0"/>
        <v>2</v>
      </c>
      <c r="I36" s="71"/>
      <c r="J36" s="71"/>
      <c r="K36" s="71"/>
      <c r="L36" s="71"/>
      <c r="M36" s="71"/>
      <c r="N36" s="71">
        <v>320</v>
      </c>
      <c r="O36" s="71">
        <v>400</v>
      </c>
      <c r="P36" s="71"/>
      <c r="Q36" s="163"/>
    </row>
    <row r="37" spans="2:17" ht="12" x14ac:dyDescent="0.2">
      <c r="B37" s="69"/>
      <c r="C37" s="190"/>
      <c r="D37" s="125" t="s">
        <v>704</v>
      </c>
      <c r="E37" s="148" t="str">
        <f>IFERROR(VLOOKUP(D37,BD!$B:$D,2,FALSE),"")</f>
        <v>SMCC</v>
      </c>
      <c r="F37" s="165">
        <f>IFERROR(VLOOKUP(D37,BD!$B:$D,3,FALSE),"")</f>
        <v>38975</v>
      </c>
      <c r="G37" s="149">
        <f>IF(COUNT(I37:Q37)&gt;=5,SUM(LARGE(I37:Q37,{1,2,3,4,5})),IF(COUNT(I37:Q37)=4,SUM(LARGE(I37:Q37,{1,2,3,4})),IF(COUNT(I37:Q37)=3,SUM(LARGE(I37:Q37,{1,2,3})),IF(COUNT(I37:Q37)=2,SUM(LARGE(I37:Q37,{1,2})),IF(COUNT(I37:Q37)=1,SUM(LARGE(I37:Q37,{1})),0)))))</f>
        <v>720</v>
      </c>
      <c r="H37" s="150">
        <f t="shared" si="0"/>
        <v>2</v>
      </c>
      <c r="I37" s="71"/>
      <c r="J37" s="71"/>
      <c r="K37" s="71"/>
      <c r="L37" s="71"/>
      <c r="M37" s="71"/>
      <c r="N37" s="71">
        <v>320</v>
      </c>
      <c r="O37" s="71">
        <v>400</v>
      </c>
      <c r="P37" s="71"/>
      <c r="Q37" s="163"/>
    </row>
    <row r="38" spans="2:17" ht="12" x14ac:dyDescent="0.2">
      <c r="B38" s="69"/>
      <c r="C38" s="190">
        <v>29</v>
      </c>
      <c r="D38" s="70" t="s">
        <v>556</v>
      </c>
      <c r="E38" s="148" t="str">
        <f>IFERROR(VLOOKUP(D38,BD!$B:$D,2,FALSE),"")</f>
        <v>AVULSO</v>
      </c>
      <c r="F38" s="165">
        <f>IFERROR(VLOOKUP(D38,BD!$B:$D,3,FALSE),"")</f>
        <v>38761</v>
      </c>
      <c r="G38" s="149">
        <f>IF(COUNT(I38:Q38)&gt;=5,SUM(LARGE(I38:Q38,{1,2,3,4,5})),IF(COUNT(I38:Q38)=4,SUM(LARGE(I38:Q38,{1,2,3,4})),IF(COUNT(I38:Q38)=3,SUM(LARGE(I38:Q38,{1,2,3})),IF(COUNT(I38:Q38)=2,SUM(LARGE(I38:Q38,{1,2})),IF(COUNT(I38:Q38)=1,SUM(LARGE(I38:Q38,{1})),0)))))</f>
        <v>640</v>
      </c>
      <c r="H38" s="150">
        <f t="shared" si="0"/>
        <v>1</v>
      </c>
      <c r="I38" s="71"/>
      <c r="J38" s="71"/>
      <c r="K38" s="71"/>
      <c r="L38" s="71">
        <v>640</v>
      </c>
      <c r="M38" s="71"/>
      <c r="N38" s="71"/>
      <c r="O38" s="71"/>
      <c r="P38" s="71"/>
      <c r="Q38" s="163"/>
    </row>
    <row r="39" spans="2:17" ht="12" x14ac:dyDescent="0.2">
      <c r="B39" s="69"/>
      <c r="C39" s="190"/>
      <c r="D39" s="125" t="s">
        <v>519</v>
      </c>
      <c r="E39" s="148" t="str">
        <f>IFERROR(VLOOKUP(D39,BD!$B:$D,2,FALSE),"")</f>
        <v>PIAMARTA</v>
      </c>
      <c r="F39" s="165">
        <f>IFERROR(VLOOKUP(D39,BD!$B:$D,3,FALSE),"")</f>
        <v>38365</v>
      </c>
      <c r="G39" s="149">
        <f>IF(COUNT(I39:Q39)&gt;=5,SUM(LARGE(I39:Q39,{1,2,3,4,5})),IF(COUNT(I39:Q39)=4,SUM(LARGE(I39:Q39,{1,2,3,4})),IF(COUNT(I39:Q39)=3,SUM(LARGE(I39:Q39,{1,2,3})),IF(COUNT(I39:Q39)=2,SUM(LARGE(I39:Q39,{1,2})),IF(COUNT(I39:Q39)=1,SUM(LARGE(I39:Q39,{1})),0)))))</f>
        <v>640</v>
      </c>
      <c r="H39" s="150">
        <f t="shared" si="0"/>
        <v>1</v>
      </c>
      <c r="I39" s="71"/>
      <c r="J39" s="71">
        <v>640</v>
      </c>
      <c r="K39" s="71"/>
      <c r="L39" s="71"/>
      <c r="M39" s="71"/>
      <c r="N39" s="71"/>
      <c r="O39" s="71"/>
      <c r="P39" s="71"/>
      <c r="Q39" s="163"/>
    </row>
    <row r="40" spans="2:17" ht="12" x14ac:dyDescent="0.2">
      <c r="B40" s="69"/>
      <c r="C40" s="190"/>
      <c r="D40" s="125" t="s">
        <v>557</v>
      </c>
      <c r="E40" s="148" t="str">
        <f>IFERROR(VLOOKUP(D40,BD!$B:$D,2,FALSE),"")</f>
        <v>PALOTINA</v>
      </c>
      <c r="F40" s="165">
        <f>IFERROR(VLOOKUP(D40,BD!$B:$D,3,FALSE),"")</f>
        <v>38688</v>
      </c>
      <c r="G40" s="149">
        <f>IF(COUNT(I40:Q40)&gt;=5,SUM(LARGE(I40:Q40,{1,2,3,4,5})),IF(COUNT(I40:Q40)=4,SUM(LARGE(I40:Q40,{1,2,3,4})),IF(COUNT(I40:Q40)=3,SUM(LARGE(I40:Q40,{1,2,3})),IF(COUNT(I40:Q40)=2,SUM(LARGE(I40:Q40,{1,2})),IF(COUNT(I40:Q40)=1,SUM(LARGE(I40:Q40,{1})),0)))))</f>
        <v>640</v>
      </c>
      <c r="H40" s="150">
        <f t="shared" si="0"/>
        <v>1</v>
      </c>
      <c r="I40" s="71">
        <v>640</v>
      </c>
      <c r="J40" s="71"/>
      <c r="K40" s="71"/>
      <c r="L40" s="71"/>
      <c r="M40" s="71"/>
      <c r="N40" s="71"/>
      <c r="O40" s="71"/>
      <c r="P40" s="71"/>
      <c r="Q40" s="163"/>
    </row>
    <row r="41" spans="2:17" ht="12" x14ac:dyDescent="0.2">
      <c r="B41" s="69"/>
      <c r="C41" s="190"/>
      <c r="D41" s="125" t="s">
        <v>693</v>
      </c>
      <c r="E41" s="148" t="str">
        <f>IFERROR(VLOOKUP(D41,BD!$B:$D,2,FALSE),"")</f>
        <v>ZARDO</v>
      </c>
      <c r="F41" s="165">
        <f>IFERROR(VLOOKUP(D41,BD!$B:$D,3,FALSE),"")</f>
        <v>0</v>
      </c>
      <c r="G41" s="149">
        <f>IF(COUNT(I41:Q41)&gt;=5,SUM(LARGE(I41:Q41,{1,2,3,4,5})),IF(COUNT(I41:Q41)=4,SUM(LARGE(I41:Q41,{1,2,3,4})),IF(COUNT(I41:Q41)=3,SUM(LARGE(I41:Q41,{1,2,3})),IF(COUNT(I41:Q41)=2,SUM(LARGE(I41:Q41,{1,2})),IF(COUNT(I41:Q41)=1,SUM(LARGE(I41:Q41,{1})),0)))))</f>
        <v>640</v>
      </c>
      <c r="H41" s="150">
        <f t="shared" si="0"/>
        <v>1</v>
      </c>
      <c r="I41" s="71"/>
      <c r="J41" s="71"/>
      <c r="K41" s="71"/>
      <c r="L41" s="71"/>
      <c r="M41" s="71">
        <v>640</v>
      </c>
      <c r="N41" s="71"/>
      <c r="O41" s="71"/>
      <c r="P41" s="71"/>
      <c r="Q41" s="163"/>
    </row>
    <row r="42" spans="2:17" ht="12" x14ac:dyDescent="0.2">
      <c r="B42" s="69"/>
      <c r="C42" s="190"/>
      <c r="D42" s="125" t="s">
        <v>612</v>
      </c>
      <c r="E42" s="148" t="str">
        <f>IFERROR(VLOOKUP(D42,BD!$B:$D,2,FALSE),"")</f>
        <v>PIAMARTA</v>
      </c>
      <c r="F42" s="165">
        <f>IFERROR(VLOOKUP(D42,BD!$B:$D,3,FALSE),"")</f>
        <v>38491</v>
      </c>
      <c r="G42" s="149">
        <f>IF(COUNT(I42:Q42)&gt;=5,SUM(LARGE(I42:Q42,{1,2,3,4,5})),IF(COUNT(I42:Q42)=4,SUM(LARGE(I42:Q42,{1,2,3,4})),IF(COUNT(I42:Q42)=3,SUM(LARGE(I42:Q42,{1,2,3})),IF(COUNT(I42:Q42)=2,SUM(LARGE(I42:Q42,{1,2})),IF(COUNT(I42:Q42)=1,SUM(LARGE(I42:Q42,{1})),0)))))</f>
        <v>640</v>
      </c>
      <c r="H42" s="150">
        <f t="shared" si="0"/>
        <v>1</v>
      </c>
      <c r="I42" s="71">
        <v>640</v>
      </c>
      <c r="J42" s="71"/>
      <c r="K42" s="71"/>
      <c r="L42" s="71"/>
      <c r="M42" s="71"/>
      <c r="N42" s="71"/>
      <c r="O42" s="71"/>
      <c r="P42" s="71"/>
      <c r="Q42" s="163"/>
    </row>
    <row r="43" spans="2:17" ht="12" x14ac:dyDescent="0.2">
      <c r="B43" s="69"/>
      <c r="C43" s="190"/>
      <c r="D43" s="125" t="s">
        <v>797</v>
      </c>
      <c r="E43" s="148" t="str">
        <f>IFERROR(VLOOKUP(D43,BD!$B:$D,2,FALSE),"")</f>
        <v>ZARDO</v>
      </c>
      <c r="F43" s="165">
        <f>IFERROR(VLOOKUP(D43,BD!$B:$D,3,FALSE),"")</f>
        <v>38876</v>
      </c>
      <c r="G43" s="149">
        <f>IF(COUNT(I43:Q43)&gt;=5,SUM(LARGE(I43:Q43,{1,2,3,4,5})),IF(COUNT(I43:Q43)=4,SUM(LARGE(I43:Q43,{1,2,3,4})),IF(COUNT(I43:Q43)=3,SUM(LARGE(I43:Q43,{1,2,3})),IF(COUNT(I43:Q43)=2,SUM(LARGE(I43:Q43,{1,2})),IF(COUNT(I43:Q43)=1,SUM(LARGE(I43:Q43,{1})),0)))))</f>
        <v>640</v>
      </c>
      <c r="H43" s="150">
        <f t="shared" si="0"/>
        <v>1</v>
      </c>
      <c r="I43" s="71"/>
      <c r="J43" s="71"/>
      <c r="K43" s="71"/>
      <c r="L43" s="71"/>
      <c r="M43" s="71"/>
      <c r="N43" s="71"/>
      <c r="O43" s="71">
        <v>640</v>
      </c>
      <c r="P43" s="71"/>
      <c r="Q43" s="163"/>
    </row>
    <row r="44" spans="2:17" ht="12" x14ac:dyDescent="0.2">
      <c r="B44" s="69"/>
      <c r="C44" s="190">
        <v>35</v>
      </c>
      <c r="D44" s="125" t="s">
        <v>707</v>
      </c>
      <c r="E44" s="148" t="str">
        <f>IFERROR(VLOOKUP(D44,BD!$B:$D,2,FALSE),"")</f>
        <v>ZARDO</v>
      </c>
      <c r="F44" s="165">
        <f>IFERROR(VLOOKUP(D44,BD!$B:$D,3,FALSE),"")</f>
        <v>0</v>
      </c>
      <c r="G44" s="149">
        <f>IF(COUNT(I44:Q44)&gt;=5,SUM(LARGE(I44:Q44,{1,2,3,4,5})),IF(COUNT(I44:Q44)=4,SUM(LARGE(I44:Q44,{1,2,3,4})),IF(COUNT(I44:Q44)=3,SUM(LARGE(I44:Q44,{1,2,3})),IF(COUNT(I44:Q44)=2,SUM(LARGE(I44:Q44,{1,2})),IF(COUNT(I44:Q44)=1,SUM(LARGE(I44:Q44,{1})),0)))))</f>
        <v>440</v>
      </c>
      <c r="H44" s="150">
        <f t="shared" si="0"/>
        <v>1</v>
      </c>
      <c r="I44" s="71"/>
      <c r="J44" s="71"/>
      <c r="K44" s="71"/>
      <c r="L44" s="71"/>
      <c r="M44" s="71"/>
      <c r="N44" s="71">
        <v>440</v>
      </c>
      <c r="O44" s="71"/>
      <c r="P44" s="71"/>
      <c r="Q44" s="163"/>
    </row>
    <row r="45" spans="2:17" ht="12" x14ac:dyDescent="0.2">
      <c r="B45" s="69"/>
      <c r="C45" s="190"/>
      <c r="D45" s="125" t="s">
        <v>763</v>
      </c>
      <c r="E45" s="148" t="str">
        <f>IFERROR(VLOOKUP(D45,BD!$B:$D,2,FALSE),"")</f>
        <v>SMCC</v>
      </c>
      <c r="F45" s="165">
        <f>IFERROR(VLOOKUP(D45,BD!$B:$D,3,FALSE),"")</f>
        <v>39653</v>
      </c>
      <c r="G45" s="149">
        <f>IF(COUNT(I45:Q45)&gt;=5,SUM(LARGE(I45:Q45,{1,2,3,4,5})),IF(COUNT(I45:Q45)=4,SUM(LARGE(I45:Q45,{1,2,3,4})),IF(COUNT(I45:Q45)=3,SUM(LARGE(I45:Q45,{1,2,3})),IF(COUNT(I45:Q45)=2,SUM(LARGE(I45:Q45,{1,2})),IF(COUNT(I45:Q45)=1,SUM(LARGE(I45:Q45,{1})),0)))))</f>
        <v>440</v>
      </c>
      <c r="H45" s="150">
        <f t="shared" si="0"/>
        <v>1</v>
      </c>
      <c r="I45" s="71"/>
      <c r="J45" s="71"/>
      <c r="K45" s="71"/>
      <c r="L45" s="71"/>
      <c r="M45" s="71"/>
      <c r="N45" s="71">
        <v>440</v>
      </c>
      <c r="O45" s="71"/>
      <c r="P45" s="71"/>
      <c r="Q45" s="163"/>
    </row>
    <row r="46" spans="2:17" ht="12" x14ac:dyDescent="0.2">
      <c r="B46" s="69"/>
      <c r="C46" s="190">
        <v>37</v>
      </c>
      <c r="D46" s="125" t="s">
        <v>436</v>
      </c>
      <c r="E46" s="148" t="str">
        <f>IFERROR(VLOOKUP(D46,BD!$B:$D,2,FALSE),"")</f>
        <v>SMCC</v>
      </c>
      <c r="F46" s="165">
        <f>IFERROR(VLOOKUP(D46,BD!$B:$D,3,FALSE),"")</f>
        <v>38632</v>
      </c>
      <c r="G46" s="149">
        <f>IF(COUNT(I46:Q46)&gt;=5,SUM(LARGE(I46:Q46,{1,2,3,4,5})),IF(COUNT(I46:Q46)=4,SUM(LARGE(I46:Q46,{1,2,3,4})),IF(COUNT(I46:Q46)=3,SUM(LARGE(I46:Q46,{1,2,3})),IF(COUNT(I46:Q46)=2,SUM(LARGE(I46:Q46,{1,2})),IF(COUNT(I46:Q46)=1,SUM(LARGE(I46:Q46,{1})),0)))))</f>
        <v>320</v>
      </c>
      <c r="H46" s="150">
        <f t="shared" si="0"/>
        <v>1</v>
      </c>
      <c r="I46" s="71"/>
      <c r="J46" s="71"/>
      <c r="K46" s="71">
        <v>320</v>
      </c>
      <c r="L46" s="71"/>
      <c r="M46" s="71"/>
      <c r="N46" s="71"/>
      <c r="O46" s="71"/>
      <c r="P46" s="71"/>
      <c r="Q46" s="163"/>
    </row>
    <row r="47" spans="2:17" ht="12" x14ac:dyDescent="0.2">
      <c r="B47" s="69"/>
      <c r="C47" s="190"/>
      <c r="D47" s="70" t="s">
        <v>870</v>
      </c>
      <c r="E47" s="148" t="str">
        <f>IFERROR(VLOOKUP(D47,BD!$B:$D,2,FALSE),"")</f>
        <v>PIAMARTA</v>
      </c>
      <c r="F47" s="165">
        <f>IFERROR(VLOOKUP(D47,BD!$B:$D,3,FALSE),"")</f>
        <v>0</v>
      </c>
      <c r="G47" s="149">
        <f>IF(COUNT(I47:Q47)&gt;=5,SUM(LARGE(I47:Q47,{1,2,3,4,5})),IF(COUNT(I47:Q47)=4,SUM(LARGE(I47:Q47,{1,2,3,4})),IF(COUNT(I47:Q47)=3,SUM(LARGE(I47:Q47,{1,2,3})),IF(COUNT(I47:Q47)=2,SUM(LARGE(I47:Q47,{1,2})),IF(COUNT(I47:Q47)=1,SUM(LARGE(I47:Q47,{1})),0)))))</f>
        <v>320</v>
      </c>
      <c r="H47" s="150">
        <f t="shared" si="0"/>
        <v>1</v>
      </c>
      <c r="I47" s="71"/>
      <c r="J47" s="71"/>
      <c r="K47" s="71"/>
      <c r="L47" s="71"/>
      <c r="M47" s="71"/>
      <c r="N47" s="71"/>
      <c r="O47" s="71"/>
      <c r="P47" s="71">
        <v>320</v>
      </c>
      <c r="Q47" s="163"/>
    </row>
    <row r="48" spans="2:17" ht="12" x14ac:dyDescent="0.2">
      <c r="B48" s="69"/>
      <c r="C48" s="177"/>
      <c r="D48" s="125"/>
      <c r="E48" s="148" t="str">
        <f>IFERROR(VLOOKUP(D48,BD!$B:$D,2,FALSE),"")</f>
        <v/>
      </c>
      <c r="F48" s="165" t="str">
        <f>IFERROR(VLOOKUP(D48,BD!$B:$D,3,FALSE),"")</f>
        <v/>
      </c>
      <c r="G48" s="149">
        <f>IF(COUNT(I48:Q48)&gt;=5,SUM(LARGE(I48:Q48,{1,2,3,4,5})),IF(COUNT(I48:Q48)=4,SUM(LARGE(I48:Q48,{1,2,3,4})),IF(COUNT(I48:Q48)=3,SUM(LARGE(I48:Q48,{1,2,3})),IF(COUNT(I48:Q48)=2,SUM(LARGE(I48:Q48,{1,2})),IF(COUNT(I48:Q48)=1,SUM(LARGE(I48:Q48,{1})),0)))))</f>
        <v>0</v>
      </c>
      <c r="H48" s="150">
        <f t="shared" ref="H48:H69" si="1">COUNT(I48:Q48)-COUNTIF(I48:Q48,"=0")</f>
        <v>0</v>
      </c>
      <c r="I48" s="71"/>
      <c r="J48" s="71"/>
      <c r="K48" s="71"/>
      <c r="L48" s="71"/>
      <c r="M48" s="71"/>
      <c r="N48" s="71"/>
      <c r="O48" s="71"/>
      <c r="P48" s="71"/>
      <c r="Q48" s="163"/>
    </row>
    <row r="49" spans="2:17" ht="12" x14ac:dyDescent="0.2">
      <c r="B49" s="69"/>
      <c r="C49" s="177"/>
      <c r="D49" s="125"/>
      <c r="E49" s="148" t="str">
        <f>IFERROR(VLOOKUP(D49,BD!$B:$D,2,FALSE),"")</f>
        <v/>
      </c>
      <c r="F49" s="165" t="str">
        <f>IFERROR(VLOOKUP(D49,BD!$B:$D,3,FALSE),"")</f>
        <v/>
      </c>
      <c r="G49" s="149">
        <f>IF(COUNT(I49:Q49)&gt;=5,SUM(LARGE(I49:Q49,{1,2,3,4,5})),IF(COUNT(I49:Q49)=4,SUM(LARGE(I49:Q49,{1,2,3,4})),IF(COUNT(I49:Q49)=3,SUM(LARGE(I49:Q49,{1,2,3})),IF(COUNT(I49:Q49)=2,SUM(LARGE(I49:Q49,{1,2})),IF(COUNT(I49:Q49)=1,SUM(LARGE(I49:Q49,{1})),0)))))</f>
        <v>0</v>
      </c>
      <c r="H49" s="150">
        <f t="shared" si="1"/>
        <v>0</v>
      </c>
      <c r="I49" s="71"/>
      <c r="J49" s="71"/>
      <c r="K49" s="71"/>
      <c r="L49" s="71"/>
      <c r="M49" s="71"/>
      <c r="N49" s="71"/>
      <c r="O49" s="71"/>
      <c r="P49" s="71"/>
      <c r="Q49" s="163"/>
    </row>
    <row r="50" spans="2:17" ht="12" x14ac:dyDescent="0.2">
      <c r="B50" s="69"/>
      <c r="C50" s="169"/>
      <c r="D50" s="125"/>
      <c r="E50" s="148" t="str">
        <f>IFERROR(VLOOKUP(D50,BD!$B:$D,2,FALSE),"")</f>
        <v/>
      </c>
      <c r="F50" s="165" t="str">
        <f>IFERROR(VLOOKUP(D50,BD!$B:$D,3,FALSE),"")</f>
        <v/>
      </c>
      <c r="G50" s="149">
        <f>IF(COUNT(I50:Q50)&gt;=5,SUM(LARGE(I50:Q50,{1,2,3,4,5})),IF(COUNT(I50:Q50)=4,SUM(LARGE(I50:Q50,{1,2,3,4})),IF(COUNT(I50:Q50)=3,SUM(LARGE(I50:Q50,{1,2,3})),IF(COUNT(I50:Q50)=2,SUM(LARGE(I50:Q50,{1,2})),IF(COUNT(I50:Q50)=1,SUM(LARGE(I50:Q50,{1})),0)))))</f>
        <v>0</v>
      </c>
      <c r="H50" s="150">
        <f t="shared" si="1"/>
        <v>0</v>
      </c>
      <c r="I50" s="71"/>
      <c r="J50" s="71"/>
      <c r="K50" s="71"/>
      <c r="L50" s="71"/>
      <c r="M50" s="71"/>
      <c r="N50" s="71"/>
      <c r="O50" s="71"/>
      <c r="P50" s="71"/>
      <c r="Q50" s="163"/>
    </row>
    <row r="51" spans="2:17" ht="12" x14ac:dyDescent="0.2">
      <c r="B51" s="69"/>
      <c r="C51" s="169"/>
      <c r="D51" s="125"/>
      <c r="E51" s="148" t="str">
        <f>IFERROR(VLOOKUP(D51,BD!$B:$D,2,FALSE),"")</f>
        <v/>
      </c>
      <c r="F51" s="165" t="str">
        <f>IFERROR(VLOOKUP(D51,BD!$B:$D,3,FALSE),"")</f>
        <v/>
      </c>
      <c r="G51" s="149">
        <f>IF(COUNT(I51:Q51)&gt;=5,SUM(LARGE(I51:Q51,{1,2,3,4,5})),IF(COUNT(I51:Q51)=4,SUM(LARGE(I51:Q51,{1,2,3,4})),IF(COUNT(I51:Q51)=3,SUM(LARGE(I51:Q51,{1,2,3})),IF(COUNT(I51:Q51)=2,SUM(LARGE(I51:Q51,{1,2})),IF(COUNT(I51:Q51)=1,SUM(LARGE(I51:Q51,{1})),0)))))</f>
        <v>0</v>
      </c>
      <c r="H51" s="150">
        <f t="shared" si="1"/>
        <v>0</v>
      </c>
      <c r="I51" s="71"/>
      <c r="J51" s="71"/>
      <c r="K51" s="71"/>
      <c r="L51" s="71"/>
      <c r="M51" s="71"/>
      <c r="N51" s="71"/>
      <c r="O51" s="71"/>
      <c r="P51" s="71"/>
      <c r="Q51" s="163"/>
    </row>
    <row r="52" spans="2:17" ht="12" x14ac:dyDescent="0.2">
      <c r="B52" s="69"/>
      <c r="C52" s="169"/>
      <c r="D52" s="125"/>
      <c r="E52" s="148" t="str">
        <f>IFERROR(VLOOKUP(D52,BD!$B:$D,2,FALSE),"")</f>
        <v/>
      </c>
      <c r="F52" s="165" t="str">
        <f>IFERROR(VLOOKUP(D52,BD!$B:$D,3,FALSE),"")</f>
        <v/>
      </c>
      <c r="G52" s="149">
        <f>IF(COUNT(I52:Q52)&gt;=5,SUM(LARGE(I52:Q52,{1,2,3,4,5})),IF(COUNT(I52:Q52)=4,SUM(LARGE(I52:Q52,{1,2,3,4})),IF(COUNT(I52:Q52)=3,SUM(LARGE(I52:Q52,{1,2,3})),IF(COUNT(I52:Q52)=2,SUM(LARGE(I52:Q52,{1,2})),IF(COUNT(I52:Q52)=1,SUM(LARGE(I52:Q52,{1})),0)))))</f>
        <v>0</v>
      </c>
      <c r="H52" s="150">
        <f t="shared" si="1"/>
        <v>0</v>
      </c>
      <c r="I52" s="71"/>
      <c r="J52" s="71"/>
      <c r="K52" s="71"/>
      <c r="L52" s="71"/>
      <c r="M52" s="71"/>
      <c r="N52" s="71"/>
      <c r="O52" s="71"/>
      <c r="P52" s="71"/>
      <c r="Q52" s="163"/>
    </row>
    <row r="53" spans="2:17" ht="12" x14ac:dyDescent="0.2">
      <c r="B53" s="69"/>
      <c r="C53" s="169"/>
      <c r="D53" s="125"/>
      <c r="E53" s="148" t="str">
        <f>IFERROR(VLOOKUP(D53,BD!$B:$D,2,FALSE),"")</f>
        <v/>
      </c>
      <c r="F53" s="165" t="str">
        <f>IFERROR(VLOOKUP(D53,BD!$B:$D,3,FALSE),"")</f>
        <v/>
      </c>
      <c r="G53" s="149">
        <f>IF(COUNT(I53:Q53)&gt;=5,SUM(LARGE(I53:Q53,{1,2,3,4,5})),IF(COUNT(I53:Q53)=4,SUM(LARGE(I53:Q53,{1,2,3,4})),IF(COUNT(I53:Q53)=3,SUM(LARGE(I53:Q53,{1,2,3})),IF(COUNT(I53:Q53)=2,SUM(LARGE(I53:Q53,{1,2})),IF(COUNT(I53:Q53)=1,SUM(LARGE(I53:Q53,{1})),0)))))</f>
        <v>0</v>
      </c>
      <c r="H53" s="150">
        <f t="shared" si="1"/>
        <v>0</v>
      </c>
      <c r="I53" s="71"/>
      <c r="J53" s="71"/>
      <c r="K53" s="71"/>
      <c r="L53" s="71"/>
      <c r="M53" s="71"/>
      <c r="N53" s="71"/>
      <c r="O53" s="71"/>
      <c r="P53" s="71"/>
      <c r="Q53" s="163"/>
    </row>
    <row r="54" spans="2:17" ht="12" x14ac:dyDescent="0.2">
      <c r="B54" s="69"/>
      <c r="C54" s="169"/>
      <c r="D54" s="125"/>
      <c r="E54" s="148" t="str">
        <f>IFERROR(VLOOKUP(D54,BD!$B:$D,2,FALSE),"")</f>
        <v/>
      </c>
      <c r="F54" s="165" t="str">
        <f>IFERROR(VLOOKUP(D54,BD!$B:$D,3,FALSE),"")</f>
        <v/>
      </c>
      <c r="G54" s="149">
        <f>IF(COUNT(I54:Q54)&gt;=5,SUM(LARGE(I54:Q54,{1,2,3,4,5})),IF(COUNT(I54:Q54)=4,SUM(LARGE(I54:Q54,{1,2,3,4})),IF(COUNT(I54:Q54)=3,SUM(LARGE(I54:Q54,{1,2,3})),IF(COUNT(I54:Q54)=2,SUM(LARGE(I54:Q54,{1,2})),IF(COUNT(I54:Q54)=1,SUM(LARGE(I54:Q54,{1})),0)))))</f>
        <v>0</v>
      </c>
      <c r="H54" s="150">
        <f t="shared" si="1"/>
        <v>0</v>
      </c>
      <c r="I54" s="71"/>
      <c r="J54" s="71"/>
      <c r="K54" s="71"/>
      <c r="L54" s="71"/>
      <c r="M54" s="71"/>
      <c r="N54" s="71"/>
      <c r="O54" s="71"/>
      <c r="P54" s="71"/>
      <c r="Q54" s="163"/>
    </row>
    <row r="55" spans="2:17" ht="12" x14ac:dyDescent="0.2">
      <c r="B55" s="69"/>
      <c r="C55" s="169"/>
      <c r="D55" s="125"/>
      <c r="E55" s="148" t="str">
        <f>IFERROR(VLOOKUP(D55,BD!$B:$D,2,FALSE),"")</f>
        <v/>
      </c>
      <c r="F55" s="165" t="str">
        <f>IFERROR(VLOOKUP(D55,BD!$B:$D,3,FALSE),"")</f>
        <v/>
      </c>
      <c r="G55" s="149">
        <f>IF(COUNT(I55:Q55)&gt;=5,SUM(LARGE(I55:Q55,{1,2,3,4,5})),IF(COUNT(I55:Q55)=4,SUM(LARGE(I55:Q55,{1,2,3,4})),IF(COUNT(I55:Q55)=3,SUM(LARGE(I55:Q55,{1,2,3})),IF(COUNT(I55:Q55)=2,SUM(LARGE(I55:Q55,{1,2})),IF(COUNT(I55:Q55)=1,SUM(LARGE(I55:Q55,{1})),0)))))</f>
        <v>0</v>
      </c>
      <c r="H55" s="150">
        <f t="shared" si="1"/>
        <v>0</v>
      </c>
      <c r="I55" s="71"/>
      <c r="J55" s="71"/>
      <c r="K55" s="71"/>
      <c r="L55" s="71"/>
      <c r="M55" s="71"/>
      <c r="N55" s="71"/>
      <c r="O55" s="71"/>
      <c r="P55" s="71"/>
      <c r="Q55" s="163"/>
    </row>
    <row r="56" spans="2:17" ht="12" x14ac:dyDescent="0.2">
      <c r="B56" s="69"/>
      <c r="C56" s="169"/>
      <c r="D56" s="125"/>
      <c r="E56" s="148" t="str">
        <f>IFERROR(VLOOKUP(D56,BD!$B:$D,2,FALSE),"")</f>
        <v/>
      </c>
      <c r="F56" s="165" t="str">
        <f>IFERROR(VLOOKUP(D56,BD!$B:$D,3,FALSE),"")</f>
        <v/>
      </c>
      <c r="G56" s="149">
        <f>IF(COUNT(I56:Q56)&gt;=5,SUM(LARGE(I56:Q56,{1,2,3,4,5})),IF(COUNT(I56:Q56)=4,SUM(LARGE(I56:Q56,{1,2,3,4})),IF(COUNT(I56:Q56)=3,SUM(LARGE(I56:Q56,{1,2,3})),IF(COUNT(I56:Q56)=2,SUM(LARGE(I56:Q56,{1,2})),IF(COUNT(I56:Q56)=1,SUM(LARGE(I56:Q56,{1})),0)))))</f>
        <v>0</v>
      </c>
      <c r="H56" s="150">
        <f t="shared" si="1"/>
        <v>0</v>
      </c>
      <c r="I56" s="71"/>
      <c r="J56" s="71"/>
      <c r="K56" s="71"/>
      <c r="L56" s="71"/>
      <c r="M56" s="71"/>
      <c r="N56" s="71"/>
      <c r="O56" s="71"/>
      <c r="P56" s="71"/>
      <c r="Q56" s="163"/>
    </row>
    <row r="57" spans="2:17" ht="12" x14ac:dyDescent="0.2">
      <c r="B57" s="69"/>
      <c r="C57" s="169"/>
      <c r="D57" s="125"/>
      <c r="E57" s="148" t="str">
        <f>IFERROR(VLOOKUP(D57,BD!$B:$D,2,FALSE),"")</f>
        <v/>
      </c>
      <c r="F57" s="165" t="str">
        <f>IFERROR(VLOOKUP(D57,BD!$B:$D,3,FALSE),"")</f>
        <v/>
      </c>
      <c r="G57" s="149">
        <f>IF(COUNT(I57:Q57)&gt;=5,SUM(LARGE(I57:Q57,{1,2,3,4,5})),IF(COUNT(I57:Q57)=4,SUM(LARGE(I57:Q57,{1,2,3,4})),IF(COUNT(I57:Q57)=3,SUM(LARGE(I57:Q57,{1,2,3})),IF(COUNT(I57:Q57)=2,SUM(LARGE(I57:Q57,{1,2})),IF(COUNT(I57:Q57)=1,SUM(LARGE(I57:Q57,{1})),0)))))</f>
        <v>0</v>
      </c>
      <c r="H57" s="150">
        <f t="shared" si="1"/>
        <v>0</v>
      </c>
      <c r="I57" s="71"/>
      <c r="J57" s="71"/>
      <c r="K57" s="71"/>
      <c r="L57" s="71"/>
      <c r="M57" s="71"/>
      <c r="N57" s="71"/>
      <c r="O57" s="71"/>
      <c r="P57" s="71"/>
      <c r="Q57" s="163"/>
    </row>
    <row r="58" spans="2:17" ht="12" x14ac:dyDescent="0.2">
      <c r="B58" s="69"/>
      <c r="C58" s="169"/>
      <c r="D58" s="125"/>
      <c r="E58" s="148" t="str">
        <f>IFERROR(VLOOKUP(D58,BD!$B:$D,2,FALSE),"")</f>
        <v/>
      </c>
      <c r="F58" s="165" t="str">
        <f>IFERROR(VLOOKUP(D58,BD!$B:$D,3,FALSE),"")</f>
        <v/>
      </c>
      <c r="G58" s="149">
        <f>IF(COUNT(I58:Q58)&gt;=5,SUM(LARGE(I58:Q58,{1,2,3,4,5})),IF(COUNT(I58:Q58)=4,SUM(LARGE(I58:Q58,{1,2,3,4})),IF(COUNT(I58:Q58)=3,SUM(LARGE(I58:Q58,{1,2,3})),IF(COUNT(I58:Q58)=2,SUM(LARGE(I58:Q58,{1,2})),IF(COUNT(I58:Q58)=1,SUM(LARGE(I58:Q58,{1})),0)))))</f>
        <v>0</v>
      </c>
      <c r="H58" s="150">
        <f t="shared" si="1"/>
        <v>0</v>
      </c>
      <c r="I58" s="71"/>
      <c r="J58" s="71"/>
      <c r="K58" s="71"/>
      <c r="L58" s="71"/>
      <c r="M58" s="71"/>
      <c r="N58" s="71"/>
      <c r="O58" s="71"/>
      <c r="P58" s="71"/>
      <c r="Q58" s="163"/>
    </row>
    <row r="59" spans="2:17" ht="12" x14ac:dyDescent="0.2">
      <c r="B59" s="69"/>
      <c r="C59" s="169"/>
      <c r="D59" s="125"/>
      <c r="E59" s="148" t="str">
        <f>IFERROR(VLOOKUP(D59,BD!$B:$D,2,FALSE),"")</f>
        <v/>
      </c>
      <c r="F59" s="165" t="str">
        <f>IFERROR(VLOOKUP(D59,BD!$B:$D,3,FALSE),"")</f>
        <v/>
      </c>
      <c r="G59" s="149">
        <f>IF(COUNT(I59:Q59)&gt;=5,SUM(LARGE(I59:Q59,{1,2,3,4,5})),IF(COUNT(I59:Q59)=4,SUM(LARGE(I59:Q59,{1,2,3,4})),IF(COUNT(I59:Q59)=3,SUM(LARGE(I59:Q59,{1,2,3})),IF(COUNT(I59:Q59)=2,SUM(LARGE(I59:Q59,{1,2})),IF(COUNT(I59:Q59)=1,SUM(LARGE(I59:Q59,{1})),0)))))</f>
        <v>0</v>
      </c>
      <c r="H59" s="150">
        <f t="shared" si="1"/>
        <v>0</v>
      </c>
      <c r="I59" s="71"/>
      <c r="J59" s="71"/>
      <c r="K59" s="71"/>
      <c r="L59" s="71"/>
      <c r="M59" s="71"/>
      <c r="N59" s="71"/>
      <c r="O59" s="71"/>
      <c r="P59" s="71"/>
      <c r="Q59" s="163"/>
    </row>
    <row r="60" spans="2:17" ht="12" x14ac:dyDescent="0.2">
      <c r="B60" s="69"/>
      <c r="C60" s="169"/>
      <c r="D60" s="125"/>
      <c r="E60" s="148" t="str">
        <f>IFERROR(VLOOKUP(D60,BD!$B:$D,2,FALSE),"")</f>
        <v/>
      </c>
      <c r="F60" s="165" t="str">
        <f>IFERROR(VLOOKUP(D60,BD!$B:$D,3,FALSE),"")</f>
        <v/>
      </c>
      <c r="G60" s="149">
        <f>IF(COUNT(I60:Q60)&gt;=5,SUM(LARGE(I60:Q60,{1,2,3,4,5})),IF(COUNT(I60:Q60)=4,SUM(LARGE(I60:Q60,{1,2,3,4})),IF(COUNT(I60:Q60)=3,SUM(LARGE(I60:Q60,{1,2,3})),IF(COUNT(I60:Q60)=2,SUM(LARGE(I60:Q60,{1,2})),IF(COUNT(I60:Q60)=1,SUM(LARGE(I60:Q60,{1})),0)))))</f>
        <v>0</v>
      </c>
      <c r="H60" s="150">
        <f t="shared" si="1"/>
        <v>0</v>
      </c>
      <c r="I60" s="71"/>
      <c r="J60" s="71"/>
      <c r="K60" s="71"/>
      <c r="L60" s="71"/>
      <c r="M60" s="71"/>
      <c r="N60" s="71"/>
      <c r="O60" s="71"/>
      <c r="P60" s="71"/>
      <c r="Q60" s="163"/>
    </row>
    <row r="61" spans="2:17" ht="12" x14ac:dyDescent="0.2">
      <c r="B61" s="69"/>
      <c r="C61" s="169"/>
      <c r="D61" s="125"/>
      <c r="E61" s="148" t="str">
        <f>IFERROR(VLOOKUP(D61,BD!$B:$D,2,FALSE),"")</f>
        <v/>
      </c>
      <c r="F61" s="165" t="str">
        <f>IFERROR(VLOOKUP(D61,BD!$B:$D,3,FALSE),"")</f>
        <v/>
      </c>
      <c r="G61" s="149">
        <f>IF(COUNT(I61:Q61)&gt;=5,SUM(LARGE(I61:Q61,{1,2,3,4,5})),IF(COUNT(I61:Q61)=4,SUM(LARGE(I61:Q61,{1,2,3,4})),IF(COUNT(I61:Q61)=3,SUM(LARGE(I61:Q61,{1,2,3})),IF(COUNT(I61:Q61)=2,SUM(LARGE(I61:Q61,{1,2})),IF(COUNT(I61:Q61)=1,SUM(LARGE(I61:Q61,{1})),0)))))</f>
        <v>0</v>
      </c>
      <c r="H61" s="150">
        <f t="shared" si="1"/>
        <v>0</v>
      </c>
      <c r="I61" s="71"/>
      <c r="J61" s="71"/>
      <c r="K61" s="71"/>
      <c r="L61" s="71"/>
      <c r="M61" s="71"/>
      <c r="N61" s="71"/>
      <c r="O61" s="71"/>
      <c r="P61" s="71"/>
      <c r="Q61" s="163"/>
    </row>
    <row r="62" spans="2:17" ht="12" x14ac:dyDescent="0.2">
      <c r="B62" s="69"/>
      <c r="C62" s="169"/>
      <c r="D62" s="125"/>
      <c r="E62" s="148" t="str">
        <f>IFERROR(VLOOKUP(D62,BD!$B:$D,2,FALSE),"")</f>
        <v/>
      </c>
      <c r="F62" s="165" t="str">
        <f>IFERROR(VLOOKUP(D62,BD!$B:$D,3,FALSE),"")</f>
        <v/>
      </c>
      <c r="G62" s="149">
        <f>IF(COUNT(I62:Q62)&gt;=5,SUM(LARGE(I62:Q62,{1,2,3,4,5})),IF(COUNT(I62:Q62)=4,SUM(LARGE(I62:Q62,{1,2,3,4})),IF(COUNT(I62:Q62)=3,SUM(LARGE(I62:Q62,{1,2,3})),IF(COUNT(I62:Q62)=2,SUM(LARGE(I62:Q62,{1,2})),IF(COUNT(I62:Q62)=1,SUM(LARGE(I62:Q62,{1})),0)))))</f>
        <v>0</v>
      </c>
      <c r="H62" s="150">
        <f t="shared" si="1"/>
        <v>0</v>
      </c>
      <c r="I62" s="71"/>
      <c r="J62" s="71"/>
      <c r="K62" s="71"/>
      <c r="L62" s="71"/>
      <c r="M62" s="71"/>
      <c r="N62" s="71"/>
      <c r="O62" s="71"/>
      <c r="P62" s="71"/>
      <c r="Q62" s="163"/>
    </row>
    <row r="63" spans="2:17" ht="12" x14ac:dyDescent="0.2">
      <c r="B63" s="69"/>
      <c r="C63" s="169"/>
      <c r="D63" s="125"/>
      <c r="E63" s="148" t="str">
        <f>IFERROR(VLOOKUP(D63,BD!$B:$D,2,FALSE),"")</f>
        <v/>
      </c>
      <c r="F63" s="165" t="str">
        <f>IFERROR(VLOOKUP(D63,BD!$B:$D,3,FALSE),"")</f>
        <v/>
      </c>
      <c r="G63" s="149">
        <f>IF(COUNT(I63:Q63)&gt;=5,SUM(LARGE(I63:Q63,{1,2,3,4,5})),IF(COUNT(I63:Q63)=4,SUM(LARGE(I63:Q63,{1,2,3,4})),IF(COUNT(I63:Q63)=3,SUM(LARGE(I63:Q63,{1,2,3})),IF(COUNT(I63:Q63)=2,SUM(LARGE(I63:Q63,{1,2})),IF(COUNT(I63:Q63)=1,SUM(LARGE(I63:Q63,{1})),0)))))</f>
        <v>0</v>
      </c>
      <c r="H63" s="150">
        <f t="shared" si="1"/>
        <v>0</v>
      </c>
      <c r="I63" s="71"/>
      <c r="J63" s="71"/>
      <c r="K63" s="71"/>
      <c r="L63" s="71"/>
      <c r="M63" s="71"/>
      <c r="N63" s="71"/>
      <c r="O63" s="71"/>
      <c r="P63" s="71"/>
      <c r="Q63" s="163"/>
    </row>
    <row r="64" spans="2:17" ht="12" x14ac:dyDescent="0.2">
      <c r="B64" s="69"/>
      <c r="C64" s="169"/>
      <c r="D64" s="125"/>
      <c r="E64" s="148" t="str">
        <f>IFERROR(VLOOKUP(D64,BD!$B:$D,2,FALSE),"")</f>
        <v/>
      </c>
      <c r="F64" s="165" t="str">
        <f>IFERROR(VLOOKUP(D64,BD!$B:$D,3,FALSE),"")</f>
        <v/>
      </c>
      <c r="G64" s="149">
        <f>IF(COUNT(I64:Q64)&gt;=5,SUM(LARGE(I64:Q64,{1,2,3,4,5})),IF(COUNT(I64:Q64)=4,SUM(LARGE(I64:Q64,{1,2,3,4})),IF(COUNT(I64:Q64)=3,SUM(LARGE(I64:Q64,{1,2,3})),IF(COUNT(I64:Q64)=2,SUM(LARGE(I64:Q64,{1,2})),IF(COUNT(I64:Q64)=1,SUM(LARGE(I64:Q64,{1})),0)))))</f>
        <v>0</v>
      </c>
      <c r="H64" s="150">
        <f t="shared" si="1"/>
        <v>0</v>
      </c>
      <c r="I64" s="71"/>
      <c r="J64" s="71"/>
      <c r="K64" s="71"/>
      <c r="L64" s="71"/>
      <c r="M64" s="71"/>
      <c r="N64" s="71"/>
      <c r="O64" s="71"/>
      <c r="P64" s="71"/>
      <c r="Q64" s="163"/>
    </row>
    <row r="65" spans="2:17" ht="12" x14ac:dyDescent="0.2">
      <c r="B65" s="69"/>
      <c r="C65" s="169"/>
      <c r="D65" s="125"/>
      <c r="E65" s="148" t="str">
        <f>IFERROR(VLOOKUP(D65,BD!$B:$D,2,FALSE),"")</f>
        <v/>
      </c>
      <c r="F65" s="165" t="str">
        <f>IFERROR(VLOOKUP(D65,BD!$B:$D,3,FALSE),"")</f>
        <v/>
      </c>
      <c r="G65" s="149">
        <f>IF(COUNT(I65:Q65)&gt;=5,SUM(LARGE(I65:Q65,{1,2,3,4,5})),IF(COUNT(I65:Q65)=4,SUM(LARGE(I65:Q65,{1,2,3,4})),IF(COUNT(I65:Q65)=3,SUM(LARGE(I65:Q65,{1,2,3})),IF(COUNT(I65:Q65)=2,SUM(LARGE(I65:Q65,{1,2})),IF(COUNT(I65:Q65)=1,SUM(LARGE(I65:Q65,{1})),0)))))</f>
        <v>0</v>
      </c>
      <c r="H65" s="150">
        <f t="shared" si="1"/>
        <v>0</v>
      </c>
      <c r="I65" s="71"/>
      <c r="J65" s="71"/>
      <c r="K65" s="71"/>
      <c r="L65" s="71"/>
      <c r="M65" s="71"/>
      <c r="N65" s="71"/>
      <c r="O65" s="71"/>
      <c r="P65" s="71"/>
      <c r="Q65" s="163"/>
    </row>
    <row r="66" spans="2:17" ht="12" x14ac:dyDescent="0.2">
      <c r="B66" s="69"/>
      <c r="C66" s="169"/>
      <c r="D66" s="125"/>
      <c r="E66" s="148" t="str">
        <f>IFERROR(VLOOKUP(D66,BD!$B:$D,2,FALSE),"")</f>
        <v/>
      </c>
      <c r="F66" s="165" t="str">
        <f>IFERROR(VLOOKUP(D66,BD!$B:$D,3,FALSE),"")</f>
        <v/>
      </c>
      <c r="G66" s="149">
        <f>IF(COUNT(I66:Q66)&gt;=5,SUM(LARGE(I66:Q66,{1,2,3,4,5})),IF(COUNT(I66:Q66)=4,SUM(LARGE(I66:Q66,{1,2,3,4})),IF(COUNT(I66:Q66)=3,SUM(LARGE(I66:Q66,{1,2,3})),IF(COUNT(I66:Q66)=2,SUM(LARGE(I66:Q66,{1,2})),IF(COUNT(I66:Q66)=1,SUM(LARGE(I66:Q66,{1})),0)))))</f>
        <v>0</v>
      </c>
      <c r="H66" s="150">
        <f t="shared" si="1"/>
        <v>0</v>
      </c>
      <c r="I66" s="71"/>
      <c r="J66" s="71"/>
      <c r="K66" s="71"/>
      <c r="L66" s="71"/>
      <c r="M66" s="71"/>
      <c r="N66" s="71"/>
      <c r="O66" s="71"/>
      <c r="P66" s="71"/>
      <c r="Q66" s="163"/>
    </row>
    <row r="67" spans="2:17" ht="12" x14ac:dyDescent="0.2">
      <c r="B67" s="69"/>
      <c r="C67" s="169"/>
      <c r="D67" s="125"/>
      <c r="E67" s="148" t="str">
        <f>IFERROR(VLOOKUP(D67,BD!$B:$D,2,FALSE),"")</f>
        <v/>
      </c>
      <c r="F67" s="165" t="str">
        <f>IFERROR(VLOOKUP(D67,BD!$B:$D,3,FALSE),"")</f>
        <v/>
      </c>
      <c r="G67" s="149">
        <f>IF(COUNT(I67:Q67)&gt;=5,SUM(LARGE(I67:Q67,{1,2,3,4,5})),IF(COUNT(I67:Q67)=4,SUM(LARGE(I67:Q67,{1,2,3,4})),IF(COUNT(I67:Q67)=3,SUM(LARGE(I67:Q67,{1,2,3})),IF(COUNT(I67:Q67)=2,SUM(LARGE(I67:Q67,{1,2})),IF(COUNT(I67:Q67)=1,SUM(LARGE(I67:Q67,{1})),0)))))</f>
        <v>0</v>
      </c>
      <c r="H67" s="150">
        <f t="shared" si="1"/>
        <v>0</v>
      </c>
      <c r="I67" s="71"/>
      <c r="J67" s="71"/>
      <c r="K67" s="71"/>
      <c r="L67" s="71"/>
      <c r="M67" s="71"/>
      <c r="N67" s="71"/>
      <c r="O67" s="71"/>
      <c r="P67" s="71"/>
      <c r="Q67" s="163"/>
    </row>
    <row r="68" spans="2:17" ht="12" x14ac:dyDescent="0.2">
      <c r="B68" s="69"/>
      <c r="C68" s="169"/>
      <c r="D68" s="125"/>
      <c r="E68" s="148" t="str">
        <f>IFERROR(VLOOKUP(D68,BD!$B:$D,2,FALSE),"")</f>
        <v/>
      </c>
      <c r="F68" s="165" t="str">
        <f>IFERROR(VLOOKUP(D68,BD!$B:$D,3,FALSE),"")</f>
        <v/>
      </c>
      <c r="G68" s="149">
        <f>IF(COUNT(I68:Q68)&gt;=5,SUM(LARGE(I68:Q68,{1,2,3,4,5})),IF(COUNT(I68:Q68)=4,SUM(LARGE(I68:Q68,{1,2,3,4})),IF(COUNT(I68:Q68)=3,SUM(LARGE(I68:Q68,{1,2,3})),IF(COUNT(I68:Q68)=2,SUM(LARGE(I68:Q68,{1,2})),IF(COUNT(I68:Q68)=1,SUM(LARGE(I68:Q68,{1})),0)))))</f>
        <v>0</v>
      </c>
      <c r="H68" s="150">
        <f t="shared" si="1"/>
        <v>0</v>
      </c>
      <c r="I68" s="71"/>
      <c r="J68" s="71"/>
      <c r="K68" s="71"/>
      <c r="L68" s="71"/>
      <c r="M68" s="71"/>
      <c r="N68" s="71"/>
      <c r="O68" s="71"/>
      <c r="P68" s="71"/>
      <c r="Q68" s="163"/>
    </row>
    <row r="69" spans="2:17" ht="12" x14ac:dyDescent="0.2">
      <c r="B69" s="69"/>
      <c r="C69" s="63"/>
      <c r="D69" s="125"/>
      <c r="E69" s="148" t="str">
        <f>IFERROR(VLOOKUP(D69,BD!$B:$D,2,FALSE),"")</f>
        <v/>
      </c>
      <c r="F69" s="165" t="str">
        <f>IFERROR(VLOOKUP(D69,BD!$B:$D,3,FALSE),"")</f>
        <v/>
      </c>
      <c r="G69" s="149">
        <f>IF(COUNT(I69:Q69)&gt;=5,SUM(LARGE(I69:Q69,{1,2,3,4,5})),IF(COUNT(I69:Q69)=4,SUM(LARGE(I69:Q69,{1,2,3,4})),IF(COUNT(I69:Q69)=3,SUM(LARGE(I69:Q69,{1,2,3})),IF(COUNT(I69:Q69)=2,SUM(LARGE(I69:Q69,{1,2})),IF(COUNT(I69:Q69)=1,SUM(LARGE(I69:Q69,{1})),0)))))</f>
        <v>0</v>
      </c>
      <c r="H69" s="150">
        <f t="shared" si="1"/>
        <v>0</v>
      </c>
      <c r="I69" s="71"/>
      <c r="J69" s="71"/>
      <c r="K69" s="71"/>
      <c r="L69" s="71"/>
      <c r="M69" s="71"/>
      <c r="N69" s="71"/>
      <c r="O69" s="71"/>
      <c r="P69" s="71"/>
      <c r="Q69" s="163"/>
    </row>
    <row r="70" spans="2:17" x14ac:dyDescent="0.2">
      <c r="B70" s="72"/>
      <c r="C70" s="73"/>
      <c r="D70" s="73"/>
      <c r="E70" s="75"/>
      <c r="F70" s="83"/>
      <c r="G70" s="74"/>
      <c r="H70" s="75"/>
      <c r="I70" s="74"/>
      <c r="J70" s="74"/>
      <c r="K70" s="74"/>
      <c r="L70" s="74"/>
      <c r="M70" s="74"/>
      <c r="N70" s="74"/>
      <c r="O70" s="74"/>
      <c r="P70" s="74"/>
      <c r="Q70" s="163"/>
    </row>
    <row r="71" spans="2:17" s="80" customFormat="1" x14ac:dyDescent="0.2">
      <c r="B71" s="76"/>
      <c r="C71" s="77"/>
      <c r="D71" s="78" t="str">
        <f>SM_S19!$D$41</f>
        <v>CONTAGEM DE SEMANAS</v>
      </c>
      <c r="E71" s="82"/>
      <c r="F71" s="83"/>
      <c r="G71" s="79"/>
      <c r="H71" s="79"/>
      <c r="I71" s="110">
        <f>SM_S19!I$41</f>
        <v>52</v>
      </c>
      <c r="J71" s="110">
        <f>SM_S19!J$41</f>
        <v>30</v>
      </c>
      <c r="K71" s="110">
        <f>SM_S19!K$41</f>
        <v>25</v>
      </c>
      <c r="L71" s="110">
        <f>SM_S19!L$41</f>
        <v>22</v>
      </c>
      <c r="M71" s="110">
        <f>SM_S19!M$41</f>
        <v>10</v>
      </c>
      <c r="N71" s="110"/>
      <c r="O71" s="110"/>
      <c r="P71" s="110"/>
      <c r="Q71" s="164"/>
    </row>
  </sheetData>
  <sheetProtection selectLockedCells="1" selectUnlockedCells="1"/>
  <sortState ref="D10:P47">
    <sortCondition descending="1" ref="G10:G47"/>
    <sortCondition descending="1" ref="H10:H47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D10:D69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71"/>
  <sheetViews>
    <sheetView showGridLines="0" topLeftCell="A16" zoomScaleNormal="100" zoomScaleSheetLayoutView="100" workbookViewId="0">
      <selection activeCell="I36" sqref="I36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19" width="8.28515625" style="49" customWidth="1"/>
    <col min="20" max="20" width="1.85546875" style="49" customWidth="1"/>
    <col min="21" max="16384" width="9.28515625" style="49"/>
  </cols>
  <sheetData>
    <row r="2" spans="2:20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</row>
    <row r="3" spans="2:20" ht="12" x14ac:dyDescent="0.2">
      <c r="B3" s="53" t="s">
        <v>23</v>
      </c>
      <c r="D3" s="8">
        <f>SM!D3</f>
        <v>43052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</row>
    <row r="4" spans="2:20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</row>
    <row r="5" spans="2:20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162"/>
    </row>
    <row r="6" spans="2:20" ht="12" customHeight="1" x14ac:dyDescent="0.2">
      <c r="B6" s="62"/>
      <c r="C6" s="222" t="s">
        <v>1</v>
      </c>
      <c r="D6" s="222" t="str">
        <f>DM_S19!D6</f>
        <v>ATLETA 1</v>
      </c>
      <c r="E6" s="232" t="str">
        <f>DM_S19!E6</f>
        <v>ATLETA 2</v>
      </c>
      <c r="F6" s="235" t="str">
        <f>DM_S19!F6</f>
        <v>ENT 1</v>
      </c>
      <c r="G6" s="218" t="str">
        <f>DM_S19!G6</f>
        <v>ENT 2</v>
      </c>
      <c r="H6" s="229" t="s">
        <v>42</v>
      </c>
      <c r="I6" s="229" t="s">
        <v>43</v>
      </c>
      <c r="J6" s="228" t="str">
        <f>DM_S19!J6</f>
        <v>TOTAL RK52</v>
      </c>
      <c r="K6" s="226" t="str">
        <f>DM_S19!K6</f>
        <v>Torneios</v>
      </c>
      <c r="L6" s="167" t="str">
        <f>DM!J6</f>
        <v>4o</v>
      </c>
      <c r="M6" s="167" t="str">
        <f>DM!K6</f>
        <v>1o</v>
      </c>
      <c r="N6" s="167" t="str">
        <f>DM!L6</f>
        <v>1o</v>
      </c>
      <c r="O6" s="167" t="str">
        <f>DM!M6</f>
        <v>2o</v>
      </c>
      <c r="P6" s="167" t="str">
        <f>DM!N6</f>
        <v>3o</v>
      </c>
      <c r="Q6" s="167" t="str">
        <f>DM!O6</f>
        <v>2o</v>
      </c>
      <c r="R6" s="167" t="str">
        <f>DM!P6</f>
        <v>4o</v>
      </c>
      <c r="S6" s="167" t="str">
        <f>DM!Q6</f>
        <v>1o</v>
      </c>
      <c r="T6" s="163"/>
    </row>
    <row r="7" spans="2:20" ht="12" x14ac:dyDescent="0.2">
      <c r="B7" s="62"/>
      <c r="C7" s="222"/>
      <c r="D7" s="222"/>
      <c r="E7" s="233"/>
      <c r="F7" s="236"/>
      <c r="G7" s="218"/>
      <c r="H7" s="230"/>
      <c r="I7" s="230"/>
      <c r="J7" s="228"/>
      <c r="K7" s="226"/>
      <c r="L7" s="12" t="str">
        <f>DM!J7</f>
        <v>EST</v>
      </c>
      <c r="M7" s="12" t="str">
        <f>DM!K7</f>
        <v>EST</v>
      </c>
      <c r="N7" s="12" t="str">
        <f>DM!L7</f>
        <v>M-CWB</v>
      </c>
      <c r="O7" s="12" t="str">
        <f>DM!M7</f>
        <v>EST</v>
      </c>
      <c r="P7" s="12" t="str">
        <f>DM!N7</f>
        <v>EST</v>
      </c>
      <c r="Q7" s="12" t="str">
        <f>DM!O7</f>
        <v>M-CWB</v>
      </c>
      <c r="R7" s="12" t="str">
        <f>DM!P7</f>
        <v>EST</v>
      </c>
      <c r="S7" s="12" t="str">
        <f>DM!Q7</f>
        <v>M-OES</v>
      </c>
      <c r="T7" s="163"/>
    </row>
    <row r="8" spans="2:20" ht="12" x14ac:dyDescent="0.2">
      <c r="B8" s="64"/>
      <c r="C8" s="222"/>
      <c r="D8" s="222"/>
      <c r="E8" s="234"/>
      <c r="F8" s="237"/>
      <c r="G8" s="218"/>
      <c r="H8" s="231"/>
      <c r="I8" s="231"/>
      <c r="J8" s="228"/>
      <c r="K8" s="226"/>
      <c r="L8" s="13">
        <f>DM!J8</f>
        <v>42689</v>
      </c>
      <c r="M8" s="13">
        <f>DM!K8</f>
        <v>42849</v>
      </c>
      <c r="N8" s="13">
        <f>DM!L8</f>
        <v>42884</v>
      </c>
      <c r="O8" s="13">
        <f>DM!M8</f>
        <v>42905</v>
      </c>
      <c r="P8" s="13">
        <f>DM!N8</f>
        <v>42988</v>
      </c>
      <c r="Q8" s="13">
        <f>DM!O8</f>
        <v>43017</v>
      </c>
      <c r="R8" s="13">
        <f>DM!P8</f>
        <v>43045</v>
      </c>
      <c r="S8" s="13">
        <f>DM!Q8</f>
        <v>43052</v>
      </c>
      <c r="T8" s="163"/>
    </row>
    <row r="9" spans="2:20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163"/>
    </row>
    <row r="10" spans="2:20" ht="12" x14ac:dyDescent="0.2">
      <c r="B10" s="69"/>
      <c r="C10" s="63">
        <v>1</v>
      </c>
      <c r="D10" s="126" t="s">
        <v>428</v>
      </c>
      <c r="E10" s="127" t="s">
        <v>395</v>
      </c>
      <c r="F10" s="148" t="str">
        <f>IFERROR(VLOOKUP(D10,BD!$B:$D,2,FALSE),"")</f>
        <v>SMCC</v>
      </c>
      <c r="G10" s="148" t="str">
        <f>IFERROR(VLOOKUP(E10,BD!$B:$D,2,FALSE),"")</f>
        <v>SMCC</v>
      </c>
      <c r="H10" s="165">
        <f>IFERROR(VLOOKUP(D10,BD!$B:$D,3,FALSE),"")</f>
        <v>38734</v>
      </c>
      <c r="I10" s="165">
        <f>IFERROR(VLOOKUP(E10,BD!$B:$D,3,FALSE),"")</f>
        <v>38786</v>
      </c>
      <c r="J10" s="149">
        <f>IF(COUNT(L10:T10)&gt;=5,SUM(LARGE(L10:T10,{1,2,3,4,5})),IF(COUNT(L10:T10)=4,SUM(LARGE(L10:T10,{1,2,3,4})),IF(COUNT(L10:T10)=3,SUM(LARGE(L10:T10,{1,2,3})),IF(COUNT(L10:T10)=2,SUM(LARGE(L10:T10,{1,2})),IF(COUNT(L10:T10)=1,SUM(LARGE(L10:T10,{1})),0)))))</f>
        <v>6160</v>
      </c>
      <c r="K10" s="150">
        <f t="shared" ref="K10:K49" si="0">COUNT(L10:T10)-COUNTIF(L10:T10,"=0")</f>
        <v>5</v>
      </c>
      <c r="L10" s="71"/>
      <c r="M10" s="71"/>
      <c r="N10" s="71">
        <v>800</v>
      </c>
      <c r="O10" s="71">
        <v>1360</v>
      </c>
      <c r="P10" s="71">
        <v>1600</v>
      </c>
      <c r="Q10" s="71">
        <v>800</v>
      </c>
      <c r="R10" s="71">
        <v>1600</v>
      </c>
      <c r="S10" s="71"/>
      <c r="T10" s="163"/>
    </row>
    <row r="11" spans="2:20" ht="12" x14ac:dyDescent="0.2">
      <c r="B11" s="69"/>
      <c r="C11" s="63">
        <v>2</v>
      </c>
      <c r="D11" s="126" t="s">
        <v>396</v>
      </c>
      <c r="E11" s="126" t="s">
        <v>320</v>
      </c>
      <c r="F11" s="148" t="str">
        <f>IFERROR(VLOOKUP(D11,BD!$B:$D,2,FALSE),"")</f>
        <v>ZARDO</v>
      </c>
      <c r="G11" s="148" t="str">
        <f>IFERROR(VLOOKUP(E11,BD!$B:$D,2,FALSE),"")</f>
        <v>ZARDO</v>
      </c>
      <c r="H11" s="165">
        <f>IFERROR(VLOOKUP(D11,BD!$B:$D,3,FALSE),"")</f>
        <v>38713</v>
      </c>
      <c r="I11" s="165">
        <f>IFERROR(VLOOKUP(E11,BD!$B:$D,3,FALSE),"")</f>
        <v>39327</v>
      </c>
      <c r="J11" s="149">
        <f>IF(COUNT(L11:T11)&gt;=5,SUM(LARGE(L11:T11,{1,2,3,4,5})),IF(COUNT(L11:T11)=4,SUM(LARGE(L11:T11,{1,2,3,4})),IF(COUNT(L11:T11)=3,SUM(LARGE(L11:T11,{1,2,3})),IF(COUNT(L11:T11)=2,SUM(LARGE(L11:T11,{1,2})),IF(COUNT(L11:T11)=1,SUM(LARGE(L11:T11,{1})),0)))))</f>
        <v>4680</v>
      </c>
      <c r="K11" s="150">
        <f t="shared" si="0"/>
        <v>6</v>
      </c>
      <c r="L11" s="71"/>
      <c r="M11" s="71">
        <v>1120</v>
      </c>
      <c r="N11" s="71">
        <v>680</v>
      </c>
      <c r="O11" s="71">
        <v>640</v>
      </c>
      <c r="P11" s="71">
        <v>1120</v>
      </c>
      <c r="Q11" s="71">
        <v>440</v>
      </c>
      <c r="R11" s="71">
        <v>1120</v>
      </c>
      <c r="S11" s="71"/>
      <c r="T11" s="163"/>
    </row>
    <row r="12" spans="2:20" ht="12" x14ac:dyDescent="0.2">
      <c r="B12" s="69"/>
      <c r="C12" s="190">
        <v>3</v>
      </c>
      <c r="D12" s="56" t="s">
        <v>431</v>
      </c>
      <c r="E12" s="70" t="s">
        <v>429</v>
      </c>
      <c r="F12" s="148" t="str">
        <f>IFERROR(VLOOKUP(D12,BD!$B:$D,2,FALSE),"")</f>
        <v>SMCC</v>
      </c>
      <c r="G12" s="148" t="str">
        <f>IFERROR(VLOOKUP(E12,BD!$B:$D,2,FALSE),"")</f>
        <v>SMCC</v>
      </c>
      <c r="H12" s="165">
        <f>IFERROR(VLOOKUP(D12,BD!$B:$D,3,FALSE),"")</f>
        <v>38951</v>
      </c>
      <c r="I12" s="165">
        <f>IFERROR(VLOOKUP(E12,BD!$B:$D,3,FALSE),"")</f>
        <v>38462</v>
      </c>
      <c r="J12" s="149">
        <f>IF(COUNT(L12:T12)&gt;=5,SUM(LARGE(L12:T12,{1,2,3,4,5})),IF(COUNT(L12:T12)=4,SUM(LARGE(L12:T12,{1,2,3,4})),IF(COUNT(L12:T12)=3,SUM(LARGE(L12:T12,{1,2,3})),IF(COUNT(L12:T12)=2,SUM(LARGE(L12:T12,{1,2})),IF(COUNT(L12:T12)=1,SUM(LARGE(L12:T12,{1})),0)))))</f>
        <v>3280</v>
      </c>
      <c r="K12" s="150">
        <f t="shared" si="0"/>
        <v>5</v>
      </c>
      <c r="L12" s="71"/>
      <c r="M12" s="71"/>
      <c r="N12" s="71">
        <v>560</v>
      </c>
      <c r="O12" s="71">
        <v>640</v>
      </c>
      <c r="P12" s="71">
        <v>640</v>
      </c>
      <c r="Q12" s="71">
        <v>560</v>
      </c>
      <c r="R12" s="71">
        <v>880</v>
      </c>
      <c r="S12" s="71"/>
      <c r="T12" s="163"/>
    </row>
    <row r="13" spans="2:20" ht="12" x14ac:dyDescent="0.2">
      <c r="B13" s="69"/>
      <c r="C13" s="190">
        <v>4</v>
      </c>
      <c r="D13" s="125" t="s">
        <v>543</v>
      </c>
      <c r="E13" s="70" t="s">
        <v>227</v>
      </c>
      <c r="F13" s="148" t="str">
        <f>IFERROR(VLOOKUP(D13,BD!$B:$D,2,FALSE),"")</f>
        <v>GRESFI</v>
      </c>
      <c r="G13" s="148" t="str">
        <f>IFERROR(VLOOKUP(E13,BD!$B:$D,2,FALSE),"")</f>
        <v>GRESFI</v>
      </c>
      <c r="H13" s="165">
        <f>IFERROR(VLOOKUP(D13,BD!$B:$D,3,FALSE),"")</f>
        <v>38394</v>
      </c>
      <c r="I13" s="165">
        <f>IFERROR(VLOOKUP(E13,BD!$B:$D,3,FALSE),"")</f>
        <v>38838</v>
      </c>
      <c r="J13" s="149">
        <f>IF(COUNT(L13:T13)&gt;=5,SUM(LARGE(L13:T13,{1,2,3,4,5})),IF(COUNT(L13:T13)=4,SUM(LARGE(L13:T13,{1,2,3,4})),IF(COUNT(L13:T13)=3,SUM(LARGE(L13:T13,{1,2,3})),IF(COUNT(L13:T13)=2,SUM(LARGE(L13:T13,{1,2})),IF(COUNT(L13:T13)=1,SUM(LARGE(L13:T13,{1})),0)))))</f>
        <v>2240</v>
      </c>
      <c r="K13" s="150">
        <f t="shared" si="0"/>
        <v>2</v>
      </c>
      <c r="L13" s="71"/>
      <c r="M13" s="71">
        <v>1120</v>
      </c>
      <c r="N13" s="71"/>
      <c r="O13" s="71"/>
      <c r="P13" s="71">
        <v>1120</v>
      </c>
      <c r="Q13" s="71"/>
      <c r="R13" s="71"/>
      <c r="S13" s="71"/>
      <c r="T13" s="163"/>
    </row>
    <row r="14" spans="2:20" ht="12" x14ac:dyDescent="0.2">
      <c r="B14" s="69"/>
      <c r="C14" s="190">
        <v>5</v>
      </c>
      <c r="D14" s="126" t="s">
        <v>432</v>
      </c>
      <c r="E14" s="70" t="s">
        <v>433</v>
      </c>
      <c r="F14" s="148" t="str">
        <f>IFERROR(VLOOKUP(D14,BD!$B:$D,2,FALSE),"")</f>
        <v>SMCC</v>
      </c>
      <c r="G14" s="148" t="str">
        <f>IFERROR(VLOOKUP(E14,BD!$B:$D,2,FALSE),"")</f>
        <v>SMCC</v>
      </c>
      <c r="H14" s="165">
        <f>IFERROR(VLOOKUP(D14,BD!$B:$D,3,FALSE),"")</f>
        <v>38885</v>
      </c>
      <c r="I14" s="165">
        <f>IFERROR(VLOOKUP(E14,BD!$B:$D,3,FALSE),"")</f>
        <v>38901</v>
      </c>
      <c r="J14" s="149">
        <f>IF(COUNT(L14:T14)&gt;=5,SUM(LARGE(L14:T14,{1,2,3,4,5})),IF(COUNT(L14:T14)=4,SUM(LARGE(L14:T14,{1,2,3,4})),IF(COUNT(L14:T14)=3,SUM(LARGE(L14:T14,{1,2,3})),IF(COUNT(L14:T14)=2,SUM(LARGE(L14:T14,{1,2})),IF(COUNT(L14:T14)=1,SUM(LARGE(L14:T14,{1})),0)))))</f>
        <v>2200</v>
      </c>
      <c r="K14" s="150">
        <f t="shared" si="0"/>
        <v>3</v>
      </c>
      <c r="L14" s="71"/>
      <c r="M14" s="71"/>
      <c r="N14" s="71"/>
      <c r="O14" s="71"/>
      <c r="P14" s="71">
        <v>640</v>
      </c>
      <c r="Q14" s="71">
        <v>440</v>
      </c>
      <c r="R14" s="71">
        <v>1120</v>
      </c>
      <c r="S14" s="71"/>
      <c r="T14" s="163"/>
    </row>
    <row r="15" spans="2:20" ht="12" x14ac:dyDescent="0.2">
      <c r="B15" s="69"/>
      <c r="C15" s="190">
        <v>6</v>
      </c>
      <c r="D15" s="126" t="s">
        <v>765</v>
      </c>
      <c r="E15" s="70" t="s">
        <v>751</v>
      </c>
      <c r="F15" s="148" t="str">
        <f>IFERROR(VLOOKUP(D15,BD!$B:$D,2,FALSE),"")</f>
        <v>SMCC</v>
      </c>
      <c r="G15" s="148" t="str">
        <f>IFERROR(VLOOKUP(E15,BD!$B:$D,2,FALSE),"")</f>
        <v>SMCC</v>
      </c>
      <c r="H15" s="165">
        <f>IFERROR(VLOOKUP(D15,BD!$B:$D,3,FALSE),"")</f>
        <v>38733</v>
      </c>
      <c r="I15" s="165">
        <f>IFERROR(VLOOKUP(E15,BD!$B:$D,3,FALSE),"")</f>
        <v>38744</v>
      </c>
      <c r="J15" s="149">
        <f>IF(COUNT(L15:T15)&gt;=5,SUM(LARGE(L15:T15,{1,2,3,4,5})),IF(COUNT(L15:T15)=4,SUM(LARGE(L15:T15,{1,2,3,4})),IF(COUNT(L15:T15)=3,SUM(LARGE(L15:T15,{1,2,3})),IF(COUNT(L15:T15)=2,SUM(LARGE(L15:T15,{1,2})),IF(COUNT(L15:T15)=1,SUM(LARGE(L15:T15,{1})),0)))))</f>
        <v>1800</v>
      </c>
      <c r="K15" s="150">
        <f t="shared" si="0"/>
        <v>2</v>
      </c>
      <c r="L15" s="71"/>
      <c r="M15" s="71"/>
      <c r="N15" s="71"/>
      <c r="O15" s="71"/>
      <c r="P15" s="71"/>
      <c r="Q15" s="71">
        <v>440</v>
      </c>
      <c r="R15" s="71">
        <v>1360</v>
      </c>
      <c r="S15" s="71"/>
      <c r="T15" s="163"/>
    </row>
    <row r="16" spans="2:20" ht="12" x14ac:dyDescent="0.2">
      <c r="B16" s="69"/>
      <c r="C16" s="190">
        <v>7</v>
      </c>
      <c r="D16" s="70" t="s">
        <v>314</v>
      </c>
      <c r="E16" s="126" t="s">
        <v>317</v>
      </c>
      <c r="F16" s="148" t="str">
        <f>IFERROR(VLOOKUP(D16,BD!$B:$D,2,FALSE),"")</f>
        <v>ASSVP</v>
      </c>
      <c r="G16" s="148" t="str">
        <f>IFERROR(VLOOKUP(E16,BD!$B:$D,2,FALSE),"")</f>
        <v>ASSVP</v>
      </c>
      <c r="H16" s="165">
        <f>IFERROR(VLOOKUP(D16,BD!$B:$D,3,FALSE),"")</f>
        <v>38873</v>
      </c>
      <c r="I16" s="165">
        <f>IFERROR(VLOOKUP(E16,BD!$B:$D,3,FALSE),"")</f>
        <v>38854</v>
      </c>
      <c r="J16" s="149">
        <f>IF(COUNT(L16:T16)&gt;=5,SUM(LARGE(L16:T16,{1,2,3,4,5})),IF(COUNT(L16:T16)=4,SUM(LARGE(L16:T16,{1,2,3,4})),IF(COUNT(L16:T16)=3,SUM(LARGE(L16:T16,{1,2,3})),IF(COUNT(L16:T16)=2,SUM(LARGE(L16:T16,{1,2})),IF(COUNT(L16:T16)=1,SUM(LARGE(L16:T16,{1})),0)))))</f>
        <v>1600</v>
      </c>
      <c r="K16" s="150">
        <f t="shared" si="0"/>
        <v>1</v>
      </c>
      <c r="L16" s="71"/>
      <c r="M16" s="71">
        <v>1600</v>
      </c>
      <c r="N16" s="71"/>
      <c r="O16" s="71"/>
      <c r="P16" s="71"/>
      <c r="Q16" s="71"/>
      <c r="R16" s="71"/>
      <c r="S16" s="71"/>
      <c r="T16" s="163"/>
    </row>
    <row r="17" spans="2:20" ht="12" x14ac:dyDescent="0.2">
      <c r="B17" s="69"/>
      <c r="C17" s="190"/>
      <c r="D17" s="70" t="s">
        <v>394</v>
      </c>
      <c r="E17" s="70" t="s">
        <v>801</v>
      </c>
      <c r="F17" s="148" t="str">
        <f>IFERROR(VLOOKUP(D17,BD!$B:$D,2,FALSE),"")</f>
        <v>REALEZA</v>
      </c>
      <c r="G17" s="148" t="str">
        <f>IFERROR(VLOOKUP(E17,BD!$B:$D,2,FALSE),"")</f>
        <v>ZARDO</v>
      </c>
      <c r="H17" s="165">
        <f>IFERROR(VLOOKUP(D17,BD!$B:$D,3,FALSE),"")</f>
        <v>38388</v>
      </c>
      <c r="I17" s="165">
        <f>IFERROR(VLOOKUP(E17,BD!$B:$D,3,FALSE),"")</f>
        <v>38642</v>
      </c>
      <c r="J17" s="149">
        <f>IF(COUNT(L17:T17)&gt;=5,SUM(LARGE(L17:T17,{1,2,3,4,5})),IF(COUNT(L17:T17)=4,SUM(LARGE(L17:T17,{1,2,3,4})),IF(COUNT(L17:T17)=3,SUM(LARGE(L17:T17,{1,2,3})),IF(COUNT(L17:T17)=2,SUM(LARGE(L17:T17,{1,2})),IF(COUNT(L17:T17)=1,SUM(LARGE(L17:T17,{1})),0)))))</f>
        <v>1600</v>
      </c>
      <c r="K17" s="150">
        <f t="shared" si="0"/>
        <v>1</v>
      </c>
      <c r="L17" s="71"/>
      <c r="M17" s="71"/>
      <c r="N17" s="71"/>
      <c r="O17" s="71">
        <v>1600</v>
      </c>
      <c r="P17" s="71"/>
      <c r="Q17" s="71"/>
      <c r="R17" s="71"/>
      <c r="S17" s="71"/>
      <c r="T17" s="163"/>
    </row>
    <row r="18" spans="2:20" ht="12" x14ac:dyDescent="0.2">
      <c r="B18" s="69"/>
      <c r="C18" s="190">
        <v>9</v>
      </c>
      <c r="D18" s="70" t="s">
        <v>315</v>
      </c>
      <c r="E18" s="70" t="s">
        <v>468</v>
      </c>
      <c r="F18" s="148" t="str">
        <f>IFERROR(VLOOKUP(D18,BD!$B:$D,2,FALSE),"")</f>
        <v>ZARDO</v>
      </c>
      <c r="G18" s="148" t="str">
        <f>IFERROR(VLOOKUP(E18,BD!$B:$D,2,FALSE),"")</f>
        <v>ZARDO</v>
      </c>
      <c r="H18" s="165">
        <f>IFERROR(VLOOKUP(D18,BD!$B:$D,3,FALSE),"")</f>
        <v>39020</v>
      </c>
      <c r="I18" s="165">
        <f>IFERROR(VLOOKUP(E18,BD!$B:$D,3,FALSE),"")</f>
        <v>38356</v>
      </c>
      <c r="J18" s="149">
        <f>IF(COUNT(L18:T18)&gt;=5,SUM(LARGE(L18:T18,{1,2,3,4,5})),IF(COUNT(L18:T18)=4,SUM(LARGE(L18:T18,{1,2,3,4})),IF(COUNT(L18:T18)=3,SUM(LARGE(L18:T18,{1,2,3})),IF(COUNT(L18:T18)=2,SUM(LARGE(L18:T18,{1,2})),IF(COUNT(L18:T18)=1,SUM(LARGE(L18:T18,{1})),0)))))</f>
        <v>1560</v>
      </c>
      <c r="K18" s="150">
        <f t="shared" si="0"/>
        <v>2</v>
      </c>
      <c r="L18" s="71"/>
      <c r="M18" s="71"/>
      <c r="N18" s="71">
        <v>440</v>
      </c>
      <c r="O18" s="71">
        <v>1120</v>
      </c>
      <c r="P18" s="71"/>
      <c r="Q18" s="71"/>
      <c r="R18" s="71"/>
      <c r="S18" s="71"/>
      <c r="T18" s="163"/>
    </row>
    <row r="19" spans="2:20" ht="12" x14ac:dyDescent="0.2">
      <c r="B19" s="69"/>
      <c r="C19" s="190"/>
      <c r="D19" s="70" t="s">
        <v>844</v>
      </c>
      <c r="E19" s="125" t="s">
        <v>317</v>
      </c>
      <c r="F19" s="148" t="str">
        <f>IFERROR(VLOOKUP(D19,BD!$B:$D,2,FALSE),"")</f>
        <v>ASSVP</v>
      </c>
      <c r="G19" s="148" t="str">
        <f>IFERROR(VLOOKUP(E19,BD!$B:$D,2,FALSE),"")</f>
        <v>ASSVP</v>
      </c>
      <c r="H19" s="165">
        <f>IFERROR(VLOOKUP(D19,BD!$B:$D,3,FALSE),"")</f>
        <v>0</v>
      </c>
      <c r="I19" s="165">
        <f>IFERROR(VLOOKUP(E19,BD!$B:$D,3,FALSE),"")</f>
        <v>38854</v>
      </c>
      <c r="J19" s="149">
        <f>IF(COUNT(L19:T19)&gt;=5,SUM(LARGE(L19:T19,{1,2,3,4,5})),IF(COUNT(L19:T19)=4,SUM(LARGE(L19:T19,{1,2,3,4})),IF(COUNT(L19:T19)=3,SUM(LARGE(L19:T19,{1,2,3})),IF(COUNT(L19:T19)=2,SUM(LARGE(L19:T19,{1,2})),IF(COUNT(L19:T19)=1,SUM(LARGE(L19:T19,{1})),0)))))</f>
        <v>1560</v>
      </c>
      <c r="K19" s="150">
        <f t="shared" si="0"/>
        <v>2</v>
      </c>
      <c r="L19" s="71"/>
      <c r="M19" s="71"/>
      <c r="N19" s="71"/>
      <c r="O19" s="71"/>
      <c r="P19" s="71"/>
      <c r="Q19" s="71"/>
      <c r="R19" s="71">
        <v>880</v>
      </c>
      <c r="S19" s="71">
        <v>680</v>
      </c>
      <c r="T19" s="163"/>
    </row>
    <row r="20" spans="2:20" ht="12" x14ac:dyDescent="0.2">
      <c r="B20" s="69"/>
      <c r="C20" s="190">
        <v>11</v>
      </c>
      <c r="D20" s="70" t="s">
        <v>812</v>
      </c>
      <c r="E20" s="70" t="s">
        <v>813</v>
      </c>
      <c r="F20" s="148" t="str">
        <f>IFERROR(VLOOKUP(D20,BD!$B:$D,2,FALSE),"")</f>
        <v>ZARDO</v>
      </c>
      <c r="G20" s="148" t="str">
        <f>IFERROR(VLOOKUP(E20,BD!$B:$D,2,FALSE),"")</f>
        <v>ZARDO</v>
      </c>
      <c r="H20" s="165">
        <f>IFERROR(VLOOKUP(D20,BD!$B:$D,3,FALSE),"")</f>
        <v>38482</v>
      </c>
      <c r="I20" s="165">
        <f>IFERROR(VLOOKUP(E20,BD!$B:$D,3,FALSE),"")</f>
        <v>38576</v>
      </c>
      <c r="J20" s="149">
        <f>IF(COUNT(L20:T20)&gt;=5,SUM(LARGE(L20:T20,{1,2,3,4,5})),IF(COUNT(L20:T20)=4,SUM(LARGE(L20:T20,{1,2,3,4})),IF(COUNT(L20:T20)=3,SUM(LARGE(L20:T20,{1,2,3})),IF(COUNT(L20:T20)=2,SUM(LARGE(L20:T20,{1,2})),IF(COUNT(L20:T20)=1,SUM(LARGE(L20:T20,{1})),0)))))</f>
        <v>1520</v>
      </c>
      <c r="K20" s="150">
        <f t="shared" si="0"/>
        <v>2</v>
      </c>
      <c r="L20" s="71"/>
      <c r="M20" s="71"/>
      <c r="N20" s="71"/>
      <c r="O20" s="71">
        <v>640</v>
      </c>
      <c r="P20" s="71"/>
      <c r="Q20" s="71"/>
      <c r="R20" s="71">
        <v>880</v>
      </c>
      <c r="S20" s="71"/>
      <c r="T20" s="163"/>
    </row>
    <row r="21" spans="2:20" ht="12" x14ac:dyDescent="0.2">
      <c r="B21" s="69"/>
      <c r="C21" s="190"/>
      <c r="D21" s="125" t="s">
        <v>535</v>
      </c>
      <c r="E21" s="129" t="s">
        <v>777</v>
      </c>
      <c r="F21" s="148" t="str">
        <f>IFERROR(VLOOKUP(D21,BD!$B:$D,2,FALSE),"")</f>
        <v>PIAMARTA</v>
      </c>
      <c r="G21" s="148" t="str">
        <f>IFERROR(VLOOKUP(E21,BD!$B:$D,2,FALSE),"")</f>
        <v>PIAMARTA</v>
      </c>
      <c r="H21" s="165">
        <f>IFERROR(VLOOKUP(D21,BD!$B:$D,3,FALSE),"")</f>
        <v>38608</v>
      </c>
      <c r="I21" s="165">
        <f>IFERROR(VLOOKUP(E21,BD!$B:$D,3,FALSE),"")</f>
        <v>38880</v>
      </c>
      <c r="J21" s="149">
        <f>IF(COUNT(L21:T21)&gt;=5,SUM(LARGE(L21:T21,{1,2,3,4,5})),IF(COUNT(L21:T21)=4,SUM(LARGE(L21:T21,{1,2,3,4})),IF(COUNT(L21:T21)=3,SUM(LARGE(L21:T21,{1,2,3})),IF(COUNT(L21:T21)=2,SUM(LARGE(L21:T21,{1,2})),IF(COUNT(L21:T21)=1,SUM(LARGE(L21:T21,{1})),0)))))</f>
        <v>1520</v>
      </c>
      <c r="K21" s="150">
        <f t="shared" si="0"/>
        <v>2</v>
      </c>
      <c r="L21" s="71"/>
      <c r="M21" s="71">
        <v>880</v>
      </c>
      <c r="N21" s="71"/>
      <c r="O21" s="71">
        <v>640</v>
      </c>
      <c r="P21" s="71"/>
      <c r="Q21" s="71"/>
      <c r="R21" s="71"/>
      <c r="S21" s="71"/>
      <c r="T21" s="163"/>
    </row>
    <row r="22" spans="2:20" ht="12" x14ac:dyDescent="0.2">
      <c r="B22" s="69"/>
      <c r="C22" s="190">
        <v>13</v>
      </c>
      <c r="D22" s="70" t="s">
        <v>172</v>
      </c>
      <c r="E22" s="70" t="s">
        <v>610</v>
      </c>
      <c r="F22" s="148" t="str">
        <f>IFERROR(VLOOKUP(D22,BD!$B:$D,2,FALSE),"")</f>
        <v>ASSVP</v>
      </c>
      <c r="G22" s="148" t="str">
        <f>IFERROR(VLOOKUP(E22,BD!$B:$D,2,FALSE),"")</f>
        <v>ASSVP</v>
      </c>
      <c r="H22" s="165">
        <f>IFERROR(VLOOKUP(D22,BD!$B:$D,3,FALSE),"")</f>
        <v>39083</v>
      </c>
      <c r="I22" s="165">
        <f>IFERROR(VLOOKUP(E22,BD!$B:$D,3,FALSE),"")</f>
        <v>39059</v>
      </c>
      <c r="J22" s="149">
        <f>IF(COUNT(L22:T22)&gt;=5,SUM(LARGE(L22:T22,{1,2,3,4,5})),IF(COUNT(L22:T22)=4,SUM(LARGE(L22:T22,{1,2,3,4})),IF(COUNT(L22:T22)=3,SUM(LARGE(L22:T22,{1,2,3})),IF(COUNT(L22:T22)=2,SUM(LARGE(L22:T22,{1,2})),IF(COUNT(L22:T22)=1,SUM(LARGE(L22:T22,{1})),0)))))</f>
        <v>1360</v>
      </c>
      <c r="K22" s="150">
        <f t="shared" si="0"/>
        <v>1</v>
      </c>
      <c r="L22" s="71"/>
      <c r="M22" s="71">
        <v>1360</v>
      </c>
      <c r="N22" s="71"/>
      <c r="O22" s="71"/>
      <c r="P22" s="71"/>
      <c r="Q22" s="71"/>
      <c r="R22" s="71"/>
      <c r="S22" s="71"/>
      <c r="T22" s="163"/>
    </row>
    <row r="23" spans="2:20" ht="12" x14ac:dyDescent="0.2">
      <c r="B23" s="69"/>
      <c r="C23" s="190"/>
      <c r="D23" s="126" t="s">
        <v>172</v>
      </c>
      <c r="E23" s="70" t="s">
        <v>317</v>
      </c>
      <c r="F23" s="148" t="str">
        <f>IFERROR(VLOOKUP(D23,BD!$B:$D,2,FALSE),"")</f>
        <v>ASSVP</v>
      </c>
      <c r="G23" s="148" t="str">
        <f>IFERROR(VLOOKUP(E23,BD!$B:$D,2,FALSE),"")</f>
        <v>ASSVP</v>
      </c>
      <c r="H23" s="165">
        <f>IFERROR(VLOOKUP(D23,BD!$B:$D,3,FALSE),"")</f>
        <v>39083</v>
      </c>
      <c r="I23" s="165">
        <f>IFERROR(VLOOKUP(E23,BD!$B:$D,3,FALSE),"")</f>
        <v>38854</v>
      </c>
      <c r="J23" s="149">
        <f>IF(COUNT(L23:T23)&gt;=5,SUM(LARGE(L23:T23,{1,2,3,4,5})),IF(COUNT(L23:T23)=4,SUM(LARGE(L23:T23,{1,2,3,4})),IF(COUNT(L23:T23)=3,SUM(LARGE(L23:T23,{1,2,3})),IF(COUNT(L23:T23)=2,SUM(LARGE(L23:T23,{1,2})),IF(COUNT(L23:T23)=1,SUM(LARGE(L23:T23,{1})),0)))))</f>
        <v>1360</v>
      </c>
      <c r="K23" s="150">
        <f t="shared" si="0"/>
        <v>1</v>
      </c>
      <c r="L23" s="71"/>
      <c r="M23" s="71"/>
      <c r="N23" s="71"/>
      <c r="O23" s="71"/>
      <c r="P23" s="71">
        <v>1360</v>
      </c>
      <c r="Q23" s="71"/>
      <c r="R23" s="71"/>
      <c r="S23" s="71"/>
      <c r="T23" s="163"/>
    </row>
    <row r="24" spans="2:20" ht="12" x14ac:dyDescent="0.2">
      <c r="B24" s="69"/>
      <c r="C24" s="190">
        <v>15</v>
      </c>
      <c r="D24" s="70" t="s">
        <v>764</v>
      </c>
      <c r="E24" s="70" t="s">
        <v>712</v>
      </c>
      <c r="F24" s="148" t="str">
        <f>IFERROR(VLOOKUP(D24,BD!$B:$D,2,FALSE),"")</f>
        <v>SMCC</v>
      </c>
      <c r="G24" s="148" t="str">
        <f>IFERROR(VLOOKUP(E24,BD!$B:$D,2,FALSE),"")</f>
        <v>SMCC</v>
      </c>
      <c r="H24" s="165">
        <f>IFERROR(VLOOKUP(D24,BD!$B:$D,3,FALSE),"")</f>
        <v>38487</v>
      </c>
      <c r="I24" s="165">
        <f>IFERROR(VLOOKUP(E24,BD!$B:$D,3,FALSE),"")</f>
        <v>38722</v>
      </c>
      <c r="J24" s="149">
        <f>IF(COUNT(L24:T24)&gt;=5,SUM(LARGE(L24:T24,{1,2,3,4,5})),IF(COUNT(L24:T24)=4,SUM(LARGE(L24:T24,{1,2,3,4})),IF(COUNT(L24:T24)=3,SUM(LARGE(L24:T24,{1,2,3})),IF(COUNT(L24:T24)=2,SUM(LARGE(L24:T24,{1,2})),IF(COUNT(L24:T24)=1,SUM(LARGE(L24:T24,{1})),0)))))</f>
        <v>1320</v>
      </c>
      <c r="K24" s="150">
        <f t="shared" si="0"/>
        <v>2</v>
      </c>
      <c r="L24" s="71"/>
      <c r="M24" s="71"/>
      <c r="N24" s="71"/>
      <c r="O24" s="71"/>
      <c r="P24" s="71"/>
      <c r="Q24" s="71">
        <v>440</v>
      </c>
      <c r="R24" s="71">
        <v>880</v>
      </c>
      <c r="S24" s="71"/>
      <c r="T24" s="163"/>
    </row>
    <row r="25" spans="2:20" ht="12" x14ac:dyDescent="0.2">
      <c r="B25" s="69"/>
      <c r="C25" s="190">
        <v>16</v>
      </c>
      <c r="D25" s="126" t="s">
        <v>539</v>
      </c>
      <c r="E25" s="70" t="s">
        <v>542</v>
      </c>
      <c r="F25" s="148" t="str">
        <f>IFERROR(VLOOKUP(D25,BD!$B:$D,2,FALSE),"")</f>
        <v>ABB</v>
      </c>
      <c r="G25" s="148" t="str">
        <f>IFERROR(VLOOKUP(E25,BD!$B:$D,2,FALSE),"")</f>
        <v>ABB</v>
      </c>
      <c r="H25" s="165">
        <f>IFERROR(VLOOKUP(D25,BD!$B:$D,3,FALSE),"")</f>
        <v>38449</v>
      </c>
      <c r="I25" s="165">
        <f>IFERROR(VLOOKUP(E25,BD!$B:$D,3,FALSE),"")</f>
        <v>38456</v>
      </c>
      <c r="J25" s="149">
        <f>IF(COUNT(L25:T25)&gt;=5,SUM(LARGE(L25:T25,{1,2,3,4,5})),IF(COUNT(L25:T25)=4,SUM(LARGE(L25:T25,{1,2,3,4})),IF(COUNT(L25:T25)=3,SUM(LARGE(L25:T25,{1,2,3})),IF(COUNT(L25:T25)=2,SUM(LARGE(L25:T25,{1,2})),IF(COUNT(L25:T25)=1,SUM(LARGE(L25:T25,{1})),0)))))</f>
        <v>1120</v>
      </c>
      <c r="K25" s="150">
        <f t="shared" si="0"/>
        <v>1</v>
      </c>
      <c r="L25" s="71"/>
      <c r="M25" s="71"/>
      <c r="N25" s="71"/>
      <c r="O25" s="71">
        <v>1120</v>
      </c>
      <c r="P25" s="71"/>
      <c r="Q25" s="71"/>
      <c r="R25" s="71"/>
      <c r="S25" s="71"/>
      <c r="T25" s="163"/>
    </row>
    <row r="26" spans="2:20" ht="12" x14ac:dyDescent="0.2">
      <c r="B26" s="69"/>
      <c r="C26" s="190">
        <v>17</v>
      </c>
      <c r="D26" s="126" t="s">
        <v>544</v>
      </c>
      <c r="E26" s="70" t="s">
        <v>541</v>
      </c>
      <c r="F26" s="148" t="str">
        <f>IFERROR(VLOOKUP(D26,BD!$B:$D,2,FALSE),"")</f>
        <v>ABB</v>
      </c>
      <c r="G26" s="148" t="str">
        <f>IFERROR(VLOOKUP(E26,BD!$B:$D,2,FALSE),"")</f>
        <v>ABB</v>
      </c>
      <c r="H26" s="165">
        <f>IFERROR(VLOOKUP(D26,BD!$B:$D,3,FALSE),"")</f>
        <v>38833</v>
      </c>
      <c r="I26" s="165">
        <f>IFERROR(VLOOKUP(E26,BD!$B:$D,3,FALSE),"")</f>
        <v>38806</v>
      </c>
      <c r="J26" s="149">
        <f>IF(COUNT(L26:T26)&gt;=5,SUM(LARGE(L26:T26,{1,2,3,4,5})),IF(COUNT(L26:T26)=4,SUM(LARGE(L26:T26,{1,2,3,4})),IF(COUNT(L26:T26)=3,SUM(LARGE(L26:T26,{1,2,3})),IF(COUNT(L26:T26)=2,SUM(LARGE(L26:T26,{1,2})),IF(COUNT(L26:T26)=1,SUM(LARGE(L26:T26,{1})),0)))))</f>
        <v>880</v>
      </c>
      <c r="K26" s="150">
        <f t="shared" si="0"/>
        <v>1</v>
      </c>
      <c r="L26" s="71"/>
      <c r="M26" s="71"/>
      <c r="N26" s="71"/>
      <c r="O26" s="71">
        <v>880</v>
      </c>
      <c r="P26" s="71"/>
      <c r="Q26" s="71"/>
      <c r="R26" s="71"/>
      <c r="S26" s="71"/>
      <c r="T26" s="163"/>
    </row>
    <row r="27" spans="2:20" ht="12" x14ac:dyDescent="0.2">
      <c r="B27" s="69"/>
      <c r="C27" s="190"/>
      <c r="D27" s="129" t="s">
        <v>545</v>
      </c>
      <c r="E27" s="125" t="s">
        <v>537</v>
      </c>
      <c r="F27" s="243" t="s">
        <v>354</v>
      </c>
      <c r="G27" s="243" t="s">
        <v>354</v>
      </c>
      <c r="H27" s="165">
        <f>IFERROR(VLOOKUP(D27,BD!$B:$D,3,FALSE),"")</f>
        <v>38987</v>
      </c>
      <c r="I27" s="165">
        <f>IFERROR(VLOOKUP(E27,BD!$B:$D,3,FALSE),"")</f>
        <v>38498</v>
      </c>
      <c r="J27" s="149">
        <f>IF(COUNT(L27:T27)&gt;=5,SUM(LARGE(L27:T27,{1,2,3,4,5})),IF(COUNT(L27:T27)=4,SUM(LARGE(L27:T27,{1,2,3,4})),IF(COUNT(L27:T27)=3,SUM(LARGE(L27:T27,{1,2,3})),IF(COUNT(L27:T27)=2,SUM(LARGE(L27:T27,{1,2})),IF(COUNT(L27:T27)=1,SUM(LARGE(L27:T27,{1})),0)))))</f>
        <v>880</v>
      </c>
      <c r="K27" s="150">
        <f t="shared" si="0"/>
        <v>1</v>
      </c>
      <c r="L27" s="71"/>
      <c r="M27" s="71">
        <v>880</v>
      </c>
      <c r="N27" s="71"/>
      <c r="O27" s="71"/>
      <c r="P27" s="71"/>
      <c r="Q27" s="71"/>
      <c r="R27" s="71"/>
      <c r="S27" s="71"/>
      <c r="T27" s="163"/>
    </row>
    <row r="28" spans="2:20" ht="12" x14ac:dyDescent="0.2">
      <c r="B28" s="69"/>
      <c r="C28" s="190"/>
      <c r="D28" s="129" t="s">
        <v>536</v>
      </c>
      <c r="E28" s="125" t="s">
        <v>553</v>
      </c>
      <c r="F28" s="148" t="str">
        <f>IFERROR(VLOOKUP(D28,BD!$B:$D,2,FALSE),"")</f>
        <v>PIAMARTA</v>
      </c>
      <c r="G28" s="148" t="str">
        <f>IFERROR(VLOOKUP(E28,BD!$B:$D,2,FALSE),"")</f>
        <v>PIAMARTA</v>
      </c>
      <c r="H28" s="165">
        <f>IFERROR(VLOOKUP(D28,BD!$B:$D,3,FALSE),"")</f>
        <v>38749</v>
      </c>
      <c r="I28" s="165">
        <f>IFERROR(VLOOKUP(E28,BD!$B:$D,3,FALSE),"")</f>
        <v>38975</v>
      </c>
      <c r="J28" s="149">
        <f>IF(COUNT(L28:T28)&gt;=5,SUM(LARGE(L28:T28,{1,2,3,4,5})),IF(COUNT(L28:T28)=4,SUM(LARGE(L28:T28,{1,2,3,4})),IF(COUNT(L28:T28)=3,SUM(LARGE(L28:T28,{1,2,3})),IF(COUNT(L28:T28)=2,SUM(LARGE(L28:T28,{1,2})),IF(COUNT(L28:T28)=1,SUM(LARGE(L28:T28,{1})),0)))))</f>
        <v>880</v>
      </c>
      <c r="K28" s="150">
        <f t="shared" si="0"/>
        <v>1</v>
      </c>
      <c r="L28" s="71"/>
      <c r="M28" s="71">
        <v>880</v>
      </c>
      <c r="N28" s="71"/>
      <c r="O28" s="71"/>
      <c r="P28" s="71"/>
      <c r="Q28" s="71"/>
      <c r="R28" s="71"/>
      <c r="S28" s="71"/>
      <c r="T28" s="163"/>
    </row>
    <row r="29" spans="2:20" ht="12" x14ac:dyDescent="0.2">
      <c r="B29" s="69"/>
      <c r="C29" s="190"/>
      <c r="D29" s="129" t="s">
        <v>546</v>
      </c>
      <c r="E29" s="125" t="s">
        <v>562</v>
      </c>
      <c r="F29" s="148" t="str">
        <f>IFERROR(VLOOKUP(D29,BD!$B:$D,2,FALSE),"")</f>
        <v>PALOTINA</v>
      </c>
      <c r="G29" s="148" t="str">
        <f>IFERROR(VLOOKUP(E29,BD!$B:$D,2,FALSE),"")</f>
        <v>PALOTINA</v>
      </c>
      <c r="H29" s="165">
        <f>IFERROR(VLOOKUP(D29,BD!$B:$D,3,FALSE),"")</f>
        <v>38511</v>
      </c>
      <c r="I29" s="165">
        <f>IFERROR(VLOOKUP(E29,BD!$B:$D,3,FALSE),"")</f>
        <v>38872</v>
      </c>
      <c r="J29" s="149">
        <f>IF(COUNT(L29:T29)&gt;=5,SUM(LARGE(L29:T29,{1,2,3,4,5})),IF(COUNT(L29:T29)=4,SUM(LARGE(L29:T29,{1,2,3,4})),IF(COUNT(L29:T29)=3,SUM(LARGE(L29:T29,{1,2,3})),IF(COUNT(L29:T29)=2,SUM(LARGE(L29:T29,{1,2})),IF(COUNT(L29:T29)=1,SUM(LARGE(L29:T29,{1})),0)))))</f>
        <v>880</v>
      </c>
      <c r="K29" s="150">
        <f t="shared" si="0"/>
        <v>1</v>
      </c>
      <c r="L29" s="71">
        <v>880</v>
      </c>
      <c r="M29" s="71"/>
      <c r="N29" s="71"/>
      <c r="O29" s="71"/>
      <c r="P29" s="71"/>
      <c r="Q29" s="71"/>
      <c r="R29" s="71"/>
      <c r="S29" s="71"/>
      <c r="T29" s="163"/>
    </row>
    <row r="30" spans="2:20" ht="12" x14ac:dyDescent="0.2">
      <c r="B30" s="69"/>
      <c r="C30" s="190"/>
      <c r="D30" s="126" t="s">
        <v>692</v>
      </c>
      <c r="E30" s="126" t="s">
        <v>712</v>
      </c>
      <c r="F30" s="148" t="str">
        <f>IFERROR(VLOOKUP(D30,BD!$B:$D,2,FALSE),"")</f>
        <v>SMCC</v>
      </c>
      <c r="G30" s="148" t="str">
        <f>IFERROR(VLOOKUP(E30,BD!$B:$D,2,FALSE),"")</f>
        <v>SMCC</v>
      </c>
      <c r="H30" s="165">
        <f>IFERROR(VLOOKUP(D30,BD!$B:$D,3,FALSE),"")</f>
        <v>0</v>
      </c>
      <c r="I30" s="165">
        <f>IFERROR(VLOOKUP(E30,BD!$B:$D,3,FALSE),"")</f>
        <v>38722</v>
      </c>
      <c r="J30" s="149">
        <f>IF(COUNT(L30:T30)&gt;=5,SUM(LARGE(L30:T30,{1,2,3,4,5})),IF(COUNT(L30:T30)=4,SUM(LARGE(L30:T30,{1,2,3,4})),IF(COUNT(L30:T30)=3,SUM(LARGE(L30:T30,{1,2,3})),IF(COUNT(L30:T30)=2,SUM(LARGE(L30:T30,{1,2})),IF(COUNT(L30:T30)=1,SUM(LARGE(L30:T30,{1})),0)))))</f>
        <v>880</v>
      </c>
      <c r="K30" s="150">
        <f t="shared" si="0"/>
        <v>1</v>
      </c>
      <c r="L30" s="71"/>
      <c r="M30" s="71"/>
      <c r="N30" s="71"/>
      <c r="O30" s="71"/>
      <c r="P30" s="71">
        <v>880</v>
      </c>
      <c r="Q30" s="71"/>
      <c r="R30" s="71"/>
      <c r="S30" s="71"/>
      <c r="T30" s="163"/>
    </row>
    <row r="31" spans="2:20" ht="12" x14ac:dyDescent="0.2">
      <c r="B31" s="69"/>
      <c r="C31" s="190">
        <v>22</v>
      </c>
      <c r="D31" s="126" t="s">
        <v>397</v>
      </c>
      <c r="E31" s="70" t="s">
        <v>610</v>
      </c>
      <c r="F31" s="148" t="str">
        <f>IFERROR(VLOOKUP(D31,BD!$B:$D,2,FALSE),"")</f>
        <v>ASSVP</v>
      </c>
      <c r="G31" s="148" t="str">
        <f>IFERROR(VLOOKUP(E31,BD!$B:$D,2,FALSE),"")</f>
        <v>ASSVP</v>
      </c>
      <c r="H31" s="165">
        <f>IFERROR(VLOOKUP(D31,BD!$B:$D,3,FALSE),"")</f>
        <v>0</v>
      </c>
      <c r="I31" s="165">
        <f>IFERROR(VLOOKUP(E31,BD!$B:$D,3,FALSE),"")</f>
        <v>39059</v>
      </c>
      <c r="J31" s="149">
        <f>IF(COUNT(L31:T31)&gt;=5,SUM(LARGE(L31:T31,{1,2,3,4,5})),IF(COUNT(L31:T31)=4,SUM(LARGE(L31:T31,{1,2,3,4})),IF(COUNT(L31:T31)=3,SUM(LARGE(L31:T31,{1,2,3})),IF(COUNT(L31:T31)=2,SUM(LARGE(L31:T31,{1,2})),IF(COUNT(L31:T31)=1,SUM(LARGE(L31:T31,{1})),0)))))</f>
        <v>800</v>
      </c>
      <c r="K31" s="150">
        <f t="shared" si="0"/>
        <v>1</v>
      </c>
      <c r="L31" s="71"/>
      <c r="M31" s="71"/>
      <c r="N31" s="71"/>
      <c r="O31" s="71"/>
      <c r="P31" s="71"/>
      <c r="Q31" s="71"/>
      <c r="R31" s="71"/>
      <c r="S31" s="71">
        <v>800</v>
      </c>
      <c r="T31" s="163"/>
    </row>
    <row r="32" spans="2:20" ht="12" x14ac:dyDescent="0.2">
      <c r="B32" s="69"/>
      <c r="C32" s="190">
        <v>23</v>
      </c>
      <c r="D32" s="126" t="s">
        <v>801</v>
      </c>
      <c r="E32" s="70" t="s">
        <v>813</v>
      </c>
      <c r="F32" s="148" t="str">
        <f>IFERROR(VLOOKUP(D32,BD!$B:$D,2,FALSE),"")</f>
        <v>ZARDO</v>
      </c>
      <c r="G32" s="148" t="str">
        <f>IFERROR(VLOOKUP(E32,BD!$B:$D,2,FALSE),"")</f>
        <v>ZARDO</v>
      </c>
      <c r="H32" s="165">
        <f>IFERROR(VLOOKUP(D32,BD!$B:$D,3,FALSE),"")</f>
        <v>38642</v>
      </c>
      <c r="I32" s="165">
        <f>IFERROR(VLOOKUP(E32,BD!$B:$D,3,FALSE),"")</f>
        <v>38576</v>
      </c>
      <c r="J32" s="149">
        <f>IF(COUNT(L32:T32)&gt;=5,SUM(LARGE(L32:T32,{1,2,3,4,5})),IF(COUNT(L32:T32)=4,SUM(LARGE(L32:T32,{1,2,3,4})),IF(COUNT(L32:T32)=3,SUM(LARGE(L32:T32,{1,2,3})),IF(COUNT(L32:T32)=2,SUM(LARGE(L32:T32,{1,2})),IF(COUNT(L32:T32)=1,SUM(LARGE(L32:T32,{1})),0)))))</f>
        <v>680</v>
      </c>
      <c r="K32" s="150">
        <f t="shared" si="0"/>
        <v>1</v>
      </c>
      <c r="L32" s="71"/>
      <c r="M32" s="71"/>
      <c r="N32" s="71"/>
      <c r="O32" s="71"/>
      <c r="P32" s="71"/>
      <c r="Q32" s="71">
        <v>680</v>
      </c>
      <c r="R32" s="71"/>
      <c r="S32" s="71"/>
      <c r="T32" s="163"/>
    </row>
    <row r="33" spans="2:20" ht="12" x14ac:dyDescent="0.2">
      <c r="B33" s="69"/>
      <c r="C33" s="190">
        <v>24</v>
      </c>
      <c r="D33" s="126" t="s">
        <v>647</v>
      </c>
      <c r="E33" s="70" t="s">
        <v>294</v>
      </c>
      <c r="F33" s="243" t="s">
        <v>880</v>
      </c>
      <c r="G33" s="148" t="str">
        <f>IFERROR(VLOOKUP(E33,BD!$B:$D,2,FALSE),"")</f>
        <v>ASSVP</v>
      </c>
      <c r="H33" s="165">
        <f>IFERROR(VLOOKUP(D33,BD!$B:$D,3,FALSE),"")</f>
        <v>0</v>
      </c>
      <c r="I33" s="165">
        <f>IFERROR(VLOOKUP(E33,BD!$B:$D,3,FALSE),"")</f>
        <v>38420</v>
      </c>
      <c r="J33" s="149">
        <f>IF(COUNT(L33:T33)&gt;=5,SUM(LARGE(L33:T33,{1,2,3,4,5})),IF(COUNT(L33:T33)=4,SUM(LARGE(L33:T33,{1,2,3,4})),IF(COUNT(L33:T33)=3,SUM(LARGE(L33:T33,{1,2,3})),IF(COUNT(L33:T33)=2,SUM(LARGE(L33:T33,{1,2})),IF(COUNT(L33:T33)=1,SUM(LARGE(L33:T33,{1})),0)))))</f>
        <v>640</v>
      </c>
      <c r="K33" s="150">
        <f t="shared" si="0"/>
        <v>1</v>
      </c>
      <c r="L33" s="71"/>
      <c r="M33" s="71"/>
      <c r="N33" s="71"/>
      <c r="O33" s="71">
        <v>640</v>
      </c>
      <c r="P33" s="71"/>
      <c r="Q33" s="71"/>
      <c r="R33" s="71"/>
      <c r="S33" s="71"/>
      <c r="T33" s="163"/>
    </row>
    <row r="34" spans="2:20" ht="12" x14ac:dyDescent="0.2">
      <c r="B34" s="69"/>
      <c r="C34" s="190"/>
      <c r="D34" s="126" t="s">
        <v>662</v>
      </c>
      <c r="E34" s="70" t="s">
        <v>575</v>
      </c>
      <c r="F34" s="148" t="str">
        <f>IFERROR(VLOOKUP(D34,BD!$B:$D,2,FALSE),"")</f>
        <v>CC</v>
      </c>
      <c r="G34" s="148" t="str">
        <f>IFERROR(VLOOKUP(E34,BD!$B:$D,2,FALSE),"")</f>
        <v>CC</v>
      </c>
      <c r="H34" s="165">
        <f>IFERROR(VLOOKUP(D34,BD!$B:$D,3,FALSE),"")</f>
        <v>0</v>
      </c>
      <c r="I34" s="165">
        <f>IFERROR(VLOOKUP(E34,BD!$B:$D,3,FALSE),"")</f>
        <v>39233</v>
      </c>
      <c r="J34" s="149">
        <f>IF(COUNT(L34:T34)&gt;=5,SUM(LARGE(L34:T34,{1,2,3,4,5})),IF(COUNT(L34:T34)=4,SUM(LARGE(L34:T34,{1,2,3,4})),IF(COUNT(L34:T34)=3,SUM(LARGE(L34:T34,{1,2,3})),IF(COUNT(L34:T34)=2,SUM(LARGE(L34:T34,{1,2})),IF(COUNT(L34:T34)=1,SUM(LARGE(L34:T34,{1})),0)))))</f>
        <v>640</v>
      </c>
      <c r="K34" s="150">
        <f t="shared" si="0"/>
        <v>1</v>
      </c>
      <c r="L34" s="71"/>
      <c r="M34" s="71"/>
      <c r="N34" s="71"/>
      <c r="O34" s="71"/>
      <c r="P34" s="71">
        <v>640</v>
      </c>
      <c r="Q34" s="71"/>
      <c r="R34" s="71"/>
      <c r="S34" s="71"/>
      <c r="T34" s="163"/>
    </row>
    <row r="35" spans="2:20" ht="12" x14ac:dyDescent="0.2">
      <c r="B35" s="69"/>
      <c r="C35" s="190"/>
      <c r="D35" s="126" t="s">
        <v>670</v>
      </c>
      <c r="E35" s="70" t="s">
        <v>676</v>
      </c>
      <c r="F35" s="243" t="s">
        <v>882</v>
      </c>
      <c r="G35" s="243" t="s">
        <v>159</v>
      </c>
      <c r="H35" s="165">
        <f>IFERROR(VLOOKUP(D35,BD!$B:$D,3,FALSE),"")</f>
        <v>0</v>
      </c>
      <c r="I35" s="165">
        <f>IFERROR(VLOOKUP(E35,BD!$B:$D,3,FALSE),"")</f>
        <v>0</v>
      </c>
      <c r="J35" s="149">
        <f>IF(COUNT(L35:T35)&gt;=5,SUM(LARGE(L35:T35,{1,2,3,4,5})),IF(COUNT(L35:T35)=4,SUM(LARGE(L35:T35,{1,2,3,4})),IF(COUNT(L35:T35)=3,SUM(LARGE(L35:T35,{1,2,3})),IF(COUNT(L35:T35)=2,SUM(LARGE(L35:T35,{1,2})),IF(COUNT(L35:T35)=1,SUM(LARGE(L35:T35,{1})),0)))))</f>
        <v>640</v>
      </c>
      <c r="K35" s="150">
        <f t="shared" si="0"/>
        <v>1</v>
      </c>
      <c r="L35" s="71"/>
      <c r="M35" s="71"/>
      <c r="N35" s="71"/>
      <c r="O35" s="71"/>
      <c r="P35" s="71">
        <v>640</v>
      </c>
      <c r="Q35" s="71"/>
      <c r="R35" s="71"/>
      <c r="S35" s="71"/>
      <c r="T35" s="163"/>
    </row>
    <row r="36" spans="2:20" ht="12" x14ac:dyDescent="0.2">
      <c r="B36" s="69"/>
      <c r="C36" s="190"/>
      <c r="D36" s="129" t="s">
        <v>561</v>
      </c>
      <c r="E36" s="125" t="s">
        <v>540</v>
      </c>
      <c r="F36" s="148" t="str">
        <f>IFERROR(VLOOKUP(D36,BD!$B:$D,2,FALSE),"")</f>
        <v>PIAMARTA</v>
      </c>
      <c r="G36" s="148" t="str">
        <f>IFERROR(VLOOKUP(E36,BD!$B:$D,2,FALSE),"")</f>
        <v>AVULSO</v>
      </c>
      <c r="H36" s="165">
        <f>IFERROR(VLOOKUP(D36,BD!$B:$D,3,FALSE),"")</f>
        <v>39762</v>
      </c>
      <c r="I36" s="165">
        <f>IFERROR(VLOOKUP(E36,BD!$B:$D,3,FALSE),"")</f>
        <v>38465</v>
      </c>
      <c r="J36" s="149">
        <f>IF(COUNT(L36:T36)&gt;=5,SUM(LARGE(L36:T36,{1,2,3,4,5})),IF(COUNT(L36:T36)=4,SUM(LARGE(L36:T36,{1,2,3,4})),IF(COUNT(L36:T36)=3,SUM(LARGE(L36:T36,{1,2,3})),IF(COUNT(L36:T36)=2,SUM(LARGE(L36:T36,{1,2})),IF(COUNT(L36:T36)=1,SUM(LARGE(L36:T36,{1})),0)))))</f>
        <v>640</v>
      </c>
      <c r="K36" s="150">
        <f t="shared" si="0"/>
        <v>1</v>
      </c>
      <c r="L36" s="71">
        <v>640</v>
      </c>
      <c r="M36" s="71"/>
      <c r="N36" s="71"/>
      <c r="O36" s="71"/>
      <c r="P36" s="71"/>
      <c r="Q36" s="71"/>
      <c r="R36" s="71"/>
      <c r="S36" s="71"/>
      <c r="T36" s="163"/>
    </row>
    <row r="37" spans="2:20" ht="12" x14ac:dyDescent="0.2">
      <c r="B37" s="69"/>
      <c r="C37" s="190"/>
      <c r="D37" s="70" t="s">
        <v>397</v>
      </c>
      <c r="E37" s="70" t="s">
        <v>227</v>
      </c>
      <c r="F37" s="148" t="str">
        <f>IFERROR(VLOOKUP(D37,BD!$B:$D,2,FALSE),"")</f>
        <v>ASSVP</v>
      </c>
      <c r="G37" s="148" t="str">
        <f>IFERROR(VLOOKUP(E37,BD!$B:$D,2,FALSE),"")</f>
        <v>GRESFI</v>
      </c>
      <c r="H37" s="165">
        <f>IFERROR(VLOOKUP(D37,BD!$B:$D,3,FALSE),"")</f>
        <v>0</v>
      </c>
      <c r="I37" s="165">
        <f>IFERROR(VLOOKUP(E37,BD!$B:$D,3,FALSE),"")</f>
        <v>38838</v>
      </c>
      <c r="J37" s="149">
        <f>IF(COUNT(L37:T37)&gt;=5,SUM(LARGE(L37:T37,{1,2,3,4,5})),IF(COUNT(L37:T37)=4,SUM(LARGE(L37:T37,{1,2,3,4})),IF(COUNT(L37:T37)=3,SUM(LARGE(L37:T37,{1,2,3})),IF(COUNT(L37:T37)=2,SUM(LARGE(L37:T37,{1,2})),IF(COUNT(L37:T37)=1,SUM(LARGE(L37:T37,{1})),0)))))</f>
        <v>640</v>
      </c>
      <c r="K37" s="150">
        <f t="shared" si="0"/>
        <v>1</v>
      </c>
      <c r="L37" s="71"/>
      <c r="M37" s="71"/>
      <c r="N37" s="71"/>
      <c r="O37" s="71">
        <v>640</v>
      </c>
      <c r="P37" s="71"/>
      <c r="Q37" s="71"/>
      <c r="R37" s="71"/>
      <c r="S37" s="71"/>
      <c r="T37" s="163"/>
    </row>
    <row r="38" spans="2:20" ht="12" x14ac:dyDescent="0.2">
      <c r="B38" s="69"/>
      <c r="C38" s="190"/>
      <c r="D38" s="125" t="s">
        <v>529</v>
      </c>
      <c r="E38" s="125" t="s">
        <v>552</v>
      </c>
      <c r="F38" s="148" t="str">
        <f>IFERROR(VLOOKUP(D38,BD!$B:$D,2,FALSE),"")</f>
        <v>PIAMARTA</v>
      </c>
      <c r="G38" s="148" t="str">
        <f>IFERROR(VLOOKUP(E38,BD!$B:$D,2,FALSE),"")</f>
        <v>PIAMARTA</v>
      </c>
      <c r="H38" s="165">
        <f>IFERROR(VLOOKUP(D38,BD!$B:$D,3,FALSE),"")</f>
        <v>38670</v>
      </c>
      <c r="I38" s="165">
        <f>IFERROR(VLOOKUP(E38,BD!$B:$D,3,FALSE),"")</f>
        <v>38367</v>
      </c>
      <c r="J38" s="149">
        <f>IF(COUNT(L38:T38)&gt;=5,SUM(LARGE(L38:T38,{1,2,3,4,5})),IF(COUNT(L38:T38)=4,SUM(LARGE(L38:T38,{1,2,3,4})),IF(COUNT(L38:T38)=3,SUM(LARGE(L38:T38,{1,2,3})),IF(COUNT(L38:T38)=2,SUM(LARGE(L38:T38,{1,2})),IF(COUNT(L38:T38)=1,SUM(LARGE(L38:T38,{1})),0)))))</f>
        <v>640</v>
      </c>
      <c r="K38" s="150">
        <f t="shared" si="0"/>
        <v>1</v>
      </c>
      <c r="L38" s="71">
        <v>640</v>
      </c>
      <c r="M38" s="71"/>
      <c r="N38" s="71"/>
      <c r="O38" s="71"/>
      <c r="P38" s="71"/>
      <c r="Q38" s="71"/>
      <c r="R38" s="71"/>
      <c r="S38" s="71"/>
      <c r="T38" s="163"/>
    </row>
    <row r="39" spans="2:20" ht="12" x14ac:dyDescent="0.2">
      <c r="B39" s="69"/>
      <c r="C39" s="190"/>
      <c r="D39" s="126" t="s">
        <v>610</v>
      </c>
      <c r="E39" s="70" t="s">
        <v>317</v>
      </c>
      <c r="F39" s="148" t="str">
        <f>IFERROR(VLOOKUP(D39,BD!$B:$D,2,FALSE),"")</f>
        <v>ASSVP</v>
      </c>
      <c r="G39" s="148" t="str">
        <f>IFERROR(VLOOKUP(E39,BD!$B:$D,2,FALSE),"")</f>
        <v>ASSVP</v>
      </c>
      <c r="H39" s="165">
        <f>IFERROR(VLOOKUP(D39,BD!$B:$D,3,FALSE),"")</f>
        <v>39059</v>
      </c>
      <c r="I39" s="165">
        <f>IFERROR(VLOOKUP(E39,BD!$B:$D,3,FALSE),"")</f>
        <v>38854</v>
      </c>
      <c r="J39" s="149">
        <f>IF(COUNT(L39:T39)&gt;=5,SUM(LARGE(L39:T39,{1,2,3,4,5})),IF(COUNT(L39:T39)=4,SUM(LARGE(L39:T39,{1,2,3,4})),IF(COUNT(L39:T39)=3,SUM(LARGE(L39:T39,{1,2,3})),IF(COUNT(L39:T39)=2,SUM(LARGE(L39:T39,{1,2})),IF(COUNT(L39:T39)=1,SUM(LARGE(L39:T39,{1})),0)))))</f>
        <v>640</v>
      </c>
      <c r="K39" s="150">
        <f t="shared" si="0"/>
        <v>1</v>
      </c>
      <c r="L39" s="71"/>
      <c r="M39" s="71"/>
      <c r="N39" s="71"/>
      <c r="O39" s="71">
        <v>640</v>
      </c>
      <c r="P39" s="71"/>
      <c r="Q39" s="71"/>
      <c r="R39" s="71"/>
      <c r="S39" s="71"/>
      <c r="T39" s="163"/>
    </row>
    <row r="40" spans="2:20" ht="12" x14ac:dyDescent="0.2">
      <c r="B40" s="69"/>
      <c r="C40" s="190"/>
      <c r="D40" s="126" t="s">
        <v>673</v>
      </c>
      <c r="E40" s="70" t="s">
        <v>674</v>
      </c>
      <c r="F40" s="243" t="s">
        <v>882</v>
      </c>
      <c r="G40" s="243" t="s">
        <v>159</v>
      </c>
      <c r="H40" s="165">
        <f>IFERROR(VLOOKUP(D40,BD!$B:$D,3,FALSE),"")</f>
        <v>0</v>
      </c>
      <c r="I40" s="165">
        <f>IFERROR(VLOOKUP(E40,BD!$B:$D,3,FALSE),"")</f>
        <v>0</v>
      </c>
      <c r="J40" s="149">
        <f>IF(COUNT(L40:T40)&gt;=5,SUM(LARGE(L40:T40,{1,2,3,4,5})),IF(COUNT(L40:T40)=4,SUM(LARGE(L40:T40,{1,2,3,4})),IF(COUNT(L40:T40)=3,SUM(LARGE(L40:T40,{1,2,3})),IF(COUNT(L40:T40)=2,SUM(LARGE(L40:T40,{1,2})),IF(COUNT(L40:T40)=1,SUM(LARGE(L40:T40,{1})),0)))))</f>
        <v>640</v>
      </c>
      <c r="K40" s="150">
        <f t="shared" si="0"/>
        <v>1</v>
      </c>
      <c r="L40" s="71"/>
      <c r="M40" s="71"/>
      <c r="N40" s="71"/>
      <c r="O40" s="71"/>
      <c r="P40" s="71">
        <v>640</v>
      </c>
      <c r="Q40" s="71"/>
      <c r="R40" s="71"/>
      <c r="S40" s="71"/>
      <c r="T40" s="163"/>
    </row>
    <row r="41" spans="2:20" ht="12" x14ac:dyDescent="0.2">
      <c r="B41" s="69"/>
      <c r="C41" s="190"/>
      <c r="D41" s="126" t="s">
        <v>550</v>
      </c>
      <c r="E41" s="70" t="s">
        <v>551</v>
      </c>
      <c r="F41" s="148" t="str">
        <f>IFERROR(VLOOKUP(D41,BD!$B:$D,2,FALSE),"")</f>
        <v>ZARDO</v>
      </c>
      <c r="G41" s="148" t="str">
        <f>IFERROR(VLOOKUP(E41,BD!$B:$D,2,FALSE),"")</f>
        <v>ZARDO</v>
      </c>
      <c r="H41" s="165">
        <f>IFERROR(VLOOKUP(D41,BD!$B:$D,3,FALSE),"")</f>
        <v>38833</v>
      </c>
      <c r="I41" s="165">
        <f>IFERROR(VLOOKUP(E41,BD!$B:$D,3,FALSE),"")</f>
        <v>38867</v>
      </c>
      <c r="J41" s="149">
        <f>IF(COUNT(L41:T41)&gt;=5,SUM(LARGE(L41:T41,{1,2,3,4,5})),IF(COUNT(L41:T41)=4,SUM(LARGE(L41:T41,{1,2,3,4})),IF(COUNT(L41:T41)=3,SUM(LARGE(L41:T41,{1,2,3})),IF(COUNT(L41:T41)=2,SUM(LARGE(L41:T41,{1,2})),IF(COUNT(L41:T41)=1,SUM(LARGE(L41:T41,{1})),0)))))</f>
        <v>640</v>
      </c>
      <c r="K41" s="150">
        <f t="shared" si="0"/>
        <v>1</v>
      </c>
      <c r="L41" s="71"/>
      <c r="M41" s="71"/>
      <c r="N41" s="71"/>
      <c r="O41" s="71">
        <v>640</v>
      </c>
      <c r="P41" s="71"/>
      <c r="Q41" s="71"/>
      <c r="R41" s="71"/>
      <c r="S41" s="71"/>
      <c r="T41" s="163"/>
    </row>
    <row r="42" spans="2:20" ht="12" x14ac:dyDescent="0.2">
      <c r="B42" s="69"/>
      <c r="C42" s="190"/>
      <c r="D42" s="126" t="s">
        <v>675</v>
      </c>
      <c r="E42" s="70" t="s">
        <v>677</v>
      </c>
      <c r="F42" s="243" t="s">
        <v>882</v>
      </c>
      <c r="G42" s="243" t="s">
        <v>159</v>
      </c>
      <c r="H42" s="165">
        <f>IFERROR(VLOOKUP(D42,BD!$B:$D,3,FALSE),"")</f>
        <v>0</v>
      </c>
      <c r="I42" s="165">
        <f>IFERROR(VLOOKUP(E42,BD!$B:$D,3,FALSE),"")</f>
        <v>0</v>
      </c>
      <c r="J42" s="149">
        <f>IF(COUNT(L42:T42)&gt;=5,SUM(LARGE(L42:T42,{1,2,3,4,5})),IF(COUNT(L42:T42)=4,SUM(LARGE(L42:T42,{1,2,3,4})),IF(COUNT(L42:T42)=3,SUM(LARGE(L42:T42,{1,2,3})),IF(COUNT(L42:T42)=2,SUM(LARGE(L42:T42,{1,2})),IF(COUNT(L42:T42)=1,SUM(LARGE(L42:T42,{1})),0)))))</f>
        <v>640</v>
      </c>
      <c r="K42" s="150">
        <f t="shared" si="0"/>
        <v>1</v>
      </c>
      <c r="L42" s="71"/>
      <c r="M42" s="71"/>
      <c r="N42" s="71"/>
      <c r="O42" s="71"/>
      <c r="P42" s="71">
        <v>640</v>
      </c>
      <c r="Q42" s="71"/>
      <c r="R42" s="71"/>
      <c r="S42" s="71"/>
      <c r="T42" s="163"/>
    </row>
    <row r="43" spans="2:20" ht="12" x14ac:dyDescent="0.2">
      <c r="B43" s="69"/>
      <c r="C43" s="190">
        <v>34</v>
      </c>
      <c r="D43" s="126" t="s">
        <v>801</v>
      </c>
      <c r="E43" s="70" t="s">
        <v>316</v>
      </c>
      <c r="F43" s="148" t="str">
        <f>IFERROR(VLOOKUP(D43,BD!$B:$D,2,FALSE),"")</f>
        <v>ZARDO</v>
      </c>
      <c r="G43" s="148" t="str">
        <f>IFERROR(VLOOKUP(E43,BD!$B:$D,2,FALSE),"")</f>
        <v>ZARDO</v>
      </c>
      <c r="H43" s="165">
        <f>IFERROR(VLOOKUP(D43,BD!$B:$D,3,FALSE),"")</f>
        <v>38642</v>
      </c>
      <c r="I43" s="165">
        <f>IFERROR(VLOOKUP(E43,BD!$B:$D,3,FALSE),"")</f>
        <v>38758</v>
      </c>
      <c r="J43" s="149">
        <f>IF(COUNT(L43:T43)&gt;=5,SUM(LARGE(L43:T43,{1,2,3,4,5})),IF(COUNT(L43:T43)=4,SUM(LARGE(L43:T43,{1,2,3,4})),IF(COUNT(L43:T43)=3,SUM(LARGE(L43:T43,{1,2,3})),IF(COUNT(L43:T43)=2,SUM(LARGE(L43:T43,{1,2})),IF(COUNT(L43:T43)=1,SUM(LARGE(L43:T43,{1})),0)))))</f>
        <v>560</v>
      </c>
      <c r="K43" s="150">
        <f t="shared" si="0"/>
        <v>1</v>
      </c>
      <c r="L43" s="71"/>
      <c r="M43" s="71"/>
      <c r="N43" s="71">
        <v>560</v>
      </c>
      <c r="O43" s="71"/>
      <c r="P43" s="71"/>
      <c r="Q43" s="71"/>
      <c r="R43" s="71"/>
      <c r="S43" s="71"/>
      <c r="T43" s="163"/>
    </row>
    <row r="44" spans="2:20" ht="12" x14ac:dyDescent="0.2">
      <c r="B44" s="69"/>
      <c r="C44" s="190"/>
      <c r="D44" s="129" t="s">
        <v>561</v>
      </c>
      <c r="E44" s="70" t="s">
        <v>547</v>
      </c>
      <c r="F44" s="148" t="str">
        <f>IFERROR(VLOOKUP(D44,BD!$B:$D,2,FALSE),"")</f>
        <v>PIAMARTA</v>
      </c>
      <c r="G44" s="148" t="str">
        <f>IFERROR(VLOOKUP(E44,BD!$B:$D,2,FALSE),"")</f>
        <v>PIAMARTA</v>
      </c>
      <c r="H44" s="165">
        <f>IFERROR(VLOOKUP(D44,BD!$B:$D,3,FALSE),"")</f>
        <v>39762</v>
      </c>
      <c r="I44" s="165">
        <f>IFERROR(VLOOKUP(E44,BD!$B:$D,3,FALSE),"")</f>
        <v>38533</v>
      </c>
      <c r="J44" s="149">
        <f>IF(COUNT(L44:T44)&gt;=5,SUM(LARGE(L44:T44,{1,2,3,4,5})),IF(COUNT(L44:T44)=4,SUM(LARGE(L44:T44,{1,2,3,4})),IF(COUNT(L44:T44)=3,SUM(LARGE(L44:T44,{1,2,3})),IF(COUNT(L44:T44)=2,SUM(LARGE(L44:T44,{1,2})),IF(COUNT(L44:T44)=1,SUM(LARGE(L44:T44,{1})),0)))))</f>
        <v>560</v>
      </c>
      <c r="K44" s="150">
        <f t="shared" si="0"/>
        <v>1</v>
      </c>
      <c r="L44" s="71"/>
      <c r="M44" s="71"/>
      <c r="N44" s="71"/>
      <c r="O44" s="71"/>
      <c r="P44" s="71"/>
      <c r="Q44" s="71"/>
      <c r="R44" s="71"/>
      <c r="S44" s="71">
        <v>560</v>
      </c>
      <c r="T44" s="163"/>
    </row>
    <row r="45" spans="2:20" ht="12" x14ac:dyDescent="0.2">
      <c r="B45" s="69"/>
      <c r="C45" s="190"/>
      <c r="D45" s="126" t="s">
        <v>774</v>
      </c>
      <c r="E45" s="129" t="s">
        <v>777</v>
      </c>
      <c r="F45" s="148" t="str">
        <f>IFERROR(VLOOKUP(D45,BD!$B:$D,2,FALSE),"")</f>
        <v>PIAMARTA</v>
      </c>
      <c r="G45" s="148" t="str">
        <f>IFERROR(VLOOKUP(E45,BD!$B:$D,2,FALSE),"")</f>
        <v>PIAMARTA</v>
      </c>
      <c r="H45" s="165">
        <f>IFERROR(VLOOKUP(D45,BD!$B:$D,3,FALSE),"")</f>
        <v>38332</v>
      </c>
      <c r="I45" s="165">
        <f>IFERROR(VLOOKUP(E45,BD!$B:$D,3,FALSE),"")</f>
        <v>38880</v>
      </c>
      <c r="J45" s="149">
        <f>IF(COUNT(L45:T45)&gt;=5,SUM(LARGE(L45:T45,{1,2,3,4,5})),IF(COUNT(L45:T45)=4,SUM(LARGE(L45:T45,{1,2,3,4})),IF(COUNT(L45:T45)=3,SUM(LARGE(L45:T45,{1,2,3})),IF(COUNT(L45:T45)=2,SUM(LARGE(L45:T45,{1,2})),IF(COUNT(L45:T45)=1,SUM(LARGE(L45:T45,{1})),0)))))</f>
        <v>560</v>
      </c>
      <c r="K45" s="150">
        <f t="shared" si="0"/>
        <v>1</v>
      </c>
      <c r="L45" s="71"/>
      <c r="M45" s="71"/>
      <c r="N45" s="71"/>
      <c r="O45" s="71"/>
      <c r="P45" s="71"/>
      <c r="Q45" s="71"/>
      <c r="R45" s="71"/>
      <c r="S45" s="71">
        <v>560</v>
      </c>
      <c r="T45" s="163"/>
    </row>
    <row r="46" spans="2:20" ht="12" x14ac:dyDescent="0.2">
      <c r="B46" s="69"/>
      <c r="C46" s="190">
        <v>37</v>
      </c>
      <c r="D46" s="126" t="s">
        <v>432</v>
      </c>
      <c r="E46" s="70" t="s">
        <v>758</v>
      </c>
      <c r="F46" s="148" t="str">
        <f>IFERROR(VLOOKUP(D46,BD!$B:$D,2,FALSE),"")</f>
        <v>SMCC</v>
      </c>
      <c r="G46" s="148" t="str">
        <f>IFERROR(VLOOKUP(E46,BD!$B:$D,2,FALSE),"")</f>
        <v>SMCC</v>
      </c>
      <c r="H46" s="165">
        <f>IFERROR(VLOOKUP(D46,BD!$B:$D,3,FALSE),"")</f>
        <v>38885</v>
      </c>
      <c r="I46" s="165">
        <f>IFERROR(VLOOKUP(E46,BD!$B:$D,3,FALSE),"")</f>
        <v>39343</v>
      </c>
      <c r="J46" s="149">
        <f>IF(COUNT(L46:T46)&gt;=5,SUM(LARGE(L46:T46,{1,2,3,4,5})),IF(COUNT(L46:T46)=4,SUM(LARGE(L46:T46,{1,2,3,4})),IF(COUNT(L46:T46)=3,SUM(LARGE(L46:T46,{1,2,3})),IF(COUNT(L46:T46)=2,SUM(LARGE(L46:T46,{1,2})),IF(COUNT(L46:T46)=1,SUM(LARGE(L46:T46,{1})),0)))))</f>
        <v>440</v>
      </c>
      <c r="K46" s="150">
        <f t="shared" si="0"/>
        <v>1</v>
      </c>
      <c r="L46" s="71"/>
      <c r="M46" s="71"/>
      <c r="N46" s="71">
        <v>440</v>
      </c>
      <c r="O46" s="71"/>
      <c r="P46" s="71"/>
      <c r="Q46" s="71"/>
      <c r="R46" s="71"/>
      <c r="S46" s="71"/>
      <c r="T46" s="163"/>
    </row>
    <row r="47" spans="2:20" ht="12" x14ac:dyDescent="0.2">
      <c r="B47" s="69"/>
      <c r="C47" s="190"/>
      <c r="D47" s="126" t="s">
        <v>764</v>
      </c>
      <c r="E47" s="70" t="s">
        <v>433</v>
      </c>
      <c r="F47" s="148" t="str">
        <f>IFERROR(VLOOKUP(D47,BD!$B:$D,2,FALSE),"")</f>
        <v>SMCC</v>
      </c>
      <c r="G47" s="148" t="str">
        <f>IFERROR(VLOOKUP(E47,BD!$B:$D,2,FALSE),"")</f>
        <v>SMCC</v>
      </c>
      <c r="H47" s="165">
        <f>IFERROR(VLOOKUP(D47,BD!$B:$D,3,FALSE),"")</f>
        <v>38487</v>
      </c>
      <c r="I47" s="165">
        <f>IFERROR(VLOOKUP(E47,BD!$B:$D,3,FALSE),"")</f>
        <v>38901</v>
      </c>
      <c r="J47" s="149">
        <f>IF(COUNT(L47:T47)&gt;=5,SUM(LARGE(L47:T47,{1,2,3,4,5})),IF(COUNT(L47:T47)=4,SUM(LARGE(L47:T47,{1,2,3,4})),IF(COUNT(L47:T47)=3,SUM(LARGE(L47:T47,{1,2,3})),IF(COUNT(L47:T47)=2,SUM(LARGE(L47:T47,{1,2})),IF(COUNT(L47:T47)=1,SUM(LARGE(L47:T47,{1})),0)))))</f>
        <v>440</v>
      </c>
      <c r="K47" s="150">
        <f t="shared" si="0"/>
        <v>1</v>
      </c>
      <c r="L47" s="71"/>
      <c r="M47" s="71"/>
      <c r="N47" s="71">
        <v>440</v>
      </c>
      <c r="O47" s="71"/>
      <c r="P47" s="71"/>
      <c r="Q47" s="71"/>
      <c r="R47" s="71"/>
      <c r="S47" s="71"/>
      <c r="T47" s="163"/>
    </row>
    <row r="48" spans="2:20" ht="12" x14ac:dyDescent="0.2">
      <c r="B48" s="69"/>
      <c r="C48" s="190">
        <v>39</v>
      </c>
      <c r="D48" s="126" t="s">
        <v>873</v>
      </c>
      <c r="E48" s="70" t="s">
        <v>569</v>
      </c>
      <c r="F48" s="148" t="str">
        <f>IFERROR(VLOOKUP(D48,BD!$B:$D,2,FALSE),"")</f>
        <v>ASSVP</v>
      </c>
      <c r="G48" s="148" t="str">
        <f>IFERROR(VLOOKUP(E48,BD!$B:$D,2,FALSE),"")</f>
        <v>ASSVP</v>
      </c>
      <c r="H48" s="165">
        <f>IFERROR(VLOOKUP(D48,BD!$B:$D,3,FALSE),"")</f>
        <v>0</v>
      </c>
      <c r="I48" s="165">
        <f>IFERROR(VLOOKUP(E48,BD!$B:$D,3,FALSE),"")</f>
        <v>39199</v>
      </c>
      <c r="J48" s="149">
        <f>IF(COUNT(L48:T48)&gt;=5,SUM(LARGE(L48:T48,{1,2,3,4,5})),IF(COUNT(L48:T48)=4,SUM(LARGE(L48:T48,{1,2,3,4})),IF(COUNT(L48:T48)=3,SUM(LARGE(L48:T48,{1,2,3})),IF(COUNT(L48:T48)=2,SUM(LARGE(L48:T48,{1,2})),IF(COUNT(L48:T48)=1,SUM(LARGE(L48:T48,{1})),0)))))</f>
        <v>320</v>
      </c>
      <c r="K48" s="150">
        <f t="shared" si="0"/>
        <v>1</v>
      </c>
      <c r="L48" s="71"/>
      <c r="M48" s="71"/>
      <c r="N48" s="71"/>
      <c r="O48" s="71"/>
      <c r="P48" s="71"/>
      <c r="Q48" s="71"/>
      <c r="R48" s="71"/>
      <c r="S48" s="71">
        <v>320</v>
      </c>
      <c r="T48" s="163"/>
    </row>
    <row r="49" spans="2:20" ht="12" x14ac:dyDescent="0.2">
      <c r="B49" s="69"/>
      <c r="C49" s="190"/>
      <c r="D49" s="126" t="s">
        <v>871</v>
      </c>
      <c r="E49" s="70" t="s">
        <v>872</v>
      </c>
      <c r="F49" s="148" t="str">
        <f>IFERROR(VLOOKUP(D49,BD!$B:$D,2,FALSE),"")</f>
        <v>PIAMARTA</v>
      </c>
      <c r="G49" s="148" t="str">
        <f>IFERROR(VLOOKUP(E49,BD!$B:$D,2,FALSE),"")</f>
        <v>PIAMARTA</v>
      </c>
      <c r="H49" s="165">
        <f>IFERROR(VLOOKUP(D49,BD!$B:$D,3,FALSE),"")</f>
        <v>0</v>
      </c>
      <c r="I49" s="165">
        <f>IFERROR(VLOOKUP(E49,BD!$B:$D,3,FALSE),"")</f>
        <v>0</v>
      </c>
      <c r="J49" s="149">
        <f>IF(COUNT(L49:T49)&gt;=5,SUM(LARGE(L49:T49,{1,2,3,4,5})),IF(COUNT(L49:T49)=4,SUM(LARGE(L49:T49,{1,2,3,4})),IF(COUNT(L49:T49)=3,SUM(LARGE(L49:T49,{1,2,3})),IF(COUNT(L49:T49)=2,SUM(LARGE(L49:T49,{1,2})),IF(COUNT(L49:T49)=1,SUM(LARGE(L49:T49,{1})),0)))))</f>
        <v>320</v>
      </c>
      <c r="K49" s="150">
        <f t="shared" si="0"/>
        <v>1</v>
      </c>
      <c r="L49" s="71"/>
      <c r="M49" s="71"/>
      <c r="N49" s="71"/>
      <c r="O49" s="71"/>
      <c r="P49" s="71"/>
      <c r="Q49" s="71"/>
      <c r="R49" s="71"/>
      <c r="S49" s="71">
        <v>320</v>
      </c>
      <c r="T49" s="163"/>
    </row>
    <row r="50" spans="2:20" ht="12" x14ac:dyDescent="0.2">
      <c r="B50" s="69"/>
      <c r="C50" s="171"/>
      <c r="D50" s="126"/>
      <c r="E50" s="70"/>
      <c r="F50" s="148" t="str">
        <f>IFERROR(VLOOKUP(D50,BD!$B:$D,2,FALSE),"")</f>
        <v/>
      </c>
      <c r="G50" s="148" t="str">
        <f>IFERROR(VLOOKUP(E50,BD!$B:$D,2,FALSE),"")</f>
        <v/>
      </c>
      <c r="H50" s="165" t="str">
        <f>IFERROR(VLOOKUP(D50,BD!$B:$D,3,FALSE),"")</f>
        <v/>
      </c>
      <c r="I50" s="165" t="str">
        <f>IFERROR(VLOOKUP(E50,BD!$B:$D,3,FALSE),"")</f>
        <v/>
      </c>
      <c r="J50" s="149">
        <f>IF(COUNT(L50:T50)&gt;=5,SUM(LARGE(L50:T50,{1,2,3,4,5})),IF(COUNT(L50:T50)=4,SUM(LARGE(L50:T50,{1,2,3,4})),IF(COUNT(L50:T50)=3,SUM(LARGE(L50:T50,{1,2,3})),IF(COUNT(L50:T50)=2,SUM(LARGE(L50:T50,{1,2})),IF(COUNT(L50:T50)=1,SUM(LARGE(L50:T50,{1})),0)))))</f>
        <v>0</v>
      </c>
      <c r="K50" s="150">
        <f t="shared" ref="K50:K69" si="1">COUNT(L50:T50)-COUNTIF(L50:T50,"=0")</f>
        <v>0</v>
      </c>
      <c r="L50" s="71"/>
      <c r="M50" s="71"/>
      <c r="N50" s="71"/>
      <c r="O50" s="71"/>
      <c r="P50" s="71"/>
      <c r="Q50" s="71"/>
      <c r="R50" s="71"/>
      <c r="S50" s="71"/>
      <c r="T50" s="163"/>
    </row>
    <row r="51" spans="2:20" ht="12" x14ac:dyDescent="0.2">
      <c r="B51" s="69"/>
      <c r="C51" s="171"/>
      <c r="D51" s="126"/>
      <c r="E51" s="70"/>
      <c r="F51" s="148" t="str">
        <f>IFERROR(VLOOKUP(D51,BD!$B:$D,2,FALSE),"")</f>
        <v/>
      </c>
      <c r="G51" s="148" t="str">
        <f>IFERROR(VLOOKUP(E51,BD!$B:$D,2,FALSE),"")</f>
        <v/>
      </c>
      <c r="H51" s="165" t="str">
        <f>IFERROR(VLOOKUP(D51,BD!$B:$D,3,FALSE),"")</f>
        <v/>
      </c>
      <c r="I51" s="165" t="str">
        <f>IFERROR(VLOOKUP(E51,BD!$B:$D,3,FALSE),"")</f>
        <v/>
      </c>
      <c r="J51" s="149">
        <f>IF(COUNT(L51:T51)&gt;=5,SUM(LARGE(L51:T51,{1,2,3,4,5})),IF(COUNT(L51:T51)=4,SUM(LARGE(L51:T51,{1,2,3,4})),IF(COUNT(L51:T51)=3,SUM(LARGE(L51:T51,{1,2,3})),IF(COUNT(L51:T51)=2,SUM(LARGE(L51:T51,{1,2})),IF(COUNT(L51:T51)=1,SUM(LARGE(L51:T51,{1})),0)))))</f>
        <v>0</v>
      </c>
      <c r="K51" s="150">
        <f t="shared" si="1"/>
        <v>0</v>
      </c>
      <c r="L51" s="71"/>
      <c r="M51" s="71"/>
      <c r="N51" s="71"/>
      <c r="O51" s="71"/>
      <c r="P51" s="71"/>
      <c r="Q51" s="71"/>
      <c r="R51" s="71"/>
      <c r="S51" s="71"/>
      <c r="T51" s="163"/>
    </row>
    <row r="52" spans="2:20" ht="12" x14ac:dyDescent="0.2">
      <c r="B52" s="69"/>
      <c r="C52" s="171"/>
      <c r="D52" s="126"/>
      <c r="E52" s="70"/>
      <c r="F52" s="148" t="str">
        <f>IFERROR(VLOOKUP(D52,BD!$B:$D,2,FALSE),"")</f>
        <v/>
      </c>
      <c r="G52" s="148" t="str">
        <f>IFERROR(VLOOKUP(E52,BD!$B:$D,2,FALSE),"")</f>
        <v/>
      </c>
      <c r="H52" s="165" t="str">
        <f>IFERROR(VLOOKUP(D52,BD!$B:$D,3,FALSE),"")</f>
        <v/>
      </c>
      <c r="I52" s="165" t="str">
        <f>IFERROR(VLOOKUP(E52,BD!$B:$D,3,FALSE),"")</f>
        <v/>
      </c>
      <c r="J52" s="149">
        <f>IF(COUNT(L52:T52)&gt;=5,SUM(LARGE(L52:T52,{1,2,3,4,5})),IF(COUNT(L52:T52)=4,SUM(LARGE(L52:T52,{1,2,3,4})),IF(COUNT(L52:T52)=3,SUM(LARGE(L52:T52,{1,2,3})),IF(COUNT(L52:T52)=2,SUM(LARGE(L52:T52,{1,2})),IF(COUNT(L52:T52)=1,SUM(LARGE(L52:T52,{1})),0)))))</f>
        <v>0</v>
      </c>
      <c r="K52" s="150">
        <f t="shared" si="1"/>
        <v>0</v>
      </c>
      <c r="L52" s="71"/>
      <c r="M52" s="71"/>
      <c r="N52" s="71"/>
      <c r="O52" s="71"/>
      <c r="P52" s="71"/>
      <c r="Q52" s="71"/>
      <c r="R52" s="71"/>
      <c r="S52" s="71"/>
      <c r="T52" s="163"/>
    </row>
    <row r="53" spans="2:20" ht="12" x14ac:dyDescent="0.2">
      <c r="B53" s="69"/>
      <c r="C53" s="171"/>
      <c r="D53" s="126"/>
      <c r="E53" s="70"/>
      <c r="F53" s="148" t="str">
        <f>IFERROR(VLOOKUP(D53,BD!$B:$D,2,FALSE),"")</f>
        <v/>
      </c>
      <c r="G53" s="148" t="str">
        <f>IFERROR(VLOOKUP(E53,BD!$B:$D,2,FALSE),"")</f>
        <v/>
      </c>
      <c r="H53" s="165" t="str">
        <f>IFERROR(VLOOKUP(D53,BD!$B:$D,3,FALSE),"")</f>
        <v/>
      </c>
      <c r="I53" s="165" t="str">
        <f>IFERROR(VLOOKUP(E53,BD!$B:$D,3,FALSE),"")</f>
        <v/>
      </c>
      <c r="J53" s="149">
        <f>IF(COUNT(L53:T53)&gt;=5,SUM(LARGE(L53:T53,{1,2,3,4,5})),IF(COUNT(L53:T53)=4,SUM(LARGE(L53:T53,{1,2,3,4})),IF(COUNT(L53:T53)=3,SUM(LARGE(L53:T53,{1,2,3})),IF(COUNT(L53:T53)=2,SUM(LARGE(L53:T53,{1,2})),IF(COUNT(L53:T53)=1,SUM(LARGE(L53:T53,{1})),0)))))</f>
        <v>0</v>
      </c>
      <c r="K53" s="150">
        <f t="shared" si="1"/>
        <v>0</v>
      </c>
      <c r="L53" s="71"/>
      <c r="M53" s="71"/>
      <c r="N53" s="71"/>
      <c r="O53" s="71"/>
      <c r="P53" s="71"/>
      <c r="Q53" s="71"/>
      <c r="R53" s="71"/>
      <c r="S53" s="71"/>
      <c r="T53" s="163"/>
    </row>
    <row r="54" spans="2:20" ht="12" x14ac:dyDescent="0.2">
      <c r="B54" s="69"/>
      <c r="C54" s="171"/>
      <c r="D54" s="126"/>
      <c r="E54" s="70"/>
      <c r="F54" s="148" t="str">
        <f>IFERROR(VLOOKUP(D54,BD!$B:$D,2,FALSE),"")</f>
        <v/>
      </c>
      <c r="G54" s="148" t="str">
        <f>IFERROR(VLOOKUP(E54,BD!$B:$D,2,FALSE),"")</f>
        <v/>
      </c>
      <c r="H54" s="165" t="str">
        <f>IFERROR(VLOOKUP(D54,BD!$B:$D,3,FALSE),"")</f>
        <v/>
      </c>
      <c r="I54" s="165" t="str">
        <f>IFERROR(VLOOKUP(E54,BD!$B:$D,3,FALSE),"")</f>
        <v/>
      </c>
      <c r="J54" s="149">
        <f>IF(COUNT(L54:T54)&gt;=5,SUM(LARGE(L54:T54,{1,2,3,4,5})),IF(COUNT(L54:T54)=4,SUM(LARGE(L54:T54,{1,2,3,4})),IF(COUNT(L54:T54)=3,SUM(LARGE(L54:T54,{1,2,3})),IF(COUNT(L54:T54)=2,SUM(LARGE(L54:T54,{1,2})),IF(COUNT(L54:T54)=1,SUM(LARGE(L54:T54,{1})),0)))))</f>
        <v>0</v>
      </c>
      <c r="K54" s="150">
        <f t="shared" si="1"/>
        <v>0</v>
      </c>
      <c r="L54" s="71"/>
      <c r="M54" s="71"/>
      <c r="N54" s="71"/>
      <c r="O54" s="71"/>
      <c r="P54" s="71"/>
      <c r="Q54" s="71"/>
      <c r="R54" s="71"/>
      <c r="S54" s="71"/>
      <c r="T54" s="163"/>
    </row>
    <row r="55" spans="2:20" ht="12" x14ac:dyDescent="0.2">
      <c r="B55" s="69"/>
      <c r="C55" s="171"/>
      <c r="D55" s="126"/>
      <c r="E55" s="70"/>
      <c r="F55" s="148" t="str">
        <f>IFERROR(VLOOKUP(D55,BD!$B:$D,2,FALSE),"")</f>
        <v/>
      </c>
      <c r="G55" s="148" t="str">
        <f>IFERROR(VLOOKUP(E55,BD!$B:$D,2,FALSE),"")</f>
        <v/>
      </c>
      <c r="H55" s="165" t="str">
        <f>IFERROR(VLOOKUP(D55,BD!$B:$D,3,FALSE),"")</f>
        <v/>
      </c>
      <c r="I55" s="165" t="str">
        <f>IFERROR(VLOOKUP(E55,BD!$B:$D,3,FALSE),"")</f>
        <v/>
      </c>
      <c r="J55" s="149">
        <f>IF(COUNT(L55:T55)&gt;=5,SUM(LARGE(L55:T55,{1,2,3,4,5})),IF(COUNT(L55:T55)=4,SUM(LARGE(L55:T55,{1,2,3,4})),IF(COUNT(L55:T55)=3,SUM(LARGE(L55:T55,{1,2,3})),IF(COUNT(L55:T55)=2,SUM(LARGE(L55:T55,{1,2})),IF(COUNT(L55:T55)=1,SUM(LARGE(L55:T55,{1})),0)))))</f>
        <v>0</v>
      </c>
      <c r="K55" s="150">
        <f t="shared" si="1"/>
        <v>0</v>
      </c>
      <c r="L55" s="71"/>
      <c r="M55" s="71"/>
      <c r="N55" s="71"/>
      <c r="O55" s="71"/>
      <c r="P55" s="71"/>
      <c r="Q55" s="71"/>
      <c r="R55" s="71"/>
      <c r="S55" s="71"/>
      <c r="T55" s="163"/>
    </row>
    <row r="56" spans="2:20" ht="12" x14ac:dyDescent="0.2">
      <c r="B56" s="69"/>
      <c r="C56" s="171"/>
      <c r="D56" s="126"/>
      <c r="E56" s="70"/>
      <c r="F56" s="148" t="str">
        <f>IFERROR(VLOOKUP(D56,BD!$B:$D,2,FALSE),"")</f>
        <v/>
      </c>
      <c r="G56" s="148" t="str">
        <f>IFERROR(VLOOKUP(E56,BD!$B:$D,2,FALSE),"")</f>
        <v/>
      </c>
      <c r="H56" s="165" t="str">
        <f>IFERROR(VLOOKUP(D56,BD!$B:$D,3,FALSE),"")</f>
        <v/>
      </c>
      <c r="I56" s="165" t="str">
        <f>IFERROR(VLOOKUP(E56,BD!$B:$D,3,FALSE),"")</f>
        <v/>
      </c>
      <c r="J56" s="149">
        <f>IF(COUNT(L56:T56)&gt;=5,SUM(LARGE(L56:T56,{1,2,3,4,5})),IF(COUNT(L56:T56)=4,SUM(LARGE(L56:T56,{1,2,3,4})),IF(COUNT(L56:T56)=3,SUM(LARGE(L56:T56,{1,2,3})),IF(COUNT(L56:T56)=2,SUM(LARGE(L56:T56,{1,2})),IF(COUNT(L56:T56)=1,SUM(LARGE(L56:T56,{1})),0)))))</f>
        <v>0</v>
      </c>
      <c r="K56" s="150">
        <f t="shared" si="1"/>
        <v>0</v>
      </c>
      <c r="L56" s="71"/>
      <c r="M56" s="71"/>
      <c r="N56" s="71"/>
      <c r="O56" s="71"/>
      <c r="P56" s="71"/>
      <c r="Q56" s="71"/>
      <c r="R56" s="71"/>
      <c r="S56" s="71"/>
      <c r="T56" s="163"/>
    </row>
    <row r="57" spans="2:20" ht="12" x14ac:dyDescent="0.2">
      <c r="B57" s="69"/>
      <c r="C57" s="171"/>
      <c r="D57" s="126"/>
      <c r="E57" s="70"/>
      <c r="F57" s="148" t="str">
        <f>IFERROR(VLOOKUP(D57,BD!$B:$D,2,FALSE),"")</f>
        <v/>
      </c>
      <c r="G57" s="148" t="str">
        <f>IFERROR(VLOOKUP(E57,BD!$B:$D,2,FALSE),"")</f>
        <v/>
      </c>
      <c r="H57" s="165" t="str">
        <f>IFERROR(VLOOKUP(D57,BD!$B:$D,3,FALSE),"")</f>
        <v/>
      </c>
      <c r="I57" s="165" t="str">
        <f>IFERROR(VLOOKUP(E57,BD!$B:$D,3,FALSE),"")</f>
        <v/>
      </c>
      <c r="J57" s="149">
        <f>IF(COUNT(L57:T57)&gt;=5,SUM(LARGE(L57:T57,{1,2,3,4,5})),IF(COUNT(L57:T57)=4,SUM(LARGE(L57:T57,{1,2,3,4})),IF(COUNT(L57:T57)=3,SUM(LARGE(L57:T57,{1,2,3})),IF(COUNT(L57:T57)=2,SUM(LARGE(L57:T57,{1,2})),IF(COUNT(L57:T57)=1,SUM(LARGE(L57:T57,{1})),0)))))</f>
        <v>0</v>
      </c>
      <c r="K57" s="150">
        <f t="shared" si="1"/>
        <v>0</v>
      </c>
      <c r="L57" s="71"/>
      <c r="M57" s="71"/>
      <c r="N57" s="71"/>
      <c r="O57" s="71"/>
      <c r="P57" s="71"/>
      <c r="Q57" s="71"/>
      <c r="R57" s="71"/>
      <c r="S57" s="71"/>
      <c r="T57" s="163"/>
    </row>
    <row r="58" spans="2:20" ht="12" x14ac:dyDescent="0.2">
      <c r="B58" s="69"/>
      <c r="C58" s="171"/>
      <c r="D58" s="126"/>
      <c r="E58" s="70"/>
      <c r="F58" s="148" t="str">
        <f>IFERROR(VLOOKUP(D58,BD!$B:$D,2,FALSE),"")</f>
        <v/>
      </c>
      <c r="G58" s="148" t="str">
        <f>IFERROR(VLOOKUP(E58,BD!$B:$D,2,FALSE),"")</f>
        <v/>
      </c>
      <c r="H58" s="165" t="str">
        <f>IFERROR(VLOOKUP(D58,BD!$B:$D,3,FALSE),"")</f>
        <v/>
      </c>
      <c r="I58" s="165" t="str">
        <f>IFERROR(VLOOKUP(E58,BD!$B:$D,3,FALSE),"")</f>
        <v/>
      </c>
      <c r="J58" s="149">
        <f>IF(COUNT(L58:T58)&gt;=5,SUM(LARGE(L58:T58,{1,2,3,4,5})),IF(COUNT(L58:T58)=4,SUM(LARGE(L58:T58,{1,2,3,4})),IF(COUNT(L58:T58)=3,SUM(LARGE(L58:T58,{1,2,3})),IF(COUNT(L58:T58)=2,SUM(LARGE(L58:T58,{1,2})),IF(COUNT(L58:T58)=1,SUM(LARGE(L58:T58,{1})),0)))))</f>
        <v>0</v>
      </c>
      <c r="K58" s="150">
        <f t="shared" si="1"/>
        <v>0</v>
      </c>
      <c r="L58" s="71"/>
      <c r="M58" s="71"/>
      <c r="N58" s="71"/>
      <c r="O58" s="71"/>
      <c r="P58" s="71"/>
      <c r="Q58" s="71"/>
      <c r="R58" s="71"/>
      <c r="S58" s="71"/>
      <c r="T58" s="163"/>
    </row>
    <row r="59" spans="2:20" ht="12" x14ac:dyDescent="0.2">
      <c r="B59" s="69"/>
      <c r="C59" s="171"/>
      <c r="D59" s="126"/>
      <c r="E59" s="70"/>
      <c r="F59" s="148" t="str">
        <f>IFERROR(VLOOKUP(D59,BD!$B:$D,2,FALSE),"")</f>
        <v/>
      </c>
      <c r="G59" s="148" t="str">
        <f>IFERROR(VLOOKUP(E59,BD!$B:$D,2,FALSE),"")</f>
        <v/>
      </c>
      <c r="H59" s="165" t="str">
        <f>IFERROR(VLOOKUP(D59,BD!$B:$D,3,FALSE),"")</f>
        <v/>
      </c>
      <c r="I59" s="165" t="str">
        <f>IFERROR(VLOOKUP(E59,BD!$B:$D,3,FALSE),"")</f>
        <v/>
      </c>
      <c r="J59" s="149">
        <f>IF(COUNT(L59:T59)&gt;=5,SUM(LARGE(L59:T59,{1,2,3,4,5})),IF(COUNT(L59:T59)=4,SUM(LARGE(L59:T59,{1,2,3,4})),IF(COUNT(L59:T59)=3,SUM(LARGE(L59:T59,{1,2,3})),IF(COUNT(L59:T59)=2,SUM(LARGE(L59:T59,{1,2})),IF(COUNT(L59:T59)=1,SUM(LARGE(L59:T59,{1})),0)))))</f>
        <v>0</v>
      </c>
      <c r="K59" s="150">
        <f t="shared" si="1"/>
        <v>0</v>
      </c>
      <c r="L59" s="71"/>
      <c r="M59" s="71"/>
      <c r="N59" s="71"/>
      <c r="O59" s="71"/>
      <c r="P59" s="71"/>
      <c r="Q59" s="71"/>
      <c r="R59" s="71"/>
      <c r="S59" s="71"/>
      <c r="T59" s="163"/>
    </row>
    <row r="60" spans="2:20" ht="12" x14ac:dyDescent="0.2">
      <c r="B60" s="69"/>
      <c r="C60" s="171"/>
      <c r="D60" s="126"/>
      <c r="E60" s="70"/>
      <c r="F60" s="148" t="str">
        <f>IFERROR(VLOOKUP(D60,BD!$B:$D,2,FALSE),"")</f>
        <v/>
      </c>
      <c r="G60" s="148" t="str">
        <f>IFERROR(VLOOKUP(E60,BD!$B:$D,2,FALSE),"")</f>
        <v/>
      </c>
      <c r="H60" s="165" t="str">
        <f>IFERROR(VLOOKUP(D60,BD!$B:$D,3,FALSE),"")</f>
        <v/>
      </c>
      <c r="I60" s="165" t="str">
        <f>IFERROR(VLOOKUP(E60,BD!$B:$D,3,FALSE),"")</f>
        <v/>
      </c>
      <c r="J60" s="149">
        <f>IF(COUNT(L60:T60)&gt;=5,SUM(LARGE(L60:T60,{1,2,3,4,5})),IF(COUNT(L60:T60)=4,SUM(LARGE(L60:T60,{1,2,3,4})),IF(COUNT(L60:T60)=3,SUM(LARGE(L60:T60,{1,2,3})),IF(COUNT(L60:T60)=2,SUM(LARGE(L60:T60,{1,2})),IF(COUNT(L60:T60)=1,SUM(LARGE(L60:T60,{1})),0)))))</f>
        <v>0</v>
      </c>
      <c r="K60" s="150">
        <f t="shared" si="1"/>
        <v>0</v>
      </c>
      <c r="L60" s="71"/>
      <c r="M60" s="71"/>
      <c r="N60" s="71"/>
      <c r="O60" s="71"/>
      <c r="P60" s="71"/>
      <c r="Q60" s="71"/>
      <c r="R60" s="71"/>
      <c r="S60" s="71"/>
      <c r="T60" s="163"/>
    </row>
    <row r="61" spans="2:20" ht="12" x14ac:dyDescent="0.2">
      <c r="B61" s="69"/>
      <c r="C61" s="171"/>
      <c r="D61" s="126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65" t="str">
        <f>IFERROR(VLOOKUP(D61,BD!$B:$D,3,FALSE),"")</f>
        <v/>
      </c>
      <c r="I61" s="165" t="str">
        <f>IFERROR(VLOOKUP(E61,BD!$B:$D,3,FALSE),"")</f>
        <v/>
      </c>
      <c r="J61" s="149">
        <f>IF(COUNT(L61:T61)&gt;=5,SUM(LARGE(L61:T61,{1,2,3,4,5})),IF(COUNT(L61:T61)=4,SUM(LARGE(L61:T61,{1,2,3,4})),IF(COUNT(L61:T61)=3,SUM(LARGE(L61:T61,{1,2,3})),IF(COUNT(L61:T61)=2,SUM(LARGE(L61:T61,{1,2})),IF(COUNT(L61:T61)=1,SUM(LARGE(L61:T61,{1})),0)))))</f>
        <v>0</v>
      </c>
      <c r="K61" s="150">
        <f t="shared" si="1"/>
        <v>0</v>
      </c>
      <c r="L61" s="71"/>
      <c r="M61" s="71"/>
      <c r="N61" s="71"/>
      <c r="O61" s="71"/>
      <c r="P61" s="71"/>
      <c r="Q61" s="71"/>
      <c r="R61" s="71"/>
      <c r="S61" s="71"/>
      <c r="T61" s="163"/>
    </row>
    <row r="62" spans="2:20" ht="12" x14ac:dyDescent="0.2">
      <c r="B62" s="69"/>
      <c r="C62" s="171"/>
      <c r="D62" s="126"/>
      <c r="E62" s="70"/>
      <c r="F62" s="148" t="str">
        <f>IFERROR(VLOOKUP(D62,BD!$B:$D,2,FALSE),"")</f>
        <v/>
      </c>
      <c r="G62" s="148" t="str">
        <f>IFERROR(VLOOKUP(E62,BD!$B:$D,2,FALSE),"")</f>
        <v/>
      </c>
      <c r="H62" s="165" t="str">
        <f>IFERROR(VLOOKUP(D62,BD!$B:$D,3,FALSE),"")</f>
        <v/>
      </c>
      <c r="I62" s="165" t="str">
        <f>IFERROR(VLOOKUP(E62,BD!$B:$D,3,FALSE),"")</f>
        <v/>
      </c>
      <c r="J62" s="149">
        <f>IF(COUNT(L62:T62)&gt;=5,SUM(LARGE(L62:T62,{1,2,3,4,5})),IF(COUNT(L62:T62)=4,SUM(LARGE(L62:T62,{1,2,3,4})),IF(COUNT(L62:T62)=3,SUM(LARGE(L62:T62,{1,2,3})),IF(COUNT(L62:T62)=2,SUM(LARGE(L62:T62,{1,2})),IF(COUNT(L62:T62)=1,SUM(LARGE(L62:T62,{1})),0)))))</f>
        <v>0</v>
      </c>
      <c r="K62" s="150">
        <f t="shared" si="1"/>
        <v>0</v>
      </c>
      <c r="L62" s="71"/>
      <c r="M62" s="71"/>
      <c r="N62" s="71"/>
      <c r="O62" s="71"/>
      <c r="P62" s="71"/>
      <c r="Q62" s="71"/>
      <c r="R62" s="71"/>
      <c r="S62" s="71"/>
      <c r="T62" s="163"/>
    </row>
    <row r="63" spans="2:20" ht="12" x14ac:dyDescent="0.2">
      <c r="B63" s="69"/>
      <c r="C63" s="171"/>
      <c r="D63" s="126"/>
      <c r="E63" s="70"/>
      <c r="F63" s="148" t="str">
        <f>IFERROR(VLOOKUP(D63,BD!$B:$D,2,FALSE),"")</f>
        <v/>
      </c>
      <c r="G63" s="148" t="str">
        <f>IFERROR(VLOOKUP(E63,BD!$B:$D,2,FALSE),"")</f>
        <v/>
      </c>
      <c r="H63" s="165" t="str">
        <f>IFERROR(VLOOKUP(D63,BD!$B:$D,3,FALSE),"")</f>
        <v/>
      </c>
      <c r="I63" s="165" t="str">
        <f>IFERROR(VLOOKUP(E63,BD!$B:$D,3,FALSE),"")</f>
        <v/>
      </c>
      <c r="J63" s="149">
        <f>IF(COUNT(L63:T63)&gt;=5,SUM(LARGE(L63:T63,{1,2,3,4,5})),IF(COUNT(L63:T63)=4,SUM(LARGE(L63:T63,{1,2,3,4})),IF(COUNT(L63:T63)=3,SUM(LARGE(L63:T63,{1,2,3})),IF(COUNT(L63:T63)=2,SUM(LARGE(L63:T63,{1,2})),IF(COUNT(L63:T63)=1,SUM(LARGE(L63:T63,{1})),0)))))</f>
        <v>0</v>
      </c>
      <c r="K63" s="150">
        <f t="shared" si="1"/>
        <v>0</v>
      </c>
      <c r="L63" s="71"/>
      <c r="M63" s="71"/>
      <c r="N63" s="71"/>
      <c r="O63" s="71"/>
      <c r="P63" s="71"/>
      <c r="Q63" s="71"/>
      <c r="R63" s="71"/>
      <c r="S63" s="71"/>
      <c r="T63" s="163"/>
    </row>
    <row r="64" spans="2:20" ht="12" x14ac:dyDescent="0.2">
      <c r="B64" s="69"/>
      <c r="C64" s="171"/>
      <c r="D64" s="126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65" t="str">
        <f>IFERROR(VLOOKUP(D64,BD!$B:$D,3,FALSE),"")</f>
        <v/>
      </c>
      <c r="I64" s="165" t="str">
        <f>IFERROR(VLOOKUP(E64,BD!$B:$D,3,FALSE),"")</f>
        <v/>
      </c>
      <c r="J64" s="149">
        <f>IF(COUNT(L64:T64)&gt;=5,SUM(LARGE(L64:T64,{1,2,3,4,5})),IF(COUNT(L64:T64)=4,SUM(LARGE(L64:T64,{1,2,3,4})),IF(COUNT(L64:T64)=3,SUM(LARGE(L64:T64,{1,2,3})),IF(COUNT(L64:T64)=2,SUM(LARGE(L64:T64,{1,2})),IF(COUNT(L64:T64)=1,SUM(LARGE(L64:T64,{1})),0)))))</f>
        <v>0</v>
      </c>
      <c r="K64" s="150">
        <f t="shared" si="1"/>
        <v>0</v>
      </c>
      <c r="L64" s="71"/>
      <c r="M64" s="71"/>
      <c r="N64" s="71"/>
      <c r="O64" s="71"/>
      <c r="P64" s="71"/>
      <c r="Q64" s="71"/>
      <c r="R64" s="71"/>
      <c r="S64" s="71"/>
      <c r="T64" s="163"/>
    </row>
    <row r="65" spans="2:20" ht="12" x14ac:dyDescent="0.2">
      <c r="B65" s="69"/>
      <c r="C65" s="171"/>
      <c r="D65" s="126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65" t="str">
        <f>IFERROR(VLOOKUP(D65,BD!$B:$D,3,FALSE),"")</f>
        <v/>
      </c>
      <c r="I65" s="165" t="str">
        <f>IFERROR(VLOOKUP(E65,BD!$B:$D,3,FALSE),"")</f>
        <v/>
      </c>
      <c r="J65" s="149">
        <f>IF(COUNT(L65:T65)&gt;=5,SUM(LARGE(L65:T65,{1,2,3,4,5})),IF(COUNT(L65:T65)=4,SUM(LARGE(L65:T65,{1,2,3,4})),IF(COUNT(L65:T65)=3,SUM(LARGE(L65:T65,{1,2,3})),IF(COUNT(L65:T65)=2,SUM(LARGE(L65:T65,{1,2})),IF(COUNT(L65:T65)=1,SUM(LARGE(L65:T65,{1})),0)))))</f>
        <v>0</v>
      </c>
      <c r="K65" s="150">
        <f t="shared" si="1"/>
        <v>0</v>
      </c>
      <c r="L65" s="71"/>
      <c r="M65" s="71"/>
      <c r="N65" s="71"/>
      <c r="O65" s="71"/>
      <c r="P65" s="71"/>
      <c r="Q65" s="71"/>
      <c r="R65" s="71"/>
      <c r="S65" s="71"/>
      <c r="T65" s="163"/>
    </row>
    <row r="66" spans="2:20" ht="12" x14ac:dyDescent="0.2">
      <c r="B66" s="69"/>
      <c r="C66" s="171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65" t="str">
        <f>IFERROR(VLOOKUP(D66,BD!$B:$D,3,FALSE),"")</f>
        <v/>
      </c>
      <c r="I66" s="165" t="str">
        <f>IFERROR(VLOOKUP(E66,BD!$B:$D,3,FALSE),"")</f>
        <v/>
      </c>
      <c r="J66" s="149">
        <f>IF(COUNT(L66:T66)&gt;=5,SUM(LARGE(L66:T66,{1,2,3,4,5})),IF(COUNT(L66:T66)=4,SUM(LARGE(L66:T66,{1,2,3,4})),IF(COUNT(L66:T66)=3,SUM(LARGE(L66:T66,{1,2,3})),IF(COUNT(L66:T66)=2,SUM(LARGE(L66:T66,{1,2})),IF(COUNT(L66:T66)=1,SUM(LARGE(L66:T66,{1})),0)))))</f>
        <v>0</v>
      </c>
      <c r="K66" s="150">
        <f t="shared" si="1"/>
        <v>0</v>
      </c>
      <c r="L66" s="71"/>
      <c r="M66" s="71"/>
      <c r="N66" s="71"/>
      <c r="O66" s="71"/>
      <c r="P66" s="71"/>
      <c r="Q66" s="71"/>
      <c r="R66" s="71"/>
      <c r="S66" s="71"/>
      <c r="T66" s="163"/>
    </row>
    <row r="67" spans="2:20" ht="12" x14ac:dyDescent="0.2">
      <c r="B67" s="69"/>
      <c r="C67" s="171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65" t="str">
        <f>IFERROR(VLOOKUP(D67,BD!$B:$D,3,FALSE),"")</f>
        <v/>
      </c>
      <c r="I67" s="165" t="str">
        <f>IFERROR(VLOOKUP(E67,BD!$B:$D,3,FALSE),"")</f>
        <v/>
      </c>
      <c r="J67" s="149">
        <f>IF(COUNT(L67:T67)&gt;=5,SUM(LARGE(L67:T67,{1,2,3,4,5})),IF(COUNT(L67:T67)=4,SUM(LARGE(L67:T67,{1,2,3,4})),IF(COUNT(L67:T67)=3,SUM(LARGE(L67:T67,{1,2,3})),IF(COUNT(L67:T67)=2,SUM(LARGE(L67:T67,{1,2})),IF(COUNT(L67:T67)=1,SUM(LARGE(L67:T67,{1})),0)))))</f>
        <v>0</v>
      </c>
      <c r="K67" s="150">
        <f t="shared" si="1"/>
        <v>0</v>
      </c>
      <c r="L67" s="71"/>
      <c r="M67" s="71"/>
      <c r="N67" s="71"/>
      <c r="O67" s="71"/>
      <c r="P67" s="71"/>
      <c r="Q67" s="71"/>
      <c r="R67" s="71"/>
      <c r="S67" s="71"/>
      <c r="T67" s="163"/>
    </row>
    <row r="68" spans="2:20" ht="12" x14ac:dyDescent="0.2">
      <c r="B68" s="69"/>
      <c r="C68" s="171"/>
      <c r="D68" s="126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65" t="str">
        <f>IFERROR(VLOOKUP(D68,BD!$B:$D,3,FALSE),"")</f>
        <v/>
      </c>
      <c r="I68" s="165" t="str">
        <f>IFERROR(VLOOKUP(E68,BD!$B:$D,3,FALSE),"")</f>
        <v/>
      </c>
      <c r="J68" s="149">
        <f>IF(COUNT(L68:T68)&gt;=5,SUM(LARGE(L68:T68,{1,2,3,4,5})),IF(COUNT(L68:T68)=4,SUM(LARGE(L68:T68,{1,2,3,4})),IF(COUNT(L68:T68)=3,SUM(LARGE(L68:T68,{1,2,3})),IF(COUNT(L68:T68)=2,SUM(LARGE(L68:T68,{1,2})),IF(COUNT(L68:T68)=1,SUM(LARGE(L68:T68,{1})),0)))))</f>
        <v>0</v>
      </c>
      <c r="K68" s="150">
        <f t="shared" si="1"/>
        <v>0</v>
      </c>
      <c r="L68" s="71"/>
      <c r="M68" s="71"/>
      <c r="N68" s="71"/>
      <c r="O68" s="71"/>
      <c r="P68" s="71"/>
      <c r="Q68" s="71"/>
      <c r="R68" s="71"/>
      <c r="S68" s="71"/>
      <c r="T68" s="163"/>
    </row>
    <row r="69" spans="2:20" ht="12" x14ac:dyDescent="0.2">
      <c r="B69" s="69"/>
      <c r="C69" s="171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65" t="str">
        <f>IFERROR(VLOOKUP(D69,BD!$B:$D,3,FALSE),"")</f>
        <v/>
      </c>
      <c r="I69" s="165" t="str">
        <f>IFERROR(VLOOKUP(E69,BD!$B:$D,3,FALSE),"")</f>
        <v/>
      </c>
      <c r="J69" s="149">
        <f>IF(COUNT(L69:T69)&gt;=5,SUM(LARGE(L69:T69,{1,2,3,4,5})),IF(COUNT(L69:T69)=4,SUM(LARGE(L69:T69,{1,2,3,4})),IF(COUNT(L69:T69)=3,SUM(LARGE(L69:T69,{1,2,3})),IF(COUNT(L69:T69)=2,SUM(LARGE(L69:T69,{1,2})),IF(COUNT(L69:T69)=1,SUM(LARGE(L69:T69,{1})),0)))))</f>
        <v>0</v>
      </c>
      <c r="K69" s="150">
        <f t="shared" si="1"/>
        <v>0</v>
      </c>
      <c r="L69" s="71"/>
      <c r="M69" s="71"/>
      <c r="N69" s="71"/>
      <c r="O69" s="71"/>
      <c r="P69" s="71"/>
      <c r="Q69" s="71"/>
      <c r="R69" s="71"/>
      <c r="S69" s="71"/>
      <c r="T69" s="163"/>
    </row>
    <row r="70" spans="2:20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74"/>
      <c r="T70" s="163"/>
    </row>
    <row r="71" spans="2:20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30</v>
      </c>
      <c r="N71" s="102">
        <f>SM!J$41</f>
        <v>25</v>
      </c>
      <c r="O71" s="102">
        <f>SM!K$41</f>
        <v>22</v>
      </c>
      <c r="P71" s="102">
        <f>SM!L$41</f>
        <v>10</v>
      </c>
      <c r="Q71" s="102">
        <f>SM!M$41</f>
        <v>6</v>
      </c>
      <c r="R71" s="102">
        <f>SM!N$41</f>
        <v>2</v>
      </c>
      <c r="S71" s="102">
        <f>SM!O$41</f>
        <v>1</v>
      </c>
      <c r="T71" s="164"/>
    </row>
  </sheetData>
  <sheetProtection selectLockedCells="1" selectUnlockedCells="1"/>
  <sortState ref="D10:S49">
    <sortCondition descending="1" ref="J10:J49"/>
    <sortCondition descending="1" ref="K10:K49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1"/>
  <sheetViews>
    <sheetView showGridLines="0" zoomScaleNormal="100" zoomScaleSheetLayoutView="100" workbookViewId="0">
      <selection activeCell="F20" sqref="F20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17" width="8.28515625" style="4" customWidth="1"/>
    <col min="18" max="18" width="1.85546875" style="4" customWidth="1"/>
    <col min="19" max="16384" width="9.28515625" style="4"/>
  </cols>
  <sheetData>
    <row r="2" spans="2:18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</row>
    <row r="3" spans="2:18" ht="12" x14ac:dyDescent="0.2">
      <c r="B3" s="7" t="s">
        <v>6</v>
      </c>
      <c r="D3" s="8">
        <f>SM!D3</f>
        <v>43052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</row>
    <row r="4" spans="2:18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</row>
    <row r="5" spans="2:18" ht="6" customHeight="1" x14ac:dyDescent="0.2">
      <c r="B5" s="30"/>
      <c r="C5" s="14"/>
      <c r="D5" s="14"/>
      <c r="E5" s="14"/>
      <c r="F5" s="96"/>
      <c r="G5" s="96"/>
      <c r="H5" s="15"/>
      <c r="I5" s="46"/>
      <c r="J5" s="16"/>
      <c r="K5" s="16"/>
      <c r="L5" s="16"/>
      <c r="M5" s="16"/>
      <c r="N5" s="16"/>
      <c r="O5" s="16"/>
      <c r="P5" s="16"/>
      <c r="Q5" s="16"/>
      <c r="R5" s="143"/>
    </row>
    <row r="6" spans="2:18" ht="12" customHeight="1" x14ac:dyDescent="0.2">
      <c r="B6" s="26"/>
      <c r="C6" s="216" t="s">
        <v>1</v>
      </c>
      <c r="D6" s="222" t="s">
        <v>38</v>
      </c>
      <c r="E6" s="222" t="s">
        <v>39</v>
      </c>
      <c r="F6" s="218" t="s">
        <v>40</v>
      </c>
      <c r="G6" s="218" t="s">
        <v>41</v>
      </c>
      <c r="H6" s="219" t="str">
        <f>SM!F6</f>
        <v>TOTAL RK52</v>
      </c>
      <c r="I6" s="220" t="str">
        <f>SM!G6</f>
        <v>Torneios</v>
      </c>
      <c r="J6" s="11" t="str">
        <f>SM!H6</f>
        <v>4o</v>
      </c>
      <c r="K6" s="11" t="str">
        <f>SM!I6</f>
        <v>1o</v>
      </c>
      <c r="L6" s="11" t="str">
        <f>SM!J6</f>
        <v>1o</v>
      </c>
      <c r="M6" s="11" t="str">
        <f>SM!K6</f>
        <v>2o</v>
      </c>
      <c r="N6" s="11" t="str">
        <f>SM!L6</f>
        <v>3o</v>
      </c>
      <c r="O6" s="11" t="str">
        <f>SM!M6</f>
        <v>2o</v>
      </c>
      <c r="P6" s="11" t="str">
        <f>SM!N6</f>
        <v>4o</v>
      </c>
      <c r="Q6" s="11" t="str">
        <f>SM!O6</f>
        <v>1o</v>
      </c>
      <c r="R6" s="144"/>
    </row>
    <row r="7" spans="2:18" ht="12" x14ac:dyDescent="0.2">
      <c r="B7" s="26"/>
      <c r="C7" s="216"/>
      <c r="D7" s="222"/>
      <c r="E7" s="222"/>
      <c r="F7" s="218"/>
      <c r="G7" s="218"/>
      <c r="H7" s="219">
        <f>SM!F7</f>
        <v>0</v>
      </c>
      <c r="I7" s="220">
        <f>SM!G7</f>
        <v>0</v>
      </c>
      <c r="J7" s="12" t="str">
        <f>SM!H7</f>
        <v>EST</v>
      </c>
      <c r="K7" s="12" t="str">
        <f>SM!I7</f>
        <v>EST</v>
      </c>
      <c r="L7" s="12" t="str">
        <f>SM!J7</f>
        <v>M-CWB</v>
      </c>
      <c r="M7" s="12" t="str">
        <f>SM!K7</f>
        <v>EST</v>
      </c>
      <c r="N7" s="12" t="str">
        <f>SM!L7</f>
        <v>EST</v>
      </c>
      <c r="O7" s="12" t="str">
        <f>SM!M7</f>
        <v>M-CWB</v>
      </c>
      <c r="P7" s="12" t="str">
        <f>SM!N7</f>
        <v>EST</v>
      </c>
      <c r="Q7" s="12" t="str">
        <f>SM!O7</f>
        <v>M-OES</v>
      </c>
      <c r="R7" s="144"/>
    </row>
    <row r="8" spans="2:18" ht="12" x14ac:dyDescent="0.2">
      <c r="B8" s="29"/>
      <c r="C8" s="216"/>
      <c r="D8" s="222"/>
      <c r="E8" s="222"/>
      <c r="F8" s="218"/>
      <c r="G8" s="218"/>
      <c r="H8" s="219">
        <f>SM!F8</f>
        <v>0</v>
      </c>
      <c r="I8" s="220">
        <f>SM!G8</f>
        <v>0</v>
      </c>
      <c r="J8" s="13">
        <f>SM!H8</f>
        <v>42689</v>
      </c>
      <c r="K8" s="13">
        <f>SM!I8</f>
        <v>42849</v>
      </c>
      <c r="L8" s="13">
        <f>SM!J8</f>
        <v>42884</v>
      </c>
      <c r="M8" s="13">
        <f>SM!K8</f>
        <v>42905</v>
      </c>
      <c r="N8" s="13">
        <f>SM!L8</f>
        <v>42988</v>
      </c>
      <c r="O8" s="13">
        <f>SM!M8</f>
        <v>43017</v>
      </c>
      <c r="P8" s="13">
        <f>SM!N8</f>
        <v>43045</v>
      </c>
      <c r="Q8" s="13">
        <f>SM!O8</f>
        <v>43052</v>
      </c>
      <c r="R8" s="144"/>
    </row>
    <row r="9" spans="2:18" ht="6" customHeight="1" x14ac:dyDescent="0.2">
      <c r="B9" s="32"/>
      <c r="C9" s="14"/>
      <c r="D9" s="14"/>
      <c r="E9" s="14"/>
      <c r="F9" s="96"/>
      <c r="G9" s="96"/>
      <c r="H9" s="15"/>
      <c r="I9" s="46"/>
      <c r="J9" s="16"/>
      <c r="K9" s="16"/>
      <c r="L9" s="16"/>
      <c r="M9" s="16"/>
      <c r="N9" s="16"/>
      <c r="O9" s="16"/>
      <c r="P9" s="16"/>
      <c r="Q9" s="16"/>
      <c r="R9" s="144"/>
    </row>
    <row r="10" spans="2:18" ht="12" x14ac:dyDescent="0.2">
      <c r="B10" s="27"/>
      <c r="C10" s="1">
        <v>1</v>
      </c>
      <c r="D10" s="70" t="s">
        <v>130</v>
      </c>
      <c r="E10" s="70" t="s">
        <v>239</v>
      </c>
      <c r="F10" s="243" t="s">
        <v>880</v>
      </c>
      <c r="G10" s="243" t="s">
        <v>880</v>
      </c>
      <c r="H10" s="149">
        <f>IF(COUNT(J10:R10)&gt;=5,SUM(LARGE(J10:R10,{1,2,3,4,5})),IF(COUNT(J10:R10)=4,SUM(LARGE(J10:R10,{1,2,3,4})),IF(COUNT(J10:R10)=3,SUM(LARGE(J10:R10,{1,2,3})),IF(COUNT(J10:R10)=2,SUM(LARGE(J10:R10,{1,2})),IF(COUNT(J10:R10)=1,SUM(LARGE(J10:R10,{1})),0)))))</f>
        <v>4640</v>
      </c>
      <c r="I10" s="150">
        <f t="shared" ref="I10:I28" si="0">COUNT(J10:R10)-COUNTIF(J10:R10,"=0")</f>
        <v>4</v>
      </c>
      <c r="J10" s="33">
        <v>1600</v>
      </c>
      <c r="K10" s="33">
        <v>1120</v>
      </c>
      <c r="L10" s="33"/>
      <c r="M10" s="33"/>
      <c r="N10" s="33"/>
      <c r="O10" s="33"/>
      <c r="P10" s="33">
        <v>1360</v>
      </c>
      <c r="Q10" s="33">
        <v>560</v>
      </c>
      <c r="R10" s="144"/>
    </row>
    <row r="11" spans="2:18" ht="12" x14ac:dyDescent="0.2">
      <c r="B11" s="27"/>
      <c r="C11" s="1">
        <v>2</v>
      </c>
      <c r="D11" s="2" t="s">
        <v>236</v>
      </c>
      <c r="E11" s="2" t="s">
        <v>94</v>
      </c>
      <c r="F11" s="148" t="str">
        <f>IFERROR(VLOOKUP(D11,BD!$B:$D,2,FALSE),"")</f>
        <v>ZARDO</v>
      </c>
      <c r="G11" s="148" t="str">
        <f>IFERROR(VLOOKUP(E11,BD!$B:$D,2,FALSE),"")</f>
        <v>ZARDO</v>
      </c>
      <c r="H11" s="149">
        <f>IF(COUNT(J11:R11)&gt;=5,SUM(LARGE(J11:R11,{1,2,3,4,5})),IF(COUNT(J11:R11)=4,SUM(LARGE(J11:R11,{1,2,3,4})),IF(COUNT(J11:R11)=3,SUM(LARGE(J11:R11,{1,2,3})),IF(COUNT(J11:R11)=2,SUM(LARGE(J11:R11,{1,2})),IF(COUNT(J11:R11)=1,SUM(LARGE(J11:R11,{1})),0)))))</f>
        <v>4560</v>
      </c>
      <c r="I11" s="150">
        <f t="shared" si="0"/>
        <v>5</v>
      </c>
      <c r="J11" s="33"/>
      <c r="K11" s="33">
        <v>880</v>
      </c>
      <c r="L11" s="33">
        <v>560</v>
      </c>
      <c r="M11" s="33">
        <v>1120</v>
      </c>
      <c r="N11" s="33">
        <v>1120</v>
      </c>
      <c r="O11" s="33"/>
      <c r="P11" s="33">
        <v>880</v>
      </c>
      <c r="Q11" s="33"/>
      <c r="R11" s="144"/>
    </row>
    <row r="12" spans="2:18" ht="12" x14ac:dyDescent="0.2">
      <c r="B12" s="27"/>
      <c r="C12" s="189">
        <v>3</v>
      </c>
      <c r="D12" s="2" t="s">
        <v>111</v>
      </c>
      <c r="E12" s="2" t="s">
        <v>67</v>
      </c>
      <c r="F12" s="148" t="str">
        <f>IFERROR(VLOOKUP(D12,BD!$B:$D,2,FALSE),"")</f>
        <v>BME</v>
      </c>
      <c r="G12" s="148" t="str">
        <f>IFERROR(VLOOKUP(E12,BD!$B:$D,2,FALSE),"")</f>
        <v>BME</v>
      </c>
      <c r="H12" s="149">
        <f>IF(COUNT(J12:R12)&gt;=5,SUM(LARGE(J12:R12,{1,2,3,4,5})),IF(COUNT(J12:R12)=4,SUM(LARGE(J12:R12,{1,2,3,4})),IF(COUNT(J12:R12)=3,SUM(LARGE(J12:R12,{1,2,3})),IF(COUNT(J12:R12)=2,SUM(LARGE(J12:R12,{1,2})),IF(COUNT(J12:R12)=1,SUM(LARGE(J12:R12,{1})),0)))))</f>
        <v>4200</v>
      </c>
      <c r="I12" s="150">
        <f t="shared" si="0"/>
        <v>6</v>
      </c>
      <c r="J12" s="33"/>
      <c r="K12" s="33">
        <v>880</v>
      </c>
      <c r="L12" s="33">
        <v>560</v>
      </c>
      <c r="M12" s="33">
        <v>880</v>
      </c>
      <c r="N12" s="33">
        <v>880</v>
      </c>
      <c r="O12" s="33">
        <v>680</v>
      </c>
      <c r="P12" s="33">
        <v>880</v>
      </c>
      <c r="Q12" s="33"/>
      <c r="R12" s="144"/>
    </row>
    <row r="13" spans="2:18" ht="12" x14ac:dyDescent="0.2">
      <c r="B13" s="27"/>
      <c r="C13" s="189">
        <v>4</v>
      </c>
      <c r="D13" s="2" t="s">
        <v>116</v>
      </c>
      <c r="E13" s="70" t="s">
        <v>820</v>
      </c>
      <c r="F13" s="243" t="s">
        <v>880</v>
      </c>
      <c r="G13" s="243" t="s">
        <v>880</v>
      </c>
      <c r="H13" s="149">
        <f>IF(COUNT(J13:R13)&gt;=5,SUM(LARGE(J13:R13,{1,2,3,4,5})),IF(COUNT(J13:R13)=4,SUM(LARGE(J13:R13,{1,2,3,4})),IF(COUNT(J13:R13)=3,SUM(LARGE(J13:R13,{1,2,3})),IF(COUNT(J13:R13)=2,SUM(LARGE(J13:R13,{1,2})),IF(COUNT(J13:R13)=1,SUM(LARGE(J13:R13,{1})),0)))))</f>
        <v>4080</v>
      </c>
      <c r="I13" s="150">
        <f t="shared" si="0"/>
        <v>3</v>
      </c>
      <c r="J13" s="33"/>
      <c r="K13" s="33">
        <v>1360</v>
      </c>
      <c r="L13" s="33"/>
      <c r="M13" s="33">
        <v>1360</v>
      </c>
      <c r="N13" s="33">
        <v>1360</v>
      </c>
      <c r="O13" s="33"/>
      <c r="P13" s="33"/>
      <c r="Q13" s="33"/>
      <c r="R13" s="144"/>
    </row>
    <row r="14" spans="2:18" ht="12" x14ac:dyDescent="0.2">
      <c r="B14" s="27"/>
      <c r="C14" s="189">
        <v>5</v>
      </c>
      <c r="D14" s="2" t="s">
        <v>82</v>
      </c>
      <c r="E14" s="2" t="s">
        <v>65</v>
      </c>
      <c r="F14" s="243" t="s">
        <v>880</v>
      </c>
      <c r="G14" s="148" t="str">
        <f>IFERROR(VLOOKUP(E14,BD!$B:$D,2,FALSE),"")</f>
        <v>BME</v>
      </c>
      <c r="H14" s="149">
        <f>IF(COUNT(J14:R14)&gt;=5,SUM(LARGE(J14:R14,{1,2,3,4,5})),IF(COUNT(J14:R14)=4,SUM(LARGE(J14:R14,{1,2,3,4})),IF(COUNT(J14:R14)=3,SUM(LARGE(J14:R14,{1,2,3})),IF(COUNT(J14:R14)=2,SUM(LARGE(J14:R14,{1,2})),IF(COUNT(J14:R14)=1,SUM(LARGE(J14:R14,{1})),0)))))</f>
        <v>3200</v>
      </c>
      <c r="I14" s="150">
        <f t="shared" si="0"/>
        <v>2</v>
      </c>
      <c r="J14" s="33"/>
      <c r="K14" s="33"/>
      <c r="L14" s="33"/>
      <c r="M14" s="33">
        <v>1600</v>
      </c>
      <c r="N14" s="33">
        <v>1600</v>
      </c>
      <c r="O14" s="33"/>
      <c r="P14" s="33"/>
      <c r="Q14" s="33"/>
      <c r="R14" s="144"/>
    </row>
    <row r="15" spans="2:18" ht="12" x14ac:dyDescent="0.2">
      <c r="B15" s="27"/>
      <c r="C15" s="189">
        <v>6</v>
      </c>
      <c r="D15" s="2" t="s">
        <v>85</v>
      </c>
      <c r="E15" s="70" t="s">
        <v>820</v>
      </c>
      <c r="F15" s="243" t="s">
        <v>880</v>
      </c>
      <c r="G15" s="243" t="s">
        <v>880</v>
      </c>
      <c r="H15" s="149">
        <f>IF(COUNT(J15:R15)&gt;=5,SUM(LARGE(J15:R15,{1,2,3,4,5})),IF(COUNT(J15:R15)=4,SUM(LARGE(J15:R15,{1,2,3,4})),IF(COUNT(J15:R15)=3,SUM(LARGE(J15:R15,{1,2,3})),IF(COUNT(J15:R15)=2,SUM(LARGE(J15:R15,{1,2})),IF(COUNT(J15:R15)=1,SUM(LARGE(J15:R15,{1})),0)))))</f>
        <v>2280</v>
      </c>
      <c r="I15" s="150">
        <f t="shared" si="0"/>
        <v>2</v>
      </c>
      <c r="J15" s="33"/>
      <c r="K15" s="33"/>
      <c r="L15" s="33"/>
      <c r="M15" s="33"/>
      <c r="N15" s="33"/>
      <c r="O15" s="33"/>
      <c r="P15" s="33">
        <v>1600</v>
      </c>
      <c r="Q15" s="33">
        <v>680</v>
      </c>
      <c r="R15" s="144"/>
    </row>
    <row r="16" spans="2:18" ht="12" x14ac:dyDescent="0.2">
      <c r="B16" s="27"/>
      <c r="C16" s="189">
        <v>7</v>
      </c>
      <c r="D16" s="2" t="s">
        <v>82</v>
      </c>
      <c r="E16" s="105" t="s">
        <v>136</v>
      </c>
      <c r="F16" s="243" t="s">
        <v>880</v>
      </c>
      <c r="G16" s="243" t="s">
        <v>880</v>
      </c>
      <c r="H16" s="149">
        <f>IF(COUNT(J16:R16)&gt;=5,SUM(LARGE(J16:R16,{1,2,3,4,5})),IF(COUNT(J16:R16)=4,SUM(LARGE(J16:R16,{1,2,3,4})),IF(COUNT(J16:R16)=3,SUM(LARGE(J16:R16,{1,2,3})),IF(COUNT(J16:R16)=2,SUM(LARGE(J16:R16,{1,2})),IF(COUNT(J16:R16)=1,SUM(LARGE(J16:R16,{1})),0)))))</f>
        <v>1680</v>
      </c>
      <c r="I16" s="150">
        <f t="shared" si="0"/>
        <v>2</v>
      </c>
      <c r="J16" s="33"/>
      <c r="K16" s="33"/>
      <c r="L16" s="33"/>
      <c r="M16" s="33"/>
      <c r="N16" s="33"/>
      <c r="O16" s="33"/>
      <c r="P16" s="33">
        <v>880</v>
      </c>
      <c r="Q16" s="33">
        <v>800</v>
      </c>
      <c r="R16" s="144"/>
    </row>
    <row r="17" spans="2:18" ht="12" x14ac:dyDescent="0.2">
      <c r="B17" s="27"/>
      <c r="C17" s="189">
        <v>8</v>
      </c>
      <c r="D17" s="2" t="s">
        <v>105</v>
      </c>
      <c r="E17" s="2" t="s">
        <v>65</v>
      </c>
      <c r="F17" s="148" t="str">
        <f>IFERROR(VLOOKUP(D17,BD!$B:$D,2,FALSE),"")</f>
        <v>BME</v>
      </c>
      <c r="G17" s="148" t="str">
        <f>IFERROR(VLOOKUP(E17,BD!$B:$D,2,FALSE),"")</f>
        <v>BME</v>
      </c>
      <c r="H17" s="149">
        <f>IF(COUNT(J17:R17)&gt;=5,SUM(LARGE(J17:R17,{1,2,3,4,5})),IF(COUNT(J17:R17)=4,SUM(LARGE(J17:R17,{1,2,3,4})),IF(COUNT(J17:R17)=3,SUM(LARGE(J17:R17,{1,2,3})),IF(COUNT(J17:R17)=2,SUM(LARGE(J17:R17,{1,2})),IF(COUNT(J17:R17)=1,SUM(LARGE(J17:R17,{1})),0)))))</f>
        <v>1600</v>
      </c>
      <c r="I17" s="150">
        <f t="shared" si="0"/>
        <v>2</v>
      </c>
      <c r="J17" s="33"/>
      <c r="K17" s="33"/>
      <c r="L17" s="33">
        <v>800</v>
      </c>
      <c r="M17" s="33"/>
      <c r="N17" s="33"/>
      <c r="O17" s="33">
        <v>800</v>
      </c>
      <c r="P17" s="33"/>
      <c r="Q17" s="33"/>
      <c r="R17" s="144"/>
    </row>
    <row r="18" spans="2:18" ht="12" x14ac:dyDescent="0.2">
      <c r="B18" s="27"/>
      <c r="C18" s="189">
        <v>9</v>
      </c>
      <c r="D18" s="2" t="s">
        <v>82</v>
      </c>
      <c r="E18" s="2" t="s">
        <v>85</v>
      </c>
      <c r="F18" s="243" t="s">
        <v>880</v>
      </c>
      <c r="G18" s="243" t="s">
        <v>880</v>
      </c>
      <c r="H18" s="149">
        <f>IF(COUNT(J18:R18)&gt;=5,SUM(LARGE(J18:R18,{1,2,3,4,5})),IF(COUNT(J18:R18)=4,SUM(LARGE(J18:R18,{1,2,3,4})),IF(COUNT(J18:R18)=3,SUM(LARGE(J18:R18,{1,2,3})),IF(COUNT(J18:R18)=2,SUM(LARGE(J18:R18,{1,2})),IF(COUNT(J18:R18)=1,SUM(LARGE(J18:R18,{1})),0)))))</f>
        <v>1600</v>
      </c>
      <c r="I18" s="150">
        <f t="shared" si="0"/>
        <v>1</v>
      </c>
      <c r="J18" s="33"/>
      <c r="K18" s="33">
        <v>1600</v>
      </c>
      <c r="L18" s="33"/>
      <c r="M18" s="33"/>
      <c r="N18" s="33"/>
      <c r="O18" s="33"/>
      <c r="P18" s="33"/>
      <c r="Q18" s="33"/>
      <c r="R18" s="144"/>
    </row>
    <row r="19" spans="2:18" ht="12" x14ac:dyDescent="0.2">
      <c r="B19" s="27"/>
      <c r="C19" s="202">
        <v>10</v>
      </c>
      <c r="D19" s="203" t="s">
        <v>789</v>
      </c>
      <c r="E19" s="203" t="s">
        <v>57</v>
      </c>
      <c r="F19" s="148" t="str">
        <f>IFERROR(VLOOKUP(D19,BD!$B:$D,2,FALSE),"")</f>
        <v>SMCC</v>
      </c>
      <c r="G19" s="148" t="str">
        <f>IFERROR(VLOOKUP(E19,BD!$B:$D,2,FALSE),"")</f>
        <v>SMCC</v>
      </c>
      <c r="H19" s="149">
        <f>IF(COUNT(J19:R19)&gt;=5,SUM(LARGE(J19:R19,{1,2,3,4,5})),IF(COUNT(J19:R19)=4,SUM(LARGE(J19:R19,{1,2,3,4})),IF(COUNT(J19:R19)=3,SUM(LARGE(J19:R19,{1,2,3})),IF(COUNT(J19:R19)=2,SUM(LARGE(J19:R19,{1,2})),IF(COUNT(J19:R19)=1,SUM(LARGE(J19:R19,{1})),0)))))</f>
        <v>1560</v>
      </c>
      <c r="I19" s="150">
        <f t="shared" si="0"/>
        <v>2</v>
      </c>
      <c r="J19" s="33"/>
      <c r="K19" s="33"/>
      <c r="L19" s="33">
        <v>680</v>
      </c>
      <c r="M19" s="33"/>
      <c r="N19" s="33">
        <v>880</v>
      </c>
      <c r="O19" s="33"/>
      <c r="P19" s="33"/>
      <c r="Q19" s="33"/>
      <c r="R19" s="144"/>
    </row>
    <row r="20" spans="2:18" ht="12" x14ac:dyDescent="0.2">
      <c r="B20" s="27"/>
      <c r="C20" s="189">
        <v>11</v>
      </c>
      <c r="D20" s="105" t="s">
        <v>136</v>
      </c>
      <c r="E20" s="70" t="s">
        <v>820</v>
      </c>
      <c r="F20" s="243" t="s">
        <v>880</v>
      </c>
      <c r="G20" s="243" t="s">
        <v>880</v>
      </c>
      <c r="H20" s="149">
        <f>IF(COUNT(J20:R20)&gt;=5,SUM(LARGE(J20:R20,{1,2,3,4,5})),IF(COUNT(J20:R20)=4,SUM(LARGE(J20:R20,{1,2,3,4})),IF(COUNT(J20:R20)=3,SUM(LARGE(J20:R20,{1,2,3})),IF(COUNT(J20:R20)=2,SUM(LARGE(J20:R20,{1,2})),IF(COUNT(J20:R20)=1,SUM(LARGE(J20:R20,{1})),0)))))</f>
        <v>1360</v>
      </c>
      <c r="I20" s="150">
        <f t="shared" si="0"/>
        <v>1</v>
      </c>
      <c r="J20" s="33">
        <v>1360</v>
      </c>
      <c r="K20" s="33"/>
      <c r="L20" s="33"/>
      <c r="M20" s="33"/>
      <c r="N20" s="33"/>
      <c r="O20" s="33"/>
      <c r="P20" s="33"/>
      <c r="Q20" s="33"/>
      <c r="R20" s="144"/>
    </row>
    <row r="21" spans="2:18" ht="12" x14ac:dyDescent="0.2">
      <c r="B21" s="27"/>
      <c r="C21" s="189">
        <v>12</v>
      </c>
      <c r="D21" s="105" t="s">
        <v>103</v>
      </c>
      <c r="E21" s="2" t="s">
        <v>236</v>
      </c>
      <c r="F21" s="148" t="str">
        <f>IFERROR(VLOOKUP(D21,BD!$B:$D,2,FALSE),"")</f>
        <v>SMCC</v>
      </c>
      <c r="G21" s="148" t="str">
        <f>IFERROR(VLOOKUP(E21,BD!$B:$D,2,FALSE),"")</f>
        <v>ZARDO</v>
      </c>
      <c r="H21" s="149">
        <f>IF(COUNT(J21:R21)&gt;=5,SUM(LARGE(J21:R21,{1,2,3,4,5})),IF(COUNT(J21:R21)=4,SUM(LARGE(J21:R21,{1,2,3,4})),IF(COUNT(J21:R21)=3,SUM(LARGE(J21:R21,{1,2,3})),IF(COUNT(J21:R21)=2,SUM(LARGE(J21:R21,{1,2})),IF(COUNT(J21:R21)=1,SUM(LARGE(J21:R21,{1})),0)))))</f>
        <v>1120</v>
      </c>
      <c r="I21" s="150">
        <f t="shared" si="0"/>
        <v>1</v>
      </c>
      <c r="J21" s="33">
        <v>1120</v>
      </c>
      <c r="K21" s="33"/>
      <c r="L21" s="33"/>
      <c r="M21" s="33"/>
      <c r="N21" s="33"/>
      <c r="O21" s="33"/>
      <c r="P21" s="33"/>
      <c r="Q21" s="33"/>
      <c r="R21" s="144"/>
    </row>
    <row r="22" spans="2:18" ht="12" x14ac:dyDescent="0.2">
      <c r="B22" s="27"/>
      <c r="C22" s="189"/>
      <c r="D22" s="2" t="s">
        <v>85</v>
      </c>
      <c r="E22" s="105" t="s">
        <v>136</v>
      </c>
      <c r="F22" s="243" t="s">
        <v>880</v>
      </c>
      <c r="G22" s="243" t="s">
        <v>880</v>
      </c>
      <c r="H22" s="149">
        <f>IF(COUNT(J22:R22)&gt;=5,SUM(LARGE(J22:R22,{1,2,3,4,5})),IF(COUNT(J22:R22)=4,SUM(LARGE(J22:R22,{1,2,3,4})),IF(COUNT(J22:R22)=3,SUM(LARGE(J22:R22,{1,2,3})),IF(COUNT(J22:R22)=2,SUM(LARGE(J22:R22,{1,2})),IF(COUNT(J22:R22)=1,SUM(LARGE(J22:R22,{1})),0)))))</f>
        <v>1120</v>
      </c>
      <c r="I22" s="150">
        <f t="shared" si="0"/>
        <v>1</v>
      </c>
      <c r="J22" s="33"/>
      <c r="K22" s="33"/>
      <c r="L22" s="33"/>
      <c r="M22" s="33"/>
      <c r="N22" s="33">
        <v>1120</v>
      </c>
      <c r="O22" s="33"/>
      <c r="P22" s="33"/>
      <c r="Q22" s="33"/>
      <c r="R22" s="144"/>
    </row>
    <row r="23" spans="2:18" ht="12" x14ac:dyDescent="0.2">
      <c r="B23" s="27"/>
      <c r="C23" s="189"/>
      <c r="D23" s="2" t="s">
        <v>241</v>
      </c>
      <c r="E23" s="70" t="s">
        <v>199</v>
      </c>
      <c r="F23" s="148" t="str">
        <f>IFERROR(VLOOKUP(D23,BD!$B:$D,2,FALSE),"")</f>
        <v>GRESFI</v>
      </c>
      <c r="G23" s="148" t="str">
        <f>IFERROR(VLOOKUP(E23,BD!$B:$D,2,FALSE),"")</f>
        <v>GRESFI</v>
      </c>
      <c r="H23" s="149">
        <f>IF(COUNT(J23:R23)&gt;=5,SUM(LARGE(J23:R23,{1,2,3,4,5})),IF(COUNT(J23:R23)=4,SUM(LARGE(J23:R23,{1,2,3,4})),IF(COUNT(J23:R23)=3,SUM(LARGE(J23:R23,{1,2,3})),IF(COUNT(J23:R23)=2,SUM(LARGE(J23:R23,{1,2})),IF(COUNT(J23:R23)=1,SUM(LARGE(J23:R23,{1})),0)))))</f>
        <v>1120</v>
      </c>
      <c r="I23" s="150">
        <f t="shared" si="0"/>
        <v>1</v>
      </c>
      <c r="J23" s="33">
        <v>1120</v>
      </c>
      <c r="K23" s="33"/>
      <c r="L23" s="33"/>
      <c r="M23" s="33"/>
      <c r="N23" s="33"/>
      <c r="O23" s="33"/>
      <c r="P23" s="33"/>
      <c r="Q23" s="33"/>
      <c r="R23" s="144"/>
    </row>
    <row r="24" spans="2:18" ht="12" x14ac:dyDescent="0.2">
      <c r="B24" s="27"/>
      <c r="C24" s="189">
        <v>15</v>
      </c>
      <c r="D24" s="105" t="s">
        <v>121</v>
      </c>
      <c r="E24" s="2" t="s">
        <v>85</v>
      </c>
      <c r="F24" s="148" t="str">
        <f>IFERROR(VLOOKUP(D24,BD!$B:$D,2,FALSE),"")</f>
        <v>ASSVP</v>
      </c>
      <c r="G24" s="243" t="s">
        <v>880</v>
      </c>
      <c r="H24" s="149">
        <f>IF(COUNT(J24:R24)&gt;=5,SUM(LARGE(J24:R24,{1,2,3,4,5})),IF(COUNT(J24:R24)=4,SUM(LARGE(J24:R24,{1,2,3,4})),IF(COUNT(J24:R24)=3,SUM(LARGE(J24:R24,{1,2,3})),IF(COUNT(J24:R24)=2,SUM(LARGE(J24:R24,{1,2})),IF(COUNT(J24:R24)=1,SUM(LARGE(J24:R24,{1})),0)))))</f>
        <v>880</v>
      </c>
      <c r="I24" s="150">
        <f t="shared" si="0"/>
        <v>1</v>
      </c>
      <c r="J24" s="33">
        <v>880</v>
      </c>
      <c r="K24" s="33"/>
      <c r="L24" s="33"/>
      <c r="M24" s="33"/>
      <c r="N24" s="33"/>
      <c r="O24" s="33"/>
      <c r="P24" s="33"/>
      <c r="Q24" s="33"/>
      <c r="R24" s="144"/>
    </row>
    <row r="25" spans="2:18" ht="12" x14ac:dyDescent="0.2">
      <c r="B25" s="27"/>
      <c r="C25" s="189"/>
      <c r="D25" s="105" t="s">
        <v>66</v>
      </c>
      <c r="E25" s="2" t="s">
        <v>67</v>
      </c>
      <c r="F25" s="148" t="str">
        <f>IFERROR(VLOOKUP(D25,BD!$B:$D,2,FALSE),"")</f>
        <v>BME</v>
      </c>
      <c r="G25" s="148" t="str">
        <f>IFERROR(VLOOKUP(E25,BD!$B:$D,2,FALSE),"")</f>
        <v>BME</v>
      </c>
      <c r="H25" s="149">
        <f>IF(COUNT(J25:R25)&gt;=5,SUM(LARGE(J25:R25,{1,2,3,4,5})),IF(COUNT(J25:R25)=4,SUM(LARGE(J25:R25,{1,2,3,4})),IF(COUNT(J25:R25)=3,SUM(LARGE(J25:R25,{1,2,3})),IF(COUNT(J25:R25)=2,SUM(LARGE(J25:R25,{1,2})),IF(COUNT(J25:R25)=1,SUM(LARGE(J25:R25,{1})),0)))))</f>
        <v>880</v>
      </c>
      <c r="I25" s="150">
        <f t="shared" si="0"/>
        <v>1</v>
      </c>
      <c r="J25" s="33">
        <v>880</v>
      </c>
      <c r="K25" s="33"/>
      <c r="L25" s="33"/>
      <c r="M25" s="33"/>
      <c r="N25" s="33"/>
      <c r="O25" s="33"/>
      <c r="P25" s="33"/>
      <c r="Q25" s="33"/>
      <c r="R25" s="144"/>
    </row>
    <row r="26" spans="2:18" ht="12" x14ac:dyDescent="0.2">
      <c r="B26" s="27"/>
      <c r="C26" s="189"/>
      <c r="D26" s="105" t="s">
        <v>193</v>
      </c>
      <c r="E26" s="2" t="s">
        <v>241</v>
      </c>
      <c r="F26" s="148" t="str">
        <f>IFERROR(VLOOKUP(D26,BD!$B:$D,2,FALSE),"")</f>
        <v>GRESFI</v>
      </c>
      <c r="G26" s="148" t="str">
        <f>IFERROR(VLOOKUP(E26,BD!$B:$D,2,FALSE),"")</f>
        <v>GRESFI</v>
      </c>
      <c r="H26" s="149">
        <f>IF(COUNT(J26:R26)&gt;=5,SUM(LARGE(J26:R26,{1,2,3,4,5})),IF(COUNT(J26:R26)=4,SUM(LARGE(J26:R26,{1,2,3,4})),IF(COUNT(J26:R26)=3,SUM(LARGE(J26:R26,{1,2,3})),IF(COUNT(J26:R26)=2,SUM(LARGE(J26:R26,{1,2})),IF(COUNT(J26:R26)=1,SUM(LARGE(J26:R26,{1})),0)))))</f>
        <v>880</v>
      </c>
      <c r="I26" s="150">
        <f t="shared" si="0"/>
        <v>1</v>
      </c>
      <c r="J26" s="33"/>
      <c r="K26" s="33"/>
      <c r="L26" s="33"/>
      <c r="M26" s="33"/>
      <c r="N26" s="33">
        <v>880</v>
      </c>
      <c r="O26" s="33"/>
      <c r="P26" s="33"/>
      <c r="Q26" s="33"/>
      <c r="R26" s="144"/>
    </row>
    <row r="27" spans="2:18" ht="12" x14ac:dyDescent="0.2">
      <c r="B27" s="27"/>
      <c r="C27" s="189"/>
      <c r="D27" s="2" t="s">
        <v>105</v>
      </c>
      <c r="E27" s="2" t="s">
        <v>192</v>
      </c>
      <c r="F27" s="148" t="str">
        <f>IFERROR(VLOOKUP(D27,BD!$B:$D,2,FALSE),"")</f>
        <v>BME</v>
      </c>
      <c r="G27" s="148" t="str">
        <f>IFERROR(VLOOKUP(E27,BD!$B:$D,2,FALSE),"")</f>
        <v>BME</v>
      </c>
      <c r="H27" s="149">
        <f>IF(COUNT(J27:R27)&gt;=5,SUM(LARGE(J27:R27,{1,2,3,4,5})),IF(COUNT(J27:R27)=4,SUM(LARGE(J27:R27,{1,2,3,4})),IF(COUNT(J27:R27)=3,SUM(LARGE(J27:R27,{1,2,3})),IF(COUNT(J27:R27)=2,SUM(LARGE(J27:R27,{1,2})),IF(COUNT(J27:R27)=1,SUM(LARGE(J27:R27,{1})),0)))))</f>
        <v>880</v>
      </c>
      <c r="I27" s="150">
        <f t="shared" si="0"/>
        <v>1</v>
      </c>
      <c r="J27" s="33"/>
      <c r="K27" s="33"/>
      <c r="L27" s="33"/>
      <c r="M27" s="33"/>
      <c r="N27" s="33">
        <v>880</v>
      </c>
      <c r="O27" s="33"/>
      <c r="P27" s="33"/>
      <c r="Q27" s="33"/>
      <c r="R27" s="144"/>
    </row>
    <row r="28" spans="2:18" ht="12" x14ac:dyDescent="0.2">
      <c r="B28" s="27"/>
      <c r="C28" s="189"/>
      <c r="D28" s="105" t="s">
        <v>789</v>
      </c>
      <c r="E28" s="2" t="s">
        <v>105</v>
      </c>
      <c r="F28" s="148" t="str">
        <f>IFERROR(VLOOKUP(D28,BD!$B:$D,2,FALSE),"")</f>
        <v>SMCC</v>
      </c>
      <c r="G28" s="148" t="str">
        <f>IFERROR(VLOOKUP(E28,BD!$B:$D,2,FALSE),"")</f>
        <v>BME</v>
      </c>
      <c r="H28" s="149">
        <f>IF(COUNT(J28:R28)&gt;=5,SUM(LARGE(J28:R28,{1,2,3,4,5})),IF(COUNT(J28:R28)=4,SUM(LARGE(J28:R28,{1,2,3,4})),IF(COUNT(J28:R28)=3,SUM(LARGE(J28:R28,{1,2,3})),IF(COUNT(J28:R28)=2,SUM(LARGE(J28:R28,{1,2})),IF(COUNT(J28:R28)=1,SUM(LARGE(J28:R28,{1})),0)))))</f>
        <v>880</v>
      </c>
      <c r="I28" s="150">
        <f t="shared" si="0"/>
        <v>1</v>
      </c>
      <c r="J28" s="33"/>
      <c r="K28" s="33"/>
      <c r="L28" s="33"/>
      <c r="M28" s="33"/>
      <c r="N28" s="33"/>
      <c r="O28" s="33"/>
      <c r="P28" s="33">
        <v>880</v>
      </c>
      <c r="Q28" s="33"/>
      <c r="R28" s="144"/>
    </row>
    <row r="29" spans="2:18" ht="12" x14ac:dyDescent="0.2">
      <c r="B29" s="27"/>
      <c r="C29" s="1"/>
      <c r="D29" s="2"/>
      <c r="E29" s="70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IF(COUNT(J29:R29)&gt;=5,SUM(LARGE(J29:R29,{1,2,3,4,5})),IF(COUNT(J29:R29)=4,SUM(LARGE(J29:R29,{1,2,3,4})),IF(COUNT(J29:R29)=3,SUM(LARGE(J29:R29,{1,2,3})),IF(COUNT(J29:R29)=2,SUM(LARGE(J29:R29,{1,2})),IF(COUNT(J29:R29)=1,SUM(LARGE(J29:R29,{1})),0)))))</f>
        <v>0</v>
      </c>
      <c r="I29" s="150">
        <f t="shared" ref="I29:I39" si="1">COUNT(J29:R29)-COUNTIF(J29:R29,"=0")</f>
        <v>0</v>
      </c>
      <c r="J29" s="33"/>
      <c r="K29" s="33"/>
      <c r="L29" s="33"/>
      <c r="M29" s="33"/>
      <c r="N29" s="33"/>
      <c r="O29" s="33"/>
      <c r="P29" s="33"/>
      <c r="Q29" s="33"/>
      <c r="R29" s="144"/>
    </row>
    <row r="30" spans="2:18" ht="12" x14ac:dyDescent="0.2">
      <c r="B30" s="27"/>
      <c r="C30" s="140"/>
      <c r="D30" s="2"/>
      <c r="E30" s="2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IF(COUNT(J30:R30)&gt;=5,SUM(LARGE(J30:R30,{1,2,3,4,5})),IF(COUNT(J30:R30)=4,SUM(LARGE(J30:R30,{1,2,3,4})),IF(COUNT(J30:R30)=3,SUM(LARGE(J30:R30,{1,2,3})),IF(COUNT(J30:R30)=2,SUM(LARGE(J30:R30,{1,2})),IF(COUNT(J30:R30)=1,SUM(LARGE(J30:R30,{1})),0)))))</f>
        <v>0</v>
      </c>
      <c r="I30" s="150">
        <f t="shared" si="1"/>
        <v>0</v>
      </c>
      <c r="J30" s="33"/>
      <c r="K30" s="33"/>
      <c r="L30" s="33"/>
      <c r="M30" s="33"/>
      <c r="N30" s="33"/>
      <c r="O30" s="33"/>
      <c r="P30" s="33"/>
      <c r="Q30" s="33"/>
      <c r="R30" s="144"/>
    </row>
    <row r="31" spans="2:18" ht="12" x14ac:dyDescent="0.2">
      <c r="B31" s="27"/>
      <c r="C31" s="140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IF(COUNT(J31:R31)&gt;=5,SUM(LARGE(J31:R31,{1,2,3,4,5})),IF(COUNT(J31:R31)=4,SUM(LARGE(J31:R31,{1,2,3,4})),IF(COUNT(J31:R31)=3,SUM(LARGE(J31:R31,{1,2,3})),IF(COUNT(J31:R31)=2,SUM(LARGE(J31:R31,{1,2})),IF(COUNT(J31:R31)=1,SUM(LARGE(J31:R31,{1})),0)))))</f>
        <v>0</v>
      </c>
      <c r="I31" s="150">
        <f t="shared" si="1"/>
        <v>0</v>
      </c>
      <c r="J31" s="33"/>
      <c r="K31" s="33"/>
      <c r="L31" s="33"/>
      <c r="M31" s="33"/>
      <c r="N31" s="33"/>
      <c r="O31" s="33"/>
      <c r="P31" s="33"/>
      <c r="Q31" s="33"/>
      <c r="R31" s="144"/>
    </row>
    <row r="32" spans="2:18" ht="12" x14ac:dyDescent="0.2">
      <c r="B32" s="27"/>
      <c r="C32" s="140"/>
      <c r="D32" s="105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IF(COUNT(J32:R32)&gt;=5,SUM(LARGE(J32:R32,{1,2,3,4,5})),IF(COUNT(J32:R32)=4,SUM(LARGE(J32:R32,{1,2,3,4})),IF(COUNT(J32:R32)=3,SUM(LARGE(J32:R32,{1,2,3})),IF(COUNT(J32:R32)=2,SUM(LARGE(J32:R32,{1,2})),IF(COUNT(J32:R32)=1,SUM(LARGE(J32:R32,{1})),0)))))</f>
        <v>0</v>
      </c>
      <c r="I32" s="150">
        <f t="shared" si="1"/>
        <v>0</v>
      </c>
      <c r="J32" s="33"/>
      <c r="K32" s="33"/>
      <c r="L32" s="33"/>
      <c r="M32" s="33"/>
      <c r="N32" s="33"/>
      <c r="O32" s="33"/>
      <c r="P32" s="33"/>
      <c r="Q32" s="33"/>
      <c r="R32" s="144"/>
    </row>
    <row r="33" spans="2:18" ht="12" x14ac:dyDescent="0.2">
      <c r="B33" s="27"/>
      <c r="C33" s="140"/>
      <c r="D33" s="70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IF(COUNT(J33:R33)&gt;=5,SUM(LARGE(J33:R33,{1,2,3,4,5})),IF(COUNT(J33:R33)=4,SUM(LARGE(J33:R33,{1,2,3,4})),IF(COUNT(J33:R33)=3,SUM(LARGE(J33:R33,{1,2,3})),IF(COUNT(J33:R33)=2,SUM(LARGE(J33:R33,{1,2})),IF(COUNT(J33:R33)=1,SUM(LARGE(J33:R33,{1})),0)))))</f>
        <v>0</v>
      </c>
      <c r="I33" s="150">
        <f t="shared" si="1"/>
        <v>0</v>
      </c>
      <c r="J33" s="33"/>
      <c r="K33" s="33"/>
      <c r="L33" s="33"/>
      <c r="M33" s="33"/>
      <c r="N33" s="33"/>
      <c r="O33" s="33"/>
      <c r="P33" s="33"/>
      <c r="Q33" s="33"/>
      <c r="R33" s="144"/>
    </row>
    <row r="34" spans="2:18" ht="12" x14ac:dyDescent="0.2">
      <c r="B34" s="27"/>
      <c r="C34" s="140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IF(COUNT(J34:R34)&gt;=5,SUM(LARGE(J34:R34,{1,2,3,4,5})),IF(COUNT(J34:R34)=4,SUM(LARGE(J34:R34,{1,2,3,4})),IF(COUNT(J34:R34)=3,SUM(LARGE(J34:R34,{1,2,3})),IF(COUNT(J34:R34)=2,SUM(LARGE(J34:R34,{1,2})),IF(COUNT(J34:R34)=1,SUM(LARGE(J34:R34,{1})),0)))))</f>
        <v>0</v>
      </c>
      <c r="I34" s="150">
        <f t="shared" si="1"/>
        <v>0</v>
      </c>
      <c r="J34" s="33"/>
      <c r="K34" s="33"/>
      <c r="L34" s="33"/>
      <c r="M34" s="33"/>
      <c r="N34" s="33"/>
      <c r="O34" s="33"/>
      <c r="P34" s="33"/>
      <c r="Q34" s="33"/>
      <c r="R34" s="144"/>
    </row>
    <row r="35" spans="2:18" ht="12" x14ac:dyDescent="0.2">
      <c r="B35" s="27"/>
      <c r="C35" s="140"/>
      <c r="D35" s="105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IF(COUNT(J35:R35)&gt;=5,SUM(LARGE(J35:R35,{1,2,3,4,5})),IF(COUNT(J35:R35)=4,SUM(LARGE(J35:R35,{1,2,3,4})),IF(COUNT(J35:R35)=3,SUM(LARGE(J35:R35,{1,2,3})),IF(COUNT(J35:R35)=2,SUM(LARGE(J35:R35,{1,2})),IF(COUNT(J35:R35)=1,SUM(LARGE(J35:R35,{1})),0)))))</f>
        <v>0</v>
      </c>
      <c r="I35" s="150">
        <f t="shared" si="1"/>
        <v>0</v>
      </c>
      <c r="J35" s="33"/>
      <c r="K35" s="33"/>
      <c r="L35" s="33"/>
      <c r="M35" s="33"/>
      <c r="N35" s="33"/>
      <c r="O35" s="33"/>
      <c r="P35" s="33"/>
      <c r="Q35" s="33"/>
      <c r="R35" s="144"/>
    </row>
    <row r="36" spans="2:18" ht="12" x14ac:dyDescent="0.2">
      <c r="B36" s="27"/>
      <c r="C36" s="140"/>
      <c r="D36" s="105"/>
      <c r="E36" s="2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IF(COUNT(J36:R36)&gt;=5,SUM(LARGE(J36:R36,{1,2,3,4,5})),IF(COUNT(J36:R36)=4,SUM(LARGE(J36:R36,{1,2,3,4})),IF(COUNT(J36:R36)=3,SUM(LARGE(J36:R36,{1,2,3})),IF(COUNT(J36:R36)=2,SUM(LARGE(J36:R36,{1,2})),IF(COUNT(J36:R36)=1,SUM(LARGE(J36:R36,{1})),0)))))</f>
        <v>0</v>
      </c>
      <c r="I36" s="150">
        <f t="shared" si="1"/>
        <v>0</v>
      </c>
      <c r="J36" s="33"/>
      <c r="K36" s="33"/>
      <c r="L36" s="33"/>
      <c r="M36" s="33"/>
      <c r="N36" s="33"/>
      <c r="O36" s="33"/>
      <c r="P36" s="33"/>
      <c r="Q36" s="33"/>
      <c r="R36" s="144"/>
    </row>
    <row r="37" spans="2:18" ht="12" x14ac:dyDescent="0.2">
      <c r="B37" s="27"/>
      <c r="C37" s="140"/>
      <c r="D37" s="105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IF(COUNT(J37:R37)&gt;=5,SUM(LARGE(J37:R37,{1,2,3,4,5})),IF(COUNT(J37:R37)=4,SUM(LARGE(J37:R37,{1,2,3,4})),IF(COUNT(J37:R37)=3,SUM(LARGE(J37:R37,{1,2,3})),IF(COUNT(J37:R37)=2,SUM(LARGE(J37:R37,{1,2})),IF(COUNT(J37:R37)=1,SUM(LARGE(J37:R37,{1})),0)))))</f>
        <v>0</v>
      </c>
      <c r="I37" s="150">
        <f t="shared" si="1"/>
        <v>0</v>
      </c>
      <c r="J37" s="33"/>
      <c r="K37" s="33"/>
      <c r="L37" s="33"/>
      <c r="M37" s="33"/>
      <c r="N37" s="33"/>
      <c r="O37" s="33"/>
      <c r="P37" s="33"/>
      <c r="Q37" s="33"/>
      <c r="R37" s="144"/>
    </row>
    <row r="38" spans="2:18" ht="12" x14ac:dyDescent="0.2">
      <c r="B38" s="27"/>
      <c r="C38" s="140"/>
      <c r="D38" s="105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IF(COUNT(J38:R38)&gt;=5,SUM(LARGE(J38:R38,{1,2,3,4,5})),IF(COUNT(J38:R38)=4,SUM(LARGE(J38:R38,{1,2,3,4})),IF(COUNT(J38:R38)=3,SUM(LARGE(J38:R38,{1,2,3})),IF(COUNT(J38:R38)=2,SUM(LARGE(J38:R38,{1,2})),IF(COUNT(J38:R38)=1,SUM(LARGE(J38:R38,{1})),0)))))</f>
        <v>0</v>
      </c>
      <c r="I38" s="150">
        <f t="shared" si="1"/>
        <v>0</v>
      </c>
      <c r="J38" s="33"/>
      <c r="K38" s="33"/>
      <c r="L38" s="33"/>
      <c r="M38" s="33"/>
      <c r="N38" s="33"/>
      <c r="O38" s="33"/>
      <c r="P38" s="33"/>
      <c r="Q38" s="33"/>
      <c r="R38" s="144"/>
    </row>
    <row r="39" spans="2:18" ht="12" x14ac:dyDescent="0.2">
      <c r="B39" s="27"/>
      <c r="C39" s="1"/>
      <c r="D39" s="105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IF(COUNT(J39:R39)&gt;=5,SUM(LARGE(J39:R39,{1,2,3,4,5})),IF(COUNT(J39:R39)=4,SUM(LARGE(J39:R39,{1,2,3,4})),IF(COUNT(J39:R39)=3,SUM(LARGE(J39:R39,{1,2,3})),IF(COUNT(J39:R39)=2,SUM(LARGE(J39:R39,{1,2})),IF(COUNT(J39:R39)=1,SUM(LARGE(J39:R39,{1})),0)))))</f>
        <v>0</v>
      </c>
      <c r="I39" s="150">
        <f t="shared" si="1"/>
        <v>0</v>
      </c>
      <c r="J39" s="33"/>
      <c r="K39" s="33"/>
      <c r="L39" s="33"/>
      <c r="M39" s="33"/>
      <c r="N39" s="33"/>
      <c r="O39" s="33"/>
      <c r="P39" s="33"/>
      <c r="Q39" s="33"/>
      <c r="R39" s="144"/>
    </row>
    <row r="40" spans="2:18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7"/>
      <c r="R40" s="144"/>
    </row>
    <row r="41" spans="2:18" s="21" customFormat="1" x14ac:dyDescent="0.2">
      <c r="B41" s="28"/>
      <c r="C41" s="19"/>
      <c r="D41" s="20"/>
      <c r="E41" s="20" t="str">
        <f>SM!$D$41</f>
        <v>CONTAGEM DE SEMANAS</v>
      </c>
      <c r="F41" s="95"/>
      <c r="G41" s="95"/>
      <c r="H41" s="18"/>
      <c r="I41" s="18"/>
      <c r="J41" s="102">
        <f>SM!H$41</f>
        <v>52</v>
      </c>
      <c r="K41" s="102">
        <f>SM!I$41</f>
        <v>30</v>
      </c>
      <c r="L41" s="102">
        <f>SM!J$41</f>
        <v>25</v>
      </c>
      <c r="M41" s="102">
        <f>SM!K$41</f>
        <v>22</v>
      </c>
      <c r="N41" s="102">
        <f>SM!L$41</f>
        <v>10</v>
      </c>
      <c r="O41" s="102">
        <f>SM!M$41</f>
        <v>6</v>
      </c>
      <c r="P41" s="102">
        <f>SM!N$41</f>
        <v>2</v>
      </c>
      <c r="Q41" s="102">
        <f>SM!O$41</f>
        <v>1</v>
      </c>
      <c r="R41" s="145"/>
    </row>
  </sheetData>
  <sheetProtection selectLockedCells="1" selectUnlockedCells="1"/>
  <sortState ref="D10:Q28">
    <sortCondition descending="1" ref="H10:H28"/>
    <sortCondition descending="1" ref="I10:I28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71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19" width="8.28515625" style="49" customWidth="1"/>
    <col min="20" max="20" width="1.85546875" style="49" customWidth="1"/>
    <col min="21" max="16384" width="9.28515625" style="49"/>
  </cols>
  <sheetData>
    <row r="2" spans="2:20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</row>
    <row r="3" spans="2:20" ht="12" x14ac:dyDescent="0.2">
      <c r="B3" s="53" t="s">
        <v>31</v>
      </c>
      <c r="D3" s="8">
        <f>SM!D3</f>
        <v>43052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</row>
    <row r="4" spans="2:20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</row>
    <row r="5" spans="2:20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162"/>
    </row>
    <row r="6" spans="2:20" ht="12" customHeight="1" x14ac:dyDescent="0.2">
      <c r="B6" s="62"/>
      <c r="C6" s="222" t="s">
        <v>1</v>
      </c>
      <c r="D6" s="222" t="str">
        <f>DM_S19!D6</f>
        <v>ATLETA 1</v>
      </c>
      <c r="E6" s="232" t="str">
        <f>DM_S19!E6</f>
        <v>ATLETA 2</v>
      </c>
      <c r="F6" s="235" t="str">
        <f>DM_S19!F6</f>
        <v>ENT 1</v>
      </c>
      <c r="G6" s="218" t="str">
        <f>DM_S19!G6</f>
        <v>ENT 2</v>
      </c>
      <c r="H6" s="229" t="s">
        <v>42</v>
      </c>
      <c r="I6" s="229" t="s">
        <v>43</v>
      </c>
      <c r="J6" s="228" t="str">
        <f>DM_S19!J6</f>
        <v>TOTAL RK52</v>
      </c>
      <c r="K6" s="226" t="str">
        <f>DM_S19!K6</f>
        <v>Torneios</v>
      </c>
      <c r="L6" s="167" t="str">
        <f>DM!J6</f>
        <v>4o</v>
      </c>
      <c r="M6" s="167" t="str">
        <f>DM!K6</f>
        <v>1o</v>
      </c>
      <c r="N6" s="167" t="str">
        <f>DM!L6</f>
        <v>1o</v>
      </c>
      <c r="O6" s="167" t="str">
        <f>DM!M6</f>
        <v>2o</v>
      </c>
      <c r="P6" s="167" t="str">
        <f>DM!N6</f>
        <v>3o</v>
      </c>
      <c r="Q6" s="167" t="str">
        <f>DM!O6</f>
        <v>2o</v>
      </c>
      <c r="R6" s="167" t="str">
        <f>DM!P6</f>
        <v>4o</v>
      </c>
      <c r="S6" s="167" t="str">
        <f>DM!Q6</f>
        <v>1o</v>
      </c>
      <c r="T6" s="163"/>
    </row>
    <row r="7" spans="2:20" ht="12" x14ac:dyDescent="0.2">
      <c r="B7" s="62"/>
      <c r="C7" s="222"/>
      <c r="D7" s="222"/>
      <c r="E7" s="233"/>
      <c r="F7" s="236"/>
      <c r="G7" s="218"/>
      <c r="H7" s="230"/>
      <c r="I7" s="230"/>
      <c r="J7" s="228"/>
      <c r="K7" s="226"/>
      <c r="L7" s="12" t="str">
        <f>DM!J7</f>
        <v>EST</v>
      </c>
      <c r="M7" s="12" t="str">
        <f>DM!K7</f>
        <v>EST</v>
      </c>
      <c r="N7" s="12" t="str">
        <f>DM!L7</f>
        <v>M-CWB</v>
      </c>
      <c r="O7" s="12" t="str">
        <f>DM!M7</f>
        <v>EST</v>
      </c>
      <c r="P7" s="12" t="str">
        <f>DM!N7</f>
        <v>EST</v>
      </c>
      <c r="Q7" s="12" t="str">
        <f>DM!O7</f>
        <v>M-CWB</v>
      </c>
      <c r="R7" s="12" t="str">
        <f>DM!P7</f>
        <v>EST</v>
      </c>
      <c r="S7" s="12" t="str">
        <f>DM!Q7</f>
        <v>M-OES</v>
      </c>
      <c r="T7" s="163"/>
    </row>
    <row r="8" spans="2:20" ht="12" x14ac:dyDescent="0.2">
      <c r="B8" s="64"/>
      <c r="C8" s="222"/>
      <c r="D8" s="222"/>
      <c r="E8" s="234"/>
      <c r="F8" s="237"/>
      <c r="G8" s="218"/>
      <c r="H8" s="231"/>
      <c r="I8" s="231"/>
      <c r="J8" s="228"/>
      <c r="K8" s="226"/>
      <c r="L8" s="13">
        <f>DM!J8</f>
        <v>42689</v>
      </c>
      <c r="M8" s="13">
        <f>DM!K8</f>
        <v>42849</v>
      </c>
      <c r="N8" s="13">
        <f>DM!L8</f>
        <v>42884</v>
      </c>
      <c r="O8" s="13">
        <f>DM!M8</f>
        <v>42905</v>
      </c>
      <c r="P8" s="13">
        <f>DM!N8</f>
        <v>42988</v>
      </c>
      <c r="Q8" s="13">
        <f>DM!O8</f>
        <v>43017</v>
      </c>
      <c r="R8" s="13">
        <f>DM!P8</f>
        <v>43045</v>
      </c>
      <c r="S8" s="13">
        <f>DM!Q8</f>
        <v>43052</v>
      </c>
      <c r="T8" s="163"/>
    </row>
    <row r="9" spans="2:20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163"/>
    </row>
    <row r="10" spans="2:20" ht="12" x14ac:dyDescent="0.2">
      <c r="B10" s="69"/>
      <c r="C10" s="63">
        <v>1</v>
      </c>
      <c r="D10" s="70" t="s">
        <v>821</v>
      </c>
      <c r="E10" s="70" t="s">
        <v>814</v>
      </c>
      <c r="F10" s="148" t="str">
        <f>IFERROR(VLOOKUP(D10,BD!$B:$D,2,FALSE),"")</f>
        <v>ASSVP</v>
      </c>
      <c r="G10" s="148" t="str">
        <f>IFERROR(VLOOKUP(E10,BD!$B:$D,2,FALSE),"")</f>
        <v>ASSVP</v>
      </c>
      <c r="H10" s="165">
        <f>IFERROR(VLOOKUP(D10,BD!$B:$D,3,FALSE),"")</f>
        <v>38991</v>
      </c>
      <c r="I10" s="165">
        <f>IFERROR(VLOOKUP(E10,BD!$B:$D,3,FALSE),"")</f>
        <v>38721</v>
      </c>
      <c r="J10" s="149">
        <f>IF(COUNT(L10:T10)&gt;=5,SUM(LARGE(L10:T10,{1,2,3,4,5})),IF(COUNT(L10:T10)=4,SUM(LARGE(L10:T10,{1,2,3,4})),IF(COUNT(L10:T10)=3,SUM(LARGE(L10:T10,{1,2,3})),IF(COUNT(L10:T10)=2,SUM(LARGE(L10:T10,{1,2})),IF(COUNT(L10:T10)=1,SUM(LARGE(L10:T10,{1})),0)))))</f>
        <v>7200</v>
      </c>
      <c r="K10" s="150">
        <f t="shared" ref="K10:K41" si="0">COUNT(L10:T10)-COUNTIF(L10:T10,"=0")</f>
        <v>5</v>
      </c>
      <c r="L10" s="71"/>
      <c r="M10" s="71">
        <v>1600</v>
      </c>
      <c r="N10" s="71"/>
      <c r="O10" s="71">
        <v>1600</v>
      </c>
      <c r="P10" s="71">
        <v>1600</v>
      </c>
      <c r="Q10" s="71"/>
      <c r="R10" s="71">
        <v>1600</v>
      </c>
      <c r="S10" s="71">
        <v>800</v>
      </c>
      <c r="T10" s="163"/>
    </row>
    <row r="11" spans="2:20" ht="12" x14ac:dyDescent="0.2">
      <c r="B11" s="69"/>
      <c r="C11" s="63">
        <v>2</v>
      </c>
      <c r="D11" s="125" t="s">
        <v>749</v>
      </c>
      <c r="E11" s="70" t="s">
        <v>755</v>
      </c>
      <c r="F11" s="148" t="str">
        <f>IFERROR(VLOOKUP(D11,BD!$B:$D,2,FALSE),"")</f>
        <v>SMCC</v>
      </c>
      <c r="G11" s="148" t="str">
        <f>IFERROR(VLOOKUP(E11,BD!$B:$D,2,FALSE),"")</f>
        <v>SMCC</v>
      </c>
      <c r="H11" s="165">
        <f>IFERROR(VLOOKUP(D11,BD!$B:$D,3,FALSE),"")</f>
        <v>38648</v>
      </c>
      <c r="I11" s="165">
        <f>IFERROR(VLOOKUP(E11,BD!$B:$D,3,FALSE),"")</f>
        <v>38419</v>
      </c>
      <c r="J11" s="149">
        <f>IF(COUNT(L11:T11)&gt;=5,SUM(LARGE(L11:T11,{1,2,3,4,5})),IF(COUNT(L11:T11)=4,SUM(LARGE(L11:T11,{1,2,3,4})),IF(COUNT(L11:T11)=3,SUM(LARGE(L11:T11,{1,2,3})),IF(COUNT(L11:T11)=2,SUM(LARGE(L11:T11,{1,2})),IF(COUNT(L11:T11)=1,SUM(LARGE(L11:T11,{1})),0)))))</f>
        <v>5320</v>
      </c>
      <c r="K11" s="150">
        <f t="shared" si="0"/>
        <v>5</v>
      </c>
      <c r="L11" s="71"/>
      <c r="M11" s="71">
        <v>1360</v>
      </c>
      <c r="N11" s="71">
        <v>800</v>
      </c>
      <c r="O11" s="71">
        <v>1360</v>
      </c>
      <c r="P11" s="71">
        <v>1360</v>
      </c>
      <c r="Q11" s="71">
        <v>440</v>
      </c>
      <c r="R11" s="71"/>
      <c r="S11" s="71"/>
      <c r="T11" s="163"/>
    </row>
    <row r="12" spans="2:20" ht="12" x14ac:dyDescent="0.2">
      <c r="B12" s="69"/>
      <c r="C12" s="190">
        <v>3</v>
      </c>
      <c r="D12" s="70" t="s">
        <v>744</v>
      </c>
      <c r="E12" s="125" t="s">
        <v>554</v>
      </c>
      <c r="F12" s="148" t="str">
        <f>IFERROR(VLOOKUP(D12,BD!$B:$D,2,FALSE),"")</f>
        <v>BME</v>
      </c>
      <c r="G12" s="148" t="str">
        <f>IFERROR(VLOOKUP(E12,BD!$B:$D,2,FALSE),"")</f>
        <v>BME</v>
      </c>
      <c r="H12" s="165">
        <f>IFERROR(VLOOKUP(D12,BD!$B:$D,3,FALSE),"")</f>
        <v>38841</v>
      </c>
      <c r="I12" s="165">
        <f>IFERROR(VLOOKUP(E12,BD!$B:$D,3,FALSE),"")</f>
        <v>38669</v>
      </c>
      <c r="J12" s="149">
        <f>IF(COUNT(L12:T12)&gt;=5,SUM(LARGE(L12:T12,{1,2,3,4,5})),IF(COUNT(L12:T12)=4,SUM(LARGE(L12:T12,{1,2,3,4})),IF(COUNT(L12:T12)=3,SUM(LARGE(L12:T12,{1,2,3})),IF(COUNT(L12:T12)=2,SUM(LARGE(L12:T12,{1,2})),IF(COUNT(L12:T12)=1,SUM(LARGE(L12:T12,{1})),0)))))</f>
        <v>5280</v>
      </c>
      <c r="K12" s="150">
        <f t="shared" si="0"/>
        <v>6</v>
      </c>
      <c r="L12" s="71"/>
      <c r="M12" s="71">
        <v>1120</v>
      </c>
      <c r="N12" s="71">
        <v>680</v>
      </c>
      <c r="O12" s="71">
        <v>880</v>
      </c>
      <c r="P12" s="71">
        <v>1120</v>
      </c>
      <c r="Q12" s="71">
        <v>800</v>
      </c>
      <c r="R12" s="71">
        <v>1360</v>
      </c>
      <c r="S12" s="71"/>
      <c r="T12" s="163"/>
    </row>
    <row r="13" spans="2:20" ht="12" x14ac:dyDescent="0.2">
      <c r="B13" s="69"/>
      <c r="C13" s="190">
        <v>4</v>
      </c>
      <c r="D13" s="70" t="s">
        <v>223</v>
      </c>
      <c r="E13" s="70" t="s">
        <v>225</v>
      </c>
      <c r="F13" s="148" t="str">
        <f>IFERROR(VLOOKUP(D13,BD!$B:$D,2,FALSE),"")</f>
        <v>PALOTINA</v>
      </c>
      <c r="G13" s="148" t="str">
        <f>IFERROR(VLOOKUP(E13,BD!$B:$D,2,FALSE),"")</f>
        <v>PALOTINA</v>
      </c>
      <c r="H13" s="165">
        <f>IFERROR(VLOOKUP(D13,BD!$B:$D,3,FALSE),"")</f>
        <v>38385</v>
      </c>
      <c r="I13" s="165">
        <f>IFERROR(VLOOKUP(E13,BD!$B:$D,3,FALSE),"")</f>
        <v>38477</v>
      </c>
      <c r="J13" s="149">
        <f>IF(COUNT(L13:T13)&gt;=5,SUM(LARGE(L13:T13,{1,2,3,4,5})),IF(COUNT(L13:T13)=4,SUM(LARGE(L13:T13,{1,2,3,4})),IF(COUNT(L13:T13)=3,SUM(LARGE(L13:T13,{1,2,3})),IF(COUNT(L13:T13)=2,SUM(LARGE(L13:T13,{1,2})),IF(COUNT(L13:T13)=1,SUM(LARGE(L13:T13,{1})),0)))))</f>
        <v>2000</v>
      </c>
      <c r="K13" s="150">
        <f t="shared" si="0"/>
        <v>2</v>
      </c>
      <c r="L13" s="71">
        <v>880</v>
      </c>
      <c r="M13" s="71">
        <v>1120</v>
      </c>
      <c r="N13" s="71"/>
      <c r="O13" s="71"/>
      <c r="P13" s="71"/>
      <c r="Q13" s="71"/>
      <c r="R13" s="71"/>
      <c r="S13" s="71"/>
      <c r="T13" s="163"/>
    </row>
    <row r="14" spans="2:20" ht="12" x14ac:dyDescent="0.2">
      <c r="B14" s="69"/>
      <c r="C14" s="190">
        <v>5</v>
      </c>
      <c r="D14" s="70" t="s">
        <v>759</v>
      </c>
      <c r="E14" s="70" t="s">
        <v>435</v>
      </c>
      <c r="F14" s="148" t="str">
        <f>IFERROR(VLOOKUP(D14,BD!$B:$D,2,FALSE),"")</f>
        <v>SMCC</v>
      </c>
      <c r="G14" s="148" t="str">
        <f>IFERROR(VLOOKUP(E14,BD!$B:$D,2,FALSE),"")</f>
        <v>SMCC</v>
      </c>
      <c r="H14" s="165">
        <f>IFERROR(VLOOKUP(D14,BD!$B:$D,3,FALSE),"")</f>
        <v>38768</v>
      </c>
      <c r="I14" s="165">
        <f>IFERROR(VLOOKUP(E14,BD!$B:$D,3,FALSE),"")</f>
        <v>38672</v>
      </c>
      <c r="J14" s="149">
        <f>IF(COUNT(L14:T14)&gt;=5,SUM(LARGE(L14:T14,{1,2,3,4,5})),IF(COUNT(L14:T14)=4,SUM(LARGE(L14:T14,{1,2,3,4})),IF(COUNT(L14:T14)=3,SUM(LARGE(L14:T14,{1,2,3})),IF(COUNT(L14:T14)=2,SUM(LARGE(L14:T14,{1,2})),IF(COUNT(L14:T14)=1,SUM(LARGE(L14:T14,{1})),0)))))</f>
        <v>1680</v>
      </c>
      <c r="K14" s="150">
        <f t="shared" si="0"/>
        <v>2</v>
      </c>
      <c r="L14" s="71"/>
      <c r="M14" s="71"/>
      <c r="N14" s="71"/>
      <c r="O14" s="71"/>
      <c r="P14" s="71"/>
      <c r="Q14" s="71">
        <v>560</v>
      </c>
      <c r="R14" s="71">
        <v>1120</v>
      </c>
      <c r="S14" s="71"/>
      <c r="T14" s="163"/>
    </row>
    <row r="15" spans="2:20" ht="12" x14ac:dyDescent="0.2">
      <c r="B15" s="69"/>
      <c r="C15" s="190">
        <v>6</v>
      </c>
      <c r="D15" s="126" t="s">
        <v>756</v>
      </c>
      <c r="E15" s="70" t="s">
        <v>704</v>
      </c>
      <c r="F15" s="148" t="str">
        <f>IFERROR(VLOOKUP(D15,BD!$B:$D,2,FALSE),"")</f>
        <v>SMCC</v>
      </c>
      <c r="G15" s="148" t="str">
        <f>IFERROR(VLOOKUP(E15,BD!$B:$D,2,FALSE),"")</f>
        <v>SMCC</v>
      </c>
      <c r="H15" s="165">
        <f>IFERROR(VLOOKUP(D15,BD!$B:$D,3,FALSE),"")</f>
        <v>38981</v>
      </c>
      <c r="I15" s="165">
        <f>IFERROR(VLOOKUP(E15,BD!$B:$D,3,FALSE),"")</f>
        <v>38975</v>
      </c>
      <c r="J15" s="149">
        <f>IF(COUNT(L15:T15)&gt;=5,SUM(LARGE(L15:T15,{1,2,3,4,5})),IF(COUNT(L15:T15)=4,SUM(LARGE(L15:T15,{1,2,3,4})),IF(COUNT(L15:T15)=3,SUM(LARGE(L15:T15,{1,2,3})),IF(COUNT(L15:T15)=2,SUM(LARGE(L15:T15,{1,2})),IF(COUNT(L15:T15)=1,SUM(LARGE(L15:T15,{1})),0)))))</f>
        <v>1320</v>
      </c>
      <c r="K15" s="150">
        <f t="shared" si="0"/>
        <v>2</v>
      </c>
      <c r="L15" s="71"/>
      <c r="M15" s="71"/>
      <c r="N15" s="71"/>
      <c r="O15" s="71"/>
      <c r="P15" s="71"/>
      <c r="Q15" s="71">
        <v>440</v>
      </c>
      <c r="R15" s="71">
        <v>880</v>
      </c>
      <c r="S15" s="71"/>
      <c r="T15" s="163"/>
    </row>
    <row r="16" spans="2:20" ht="12" x14ac:dyDescent="0.2">
      <c r="B16" s="69"/>
      <c r="C16" s="190">
        <v>7</v>
      </c>
      <c r="D16" s="129" t="s">
        <v>557</v>
      </c>
      <c r="E16" s="125" t="s">
        <v>558</v>
      </c>
      <c r="F16" s="148" t="str">
        <f>IFERROR(VLOOKUP(D16,BD!$B:$D,2,FALSE),"")</f>
        <v>PALOTINA</v>
      </c>
      <c r="G16" s="148" t="str">
        <f>IFERROR(VLOOKUP(E16,BD!$B:$D,2,FALSE),"")</f>
        <v>PALOTINA</v>
      </c>
      <c r="H16" s="165">
        <f>IFERROR(VLOOKUP(D16,BD!$B:$D,3,FALSE),"")</f>
        <v>38688</v>
      </c>
      <c r="I16" s="165">
        <f>IFERROR(VLOOKUP(E16,BD!$B:$D,3,FALSE),"")</f>
        <v>38909</v>
      </c>
      <c r="J16" s="149">
        <f>IF(COUNT(L16:T16)&gt;=5,SUM(LARGE(L16:T16,{1,2,3,4,5})),IF(COUNT(L16:T16)=4,SUM(LARGE(L16:T16,{1,2,3,4})),IF(COUNT(L16:T16)=3,SUM(LARGE(L16:T16,{1,2,3})),IF(COUNT(L16:T16)=2,SUM(LARGE(L16:T16,{1,2})),IF(COUNT(L16:T16)=1,SUM(LARGE(L16:T16,{1})),0)))))</f>
        <v>1120</v>
      </c>
      <c r="K16" s="150">
        <f t="shared" si="0"/>
        <v>1</v>
      </c>
      <c r="L16" s="71">
        <v>1120</v>
      </c>
      <c r="M16" s="71"/>
      <c r="N16" s="71"/>
      <c r="O16" s="71"/>
      <c r="P16" s="71"/>
      <c r="Q16" s="71"/>
      <c r="R16" s="71"/>
      <c r="S16" s="71"/>
      <c r="T16" s="163"/>
    </row>
    <row r="17" spans="2:20" ht="12" x14ac:dyDescent="0.2">
      <c r="B17" s="69"/>
      <c r="C17" s="190"/>
      <c r="D17" s="70" t="s">
        <v>558</v>
      </c>
      <c r="E17" s="70" t="s">
        <v>223</v>
      </c>
      <c r="F17" s="148" t="str">
        <f>IFERROR(VLOOKUP(D17,BD!$B:$D,2,FALSE),"")</f>
        <v>PALOTINA</v>
      </c>
      <c r="G17" s="148" t="str">
        <f>IFERROR(VLOOKUP(E17,BD!$B:$D,2,FALSE),"")</f>
        <v>PALOTINA</v>
      </c>
      <c r="H17" s="165">
        <f>IFERROR(VLOOKUP(D17,BD!$B:$D,3,FALSE),"")</f>
        <v>38909</v>
      </c>
      <c r="I17" s="165">
        <f>IFERROR(VLOOKUP(E17,BD!$B:$D,3,FALSE),"")</f>
        <v>38385</v>
      </c>
      <c r="J17" s="149">
        <f>IF(COUNT(L17:T17)&gt;=5,SUM(LARGE(L17:T17,{1,2,3,4,5})),IF(COUNT(L17:T17)=4,SUM(LARGE(L17:T17,{1,2,3,4})),IF(COUNT(L17:T17)=3,SUM(LARGE(L17:T17,{1,2,3})),IF(COUNT(L17:T17)=2,SUM(LARGE(L17:T17,{1,2})),IF(COUNT(L17:T17)=1,SUM(LARGE(L17:T17,{1})),0)))))</f>
        <v>1120</v>
      </c>
      <c r="K17" s="150">
        <f t="shared" si="0"/>
        <v>1</v>
      </c>
      <c r="L17" s="71"/>
      <c r="M17" s="71"/>
      <c r="N17" s="71"/>
      <c r="O17" s="71">
        <v>1120</v>
      </c>
      <c r="P17" s="71"/>
      <c r="Q17" s="71"/>
      <c r="R17" s="71"/>
      <c r="S17" s="71"/>
      <c r="T17" s="163"/>
    </row>
    <row r="18" spans="2:20" ht="12" x14ac:dyDescent="0.2">
      <c r="B18" s="69"/>
      <c r="C18" s="190"/>
      <c r="D18" s="70" t="s">
        <v>580</v>
      </c>
      <c r="E18" s="70" t="s">
        <v>753</v>
      </c>
      <c r="F18" s="148" t="str">
        <f>IFERROR(VLOOKUP(D18,BD!$B:$D,2,FALSE),"")</f>
        <v>SMCC</v>
      </c>
      <c r="G18" s="148" t="str">
        <f>IFERROR(VLOOKUP(E18,BD!$B:$D,2,FALSE),"")</f>
        <v>SMCC</v>
      </c>
      <c r="H18" s="165">
        <f>IFERROR(VLOOKUP(D18,BD!$B:$D,3,FALSE),"")</f>
        <v>39276</v>
      </c>
      <c r="I18" s="165">
        <f>IFERROR(VLOOKUP(E18,BD!$B:$D,3,FALSE),"")</f>
        <v>39232</v>
      </c>
      <c r="J18" s="149">
        <f>IF(COUNT(L18:T18)&gt;=5,SUM(LARGE(L18:T18,{1,2,3,4,5})),IF(COUNT(L18:T18)=4,SUM(LARGE(L18:T18,{1,2,3,4})),IF(COUNT(L18:T18)=3,SUM(LARGE(L18:T18,{1,2,3})),IF(COUNT(L18:T18)=2,SUM(LARGE(L18:T18,{1,2})),IF(COUNT(L18:T18)=1,SUM(LARGE(L18:T18,{1})),0)))))</f>
        <v>1120</v>
      </c>
      <c r="K18" s="150">
        <f t="shared" si="0"/>
        <v>1</v>
      </c>
      <c r="L18" s="71"/>
      <c r="M18" s="71"/>
      <c r="N18" s="71"/>
      <c r="O18" s="71"/>
      <c r="P18" s="71"/>
      <c r="Q18" s="71"/>
      <c r="R18" s="71">
        <v>1120</v>
      </c>
      <c r="S18" s="71"/>
      <c r="T18" s="163"/>
    </row>
    <row r="19" spans="2:20" ht="12" x14ac:dyDescent="0.2">
      <c r="B19" s="69"/>
      <c r="C19" s="190"/>
      <c r="D19" s="126" t="s">
        <v>434</v>
      </c>
      <c r="E19" s="70" t="s">
        <v>224</v>
      </c>
      <c r="F19" s="148" t="str">
        <f>IFERROR(VLOOKUP(D19,BD!$B:$D,2,FALSE),"")</f>
        <v>SMCC</v>
      </c>
      <c r="G19" s="148" t="str">
        <f>IFERROR(VLOOKUP(E19,BD!$B:$D,2,FALSE),"")</f>
        <v>GRESFI</v>
      </c>
      <c r="H19" s="165">
        <f>IFERROR(VLOOKUP(D19,BD!$B:$D,3,FALSE),"")</f>
        <v>38544</v>
      </c>
      <c r="I19" s="165">
        <f>IFERROR(VLOOKUP(E19,BD!$B:$D,3,FALSE),"")</f>
        <v>38797</v>
      </c>
      <c r="J19" s="149">
        <f>IF(COUNT(L19:T19)&gt;=5,SUM(LARGE(L19:T19,{1,2,3,4,5})),IF(COUNT(L19:T19)=4,SUM(LARGE(L19:T19,{1,2,3,4})),IF(COUNT(L19:T19)=3,SUM(LARGE(L19:T19,{1,2,3})),IF(COUNT(L19:T19)=2,SUM(LARGE(L19:T19,{1,2})),IF(COUNT(L19:T19)=1,SUM(LARGE(L19:T19,{1})),0)))))</f>
        <v>1120</v>
      </c>
      <c r="K19" s="150">
        <f t="shared" si="0"/>
        <v>1</v>
      </c>
      <c r="L19" s="71"/>
      <c r="M19" s="71"/>
      <c r="N19" s="71"/>
      <c r="O19" s="71">
        <v>1120</v>
      </c>
      <c r="P19" s="71"/>
      <c r="Q19" s="71"/>
      <c r="R19" s="71"/>
      <c r="S19" s="71"/>
      <c r="T19" s="163"/>
    </row>
    <row r="20" spans="2:20" ht="12" x14ac:dyDescent="0.2">
      <c r="B20" s="69"/>
      <c r="C20" s="190">
        <v>11</v>
      </c>
      <c r="D20" s="126" t="s">
        <v>584</v>
      </c>
      <c r="E20" s="70" t="s">
        <v>519</v>
      </c>
      <c r="F20" s="148" t="str">
        <f>IFERROR(VLOOKUP(D20,BD!$B:$D,2,FALSE),"")</f>
        <v>PIAMARTA</v>
      </c>
      <c r="G20" s="148" t="str">
        <f>IFERROR(VLOOKUP(E20,BD!$B:$D,2,FALSE),"")</f>
        <v>PIAMARTA</v>
      </c>
      <c r="H20" s="165">
        <f>IFERROR(VLOOKUP(D20,BD!$B:$D,3,FALSE),"")</f>
        <v>39333</v>
      </c>
      <c r="I20" s="165">
        <f>IFERROR(VLOOKUP(E20,BD!$B:$D,3,FALSE),"")</f>
        <v>38365</v>
      </c>
      <c r="J20" s="149">
        <f>IF(COUNT(L20:T20)&gt;=5,SUM(LARGE(L20:T20,{1,2,3,4,5})),IF(COUNT(L20:T20)=4,SUM(LARGE(L20:T20,{1,2,3,4})),IF(COUNT(L20:T20)=3,SUM(LARGE(L20:T20,{1,2,3})),IF(COUNT(L20:T20)=2,SUM(LARGE(L20:T20,{1,2})),IF(COUNT(L20:T20)=1,SUM(LARGE(L20:T20,{1})),0)))))</f>
        <v>880</v>
      </c>
      <c r="K20" s="150">
        <f t="shared" si="0"/>
        <v>1</v>
      </c>
      <c r="L20" s="71"/>
      <c r="M20" s="71"/>
      <c r="N20" s="71"/>
      <c r="O20" s="71">
        <v>880</v>
      </c>
      <c r="P20" s="71"/>
      <c r="Q20" s="71"/>
      <c r="R20" s="71"/>
      <c r="S20" s="71"/>
      <c r="T20" s="163"/>
    </row>
    <row r="21" spans="2:20" ht="12" x14ac:dyDescent="0.2">
      <c r="B21" s="69"/>
      <c r="C21" s="190"/>
      <c r="D21" s="70" t="s">
        <v>556</v>
      </c>
      <c r="E21" s="70" t="s">
        <v>581</v>
      </c>
      <c r="F21" s="148" t="str">
        <f>IFERROR(VLOOKUP(D21,BD!$B:$D,2,FALSE),"")</f>
        <v>AVULSO</v>
      </c>
      <c r="G21" s="148" t="str">
        <f>IFERROR(VLOOKUP(E21,BD!$B:$D,2,FALSE),"")</f>
        <v>ACENB</v>
      </c>
      <c r="H21" s="165">
        <f>IFERROR(VLOOKUP(D21,BD!$B:$D,3,FALSE),"")</f>
        <v>38761</v>
      </c>
      <c r="I21" s="165">
        <f>IFERROR(VLOOKUP(E21,BD!$B:$D,3,FALSE),"")</f>
        <v>39151</v>
      </c>
      <c r="J21" s="149">
        <f>IF(COUNT(L21:T21)&gt;=5,SUM(LARGE(L21:T21,{1,2,3,4,5})),IF(COUNT(L21:T21)=4,SUM(LARGE(L21:T21,{1,2,3,4})),IF(COUNT(L21:T21)=3,SUM(LARGE(L21:T21,{1,2,3})),IF(COUNT(L21:T21)=2,SUM(LARGE(L21:T21,{1,2})),IF(COUNT(L21:T21)=1,SUM(LARGE(L21:T21,{1})),0)))))</f>
        <v>880</v>
      </c>
      <c r="K21" s="150">
        <f t="shared" si="0"/>
        <v>1</v>
      </c>
      <c r="L21" s="71"/>
      <c r="M21" s="71"/>
      <c r="N21" s="71"/>
      <c r="O21" s="71">
        <v>880</v>
      </c>
      <c r="P21" s="71"/>
      <c r="Q21" s="71"/>
      <c r="R21" s="71"/>
      <c r="S21" s="71"/>
      <c r="T21" s="163"/>
    </row>
    <row r="22" spans="2:20" ht="12" x14ac:dyDescent="0.2">
      <c r="B22" s="69"/>
      <c r="C22" s="190"/>
      <c r="D22" s="126" t="s">
        <v>768</v>
      </c>
      <c r="E22" s="70" t="s">
        <v>223</v>
      </c>
      <c r="F22" s="148" t="str">
        <f>IFERROR(VLOOKUP(D22,BD!$B:$D,2,FALSE),"")</f>
        <v>PALOTINA</v>
      </c>
      <c r="G22" s="148" t="str">
        <f>IFERROR(VLOOKUP(E22,BD!$B:$D,2,FALSE),"")</f>
        <v>PALOTINA</v>
      </c>
      <c r="H22" s="165">
        <f>IFERROR(VLOOKUP(D22,BD!$B:$D,3,FALSE),"")</f>
        <v>38670</v>
      </c>
      <c r="I22" s="165">
        <f>IFERROR(VLOOKUP(E22,BD!$B:$D,3,FALSE),"")</f>
        <v>38385</v>
      </c>
      <c r="J22" s="149">
        <f>IF(COUNT(L22:T22)&gt;=5,SUM(LARGE(L22:T22,{1,2,3,4,5})),IF(COUNT(L22:T22)=4,SUM(LARGE(L22:T22,{1,2,3,4})),IF(COUNT(L22:T22)=3,SUM(LARGE(L22:T22,{1,2,3})),IF(COUNT(L22:T22)=2,SUM(LARGE(L22:T22,{1,2})),IF(COUNT(L22:T22)=1,SUM(LARGE(L22:T22,{1})),0)))))</f>
        <v>880</v>
      </c>
      <c r="K22" s="150">
        <f t="shared" si="0"/>
        <v>1</v>
      </c>
      <c r="L22" s="71"/>
      <c r="M22" s="71"/>
      <c r="N22" s="71"/>
      <c r="O22" s="71"/>
      <c r="P22" s="71"/>
      <c r="Q22" s="71"/>
      <c r="R22" s="71">
        <v>880</v>
      </c>
      <c r="S22" s="71"/>
      <c r="T22" s="163"/>
    </row>
    <row r="23" spans="2:20" ht="12" x14ac:dyDescent="0.2">
      <c r="B23" s="69"/>
      <c r="C23" s="190"/>
      <c r="D23" s="126" t="s">
        <v>759</v>
      </c>
      <c r="E23" s="70" t="s">
        <v>434</v>
      </c>
      <c r="F23" s="148" t="str">
        <f>IFERROR(VLOOKUP(D23,BD!$B:$D,2,FALSE),"")</f>
        <v>SMCC</v>
      </c>
      <c r="G23" s="148" t="str">
        <f>IFERROR(VLOOKUP(E23,BD!$B:$D,2,FALSE),"")</f>
        <v>SMCC</v>
      </c>
      <c r="H23" s="165">
        <f>IFERROR(VLOOKUP(D23,BD!$B:$D,3,FALSE),"")</f>
        <v>38768</v>
      </c>
      <c r="I23" s="165">
        <f>IFERROR(VLOOKUP(E23,BD!$B:$D,3,FALSE),"")</f>
        <v>38544</v>
      </c>
      <c r="J23" s="149">
        <f>IF(COUNT(L23:T23)&gt;=5,SUM(LARGE(L23:T23,{1,2,3,4,5})),IF(COUNT(L23:T23)=4,SUM(LARGE(L23:T23,{1,2,3,4})),IF(COUNT(L23:T23)=3,SUM(LARGE(L23:T23,{1,2,3})),IF(COUNT(L23:T23)=2,SUM(LARGE(L23:T23,{1,2})),IF(COUNT(L23:T23)=1,SUM(LARGE(L23:T23,{1})),0)))))</f>
        <v>880</v>
      </c>
      <c r="K23" s="150">
        <f t="shared" si="0"/>
        <v>1</v>
      </c>
      <c r="L23" s="71"/>
      <c r="M23" s="71"/>
      <c r="N23" s="71"/>
      <c r="O23" s="71"/>
      <c r="P23" s="71">
        <v>880</v>
      </c>
      <c r="Q23" s="71"/>
      <c r="R23" s="71"/>
      <c r="S23" s="71"/>
      <c r="T23" s="163"/>
    </row>
    <row r="24" spans="2:20" ht="12" x14ac:dyDescent="0.2">
      <c r="B24" s="69"/>
      <c r="C24" s="190"/>
      <c r="D24" s="126" t="s">
        <v>657</v>
      </c>
      <c r="E24" s="70" t="s">
        <v>559</v>
      </c>
      <c r="F24" s="148" t="str">
        <f>IFERROR(VLOOKUP(D24,BD!$B:$D,2,FALSE),"")</f>
        <v>ABB</v>
      </c>
      <c r="G24" s="148" t="str">
        <f>IFERROR(VLOOKUP(E24,BD!$B:$D,2,FALSE),"")</f>
        <v>ABB</v>
      </c>
      <c r="H24" s="165">
        <f>IFERROR(VLOOKUP(D24,BD!$B:$D,3,FALSE),"")</f>
        <v>0</v>
      </c>
      <c r="I24" s="165">
        <f>IFERROR(VLOOKUP(E24,BD!$B:$D,3,FALSE),"")</f>
        <v>38765</v>
      </c>
      <c r="J24" s="149">
        <f>IF(COUNT(L24:T24)&gt;=5,SUM(LARGE(L24:T24,{1,2,3,4,5})),IF(COUNT(L24:T24)=4,SUM(LARGE(L24:T24,{1,2,3,4})),IF(COUNT(L24:T24)=3,SUM(LARGE(L24:T24,{1,2,3})),IF(COUNT(L24:T24)=2,SUM(LARGE(L24:T24,{1,2})),IF(COUNT(L24:T24)=1,SUM(LARGE(L24:T24,{1})),0)))))</f>
        <v>880</v>
      </c>
      <c r="K24" s="150">
        <f t="shared" si="0"/>
        <v>1</v>
      </c>
      <c r="L24" s="71"/>
      <c r="M24" s="71"/>
      <c r="N24" s="71"/>
      <c r="O24" s="71"/>
      <c r="P24" s="71">
        <v>880</v>
      </c>
      <c r="Q24" s="71"/>
      <c r="R24" s="71"/>
      <c r="S24" s="71"/>
      <c r="T24" s="163"/>
    </row>
    <row r="25" spans="2:20" ht="12" x14ac:dyDescent="0.2">
      <c r="B25" s="69"/>
      <c r="C25" s="190"/>
      <c r="D25" s="70" t="s">
        <v>802</v>
      </c>
      <c r="E25" s="70" t="s">
        <v>797</v>
      </c>
      <c r="F25" s="148" t="str">
        <f>IFERROR(VLOOKUP(D25,BD!$B:$D,2,FALSE),"")</f>
        <v>ZARDO</v>
      </c>
      <c r="G25" s="148" t="str">
        <f>IFERROR(VLOOKUP(E25,BD!$B:$D,2,FALSE),"")</f>
        <v>ZARDO</v>
      </c>
      <c r="H25" s="165">
        <f>IFERROR(VLOOKUP(D25,BD!$B:$D,3,FALSE),"")</f>
        <v>38976</v>
      </c>
      <c r="I25" s="165">
        <f>IFERROR(VLOOKUP(E25,BD!$B:$D,3,FALSE),"")</f>
        <v>38876</v>
      </c>
      <c r="J25" s="149">
        <f>IF(COUNT(L25:T25)&gt;=5,SUM(LARGE(L25:T25,{1,2,3,4,5})),IF(COUNT(L25:T25)=4,SUM(LARGE(L25:T25,{1,2,3,4})),IF(COUNT(L25:T25)=3,SUM(LARGE(L25:T25,{1,2,3})),IF(COUNT(L25:T25)=2,SUM(LARGE(L25:T25,{1,2})),IF(COUNT(L25:T25)=1,SUM(LARGE(L25:T25,{1})),0)))))</f>
        <v>880</v>
      </c>
      <c r="K25" s="150">
        <f t="shared" si="0"/>
        <v>1</v>
      </c>
      <c r="L25" s="71"/>
      <c r="M25" s="71"/>
      <c r="N25" s="71"/>
      <c r="O25" s="71"/>
      <c r="P25" s="71"/>
      <c r="Q25" s="71"/>
      <c r="R25" s="71">
        <v>880</v>
      </c>
      <c r="S25" s="71"/>
      <c r="T25" s="163"/>
    </row>
    <row r="26" spans="2:20" ht="12" x14ac:dyDescent="0.2">
      <c r="B26" s="69"/>
      <c r="C26" s="190">
        <v>17</v>
      </c>
      <c r="D26" s="126" t="s">
        <v>658</v>
      </c>
      <c r="E26" s="70" t="s">
        <v>699</v>
      </c>
      <c r="F26" s="148" t="str">
        <f>IFERROR(VLOOKUP(D26,BD!$B:$D,2,FALSE),"")</f>
        <v>BME</v>
      </c>
      <c r="G26" s="148" t="str">
        <f>IFERROR(VLOOKUP(E26,BD!$B:$D,2,FALSE),"")</f>
        <v>BME</v>
      </c>
      <c r="H26" s="165">
        <f>IFERROR(VLOOKUP(D26,BD!$B:$D,3,FALSE),"")</f>
        <v>0</v>
      </c>
      <c r="I26" s="165">
        <f>IFERROR(VLOOKUP(E26,BD!$B:$D,3,FALSE),"")</f>
        <v>0</v>
      </c>
      <c r="J26" s="149">
        <f>IF(COUNT(L26:T26)&gt;=5,SUM(LARGE(L26:T26,{1,2,3,4,5})),IF(COUNT(L26:T26)=4,SUM(LARGE(L26:T26,{1,2,3,4})),IF(COUNT(L26:T26)=3,SUM(LARGE(L26:T26,{1,2,3})),IF(COUNT(L26:T26)=2,SUM(LARGE(L26:T26,{1,2})),IF(COUNT(L26:T26)=1,SUM(LARGE(L26:T26,{1})),0)))))</f>
        <v>680</v>
      </c>
      <c r="K26" s="150">
        <f t="shared" si="0"/>
        <v>1</v>
      </c>
      <c r="L26" s="71"/>
      <c r="M26" s="71"/>
      <c r="N26" s="71"/>
      <c r="O26" s="71"/>
      <c r="P26" s="71"/>
      <c r="Q26" s="71">
        <v>680</v>
      </c>
      <c r="R26" s="71"/>
      <c r="S26" s="71"/>
      <c r="T26" s="163"/>
    </row>
    <row r="27" spans="2:20" ht="12" x14ac:dyDescent="0.2">
      <c r="B27" s="69"/>
      <c r="C27" s="190">
        <v>18</v>
      </c>
      <c r="D27" s="70" t="s">
        <v>759</v>
      </c>
      <c r="E27" s="70" t="s">
        <v>436</v>
      </c>
      <c r="F27" s="148" t="str">
        <f>IFERROR(VLOOKUP(D27,BD!$B:$D,2,FALSE),"")</f>
        <v>SMCC</v>
      </c>
      <c r="G27" s="148" t="str">
        <f>IFERROR(VLOOKUP(E27,BD!$B:$D,2,FALSE),"")</f>
        <v>SMCC</v>
      </c>
      <c r="H27" s="165">
        <f>IFERROR(VLOOKUP(D27,BD!$B:$D,3,FALSE),"")</f>
        <v>38768</v>
      </c>
      <c r="I27" s="165">
        <f>IFERROR(VLOOKUP(E27,BD!$B:$D,3,FALSE),"")</f>
        <v>38632</v>
      </c>
      <c r="J27" s="149">
        <f>IF(COUNT(L27:T27)&gt;=5,SUM(LARGE(L27:T27,{1,2,3,4,5})),IF(COUNT(L27:T27)=4,SUM(LARGE(L27:T27,{1,2,3,4})),IF(COUNT(L27:T27)=3,SUM(LARGE(L27:T27,{1,2,3})),IF(COUNT(L27:T27)=2,SUM(LARGE(L27:T27,{1,2})),IF(COUNT(L27:T27)=1,SUM(LARGE(L27:T27,{1})),0)))))</f>
        <v>560</v>
      </c>
      <c r="K27" s="150">
        <f t="shared" si="0"/>
        <v>1</v>
      </c>
      <c r="L27" s="71"/>
      <c r="M27" s="71"/>
      <c r="N27" s="71">
        <v>560</v>
      </c>
      <c r="O27" s="71"/>
      <c r="P27" s="71"/>
      <c r="Q27" s="71"/>
      <c r="R27" s="71"/>
      <c r="S27" s="71"/>
      <c r="T27" s="163"/>
    </row>
    <row r="28" spans="2:20" ht="12" x14ac:dyDescent="0.2">
      <c r="B28" s="69"/>
      <c r="C28" s="190"/>
      <c r="D28" s="126" t="s">
        <v>434</v>
      </c>
      <c r="E28" s="70" t="s">
        <v>435</v>
      </c>
      <c r="F28" s="148" t="str">
        <f>IFERROR(VLOOKUP(D28,BD!$B:$D,2,FALSE),"")</f>
        <v>SMCC</v>
      </c>
      <c r="G28" s="148" t="str">
        <f>IFERROR(VLOOKUP(E28,BD!$B:$D,2,FALSE),"")</f>
        <v>SMCC</v>
      </c>
      <c r="H28" s="165">
        <f>IFERROR(VLOOKUP(D28,BD!$B:$D,3,FALSE),"")</f>
        <v>38544</v>
      </c>
      <c r="I28" s="165">
        <f>IFERROR(VLOOKUP(E28,BD!$B:$D,3,FALSE),"")</f>
        <v>38672</v>
      </c>
      <c r="J28" s="149">
        <f>IF(COUNT(L28:T28)&gt;=5,SUM(LARGE(L28:T28,{1,2,3,4,5})),IF(COUNT(L28:T28)=4,SUM(LARGE(L28:T28,{1,2,3,4})),IF(COUNT(L28:T28)=3,SUM(LARGE(L28:T28,{1,2,3})),IF(COUNT(L28:T28)=2,SUM(LARGE(L28:T28,{1,2})),IF(COUNT(L28:T28)=1,SUM(LARGE(L28:T28,{1})),0)))))</f>
        <v>560</v>
      </c>
      <c r="K28" s="150">
        <f t="shared" si="0"/>
        <v>1</v>
      </c>
      <c r="L28" s="71"/>
      <c r="M28" s="71"/>
      <c r="N28" s="71">
        <v>560</v>
      </c>
      <c r="O28" s="71"/>
      <c r="P28" s="71"/>
      <c r="Q28" s="71"/>
      <c r="R28" s="71"/>
      <c r="S28" s="71"/>
      <c r="T28" s="163"/>
    </row>
    <row r="29" spans="2:20" ht="12" x14ac:dyDescent="0.2">
      <c r="B29" s="69"/>
      <c r="C29" s="190">
        <v>20</v>
      </c>
      <c r="D29" s="70" t="s">
        <v>791</v>
      </c>
      <c r="E29" s="70" t="s">
        <v>802</v>
      </c>
      <c r="F29" s="148" t="str">
        <f>IFERROR(VLOOKUP(D29,BD!$B:$D,2,FALSE),"")</f>
        <v>ZARDO</v>
      </c>
      <c r="G29" s="148" t="str">
        <f>IFERROR(VLOOKUP(E29,BD!$B:$D,2,FALSE),"")</f>
        <v>ZARDO</v>
      </c>
      <c r="H29" s="165">
        <f>IFERROR(VLOOKUP(D29,BD!$B:$D,3,FALSE),"")</f>
        <v>38926</v>
      </c>
      <c r="I29" s="165">
        <f>IFERROR(VLOOKUP(E29,BD!$B:$D,3,FALSE),"")</f>
        <v>38976</v>
      </c>
      <c r="J29" s="149">
        <f>IF(COUNT(L29:T29)&gt;=5,SUM(LARGE(L29:T29,{1,2,3,4,5})),IF(COUNT(L29:T29)=4,SUM(LARGE(L29:T29,{1,2,3,4})),IF(COUNT(L29:T29)=3,SUM(LARGE(L29:T29,{1,2,3})),IF(COUNT(L29:T29)=2,SUM(LARGE(L29:T29,{1,2})),IF(COUNT(L29:T29)=1,SUM(LARGE(L29:T29,{1})),0)))))</f>
        <v>440</v>
      </c>
      <c r="K29" s="150">
        <f t="shared" si="0"/>
        <v>1</v>
      </c>
      <c r="L29" s="71"/>
      <c r="M29" s="71"/>
      <c r="N29" s="71"/>
      <c r="O29" s="71"/>
      <c r="P29" s="71"/>
      <c r="Q29" s="71">
        <v>440</v>
      </c>
      <c r="R29" s="71"/>
      <c r="S29" s="71"/>
      <c r="T29" s="163"/>
    </row>
    <row r="30" spans="2:20" ht="12" x14ac:dyDescent="0.2">
      <c r="B30" s="69"/>
      <c r="C30" s="177"/>
      <c r="D30" s="126"/>
      <c r="E30" s="125"/>
      <c r="F30" s="148" t="str">
        <f>IFERROR(VLOOKUP(D30,BD!$B:$D,2,FALSE),"")</f>
        <v/>
      </c>
      <c r="G30" s="148" t="str">
        <f>IFERROR(VLOOKUP(E30,BD!$B:$D,2,FALSE),"")</f>
        <v/>
      </c>
      <c r="H30" s="165" t="str">
        <f>IFERROR(VLOOKUP(D30,BD!$B:$D,3,FALSE),"")</f>
        <v/>
      </c>
      <c r="I30" s="165" t="str">
        <f>IFERROR(VLOOKUP(E30,BD!$B:$D,3,FALSE),"")</f>
        <v/>
      </c>
      <c r="J30" s="149">
        <f>IF(COUNT(L30:T30)&gt;=5,SUM(LARGE(L30:T30,{1,2,3,4,5})),IF(COUNT(L30:T30)=4,SUM(LARGE(L30:T30,{1,2,3,4})),IF(COUNT(L30:T30)=3,SUM(LARGE(L30:T30,{1,2,3})),IF(COUNT(L30:T30)=2,SUM(LARGE(L30:T30,{1,2})),IF(COUNT(L30:T30)=1,SUM(LARGE(L30:T30,{1})),0)))))</f>
        <v>0</v>
      </c>
      <c r="K30" s="150">
        <f t="shared" si="0"/>
        <v>0</v>
      </c>
      <c r="L30" s="71"/>
      <c r="M30" s="71"/>
      <c r="N30" s="71"/>
      <c r="O30" s="71"/>
      <c r="P30" s="71"/>
      <c r="Q30" s="71"/>
      <c r="R30" s="71"/>
      <c r="S30" s="71"/>
      <c r="T30" s="163"/>
    </row>
    <row r="31" spans="2:20" ht="12" x14ac:dyDescent="0.2">
      <c r="B31" s="69"/>
      <c r="C31" s="177"/>
      <c r="D31" s="129"/>
      <c r="E31" s="125"/>
      <c r="F31" s="148" t="str">
        <f>IFERROR(VLOOKUP(D31,BD!$B:$D,2,FALSE),"")</f>
        <v/>
      </c>
      <c r="G31" s="148" t="str">
        <f>IFERROR(VLOOKUP(E31,BD!$B:$D,2,FALSE),"")</f>
        <v/>
      </c>
      <c r="H31" s="165" t="str">
        <f>IFERROR(VLOOKUP(D31,BD!$B:$D,3,FALSE),"")</f>
        <v/>
      </c>
      <c r="I31" s="165" t="str">
        <f>IFERROR(VLOOKUP(E31,BD!$B:$D,3,FALSE),"")</f>
        <v/>
      </c>
      <c r="J31" s="149">
        <f>IF(COUNT(L31:T31)&gt;=5,SUM(LARGE(L31:T31,{1,2,3,4,5})),IF(COUNT(L31:T31)=4,SUM(LARGE(L31:T31,{1,2,3,4})),IF(COUNT(L31:T31)=3,SUM(LARGE(L31:T31,{1,2,3})),IF(COUNT(L31:T31)=2,SUM(LARGE(L31:T31,{1,2})),IF(COUNT(L31:T31)=1,SUM(LARGE(L31:T31,{1})),0)))))</f>
        <v>0</v>
      </c>
      <c r="K31" s="150">
        <f t="shared" si="0"/>
        <v>0</v>
      </c>
      <c r="L31" s="71"/>
      <c r="M31" s="71"/>
      <c r="N31" s="71"/>
      <c r="O31" s="71"/>
      <c r="P31" s="71"/>
      <c r="Q31" s="71"/>
      <c r="R31" s="71"/>
      <c r="S31" s="71"/>
      <c r="T31" s="163"/>
    </row>
    <row r="32" spans="2:20" ht="12" x14ac:dyDescent="0.2">
      <c r="B32" s="69"/>
      <c r="C32" s="177"/>
      <c r="D32" s="126"/>
      <c r="E32" s="125"/>
      <c r="F32" s="148" t="str">
        <f>IFERROR(VLOOKUP(D32,BD!$B:$D,2,FALSE),"")</f>
        <v/>
      </c>
      <c r="G32" s="148" t="str">
        <f>IFERROR(VLOOKUP(E32,BD!$B:$D,2,FALSE),"")</f>
        <v/>
      </c>
      <c r="H32" s="165" t="str">
        <f>IFERROR(VLOOKUP(D32,BD!$B:$D,3,FALSE),"")</f>
        <v/>
      </c>
      <c r="I32" s="165" t="str">
        <f>IFERROR(VLOOKUP(E32,BD!$B:$D,3,FALSE),"")</f>
        <v/>
      </c>
      <c r="J32" s="149">
        <f>IF(COUNT(L32:T32)&gt;=5,SUM(LARGE(L32:T32,{1,2,3,4,5})),IF(COUNT(L32:T32)=4,SUM(LARGE(L32:T32,{1,2,3,4})),IF(COUNT(L32:T32)=3,SUM(LARGE(L32:T32,{1,2,3})),IF(COUNT(L32:T32)=2,SUM(LARGE(L32:T32,{1,2})),IF(COUNT(L32:T32)=1,SUM(LARGE(L32:T32,{1})),0)))))</f>
        <v>0</v>
      </c>
      <c r="K32" s="150">
        <f t="shared" si="0"/>
        <v>0</v>
      </c>
      <c r="L32" s="71"/>
      <c r="M32" s="71"/>
      <c r="N32" s="71"/>
      <c r="O32" s="71"/>
      <c r="P32" s="71"/>
      <c r="Q32" s="71"/>
      <c r="R32" s="71"/>
      <c r="S32" s="71"/>
      <c r="T32" s="163"/>
    </row>
    <row r="33" spans="2:20" ht="12" x14ac:dyDescent="0.2">
      <c r="B33" s="69"/>
      <c r="C33" s="171"/>
      <c r="D33" s="126"/>
      <c r="E33" s="70"/>
      <c r="F33" s="148" t="str">
        <f>IFERROR(VLOOKUP(D33,BD!$B:$D,2,FALSE),"")</f>
        <v/>
      </c>
      <c r="G33" s="148" t="str">
        <f>IFERROR(VLOOKUP(E33,BD!$B:$D,2,FALSE),"")</f>
        <v/>
      </c>
      <c r="H33" s="165" t="str">
        <f>IFERROR(VLOOKUP(D33,BD!$B:$D,3,FALSE),"")</f>
        <v/>
      </c>
      <c r="I33" s="165" t="str">
        <f>IFERROR(VLOOKUP(E33,BD!$B:$D,3,FALSE),"")</f>
        <v/>
      </c>
      <c r="J33" s="149">
        <f>IF(COUNT(L33:T33)&gt;=5,SUM(LARGE(L33:T33,{1,2,3,4,5})),IF(COUNT(L33:T33)=4,SUM(LARGE(L33:T33,{1,2,3,4})),IF(COUNT(L33:T33)=3,SUM(LARGE(L33:T33,{1,2,3})),IF(COUNT(L33:T33)=2,SUM(LARGE(L33:T33,{1,2})),IF(COUNT(L33:T33)=1,SUM(LARGE(L33:T33,{1})),0)))))</f>
        <v>0</v>
      </c>
      <c r="K33" s="150">
        <f t="shared" si="0"/>
        <v>0</v>
      </c>
      <c r="L33" s="71"/>
      <c r="M33" s="71"/>
      <c r="N33" s="71"/>
      <c r="O33" s="71"/>
      <c r="P33" s="71"/>
      <c r="Q33" s="71"/>
      <c r="R33" s="71"/>
      <c r="S33" s="71"/>
      <c r="T33" s="163"/>
    </row>
    <row r="34" spans="2:20" ht="12" x14ac:dyDescent="0.2">
      <c r="B34" s="69"/>
      <c r="C34" s="171"/>
      <c r="D34" s="126"/>
      <c r="E34" s="70"/>
      <c r="F34" s="148" t="str">
        <f>IFERROR(VLOOKUP(D34,BD!$B:$D,2,FALSE),"")</f>
        <v/>
      </c>
      <c r="G34" s="148" t="str">
        <f>IFERROR(VLOOKUP(E34,BD!$B:$D,2,FALSE),"")</f>
        <v/>
      </c>
      <c r="H34" s="165" t="str">
        <f>IFERROR(VLOOKUP(D34,BD!$B:$D,3,FALSE),"")</f>
        <v/>
      </c>
      <c r="I34" s="165" t="str">
        <f>IFERROR(VLOOKUP(E34,BD!$B:$D,3,FALSE),"")</f>
        <v/>
      </c>
      <c r="J34" s="149">
        <f>IF(COUNT(L34:T34)&gt;=5,SUM(LARGE(L34:T34,{1,2,3,4,5})),IF(COUNT(L34:T34)=4,SUM(LARGE(L34:T34,{1,2,3,4})),IF(COUNT(L34:T34)=3,SUM(LARGE(L34:T34,{1,2,3})),IF(COUNT(L34:T34)=2,SUM(LARGE(L34:T34,{1,2})),IF(COUNT(L34:T34)=1,SUM(LARGE(L34:T34,{1})),0)))))</f>
        <v>0</v>
      </c>
      <c r="K34" s="150">
        <f t="shared" si="0"/>
        <v>0</v>
      </c>
      <c r="L34" s="71"/>
      <c r="M34" s="71"/>
      <c r="N34" s="71"/>
      <c r="O34" s="71"/>
      <c r="P34" s="71"/>
      <c r="Q34" s="71"/>
      <c r="R34" s="71"/>
      <c r="S34" s="71"/>
      <c r="T34" s="163"/>
    </row>
    <row r="35" spans="2:20" ht="12" x14ac:dyDescent="0.2">
      <c r="B35" s="69"/>
      <c r="C35" s="171"/>
      <c r="D35" s="126"/>
      <c r="E35" s="70"/>
      <c r="F35" s="148" t="str">
        <f>IFERROR(VLOOKUP(D35,BD!$B:$D,2,FALSE),"")</f>
        <v/>
      </c>
      <c r="G35" s="148" t="str">
        <f>IFERROR(VLOOKUP(E35,BD!$B:$D,2,FALSE),"")</f>
        <v/>
      </c>
      <c r="H35" s="165" t="str">
        <f>IFERROR(VLOOKUP(D35,BD!$B:$D,3,FALSE),"")</f>
        <v/>
      </c>
      <c r="I35" s="165" t="str">
        <f>IFERROR(VLOOKUP(E35,BD!$B:$D,3,FALSE),"")</f>
        <v/>
      </c>
      <c r="J35" s="149">
        <f>IF(COUNT(L35:T35)&gt;=5,SUM(LARGE(L35:T35,{1,2,3,4,5})),IF(COUNT(L35:T35)=4,SUM(LARGE(L35:T35,{1,2,3,4})),IF(COUNT(L35:T35)=3,SUM(LARGE(L35:T35,{1,2,3})),IF(COUNT(L35:T35)=2,SUM(LARGE(L35:T35,{1,2})),IF(COUNT(L35:T35)=1,SUM(LARGE(L35:T35,{1})),0)))))</f>
        <v>0</v>
      </c>
      <c r="K35" s="150">
        <f t="shared" si="0"/>
        <v>0</v>
      </c>
      <c r="L35" s="71"/>
      <c r="M35" s="71"/>
      <c r="N35" s="71"/>
      <c r="O35" s="71"/>
      <c r="P35" s="71"/>
      <c r="Q35" s="71"/>
      <c r="R35" s="71"/>
      <c r="S35" s="71"/>
      <c r="T35" s="163"/>
    </row>
    <row r="36" spans="2:20" ht="12" x14ac:dyDescent="0.2">
      <c r="B36" s="69"/>
      <c r="C36" s="171"/>
      <c r="D36" s="126"/>
      <c r="E36" s="70"/>
      <c r="F36" s="148" t="str">
        <f>IFERROR(VLOOKUP(D36,BD!$B:$D,2,FALSE),"")</f>
        <v/>
      </c>
      <c r="G36" s="148" t="str">
        <f>IFERROR(VLOOKUP(E36,BD!$B:$D,2,FALSE),"")</f>
        <v/>
      </c>
      <c r="H36" s="165" t="str">
        <f>IFERROR(VLOOKUP(D36,BD!$B:$D,3,FALSE),"")</f>
        <v/>
      </c>
      <c r="I36" s="165" t="str">
        <f>IFERROR(VLOOKUP(E36,BD!$B:$D,3,FALSE),"")</f>
        <v/>
      </c>
      <c r="J36" s="149">
        <f>IF(COUNT(L36:T36)&gt;=5,SUM(LARGE(L36:T36,{1,2,3,4,5})),IF(COUNT(L36:T36)=4,SUM(LARGE(L36:T36,{1,2,3,4})),IF(COUNT(L36:T36)=3,SUM(LARGE(L36:T36,{1,2,3})),IF(COUNT(L36:T36)=2,SUM(LARGE(L36:T36,{1,2})),IF(COUNT(L36:T36)=1,SUM(LARGE(L36:T36,{1})),0)))))</f>
        <v>0</v>
      </c>
      <c r="K36" s="150">
        <f t="shared" si="0"/>
        <v>0</v>
      </c>
      <c r="L36" s="71"/>
      <c r="M36" s="71"/>
      <c r="N36" s="71"/>
      <c r="O36" s="71"/>
      <c r="P36" s="71"/>
      <c r="Q36" s="71"/>
      <c r="R36" s="71"/>
      <c r="S36" s="71"/>
      <c r="T36" s="163"/>
    </row>
    <row r="37" spans="2:20" ht="12" x14ac:dyDescent="0.2">
      <c r="B37" s="69"/>
      <c r="C37" s="171"/>
      <c r="D37" s="126"/>
      <c r="E37" s="70"/>
      <c r="F37" s="148" t="str">
        <f>IFERROR(VLOOKUP(D37,BD!$B:$D,2,FALSE),"")</f>
        <v/>
      </c>
      <c r="G37" s="148" t="str">
        <f>IFERROR(VLOOKUP(E37,BD!$B:$D,2,FALSE),"")</f>
        <v/>
      </c>
      <c r="H37" s="165" t="str">
        <f>IFERROR(VLOOKUP(D37,BD!$B:$D,3,FALSE),"")</f>
        <v/>
      </c>
      <c r="I37" s="165" t="str">
        <f>IFERROR(VLOOKUP(E37,BD!$B:$D,3,FALSE),"")</f>
        <v/>
      </c>
      <c r="J37" s="149">
        <f>IF(COUNT(L37:T37)&gt;=5,SUM(LARGE(L37:T37,{1,2,3,4,5})),IF(COUNT(L37:T37)=4,SUM(LARGE(L37:T37,{1,2,3,4})),IF(COUNT(L37:T37)=3,SUM(LARGE(L37:T37,{1,2,3})),IF(COUNT(L37:T37)=2,SUM(LARGE(L37:T37,{1,2})),IF(COUNT(L37:T37)=1,SUM(LARGE(L37:T37,{1})),0)))))</f>
        <v>0</v>
      </c>
      <c r="K37" s="150">
        <f t="shared" si="0"/>
        <v>0</v>
      </c>
      <c r="L37" s="71"/>
      <c r="M37" s="71"/>
      <c r="N37" s="71"/>
      <c r="O37" s="71"/>
      <c r="P37" s="71"/>
      <c r="Q37" s="71"/>
      <c r="R37" s="71"/>
      <c r="S37" s="71"/>
      <c r="T37" s="163"/>
    </row>
    <row r="38" spans="2:20" ht="12" x14ac:dyDescent="0.2">
      <c r="B38" s="69"/>
      <c r="C38" s="171"/>
      <c r="D38" s="126"/>
      <c r="E38" s="70"/>
      <c r="F38" s="148" t="str">
        <f>IFERROR(VLOOKUP(D38,BD!$B:$D,2,FALSE),"")</f>
        <v/>
      </c>
      <c r="G38" s="148" t="str">
        <f>IFERROR(VLOOKUP(E38,BD!$B:$D,2,FALSE),"")</f>
        <v/>
      </c>
      <c r="H38" s="165" t="str">
        <f>IFERROR(VLOOKUP(D38,BD!$B:$D,3,FALSE),"")</f>
        <v/>
      </c>
      <c r="I38" s="165" t="str">
        <f>IFERROR(VLOOKUP(E38,BD!$B:$D,3,FALSE),"")</f>
        <v/>
      </c>
      <c r="J38" s="149">
        <f>IF(COUNT(L38:T38)&gt;=5,SUM(LARGE(L38:T38,{1,2,3,4,5})),IF(COUNT(L38:T38)=4,SUM(LARGE(L38:T38,{1,2,3,4})),IF(COUNT(L38:T38)=3,SUM(LARGE(L38:T38,{1,2,3})),IF(COUNT(L38:T38)=2,SUM(LARGE(L38:T38,{1,2})),IF(COUNT(L38:T38)=1,SUM(LARGE(L38:T38,{1})),0)))))</f>
        <v>0</v>
      </c>
      <c r="K38" s="150">
        <f t="shared" si="0"/>
        <v>0</v>
      </c>
      <c r="L38" s="71"/>
      <c r="M38" s="71"/>
      <c r="N38" s="71"/>
      <c r="O38" s="71"/>
      <c r="P38" s="71"/>
      <c r="Q38" s="71"/>
      <c r="R38" s="71"/>
      <c r="S38" s="71"/>
      <c r="T38" s="163"/>
    </row>
    <row r="39" spans="2:20" ht="12" x14ac:dyDescent="0.2">
      <c r="B39" s="69"/>
      <c r="C39" s="171"/>
      <c r="D39" s="126"/>
      <c r="E39" s="70"/>
      <c r="F39" s="148" t="str">
        <f>IFERROR(VLOOKUP(D39,BD!$B:$D,2,FALSE),"")</f>
        <v/>
      </c>
      <c r="G39" s="148" t="str">
        <f>IFERROR(VLOOKUP(E39,BD!$B:$D,2,FALSE),"")</f>
        <v/>
      </c>
      <c r="H39" s="165" t="str">
        <f>IFERROR(VLOOKUP(D39,BD!$B:$D,3,FALSE),"")</f>
        <v/>
      </c>
      <c r="I39" s="165" t="str">
        <f>IFERROR(VLOOKUP(E39,BD!$B:$D,3,FALSE),"")</f>
        <v/>
      </c>
      <c r="J39" s="149">
        <f>IF(COUNT(L39:T39)&gt;=5,SUM(LARGE(L39:T39,{1,2,3,4,5})),IF(COUNT(L39:T39)=4,SUM(LARGE(L39:T39,{1,2,3,4})),IF(COUNT(L39:T39)=3,SUM(LARGE(L39:T39,{1,2,3})),IF(COUNT(L39:T39)=2,SUM(LARGE(L39:T39,{1,2})),IF(COUNT(L39:T39)=1,SUM(LARGE(L39:T39,{1})),0)))))</f>
        <v>0</v>
      </c>
      <c r="K39" s="150">
        <f t="shared" si="0"/>
        <v>0</v>
      </c>
      <c r="L39" s="71"/>
      <c r="M39" s="71"/>
      <c r="N39" s="71"/>
      <c r="O39" s="71"/>
      <c r="P39" s="71"/>
      <c r="Q39" s="71"/>
      <c r="R39" s="71"/>
      <c r="S39" s="71"/>
      <c r="T39" s="163"/>
    </row>
    <row r="40" spans="2:20" ht="12" x14ac:dyDescent="0.2">
      <c r="B40" s="69"/>
      <c r="C40" s="171"/>
      <c r="D40" s="126"/>
      <c r="E40" s="70"/>
      <c r="F40" s="148" t="str">
        <f>IFERROR(VLOOKUP(D40,BD!$B:$D,2,FALSE),"")</f>
        <v/>
      </c>
      <c r="G40" s="148" t="str">
        <f>IFERROR(VLOOKUP(E40,BD!$B:$D,2,FALSE),"")</f>
        <v/>
      </c>
      <c r="H40" s="165" t="str">
        <f>IFERROR(VLOOKUP(D40,BD!$B:$D,3,FALSE),"")</f>
        <v/>
      </c>
      <c r="I40" s="165" t="str">
        <f>IFERROR(VLOOKUP(E40,BD!$B:$D,3,FALSE),"")</f>
        <v/>
      </c>
      <c r="J40" s="149">
        <f>IF(COUNT(L40:T40)&gt;=5,SUM(LARGE(L40:T40,{1,2,3,4,5})),IF(COUNT(L40:T40)=4,SUM(LARGE(L40:T40,{1,2,3,4})),IF(COUNT(L40:T40)=3,SUM(LARGE(L40:T40,{1,2,3})),IF(COUNT(L40:T40)=2,SUM(LARGE(L40:T40,{1,2})),IF(COUNT(L40:T40)=1,SUM(LARGE(L40:T40,{1})),0)))))</f>
        <v>0</v>
      </c>
      <c r="K40" s="150">
        <f t="shared" si="0"/>
        <v>0</v>
      </c>
      <c r="L40" s="71"/>
      <c r="M40" s="71"/>
      <c r="N40" s="71"/>
      <c r="O40" s="71"/>
      <c r="P40" s="71"/>
      <c r="Q40" s="71"/>
      <c r="R40" s="71"/>
      <c r="S40" s="71"/>
      <c r="T40" s="163"/>
    </row>
    <row r="41" spans="2:20" ht="12" x14ac:dyDescent="0.2">
      <c r="B41" s="69"/>
      <c r="C41" s="171"/>
      <c r="D41" s="126"/>
      <c r="E41" s="70"/>
      <c r="F41" s="148" t="str">
        <f>IFERROR(VLOOKUP(D41,BD!$B:$D,2,FALSE),"")</f>
        <v/>
      </c>
      <c r="G41" s="148" t="str">
        <f>IFERROR(VLOOKUP(E41,BD!$B:$D,2,FALSE),"")</f>
        <v/>
      </c>
      <c r="H41" s="165" t="str">
        <f>IFERROR(VLOOKUP(D41,BD!$B:$D,3,FALSE),"")</f>
        <v/>
      </c>
      <c r="I41" s="165" t="str">
        <f>IFERROR(VLOOKUP(E41,BD!$B:$D,3,FALSE),"")</f>
        <v/>
      </c>
      <c r="J41" s="149">
        <f>IF(COUNT(L41:T41)&gt;=5,SUM(LARGE(L41:T41,{1,2,3,4,5})),IF(COUNT(L41:T41)=4,SUM(LARGE(L41:T41,{1,2,3,4})),IF(COUNT(L41:T41)=3,SUM(LARGE(L41:T41,{1,2,3})),IF(COUNT(L41:T41)=2,SUM(LARGE(L41:T41,{1,2})),IF(COUNT(L41:T41)=1,SUM(LARGE(L41:T41,{1})),0)))))</f>
        <v>0</v>
      </c>
      <c r="K41" s="150">
        <f t="shared" si="0"/>
        <v>0</v>
      </c>
      <c r="L41" s="71"/>
      <c r="M41" s="71"/>
      <c r="N41" s="71"/>
      <c r="O41" s="71"/>
      <c r="P41" s="71"/>
      <c r="Q41" s="71"/>
      <c r="R41" s="71"/>
      <c r="S41" s="71"/>
      <c r="T41" s="163"/>
    </row>
    <row r="42" spans="2:20" ht="12" x14ac:dyDescent="0.2">
      <c r="B42" s="69"/>
      <c r="C42" s="171"/>
      <c r="D42" s="126"/>
      <c r="E42" s="70"/>
      <c r="F42" s="148" t="str">
        <f>IFERROR(VLOOKUP(D42,BD!$B:$D,2,FALSE),"")</f>
        <v/>
      </c>
      <c r="G42" s="148" t="str">
        <f>IFERROR(VLOOKUP(E42,BD!$B:$D,2,FALSE),"")</f>
        <v/>
      </c>
      <c r="H42" s="165" t="str">
        <f>IFERROR(VLOOKUP(D42,BD!$B:$D,3,FALSE),"")</f>
        <v/>
      </c>
      <c r="I42" s="165" t="str">
        <f>IFERROR(VLOOKUP(E42,BD!$B:$D,3,FALSE),"")</f>
        <v/>
      </c>
      <c r="J42" s="149">
        <f>IF(COUNT(L42:T42)&gt;=5,SUM(LARGE(L42:T42,{1,2,3,4,5})),IF(COUNT(L42:T42)=4,SUM(LARGE(L42:T42,{1,2,3,4})),IF(COUNT(L42:T42)=3,SUM(LARGE(L42:T42,{1,2,3})),IF(COUNT(L42:T42)=2,SUM(LARGE(L42:T42,{1,2})),IF(COUNT(L42:T42)=1,SUM(LARGE(L42:T42,{1})),0)))))</f>
        <v>0</v>
      </c>
      <c r="K42" s="150">
        <f t="shared" ref="K42:K69" si="1">COUNT(L42:T42)-COUNTIF(L42:T42,"=0")</f>
        <v>0</v>
      </c>
      <c r="L42" s="71"/>
      <c r="M42" s="71"/>
      <c r="N42" s="71"/>
      <c r="O42" s="71"/>
      <c r="P42" s="71"/>
      <c r="Q42" s="71"/>
      <c r="R42" s="71"/>
      <c r="S42" s="71"/>
      <c r="T42" s="163"/>
    </row>
    <row r="43" spans="2:20" ht="12" x14ac:dyDescent="0.2">
      <c r="B43" s="69"/>
      <c r="C43" s="171"/>
      <c r="D43" s="126"/>
      <c r="E43" s="70"/>
      <c r="F43" s="148" t="str">
        <f>IFERROR(VLOOKUP(D43,BD!$B:$D,2,FALSE),"")</f>
        <v/>
      </c>
      <c r="G43" s="148" t="str">
        <f>IFERROR(VLOOKUP(E43,BD!$B:$D,2,FALSE),"")</f>
        <v/>
      </c>
      <c r="H43" s="165" t="str">
        <f>IFERROR(VLOOKUP(D43,BD!$B:$D,3,FALSE),"")</f>
        <v/>
      </c>
      <c r="I43" s="165" t="str">
        <f>IFERROR(VLOOKUP(E43,BD!$B:$D,3,FALSE),"")</f>
        <v/>
      </c>
      <c r="J43" s="149">
        <f>IF(COUNT(L43:T43)&gt;=5,SUM(LARGE(L43:T43,{1,2,3,4,5})),IF(COUNT(L43:T43)=4,SUM(LARGE(L43:T43,{1,2,3,4})),IF(COUNT(L43:T43)=3,SUM(LARGE(L43:T43,{1,2,3})),IF(COUNT(L43:T43)=2,SUM(LARGE(L43:T43,{1,2})),IF(COUNT(L43:T43)=1,SUM(LARGE(L43:T43,{1})),0)))))</f>
        <v>0</v>
      </c>
      <c r="K43" s="150">
        <f t="shared" si="1"/>
        <v>0</v>
      </c>
      <c r="L43" s="71"/>
      <c r="M43" s="71"/>
      <c r="N43" s="71"/>
      <c r="O43" s="71"/>
      <c r="P43" s="71"/>
      <c r="Q43" s="71"/>
      <c r="R43" s="71"/>
      <c r="S43" s="71"/>
      <c r="T43" s="163"/>
    </row>
    <row r="44" spans="2:20" ht="12" x14ac:dyDescent="0.2">
      <c r="B44" s="69"/>
      <c r="C44" s="171"/>
      <c r="D44" s="126"/>
      <c r="E44" s="70"/>
      <c r="F44" s="148" t="str">
        <f>IFERROR(VLOOKUP(D44,BD!$B:$D,2,FALSE),"")</f>
        <v/>
      </c>
      <c r="G44" s="148" t="str">
        <f>IFERROR(VLOOKUP(E44,BD!$B:$D,2,FALSE),"")</f>
        <v/>
      </c>
      <c r="H44" s="165" t="str">
        <f>IFERROR(VLOOKUP(D44,BD!$B:$D,3,FALSE),"")</f>
        <v/>
      </c>
      <c r="I44" s="165" t="str">
        <f>IFERROR(VLOOKUP(E44,BD!$B:$D,3,FALSE),"")</f>
        <v/>
      </c>
      <c r="J44" s="149">
        <f>IF(COUNT(L44:T44)&gt;=5,SUM(LARGE(L44:T44,{1,2,3,4,5})),IF(COUNT(L44:T44)=4,SUM(LARGE(L44:T44,{1,2,3,4})),IF(COUNT(L44:T44)=3,SUM(LARGE(L44:T44,{1,2,3})),IF(COUNT(L44:T44)=2,SUM(LARGE(L44:T44,{1,2})),IF(COUNT(L44:T44)=1,SUM(LARGE(L44:T44,{1})),0)))))</f>
        <v>0</v>
      </c>
      <c r="K44" s="150">
        <f t="shared" si="1"/>
        <v>0</v>
      </c>
      <c r="L44" s="71"/>
      <c r="M44" s="71"/>
      <c r="N44" s="71"/>
      <c r="O44" s="71"/>
      <c r="P44" s="71"/>
      <c r="Q44" s="71"/>
      <c r="R44" s="71"/>
      <c r="S44" s="71"/>
      <c r="T44" s="163"/>
    </row>
    <row r="45" spans="2:20" ht="12" x14ac:dyDescent="0.2">
      <c r="B45" s="69"/>
      <c r="C45" s="171"/>
      <c r="D45" s="126"/>
      <c r="E45" s="70"/>
      <c r="F45" s="148" t="str">
        <f>IFERROR(VLOOKUP(D45,BD!$B:$D,2,FALSE),"")</f>
        <v/>
      </c>
      <c r="G45" s="148" t="str">
        <f>IFERROR(VLOOKUP(E45,BD!$B:$D,2,FALSE),"")</f>
        <v/>
      </c>
      <c r="H45" s="165" t="str">
        <f>IFERROR(VLOOKUP(D45,BD!$B:$D,3,FALSE),"")</f>
        <v/>
      </c>
      <c r="I45" s="165" t="str">
        <f>IFERROR(VLOOKUP(E45,BD!$B:$D,3,FALSE),"")</f>
        <v/>
      </c>
      <c r="J45" s="149">
        <f>IF(COUNT(L45:T45)&gt;=5,SUM(LARGE(L45:T45,{1,2,3,4,5})),IF(COUNT(L45:T45)=4,SUM(LARGE(L45:T45,{1,2,3,4})),IF(COUNT(L45:T45)=3,SUM(LARGE(L45:T45,{1,2,3})),IF(COUNT(L45:T45)=2,SUM(LARGE(L45:T45,{1,2})),IF(COUNT(L45:T45)=1,SUM(LARGE(L45:T45,{1})),0)))))</f>
        <v>0</v>
      </c>
      <c r="K45" s="150">
        <f t="shared" si="1"/>
        <v>0</v>
      </c>
      <c r="L45" s="71"/>
      <c r="M45" s="71"/>
      <c r="N45" s="71"/>
      <c r="O45" s="71"/>
      <c r="P45" s="71"/>
      <c r="Q45" s="71"/>
      <c r="R45" s="71"/>
      <c r="S45" s="71"/>
      <c r="T45" s="163"/>
    </row>
    <row r="46" spans="2:20" ht="12" x14ac:dyDescent="0.2">
      <c r="B46" s="69"/>
      <c r="C46" s="171"/>
      <c r="D46" s="126"/>
      <c r="E46" s="70"/>
      <c r="F46" s="148" t="str">
        <f>IFERROR(VLOOKUP(D46,BD!$B:$D,2,FALSE),"")</f>
        <v/>
      </c>
      <c r="G46" s="148" t="str">
        <f>IFERROR(VLOOKUP(E46,BD!$B:$D,2,FALSE),"")</f>
        <v/>
      </c>
      <c r="H46" s="165" t="str">
        <f>IFERROR(VLOOKUP(D46,BD!$B:$D,3,FALSE),"")</f>
        <v/>
      </c>
      <c r="I46" s="165" t="str">
        <f>IFERROR(VLOOKUP(E46,BD!$B:$D,3,FALSE),"")</f>
        <v/>
      </c>
      <c r="J46" s="149">
        <f>IF(COUNT(L46:T46)&gt;=5,SUM(LARGE(L46:T46,{1,2,3,4,5})),IF(COUNT(L46:T46)=4,SUM(LARGE(L46:T46,{1,2,3,4})),IF(COUNT(L46:T46)=3,SUM(LARGE(L46:T46,{1,2,3})),IF(COUNT(L46:T46)=2,SUM(LARGE(L46:T46,{1,2})),IF(COUNT(L46:T46)=1,SUM(LARGE(L46:T46,{1})),0)))))</f>
        <v>0</v>
      </c>
      <c r="K46" s="150">
        <f t="shared" si="1"/>
        <v>0</v>
      </c>
      <c r="L46" s="71"/>
      <c r="M46" s="71"/>
      <c r="N46" s="71"/>
      <c r="O46" s="71"/>
      <c r="P46" s="71"/>
      <c r="Q46" s="71"/>
      <c r="R46" s="71"/>
      <c r="S46" s="71"/>
      <c r="T46" s="163"/>
    </row>
    <row r="47" spans="2:20" ht="12" x14ac:dyDescent="0.2">
      <c r="B47" s="69"/>
      <c r="C47" s="171"/>
      <c r="D47" s="126"/>
      <c r="E47" s="70"/>
      <c r="F47" s="148" t="str">
        <f>IFERROR(VLOOKUP(D47,BD!$B:$D,2,FALSE),"")</f>
        <v/>
      </c>
      <c r="G47" s="148" t="str">
        <f>IFERROR(VLOOKUP(E47,BD!$B:$D,2,FALSE),"")</f>
        <v/>
      </c>
      <c r="H47" s="165" t="str">
        <f>IFERROR(VLOOKUP(D47,BD!$B:$D,3,FALSE),"")</f>
        <v/>
      </c>
      <c r="I47" s="165" t="str">
        <f>IFERROR(VLOOKUP(E47,BD!$B:$D,3,FALSE),"")</f>
        <v/>
      </c>
      <c r="J47" s="149">
        <f>IF(COUNT(L47:T47)&gt;=5,SUM(LARGE(L47:T47,{1,2,3,4,5})),IF(COUNT(L47:T47)=4,SUM(LARGE(L47:T47,{1,2,3,4})),IF(COUNT(L47:T47)=3,SUM(LARGE(L47:T47,{1,2,3})),IF(COUNT(L47:T47)=2,SUM(LARGE(L47:T47,{1,2})),IF(COUNT(L47:T47)=1,SUM(LARGE(L47:T47,{1})),0)))))</f>
        <v>0</v>
      </c>
      <c r="K47" s="150">
        <f t="shared" si="1"/>
        <v>0</v>
      </c>
      <c r="L47" s="71"/>
      <c r="M47" s="71"/>
      <c r="N47" s="71"/>
      <c r="O47" s="71"/>
      <c r="P47" s="71"/>
      <c r="Q47" s="71"/>
      <c r="R47" s="71"/>
      <c r="S47" s="71"/>
      <c r="T47" s="163"/>
    </row>
    <row r="48" spans="2:20" ht="12" x14ac:dyDescent="0.2">
      <c r="B48" s="69"/>
      <c r="C48" s="171"/>
      <c r="D48" s="126"/>
      <c r="E48" s="70"/>
      <c r="F48" s="148" t="str">
        <f>IFERROR(VLOOKUP(D48,BD!$B:$D,2,FALSE),"")</f>
        <v/>
      </c>
      <c r="G48" s="148" t="str">
        <f>IFERROR(VLOOKUP(E48,BD!$B:$D,2,FALSE),"")</f>
        <v/>
      </c>
      <c r="H48" s="165" t="str">
        <f>IFERROR(VLOOKUP(D48,BD!$B:$D,3,FALSE),"")</f>
        <v/>
      </c>
      <c r="I48" s="165" t="str">
        <f>IFERROR(VLOOKUP(E48,BD!$B:$D,3,FALSE),"")</f>
        <v/>
      </c>
      <c r="J48" s="149">
        <f>IF(COUNT(L48:T48)&gt;=5,SUM(LARGE(L48:T48,{1,2,3,4,5})),IF(COUNT(L48:T48)=4,SUM(LARGE(L48:T48,{1,2,3,4})),IF(COUNT(L48:T48)=3,SUM(LARGE(L48:T48,{1,2,3})),IF(COUNT(L48:T48)=2,SUM(LARGE(L48:T48,{1,2})),IF(COUNT(L48:T48)=1,SUM(LARGE(L48:T48,{1})),0)))))</f>
        <v>0</v>
      </c>
      <c r="K48" s="150">
        <f t="shared" si="1"/>
        <v>0</v>
      </c>
      <c r="L48" s="71"/>
      <c r="M48" s="71"/>
      <c r="N48" s="71"/>
      <c r="O48" s="71"/>
      <c r="P48" s="71"/>
      <c r="Q48" s="71"/>
      <c r="R48" s="71"/>
      <c r="S48" s="71"/>
      <c r="T48" s="163"/>
    </row>
    <row r="49" spans="2:20" ht="12" x14ac:dyDescent="0.2">
      <c r="B49" s="69"/>
      <c r="C49" s="171"/>
      <c r="D49" s="126"/>
      <c r="E49" s="70"/>
      <c r="F49" s="148" t="str">
        <f>IFERROR(VLOOKUP(D49,BD!$B:$D,2,FALSE),"")</f>
        <v/>
      </c>
      <c r="G49" s="148" t="str">
        <f>IFERROR(VLOOKUP(E49,BD!$B:$D,2,FALSE),"")</f>
        <v/>
      </c>
      <c r="H49" s="165" t="str">
        <f>IFERROR(VLOOKUP(D49,BD!$B:$D,3,FALSE),"")</f>
        <v/>
      </c>
      <c r="I49" s="165" t="str">
        <f>IFERROR(VLOOKUP(E49,BD!$B:$D,3,FALSE),"")</f>
        <v/>
      </c>
      <c r="J49" s="149">
        <f>IF(COUNT(L49:T49)&gt;=5,SUM(LARGE(L49:T49,{1,2,3,4,5})),IF(COUNT(L49:T49)=4,SUM(LARGE(L49:T49,{1,2,3,4})),IF(COUNT(L49:T49)=3,SUM(LARGE(L49:T49,{1,2,3})),IF(COUNT(L49:T49)=2,SUM(LARGE(L49:T49,{1,2})),IF(COUNT(L49:T49)=1,SUM(LARGE(L49:T49,{1})),0)))))</f>
        <v>0</v>
      </c>
      <c r="K49" s="150">
        <f t="shared" si="1"/>
        <v>0</v>
      </c>
      <c r="L49" s="71"/>
      <c r="M49" s="71"/>
      <c r="N49" s="71"/>
      <c r="O49" s="71"/>
      <c r="P49" s="71"/>
      <c r="Q49" s="71"/>
      <c r="R49" s="71"/>
      <c r="S49" s="71"/>
      <c r="T49" s="163"/>
    </row>
    <row r="50" spans="2:20" ht="12" x14ac:dyDescent="0.2">
      <c r="B50" s="69"/>
      <c r="C50" s="171"/>
      <c r="D50" s="126"/>
      <c r="E50" s="70"/>
      <c r="F50" s="148" t="str">
        <f>IFERROR(VLOOKUP(D50,BD!$B:$D,2,FALSE),"")</f>
        <v/>
      </c>
      <c r="G50" s="148" t="str">
        <f>IFERROR(VLOOKUP(E50,BD!$B:$D,2,FALSE),"")</f>
        <v/>
      </c>
      <c r="H50" s="165" t="str">
        <f>IFERROR(VLOOKUP(D50,BD!$B:$D,3,FALSE),"")</f>
        <v/>
      </c>
      <c r="I50" s="165" t="str">
        <f>IFERROR(VLOOKUP(E50,BD!$B:$D,3,FALSE),"")</f>
        <v/>
      </c>
      <c r="J50" s="149">
        <f>IF(COUNT(L50:T50)&gt;=5,SUM(LARGE(L50:T50,{1,2,3,4,5})),IF(COUNT(L50:T50)=4,SUM(LARGE(L50:T50,{1,2,3,4})),IF(COUNT(L50:T50)=3,SUM(LARGE(L50:T50,{1,2,3})),IF(COUNT(L50:T50)=2,SUM(LARGE(L50:T50,{1,2})),IF(COUNT(L50:T50)=1,SUM(LARGE(L50:T50,{1})),0)))))</f>
        <v>0</v>
      </c>
      <c r="K50" s="150">
        <f t="shared" si="1"/>
        <v>0</v>
      </c>
      <c r="L50" s="71"/>
      <c r="M50" s="71"/>
      <c r="N50" s="71"/>
      <c r="O50" s="71"/>
      <c r="P50" s="71"/>
      <c r="Q50" s="71"/>
      <c r="R50" s="71"/>
      <c r="S50" s="71"/>
      <c r="T50" s="163"/>
    </row>
    <row r="51" spans="2:20" ht="12" x14ac:dyDescent="0.2">
      <c r="B51" s="69"/>
      <c r="C51" s="171"/>
      <c r="D51" s="126"/>
      <c r="E51" s="70"/>
      <c r="F51" s="148" t="str">
        <f>IFERROR(VLOOKUP(D51,BD!$B:$D,2,FALSE),"")</f>
        <v/>
      </c>
      <c r="G51" s="148" t="str">
        <f>IFERROR(VLOOKUP(E51,BD!$B:$D,2,FALSE),"")</f>
        <v/>
      </c>
      <c r="H51" s="165" t="str">
        <f>IFERROR(VLOOKUP(D51,BD!$B:$D,3,FALSE),"")</f>
        <v/>
      </c>
      <c r="I51" s="165" t="str">
        <f>IFERROR(VLOOKUP(E51,BD!$B:$D,3,FALSE),"")</f>
        <v/>
      </c>
      <c r="J51" s="149">
        <f>IF(COUNT(L51:T51)&gt;=5,SUM(LARGE(L51:T51,{1,2,3,4,5})),IF(COUNT(L51:T51)=4,SUM(LARGE(L51:T51,{1,2,3,4})),IF(COUNT(L51:T51)=3,SUM(LARGE(L51:T51,{1,2,3})),IF(COUNT(L51:T51)=2,SUM(LARGE(L51:T51,{1,2})),IF(COUNT(L51:T51)=1,SUM(LARGE(L51:T51,{1})),0)))))</f>
        <v>0</v>
      </c>
      <c r="K51" s="150">
        <f t="shared" si="1"/>
        <v>0</v>
      </c>
      <c r="L51" s="71"/>
      <c r="M51" s="71"/>
      <c r="N51" s="71"/>
      <c r="O51" s="71"/>
      <c r="P51" s="71"/>
      <c r="Q51" s="71"/>
      <c r="R51" s="71"/>
      <c r="S51" s="71"/>
      <c r="T51" s="163"/>
    </row>
    <row r="52" spans="2:20" ht="12" x14ac:dyDescent="0.2">
      <c r="B52" s="69"/>
      <c r="C52" s="171"/>
      <c r="D52" s="126"/>
      <c r="E52" s="70"/>
      <c r="F52" s="148" t="str">
        <f>IFERROR(VLOOKUP(D52,BD!$B:$D,2,FALSE),"")</f>
        <v/>
      </c>
      <c r="G52" s="148" t="str">
        <f>IFERROR(VLOOKUP(E52,BD!$B:$D,2,FALSE),"")</f>
        <v/>
      </c>
      <c r="H52" s="165" t="str">
        <f>IFERROR(VLOOKUP(D52,BD!$B:$D,3,FALSE),"")</f>
        <v/>
      </c>
      <c r="I52" s="165" t="str">
        <f>IFERROR(VLOOKUP(E52,BD!$B:$D,3,FALSE),"")</f>
        <v/>
      </c>
      <c r="J52" s="149">
        <f>IF(COUNT(L52:T52)&gt;=5,SUM(LARGE(L52:T52,{1,2,3,4,5})),IF(COUNT(L52:T52)=4,SUM(LARGE(L52:T52,{1,2,3,4})),IF(COUNT(L52:T52)=3,SUM(LARGE(L52:T52,{1,2,3})),IF(COUNT(L52:T52)=2,SUM(LARGE(L52:T52,{1,2})),IF(COUNT(L52:T52)=1,SUM(LARGE(L52:T52,{1})),0)))))</f>
        <v>0</v>
      </c>
      <c r="K52" s="150">
        <f t="shared" si="1"/>
        <v>0</v>
      </c>
      <c r="L52" s="71"/>
      <c r="M52" s="71"/>
      <c r="N52" s="71"/>
      <c r="O52" s="71"/>
      <c r="P52" s="71"/>
      <c r="Q52" s="71"/>
      <c r="R52" s="71"/>
      <c r="S52" s="71"/>
      <c r="T52" s="163"/>
    </row>
    <row r="53" spans="2:20" ht="12" x14ac:dyDescent="0.2">
      <c r="B53" s="69"/>
      <c r="C53" s="171"/>
      <c r="D53" s="126"/>
      <c r="E53" s="70"/>
      <c r="F53" s="148" t="str">
        <f>IFERROR(VLOOKUP(D53,BD!$B:$D,2,FALSE),"")</f>
        <v/>
      </c>
      <c r="G53" s="148" t="str">
        <f>IFERROR(VLOOKUP(E53,BD!$B:$D,2,FALSE),"")</f>
        <v/>
      </c>
      <c r="H53" s="165" t="str">
        <f>IFERROR(VLOOKUP(D53,BD!$B:$D,3,FALSE),"")</f>
        <v/>
      </c>
      <c r="I53" s="165" t="str">
        <f>IFERROR(VLOOKUP(E53,BD!$B:$D,3,FALSE),"")</f>
        <v/>
      </c>
      <c r="J53" s="149">
        <f>IF(COUNT(L53:T53)&gt;=5,SUM(LARGE(L53:T53,{1,2,3,4,5})),IF(COUNT(L53:T53)=4,SUM(LARGE(L53:T53,{1,2,3,4})),IF(COUNT(L53:T53)=3,SUM(LARGE(L53:T53,{1,2,3})),IF(COUNT(L53:T53)=2,SUM(LARGE(L53:T53,{1,2})),IF(COUNT(L53:T53)=1,SUM(LARGE(L53:T53,{1})),0)))))</f>
        <v>0</v>
      </c>
      <c r="K53" s="150">
        <f t="shared" si="1"/>
        <v>0</v>
      </c>
      <c r="L53" s="71"/>
      <c r="M53" s="71"/>
      <c r="N53" s="71"/>
      <c r="O53" s="71"/>
      <c r="P53" s="71"/>
      <c r="Q53" s="71"/>
      <c r="R53" s="71"/>
      <c r="S53" s="71"/>
      <c r="T53" s="163"/>
    </row>
    <row r="54" spans="2:20" ht="12" x14ac:dyDescent="0.2">
      <c r="B54" s="69"/>
      <c r="C54" s="171"/>
      <c r="D54" s="126"/>
      <c r="E54" s="70"/>
      <c r="F54" s="148" t="str">
        <f>IFERROR(VLOOKUP(D54,BD!$B:$D,2,FALSE),"")</f>
        <v/>
      </c>
      <c r="G54" s="148" t="str">
        <f>IFERROR(VLOOKUP(E54,BD!$B:$D,2,FALSE),"")</f>
        <v/>
      </c>
      <c r="H54" s="165" t="str">
        <f>IFERROR(VLOOKUP(D54,BD!$B:$D,3,FALSE),"")</f>
        <v/>
      </c>
      <c r="I54" s="165" t="str">
        <f>IFERROR(VLOOKUP(E54,BD!$B:$D,3,FALSE),"")</f>
        <v/>
      </c>
      <c r="J54" s="149">
        <f>IF(COUNT(L54:T54)&gt;=5,SUM(LARGE(L54:T54,{1,2,3,4,5})),IF(COUNT(L54:T54)=4,SUM(LARGE(L54:T54,{1,2,3,4})),IF(COUNT(L54:T54)=3,SUM(LARGE(L54:T54,{1,2,3})),IF(COUNT(L54:T54)=2,SUM(LARGE(L54:T54,{1,2})),IF(COUNT(L54:T54)=1,SUM(LARGE(L54:T54,{1})),0)))))</f>
        <v>0</v>
      </c>
      <c r="K54" s="150">
        <f t="shared" si="1"/>
        <v>0</v>
      </c>
      <c r="L54" s="71"/>
      <c r="M54" s="71"/>
      <c r="N54" s="71"/>
      <c r="O54" s="71"/>
      <c r="P54" s="71"/>
      <c r="Q54" s="71"/>
      <c r="R54" s="71"/>
      <c r="S54" s="71"/>
      <c r="T54" s="163"/>
    </row>
    <row r="55" spans="2:20" ht="12" x14ac:dyDescent="0.2">
      <c r="B55" s="69"/>
      <c r="C55" s="171"/>
      <c r="D55" s="126"/>
      <c r="E55" s="70"/>
      <c r="F55" s="148" t="str">
        <f>IFERROR(VLOOKUP(D55,BD!$B:$D,2,FALSE),"")</f>
        <v/>
      </c>
      <c r="G55" s="148" t="str">
        <f>IFERROR(VLOOKUP(E55,BD!$B:$D,2,FALSE),"")</f>
        <v/>
      </c>
      <c r="H55" s="165" t="str">
        <f>IFERROR(VLOOKUP(D55,BD!$B:$D,3,FALSE),"")</f>
        <v/>
      </c>
      <c r="I55" s="165" t="str">
        <f>IFERROR(VLOOKUP(E55,BD!$B:$D,3,FALSE),"")</f>
        <v/>
      </c>
      <c r="J55" s="149">
        <f>IF(COUNT(L55:T55)&gt;=5,SUM(LARGE(L55:T55,{1,2,3,4,5})),IF(COUNT(L55:T55)=4,SUM(LARGE(L55:T55,{1,2,3,4})),IF(COUNT(L55:T55)=3,SUM(LARGE(L55:T55,{1,2,3})),IF(COUNT(L55:T55)=2,SUM(LARGE(L55:T55,{1,2})),IF(COUNT(L55:T55)=1,SUM(LARGE(L55:T55,{1})),0)))))</f>
        <v>0</v>
      </c>
      <c r="K55" s="150">
        <f t="shared" si="1"/>
        <v>0</v>
      </c>
      <c r="L55" s="71"/>
      <c r="M55" s="71"/>
      <c r="N55" s="71"/>
      <c r="O55" s="71"/>
      <c r="P55" s="71"/>
      <c r="Q55" s="71"/>
      <c r="R55" s="71"/>
      <c r="S55" s="71"/>
      <c r="T55" s="163"/>
    </row>
    <row r="56" spans="2:20" ht="12" x14ac:dyDescent="0.2">
      <c r="B56" s="69"/>
      <c r="C56" s="171"/>
      <c r="D56" s="126"/>
      <c r="E56" s="70"/>
      <c r="F56" s="148" t="str">
        <f>IFERROR(VLOOKUP(D56,BD!$B:$D,2,FALSE),"")</f>
        <v/>
      </c>
      <c r="G56" s="148" t="str">
        <f>IFERROR(VLOOKUP(E56,BD!$B:$D,2,FALSE),"")</f>
        <v/>
      </c>
      <c r="H56" s="165" t="str">
        <f>IFERROR(VLOOKUP(D56,BD!$B:$D,3,FALSE),"")</f>
        <v/>
      </c>
      <c r="I56" s="165" t="str">
        <f>IFERROR(VLOOKUP(E56,BD!$B:$D,3,FALSE),"")</f>
        <v/>
      </c>
      <c r="J56" s="149">
        <f>IF(COUNT(L56:T56)&gt;=5,SUM(LARGE(L56:T56,{1,2,3,4,5})),IF(COUNT(L56:T56)=4,SUM(LARGE(L56:T56,{1,2,3,4})),IF(COUNT(L56:T56)=3,SUM(LARGE(L56:T56,{1,2,3})),IF(COUNT(L56:T56)=2,SUM(LARGE(L56:T56,{1,2})),IF(COUNT(L56:T56)=1,SUM(LARGE(L56:T56,{1})),0)))))</f>
        <v>0</v>
      </c>
      <c r="K56" s="150">
        <f t="shared" si="1"/>
        <v>0</v>
      </c>
      <c r="L56" s="71"/>
      <c r="M56" s="71"/>
      <c r="N56" s="71"/>
      <c r="O56" s="71"/>
      <c r="P56" s="71"/>
      <c r="Q56" s="71"/>
      <c r="R56" s="71"/>
      <c r="S56" s="71"/>
      <c r="T56" s="163"/>
    </row>
    <row r="57" spans="2:20" ht="12" x14ac:dyDescent="0.2">
      <c r="B57" s="69"/>
      <c r="C57" s="171"/>
      <c r="D57" s="126"/>
      <c r="E57" s="70"/>
      <c r="F57" s="148" t="str">
        <f>IFERROR(VLOOKUP(D57,BD!$B:$D,2,FALSE),"")</f>
        <v/>
      </c>
      <c r="G57" s="148" t="str">
        <f>IFERROR(VLOOKUP(E57,BD!$B:$D,2,FALSE),"")</f>
        <v/>
      </c>
      <c r="H57" s="165" t="str">
        <f>IFERROR(VLOOKUP(D57,BD!$B:$D,3,FALSE),"")</f>
        <v/>
      </c>
      <c r="I57" s="165" t="str">
        <f>IFERROR(VLOOKUP(E57,BD!$B:$D,3,FALSE),"")</f>
        <v/>
      </c>
      <c r="J57" s="149">
        <f>IF(COUNT(L57:T57)&gt;=5,SUM(LARGE(L57:T57,{1,2,3,4,5})),IF(COUNT(L57:T57)=4,SUM(LARGE(L57:T57,{1,2,3,4})),IF(COUNT(L57:T57)=3,SUM(LARGE(L57:T57,{1,2,3})),IF(COUNT(L57:T57)=2,SUM(LARGE(L57:T57,{1,2})),IF(COUNT(L57:T57)=1,SUM(LARGE(L57:T57,{1})),0)))))</f>
        <v>0</v>
      </c>
      <c r="K57" s="150">
        <f t="shared" si="1"/>
        <v>0</v>
      </c>
      <c r="L57" s="71"/>
      <c r="M57" s="71"/>
      <c r="N57" s="71"/>
      <c r="O57" s="71"/>
      <c r="P57" s="71"/>
      <c r="Q57" s="71"/>
      <c r="R57" s="71"/>
      <c r="S57" s="71"/>
      <c r="T57" s="163"/>
    </row>
    <row r="58" spans="2:20" ht="12" x14ac:dyDescent="0.2">
      <c r="B58" s="69"/>
      <c r="C58" s="171"/>
      <c r="D58" s="126"/>
      <c r="E58" s="70"/>
      <c r="F58" s="148" t="str">
        <f>IFERROR(VLOOKUP(D58,BD!$B:$D,2,FALSE),"")</f>
        <v/>
      </c>
      <c r="G58" s="148" t="str">
        <f>IFERROR(VLOOKUP(E58,BD!$B:$D,2,FALSE),"")</f>
        <v/>
      </c>
      <c r="H58" s="165" t="str">
        <f>IFERROR(VLOOKUP(D58,BD!$B:$D,3,FALSE),"")</f>
        <v/>
      </c>
      <c r="I58" s="165" t="str">
        <f>IFERROR(VLOOKUP(E58,BD!$B:$D,3,FALSE),"")</f>
        <v/>
      </c>
      <c r="J58" s="149">
        <f>IF(COUNT(L58:T58)&gt;=5,SUM(LARGE(L58:T58,{1,2,3,4,5})),IF(COUNT(L58:T58)=4,SUM(LARGE(L58:T58,{1,2,3,4})),IF(COUNT(L58:T58)=3,SUM(LARGE(L58:T58,{1,2,3})),IF(COUNT(L58:T58)=2,SUM(LARGE(L58:T58,{1,2})),IF(COUNT(L58:T58)=1,SUM(LARGE(L58:T58,{1})),0)))))</f>
        <v>0</v>
      </c>
      <c r="K58" s="150">
        <f t="shared" si="1"/>
        <v>0</v>
      </c>
      <c r="L58" s="71"/>
      <c r="M58" s="71"/>
      <c r="N58" s="71"/>
      <c r="O58" s="71"/>
      <c r="P58" s="71"/>
      <c r="Q58" s="71"/>
      <c r="R58" s="71"/>
      <c r="S58" s="71"/>
      <c r="T58" s="163"/>
    </row>
    <row r="59" spans="2:20" ht="12" x14ac:dyDescent="0.2">
      <c r="B59" s="69"/>
      <c r="C59" s="171"/>
      <c r="D59" s="126"/>
      <c r="E59" s="70"/>
      <c r="F59" s="148" t="str">
        <f>IFERROR(VLOOKUP(D59,BD!$B:$D,2,FALSE),"")</f>
        <v/>
      </c>
      <c r="G59" s="148" t="str">
        <f>IFERROR(VLOOKUP(E59,BD!$B:$D,2,FALSE),"")</f>
        <v/>
      </c>
      <c r="H59" s="165" t="str">
        <f>IFERROR(VLOOKUP(D59,BD!$B:$D,3,FALSE),"")</f>
        <v/>
      </c>
      <c r="I59" s="165" t="str">
        <f>IFERROR(VLOOKUP(E59,BD!$B:$D,3,FALSE),"")</f>
        <v/>
      </c>
      <c r="J59" s="149">
        <f>IF(COUNT(L59:T59)&gt;=5,SUM(LARGE(L59:T59,{1,2,3,4,5})),IF(COUNT(L59:T59)=4,SUM(LARGE(L59:T59,{1,2,3,4})),IF(COUNT(L59:T59)=3,SUM(LARGE(L59:T59,{1,2,3})),IF(COUNT(L59:T59)=2,SUM(LARGE(L59:T59,{1,2})),IF(COUNT(L59:T59)=1,SUM(LARGE(L59:T59,{1})),0)))))</f>
        <v>0</v>
      </c>
      <c r="K59" s="150">
        <f t="shared" si="1"/>
        <v>0</v>
      </c>
      <c r="L59" s="71"/>
      <c r="M59" s="71"/>
      <c r="N59" s="71"/>
      <c r="O59" s="71"/>
      <c r="P59" s="71"/>
      <c r="Q59" s="71"/>
      <c r="R59" s="71"/>
      <c r="S59" s="71"/>
      <c r="T59" s="163"/>
    </row>
    <row r="60" spans="2:20" ht="12" x14ac:dyDescent="0.2">
      <c r="B60" s="69"/>
      <c r="C60" s="171"/>
      <c r="D60" s="126"/>
      <c r="E60" s="70"/>
      <c r="F60" s="148" t="str">
        <f>IFERROR(VLOOKUP(D60,BD!$B:$D,2,FALSE),"")</f>
        <v/>
      </c>
      <c r="G60" s="148" t="str">
        <f>IFERROR(VLOOKUP(E60,BD!$B:$D,2,FALSE),"")</f>
        <v/>
      </c>
      <c r="H60" s="165" t="str">
        <f>IFERROR(VLOOKUP(D60,BD!$B:$D,3,FALSE),"")</f>
        <v/>
      </c>
      <c r="I60" s="165" t="str">
        <f>IFERROR(VLOOKUP(E60,BD!$B:$D,3,FALSE),"")</f>
        <v/>
      </c>
      <c r="J60" s="149">
        <f>IF(COUNT(L60:T60)&gt;=5,SUM(LARGE(L60:T60,{1,2,3,4,5})),IF(COUNT(L60:T60)=4,SUM(LARGE(L60:T60,{1,2,3,4})),IF(COUNT(L60:T60)=3,SUM(LARGE(L60:T60,{1,2,3})),IF(COUNT(L60:T60)=2,SUM(LARGE(L60:T60,{1,2})),IF(COUNT(L60:T60)=1,SUM(LARGE(L60:T60,{1})),0)))))</f>
        <v>0</v>
      </c>
      <c r="K60" s="150">
        <f t="shared" si="1"/>
        <v>0</v>
      </c>
      <c r="L60" s="71"/>
      <c r="M60" s="71"/>
      <c r="N60" s="71"/>
      <c r="O60" s="71"/>
      <c r="P60" s="71"/>
      <c r="Q60" s="71"/>
      <c r="R60" s="71"/>
      <c r="S60" s="71"/>
      <c r="T60" s="163"/>
    </row>
    <row r="61" spans="2:20" ht="12" x14ac:dyDescent="0.2">
      <c r="B61" s="69"/>
      <c r="C61" s="171"/>
      <c r="D61" s="126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65" t="str">
        <f>IFERROR(VLOOKUP(D61,BD!$B:$D,3,FALSE),"")</f>
        <v/>
      </c>
      <c r="I61" s="165" t="str">
        <f>IFERROR(VLOOKUP(E61,BD!$B:$D,3,FALSE),"")</f>
        <v/>
      </c>
      <c r="J61" s="149">
        <f>IF(COUNT(L61:T61)&gt;=5,SUM(LARGE(L61:T61,{1,2,3,4,5})),IF(COUNT(L61:T61)=4,SUM(LARGE(L61:T61,{1,2,3,4})),IF(COUNT(L61:T61)=3,SUM(LARGE(L61:T61,{1,2,3})),IF(COUNT(L61:T61)=2,SUM(LARGE(L61:T61,{1,2})),IF(COUNT(L61:T61)=1,SUM(LARGE(L61:T61,{1})),0)))))</f>
        <v>0</v>
      </c>
      <c r="K61" s="150">
        <f t="shared" si="1"/>
        <v>0</v>
      </c>
      <c r="L61" s="71"/>
      <c r="M61" s="71"/>
      <c r="N61" s="71"/>
      <c r="O61" s="71"/>
      <c r="P61" s="71"/>
      <c r="Q61" s="71"/>
      <c r="R61" s="71"/>
      <c r="S61" s="71"/>
      <c r="T61" s="163"/>
    </row>
    <row r="62" spans="2:20" ht="12" x14ac:dyDescent="0.2">
      <c r="B62" s="69"/>
      <c r="C62" s="171"/>
      <c r="D62" s="126"/>
      <c r="E62" s="70"/>
      <c r="F62" s="148" t="str">
        <f>IFERROR(VLOOKUP(D62,BD!$B:$D,2,FALSE),"")</f>
        <v/>
      </c>
      <c r="G62" s="148" t="str">
        <f>IFERROR(VLOOKUP(E62,BD!$B:$D,2,FALSE),"")</f>
        <v/>
      </c>
      <c r="H62" s="165" t="str">
        <f>IFERROR(VLOOKUP(D62,BD!$B:$D,3,FALSE),"")</f>
        <v/>
      </c>
      <c r="I62" s="165" t="str">
        <f>IFERROR(VLOOKUP(E62,BD!$B:$D,3,FALSE),"")</f>
        <v/>
      </c>
      <c r="J62" s="149">
        <f>IF(COUNT(L62:T62)&gt;=5,SUM(LARGE(L62:T62,{1,2,3,4,5})),IF(COUNT(L62:T62)=4,SUM(LARGE(L62:T62,{1,2,3,4})),IF(COUNT(L62:T62)=3,SUM(LARGE(L62:T62,{1,2,3})),IF(COUNT(L62:T62)=2,SUM(LARGE(L62:T62,{1,2})),IF(COUNT(L62:T62)=1,SUM(LARGE(L62:T62,{1})),0)))))</f>
        <v>0</v>
      </c>
      <c r="K62" s="150">
        <f t="shared" si="1"/>
        <v>0</v>
      </c>
      <c r="L62" s="71"/>
      <c r="M62" s="71"/>
      <c r="N62" s="71"/>
      <c r="O62" s="71"/>
      <c r="P62" s="71"/>
      <c r="Q62" s="71"/>
      <c r="R62" s="71"/>
      <c r="S62" s="71"/>
      <c r="T62" s="163"/>
    </row>
    <row r="63" spans="2:20" ht="12" x14ac:dyDescent="0.2">
      <c r="B63" s="69"/>
      <c r="C63" s="171"/>
      <c r="D63" s="126"/>
      <c r="E63" s="70"/>
      <c r="F63" s="148" t="str">
        <f>IFERROR(VLOOKUP(D63,BD!$B:$D,2,FALSE),"")</f>
        <v/>
      </c>
      <c r="G63" s="148" t="str">
        <f>IFERROR(VLOOKUP(E63,BD!$B:$D,2,FALSE),"")</f>
        <v/>
      </c>
      <c r="H63" s="165" t="str">
        <f>IFERROR(VLOOKUP(D63,BD!$B:$D,3,FALSE),"")</f>
        <v/>
      </c>
      <c r="I63" s="165" t="str">
        <f>IFERROR(VLOOKUP(E63,BD!$B:$D,3,FALSE),"")</f>
        <v/>
      </c>
      <c r="J63" s="149">
        <f>IF(COUNT(L63:T63)&gt;=5,SUM(LARGE(L63:T63,{1,2,3,4,5})),IF(COUNT(L63:T63)=4,SUM(LARGE(L63:T63,{1,2,3,4})),IF(COUNT(L63:T63)=3,SUM(LARGE(L63:T63,{1,2,3})),IF(COUNT(L63:T63)=2,SUM(LARGE(L63:T63,{1,2})),IF(COUNT(L63:T63)=1,SUM(LARGE(L63:T63,{1})),0)))))</f>
        <v>0</v>
      </c>
      <c r="K63" s="150">
        <f t="shared" si="1"/>
        <v>0</v>
      </c>
      <c r="L63" s="71"/>
      <c r="M63" s="71"/>
      <c r="N63" s="71"/>
      <c r="O63" s="71"/>
      <c r="P63" s="71"/>
      <c r="Q63" s="71"/>
      <c r="R63" s="71"/>
      <c r="S63" s="71"/>
      <c r="T63" s="163"/>
    </row>
    <row r="64" spans="2:20" ht="12" x14ac:dyDescent="0.2">
      <c r="B64" s="69"/>
      <c r="C64" s="171"/>
      <c r="D64" s="126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65" t="str">
        <f>IFERROR(VLOOKUP(D64,BD!$B:$D,3,FALSE),"")</f>
        <v/>
      </c>
      <c r="I64" s="165" t="str">
        <f>IFERROR(VLOOKUP(E64,BD!$B:$D,3,FALSE),"")</f>
        <v/>
      </c>
      <c r="J64" s="149">
        <f>IF(COUNT(L64:T64)&gt;=5,SUM(LARGE(L64:T64,{1,2,3,4,5})),IF(COUNT(L64:T64)=4,SUM(LARGE(L64:T64,{1,2,3,4})),IF(COUNT(L64:T64)=3,SUM(LARGE(L64:T64,{1,2,3})),IF(COUNT(L64:T64)=2,SUM(LARGE(L64:T64,{1,2})),IF(COUNT(L64:T64)=1,SUM(LARGE(L64:T64,{1})),0)))))</f>
        <v>0</v>
      </c>
      <c r="K64" s="150">
        <f t="shared" si="1"/>
        <v>0</v>
      </c>
      <c r="L64" s="71"/>
      <c r="M64" s="71"/>
      <c r="N64" s="71"/>
      <c r="O64" s="71"/>
      <c r="P64" s="71"/>
      <c r="Q64" s="71"/>
      <c r="R64" s="71"/>
      <c r="S64" s="71"/>
      <c r="T64" s="163"/>
    </row>
    <row r="65" spans="2:20" ht="12" x14ac:dyDescent="0.2">
      <c r="B65" s="69"/>
      <c r="C65" s="171"/>
      <c r="D65" s="126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65" t="str">
        <f>IFERROR(VLOOKUP(D65,BD!$B:$D,3,FALSE),"")</f>
        <v/>
      </c>
      <c r="I65" s="165" t="str">
        <f>IFERROR(VLOOKUP(E65,BD!$B:$D,3,FALSE),"")</f>
        <v/>
      </c>
      <c r="J65" s="149">
        <f>IF(COUNT(L65:T65)&gt;=5,SUM(LARGE(L65:T65,{1,2,3,4,5})),IF(COUNT(L65:T65)=4,SUM(LARGE(L65:T65,{1,2,3,4})),IF(COUNT(L65:T65)=3,SUM(LARGE(L65:T65,{1,2,3})),IF(COUNT(L65:T65)=2,SUM(LARGE(L65:T65,{1,2})),IF(COUNT(L65:T65)=1,SUM(LARGE(L65:T65,{1})),0)))))</f>
        <v>0</v>
      </c>
      <c r="K65" s="150">
        <f t="shared" si="1"/>
        <v>0</v>
      </c>
      <c r="L65" s="71"/>
      <c r="M65" s="71"/>
      <c r="N65" s="71"/>
      <c r="O65" s="71"/>
      <c r="P65" s="71"/>
      <c r="Q65" s="71"/>
      <c r="R65" s="71"/>
      <c r="S65" s="71"/>
      <c r="T65" s="163"/>
    </row>
    <row r="66" spans="2:20" ht="12" x14ac:dyDescent="0.2">
      <c r="B66" s="69"/>
      <c r="C66" s="171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65" t="str">
        <f>IFERROR(VLOOKUP(D66,BD!$B:$D,3,FALSE),"")</f>
        <v/>
      </c>
      <c r="I66" s="165" t="str">
        <f>IFERROR(VLOOKUP(E66,BD!$B:$D,3,FALSE),"")</f>
        <v/>
      </c>
      <c r="J66" s="149">
        <f>IF(COUNT(L66:T66)&gt;=5,SUM(LARGE(L66:T66,{1,2,3,4,5})),IF(COUNT(L66:T66)=4,SUM(LARGE(L66:T66,{1,2,3,4})),IF(COUNT(L66:T66)=3,SUM(LARGE(L66:T66,{1,2,3})),IF(COUNT(L66:T66)=2,SUM(LARGE(L66:T66,{1,2})),IF(COUNT(L66:T66)=1,SUM(LARGE(L66:T66,{1})),0)))))</f>
        <v>0</v>
      </c>
      <c r="K66" s="150">
        <f t="shared" si="1"/>
        <v>0</v>
      </c>
      <c r="L66" s="71"/>
      <c r="M66" s="71"/>
      <c r="N66" s="71"/>
      <c r="O66" s="71"/>
      <c r="P66" s="71"/>
      <c r="Q66" s="71"/>
      <c r="R66" s="71"/>
      <c r="S66" s="71"/>
      <c r="T66" s="163"/>
    </row>
    <row r="67" spans="2:20" ht="12" x14ac:dyDescent="0.2">
      <c r="B67" s="69"/>
      <c r="C67" s="171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65" t="str">
        <f>IFERROR(VLOOKUP(D67,BD!$B:$D,3,FALSE),"")</f>
        <v/>
      </c>
      <c r="I67" s="165" t="str">
        <f>IFERROR(VLOOKUP(E67,BD!$B:$D,3,FALSE),"")</f>
        <v/>
      </c>
      <c r="J67" s="149">
        <f>IF(COUNT(L67:T67)&gt;=5,SUM(LARGE(L67:T67,{1,2,3,4,5})),IF(COUNT(L67:T67)=4,SUM(LARGE(L67:T67,{1,2,3,4})),IF(COUNT(L67:T67)=3,SUM(LARGE(L67:T67,{1,2,3})),IF(COUNT(L67:T67)=2,SUM(LARGE(L67:T67,{1,2})),IF(COUNT(L67:T67)=1,SUM(LARGE(L67:T67,{1})),0)))))</f>
        <v>0</v>
      </c>
      <c r="K67" s="150">
        <f t="shared" si="1"/>
        <v>0</v>
      </c>
      <c r="L67" s="71"/>
      <c r="M67" s="71"/>
      <c r="N67" s="71"/>
      <c r="O67" s="71"/>
      <c r="P67" s="71"/>
      <c r="Q67" s="71"/>
      <c r="R67" s="71"/>
      <c r="S67" s="71"/>
      <c r="T67" s="163"/>
    </row>
    <row r="68" spans="2:20" ht="12" x14ac:dyDescent="0.2">
      <c r="B68" s="69"/>
      <c r="C68" s="171"/>
      <c r="D68" s="126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65" t="str">
        <f>IFERROR(VLOOKUP(D68,BD!$B:$D,3,FALSE),"")</f>
        <v/>
      </c>
      <c r="I68" s="165" t="str">
        <f>IFERROR(VLOOKUP(E68,BD!$B:$D,3,FALSE),"")</f>
        <v/>
      </c>
      <c r="J68" s="149">
        <f>IF(COUNT(L68:T68)&gt;=5,SUM(LARGE(L68:T68,{1,2,3,4,5})),IF(COUNT(L68:T68)=4,SUM(LARGE(L68:T68,{1,2,3,4})),IF(COUNT(L68:T68)=3,SUM(LARGE(L68:T68,{1,2,3})),IF(COUNT(L68:T68)=2,SUM(LARGE(L68:T68,{1,2})),IF(COUNT(L68:T68)=1,SUM(LARGE(L68:T68,{1})),0)))))</f>
        <v>0</v>
      </c>
      <c r="K68" s="150">
        <f t="shared" si="1"/>
        <v>0</v>
      </c>
      <c r="L68" s="71"/>
      <c r="M68" s="71"/>
      <c r="N68" s="71"/>
      <c r="O68" s="71"/>
      <c r="P68" s="71"/>
      <c r="Q68" s="71"/>
      <c r="R68" s="71"/>
      <c r="S68" s="71"/>
      <c r="T68" s="163"/>
    </row>
    <row r="69" spans="2:20" ht="12" x14ac:dyDescent="0.2">
      <c r="B69" s="69"/>
      <c r="C69" s="171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65" t="str">
        <f>IFERROR(VLOOKUP(D69,BD!$B:$D,3,FALSE),"")</f>
        <v/>
      </c>
      <c r="I69" s="165" t="str">
        <f>IFERROR(VLOOKUP(E69,BD!$B:$D,3,FALSE),"")</f>
        <v/>
      </c>
      <c r="J69" s="149">
        <f>IF(COUNT(L69:T69)&gt;=5,SUM(LARGE(L69:T69,{1,2,3,4,5})),IF(COUNT(L69:T69)=4,SUM(LARGE(L69:T69,{1,2,3,4})),IF(COUNT(L69:T69)=3,SUM(LARGE(L69:T69,{1,2,3})),IF(COUNT(L69:T69)=2,SUM(LARGE(L69:T69,{1,2})),IF(COUNT(L69:T69)=1,SUM(LARGE(L69:T69,{1})),0)))))</f>
        <v>0</v>
      </c>
      <c r="K69" s="150">
        <f t="shared" si="1"/>
        <v>0</v>
      </c>
      <c r="L69" s="71"/>
      <c r="M69" s="71"/>
      <c r="N69" s="71"/>
      <c r="O69" s="71"/>
      <c r="P69" s="71"/>
      <c r="Q69" s="71"/>
      <c r="R69" s="71"/>
      <c r="S69" s="71"/>
      <c r="T69" s="163"/>
    </row>
    <row r="70" spans="2:20" ht="10.5" customHeight="1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74"/>
      <c r="T70" s="163"/>
    </row>
    <row r="71" spans="2:20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30</v>
      </c>
      <c r="N71" s="102">
        <f>SM!J$41</f>
        <v>25</v>
      </c>
      <c r="O71" s="102">
        <f>SM!K$41</f>
        <v>22</v>
      </c>
      <c r="P71" s="102">
        <f>SM!L$41</f>
        <v>10</v>
      </c>
      <c r="Q71" s="102">
        <f>SM!M$41</f>
        <v>6</v>
      </c>
      <c r="R71" s="102">
        <f>SM!N$41</f>
        <v>2</v>
      </c>
      <c r="S71" s="102">
        <f>SM!O$41</f>
        <v>1</v>
      </c>
      <c r="T71" s="164"/>
    </row>
  </sheetData>
  <sheetProtection selectLockedCells="1" selectUnlockedCells="1"/>
  <sortState ref="D10:R32">
    <sortCondition descending="1" ref="J10:J32"/>
    <sortCondition descending="1" ref="K10:K32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71"/>
  <sheetViews>
    <sheetView showGridLines="0" topLeftCell="A16" zoomScaleNormal="100" zoomScaleSheetLayoutView="100" workbookViewId="0">
      <selection activeCell="H20" sqref="H20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19" width="8.28515625" style="49" customWidth="1"/>
    <col min="20" max="20" width="1.85546875" style="49" customWidth="1"/>
    <col min="21" max="16384" width="9.28515625" style="49"/>
  </cols>
  <sheetData>
    <row r="2" spans="2:20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</row>
    <row r="3" spans="2:20" ht="12" x14ac:dyDescent="0.2">
      <c r="B3" s="53" t="s">
        <v>25</v>
      </c>
      <c r="D3" s="8">
        <f>SM!D3</f>
        <v>43052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</row>
    <row r="4" spans="2:20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</row>
    <row r="5" spans="2:20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162"/>
    </row>
    <row r="6" spans="2:20" ht="12" customHeight="1" x14ac:dyDescent="0.2">
      <c r="B6" s="62"/>
      <c r="C6" s="222" t="s">
        <v>1</v>
      </c>
      <c r="D6" s="222" t="str">
        <f>DM_S19!D6</f>
        <v>ATLETA 1</v>
      </c>
      <c r="E6" s="232" t="str">
        <f>DM_S19!E6</f>
        <v>ATLETA 2</v>
      </c>
      <c r="F6" s="235" t="str">
        <f>DM_S19!F6</f>
        <v>ENT 1</v>
      </c>
      <c r="G6" s="218" t="str">
        <f>DM_S19!G6</f>
        <v>ENT 2</v>
      </c>
      <c r="H6" s="229" t="s">
        <v>42</v>
      </c>
      <c r="I6" s="229" t="s">
        <v>43</v>
      </c>
      <c r="J6" s="228" t="str">
        <f>DM_S19!J6</f>
        <v>TOTAL RK52</v>
      </c>
      <c r="K6" s="226" t="str">
        <f>DM_S19!K6</f>
        <v>Torneios</v>
      </c>
      <c r="L6" s="167" t="str">
        <f>DM!J6</f>
        <v>4o</v>
      </c>
      <c r="M6" s="167" t="str">
        <f>DM!K6</f>
        <v>1o</v>
      </c>
      <c r="N6" s="167" t="str">
        <f>DM!L6</f>
        <v>1o</v>
      </c>
      <c r="O6" s="167" t="str">
        <f>DM!M6</f>
        <v>2o</v>
      </c>
      <c r="P6" s="167" t="str">
        <f>DM!N6</f>
        <v>3o</v>
      </c>
      <c r="Q6" s="167" t="str">
        <f>DM!O6</f>
        <v>2o</v>
      </c>
      <c r="R6" s="167" t="str">
        <f>DM!P6</f>
        <v>4o</v>
      </c>
      <c r="S6" s="167" t="str">
        <f>DM!Q6</f>
        <v>1o</v>
      </c>
      <c r="T6" s="163"/>
    </row>
    <row r="7" spans="2:20" ht="12" x14ac:dyDescent="0.2">
      <c r="B7" s="62"/>
      <c r="C7" s="222"/>
      <c r="D7" s="222"/>
      <c r="E7" s="233"/>
      <c r="F7" s="236"/>
      <c r="G7" s="218"/>
      <c r="H7" s="230"/>
      <c r="I7" s="230"/>
      <c r="J7" s="228"/>
      <c r="K7" s="226"/>
      <c r="L7" s="12" t="str">
        <f>DM!J7</f>
        <v>EST</v>
      </c>
      <c r="M7" s="12" t="str">
        <f>DM!K7</f>
        <v>EST</v>
      </c>
      <c r="N7" s="12" t="str">
        <f>DM!L7</f>
        <v>M-CWB</v>
      </c>
      <c r="O7" s="12" t="str">
        <f>DM!M7</f>
        <v>EST</v>
      </c>
      <c r="P7" s="12" t="str">
        <f>DM!N7</f>
        <v>EST</v>
      </c>
      <c r="Q7" s="12" t="str">
        <f>DM!O7</f>
        <v>M-CWB</v>
      </c>
      <c r="R7" s="12" t="str">
        <f>DM!P7</f>
        <v>EST</v>
      </c>
      <c r="S7" s="12" t="str">
        <f>DM!Q7</f>
        <v>M-OES</v>
      </c>
      <c r="T7" s="163"/>
    </row>
    <row r="8" spans="2:20" ht="12" x14ac:dyDescent="0.2">
      <c r="B8" s="64"/>
      <c r="C8" s="222"/>
      <c r="D8" s="222"/>
      <c r="E8" s="234"/>
      <c r="F8" s="237"/>
      <c r="G8" s="218"/>
      <c r="H8" s="231"/>
      <c r="I8" s="231"/>
      <c r="J8" s="228"/>
      <c r="K8" s="226"/>
      <c r="L8" s="13">
        <f>DM!J8</f>
        <v>42689</v>
      </c>
      <c r="M8" s="13">
        <f>DM!K8</f>
        <v>42849</v>
      </c>
      <c r="N8" s="13">
        <f>DM!L8</f>
        <v>42884</v>
      </c>
      <c r="O8" s="13">
        <f>DM!M8</f>
        <v>42905</v>
      </c>
      <c r="P8" s="13">
        <f>DM!N8</f>
        <v>42988</v>
      </c>
      <c r="Q8" s="13">
        <f>DM!O8</f>
        <v>43017</v>
      </c>
      <c r="R8" s="13">
        <f>DM!P8</f>
        <v>43045</v>
      </c>
      <c r="S8" s="13">
        <f>DM!Q8</f>
        <v>43052</v>
      </c>
      <c r="T8" s="163"/>
    </row>
    <row r="9" spans="2:20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163"/>
    </row>
    <row r="10" spans="2:20" ht="12" x14ac:dyDescent="0.2">
      <c r="B10" s="69"/>
      <c r="C10" s="63">
        <v>1</v>
      </c>
      <c r="D10" s="70" t="s">
        <v>395</v>
      </c>
      <c r="E10" s="70" t="s">
        <v>755</v>
      </c>
      <c r="F10" s="148" t="str">
        <f>IFERROR(VLOOKUP(D10,BD!$B:$D,2,FALSE),"")</f>
        <v>SMCC</v>
      </c>
      <c r="G10" s="148" t="str">
        <f>IFERROR(VLOOKUP(E10,BD!$B:$D,2,FALSE),"")</f>
        <v>SMCC</v>
      </c>
      <c r="H10" s="165">
        <f>IFERROR(VLOOKUP(D10,BD!$B:$D,3,FALSE),"")</f>
        <v>38786</v>
      </c>
      <c r="I10" s="165">
        <f>IFERROR(VLOOKUP(E10,BD!$B:$D,3,FALSE),"")</f>
        <v>38419</v>
      </c>
      <c r="J10" s="149">
        <f>IF(COUNT(L10:T10)&gt;=5,SUM(LARGE(L10:T10,{1,2,3,4,5})),IF(COUNT(L10:T10)=4,SUM(LARGE(L10:T10,{1,2,3,4})),IF(COUNT(L10:T10)=3,SUM(LARGE(L10:T10,{1,2,3})),IF(COUNT(L10:T10)=2,SUM(LARGE(L10:T10,{1,2})),IF(COUNT(L10:T10)=1,SUM(LARGE(L10:T10,{1})),0)))))</f>
        <v>6480</v>
      </c>
      <c r="K10" s="150">
        <f t="shared" ref="K10:K49" si="0">COUNT(L10:T10)-COUNTIF(L10:T10,"=0")</f>
        <v>5</v>
      </c>
      <c r="L10" s="71"/>
      <c r="M10" s="71">
        <v>1120</v>
      </c>
      <c r="N10" s="71">
        <v>800</v>
      </c>
      <c r="O10" s="71">
        <v>1360</v>
      </c>
      <c r="P10" s="71">
        <v>1600</v>
      </c>
      <c r="Q10" s="71"/>
      <c r="R10" s="71">
        <v>1600</v>
      </c>
      <c r="S10" s="71"/>
      <c r="T10" s="163"/>
    </row>
    <row r="11" spans="2:20" ht="12" x14ac:dyDescent="0.2">
      <c r="B11" s="69"/>
      <c r="C11" s="63">
        <v>2</v>
      </c>
      <c r="D11" s="70" t="s">
        <v>428</v>
      </c>
      <c r="E11" s="125" t="s">
        <v>749</v>
      </c>
      <c r="F11" s="148" t="str">
        <f>IFERROR(VLOOKUP(D11,BD!$B:$D,2,FALSE),"")</f>
        <v>SMCC</v>
      </c>
      <c r="G11" s="148" t="str">
        <f>IFERROR(VLOOKUP(E11,BD!$B:$D,2,FALSE),"")</f>
        <v>SMCC</v>
      </c>
      <c r="H11" s="165">
        <f>IFERROR(VLOOKUP(D11,BD!$B:$D,3,FALSE),"")</f>
        <v>38734</v>
      </c>
      <c r="I11" s="165">
        <f>IFERROR(VLOOKUP(E11,BD!$B:$D,3,FALSE),"")</f>
        <v>38648</v>
      </c>
      <c r="J11" s="149">
        <f>IF(COUNT(L11:T11)&gt;=5,SUM(LARGE(L11:T11,{1,2,3,4,5})),IF(COUNT(L11:T11)=4,SUM(LARGE(L11:T11,{1,2,3,4})),IF(COUNT(L11:T11)=3,SUM(LARGE(L11:T11,{1,2,3})),IF(COUNT(L11:T11)=2,SUM(LARGE(L11:T11,{1,2})),IF(COUNT(L11:T11)=1,SUM(LARGE(L11:T11,{1})),0)))))</f>
        <v>4480</v>
      </c>
      <c r="K11" s="150">
        <f t="shared" si="0"/>
        <v>5</v>
      </c>
      <c r="L11" s="71"/>
      <c r="M11" s="71"/>
      <c r="N11" s="71">
        <v>560</v>
      </c>
      <c r="O11" s="71">
        <v>880</v>
      </c>
      <c r="P11" s="71">
        <v>880</v>
      </c>
      <c r="Q11" s="71">
        <v>800</v>
      </c>
      <c r="R11" s="71">
        <v>1360</v>
      </c>
      <c r="S11" s="71"/>
      <c r="T11" s="163"/>
    </row>
    <row r="12" spans="2:20" ht="12" x14ac:dyDescent="0.2">
      <c r="B12" s="69"/>
      <c r="C12" s="190">
        <v>3</v>
      </c>
      <c r="D12" s="126" t="s">
        <v>801</v>
      </c>
      <c r="E12" s="70" t="s">
        <v>554</v>
      </c>
      <c r="F12" s="148" t="str">
        <f>IFERROR(VLOOKUP(D12,BD!$B:$D,2,FALSE),"")</f>
        <v>ZARDO</v>
      </c>
      <c r="G12" s="148" t="str">
        <f>IFERROR(VLOOKUP(E12,BD!$B:$D,2,FALSE),"")</f>
        <v>BME</v>
      </c>
      <c r="H12" s="165">
        <f>IFERROR(VLOOKUP(D12,BD!$B:$D,3,FALSE),"")</f>
        <v>38642</v>
      </c>
      <c r="I12" s="165">
        <f>IFERROR(VLOOKUP(E12,BD!$B:$D,3,FALSE),"")</f>
        <v>38669</v>
      </c>
      <c r="J12" s="149">
        <f>IF(COUNT(L12:T12)&gt;=5,SUM(LARGE(L12:T12,{1,2,3,4,5})),IF(COUNT(L12:T12)=4,SUM(LARGE(L12:T12,{1,2,3,4})),IF(COUNT(L12:T12)=3,SUM(LARGE(L12:T12,{1,2,3})),IF(COUNT(L12:T12)=2,SUM(LARGE(L12:T12,{1,2})),IF(COUNT(L12:T12)=1,SUM(LARGE(L12:T12,{1})),0)))))</f>
        <v>3800</v>
      </c>
      <c r="K12" s="150">
        <f t="shared" si="0"/>
        <v>4</v>
      </c>
      <c r="L12" s="71"/>
      <c r="M12" s="71"/>
      <c r="N12" s="71"/>
      <c r="O12" s="71">
        <v>640</v>
      </c>
      <c r="P12" s="71">
        <v>1360</v>
      </c>
      <c r="Q12" s="71">
        <v>680</v>
      </c>
      <c r="R12" s="71">
        <v>1120</v>
      </c>
      <c r="S12" s="71"/>
      <c r="T12" s="163"/>
    </row>
    <row r="13" spans="2:20" ht="12" x14ac:dyDescent="0.2">
      <c r="B13" s="69"/>
      <c r="C13" s="190">
        <v>4</v>
      </c>
      <c r="D13" s="70" t="s">
        <v>227</v>
      </c>
      <c r="E13" s="70" t="s">
        <v>224</v>
      </c>
      <c r="F13" s="148" t="str">
        <f>IFERROR(VLOOKUP(D13,BD!$B:$D,2,FALSE),"")</f>
        <v>GRESFI</v>
      </c>
      <c r="G13" s="148" t="str">
        <f>IFERROR(VLOOKUP(E13,BD!$B:$D,2,FALSE),"")</f>
        <v>GRESFI</v>
      </c>
      <c r="H13" s="165">
        <f>IFERROR(VLOOKUP(D13,BD!$B:$D,3,FALSE),"")</f>
        <v>38838</v>
      </c>
      <c r="I13" s="165">
        <f>IFERROR(VLOOKUP(E13,BD!$B:$D,3,FALSE),"")</f>
        <v>38797</v>
      </c>
      <c r="J13" s="149">
        <f>IF(COUNT(L13:T13)&gt;=5,SUM(LARGE(L13:T13,{1,2,3,4,5})),IF(COUNT(L13:T13)=4,SUM(LARGE(L13:T13,{1,2,3,4})),IF(COUNT(L13:T13)=3,SUM(LARGE(L13:T13,{1,2,3})),IF(COUNT(L13:T13)=2,SUM(LARGE(L13:T13,{1,2})),IF(COUNT(L13:T13)=1,SUM(LARGE(L13:T13,{1})),0)))))</f>
        <v>3200</v>
      </c>
      <c r="K13" s="150">
        <f t="shared" si="0"/>
        <v>4</v>
      </c>
      <c r="L13" s="71"/>
      <c r="M13" s="71">
        <v>880</v>
      </c>
      <c r="N13" s="71"/>
      <c r="O13" s="71">
        <v>640</v>
      </c>
      <c r="P13" s="71">
        <v>880</v>
      </c>
      <c r="Q13" s="71"/>
      <c r="R13" s="71"/>
      <c r="S13" s="71">
        <v>800</v>
      </c>
      <c r="T13" s="163"/>
    </row>
    <row r="14" spans="2:20" ht="12" x14ac:dyDescent="0.2">
      <c r="B14" s="69"/>
      <c r="C14" s="190">
        <v>5</v>
      </c>
      <c r="D14" s="126" t="s">
        <v>396</v>
      </c>
      <c r="E14" s="70" t="s">
        <v>744</v>
      </c>
      <c r="F14" s="148" t="str">
        <f>IFERROR(VLOOKUP(D14,BD!$B:$D,2,FALSE),"")</f>
        <v>ZARDO</v>
      </c>
      <c r="G14" s="148" t="str">
        <f>IFERROR(VLOOKUP(E14,BD!$B:$D,2,FALSE),"")</f>
        <v>BME</v>
      </c>
      <c r="H14" s="165">
        <f>IFERROR(VLOOKUP(D14,BD!$B:$D,3,FALSE),"")</f>
        <v>38713</v>
      </c>
      <c r="I14" s="165">
        <f>IFERROR(VLOOKUP(E14,BD!$B:$D,3,FALSE),"")</f>
        <v>38841</v>
      </c>
      <c r="J14" s="149">
        <f>IF(COUNT(L14:T14)&gt;=5,SUM(LARGE(L14:T14,{1,2,3,4,5})),IF(COUNT(L14:T14)=4,SUM(LARGE(L14:T14,{1,2,3,4})),IF(COUNT(L14:T14)=3,SUM(LARGE(L14:T14,{1,2,3})),IF(COUNT(L14:T14)=2,SUM(LARGE(L14:T14,{1,2})),IF(COUNT(L14:T14)=1,SUM(LARGE(L14:T14,{1})),0)))))</f>
        <v>3000</v>
      </c>
      <c r="K14" s="150">
        <f t="shared" si="0"/>
        <v>6</v>
      </c>
      <c r="L14" s="71"/>
      <c r="M14" s="71">
        <v>640</v>
      </c>
      <c r="N14" s="71">
        <v>320</v>
      </c>
      <c r="O14" s="71">
        <v>640</v>
      </c>
      <c r="P14" s="71">
        <v>640</v>
      </c>
      <c r="Q14" s="71">
        <v>440</v>
      </c>
      <c r="R14" s="71">
        <v>640</v>
      </c>
      <c r="S14" s="71"/>
      <c r="T14" s="163"/>
    </row>
    <row r="15" spans="2:20" ht="12" x14ac:dyDescent="0.2">
      <c r="B15" s="69"/>
      <c r="C15" s="190">
        <v>6</v>
      </c>
      <c r="D15" s="70" t="s">
        <v>647</v>
      </c>
      <c r="E15" s="70" t="s">
        <v>814</v>
      </c>
      <c r="F15" s="243" t="s">
        <v>880</v>
      </c>
      <c r="G15" s="148" t="str">
        <f>IFERROR(VLOOKUP(E15,BD!$B:$D,2,FALSE),"")</f>
        <v>ASSVP</v>
      </c>
      <c r="H15" s="165">
        <f>IFERROR(VLOOKUP(D15,BD!$B:$D,3,FALSE),"")</f>
        <v>0</v>
      </c>
      <c r="I15" s="165">
        <f>IFERROR(VLOOKUP(E15,BD!$B:$D,3,FALSE),"")</f>
        <v>38721</v>
      </c>
      <c r="J15" s="149">
        <f>IF(COUNT(L15:T15)&gt;=5,SUM(LARGE(L15:T15,{1,2,3,4,5})),IF(COUNT(L15:T15)=4,SUM(LARGE(L15:T15,{1,2,3,4})),IF(COUNT(L15:T15)=3,SUM(LARGE(L15:T15,{1,2,3})),IF(COUNT(L15:T15)=2,SUM(LARGE(L15:T15,{1,2})),IF(COUNT(L15:T15)=1,SUM(LARGE(L15:T15,{1})),0)))))</f>
        <v>2720</v>
      </c>
      <c r="K15" s="150">
        <f t="shared" si="0"/>
        <v>2</v>
      </c>
      <c r="L15" s="71"/>
      <c r="M15" s="71"/>
      <c r="N15" s="71"/>
      <c r="O15" s="71">
        <v>1600</v>
      </c>
      <c r="P15" s="71">
        <v>1120</v>
      </c>
      <c r="Q15" s="71"/>
      <c r="R15" s="71"/>
      <c r="S15" s="71"/>
      <c r="T15" s="163"/>
    </row>
    <row r="16" spans="2:20" ht="12" x14ac:dyDescent="0.2">
      <c r="B16" s="69"/>
      <c r="C16" s="190">
        <v>7</v>
      </c>
      <c r="D16" s="70" t="s">
        <v>432</v>
      </c>
      <c r="E16" s="70" t="s">
        <v>759</v>
      </c>
      <c r="F16" s="148" t="str">
        <f>IFERROR(VLOOKUP(D16,BD!$B:$D,2,FALSE),"")</f>
        <v>SMCC</v>
      </c>
      <c r="G16" s="148" t="str">
        <f>IFERROR(VLOOKUP(E16,BD!$B:$D,2,FALSE),"")</f>
        <v>SMCC</v>
      </c>
      <c r="H16" s="165">
        <f>IFERROR(VLOOKUP(D16,BD!$B:$D,3,FALSE),"")</f>
        <v>38885</v>
      </c>
      <c r="I16" s="165">
        <f>IFERROR(VLOOKUP(E16,BD!$B:$D,3,FALSE),"")</f>
        <v>38768</v>
      </c>
      <c r="J16" s="149">
        <f>IF(COUNT(L16:T16)&gt;=5,SUM(LARGE(L16:T16,{1,2,3,4,5})),IF(COUNT(L16:T16)=4,SUM(LARGE(L16:T16,{1,2,3,4})),IF(COUNT(L16:T16)=3,SUM(LARGE(L16:T16,{1,2,3})),IF(COUNT(L16:T16)=2,SUM(LARGE(L16:T16,{1,2})),IF(COUNT(L16:T16)=1,SUM(LARGE(L16:T16,{1})),0)))))</f>
        <v>2400</v>
      </c>
      <c r="K16" s="150">
        <f t="shared" si="0"/>
        <v>4</v>
      </c>
      <c r="L16" s="71"/>
      <c r="M16" s="71"/>
      <c r="N16" s="71">
        <v>320</v>
      </c>
      <c r="O16" s="71"/>
      <c r="P16" s="71">
        <v>640</v>
      </c>
      <c r="Q16" s="71">
        <v>560</v>
      </c>
      <c r="R16" s="71">
        <v>880</v>
      </c>
      <c r="S16" s="71"/>
      <c r="T16" s="163"/>
    </row>
    <row r="17" spans="2:20" ht="12" x14ac:dyDescent="0.2">
      <c r="B17" s="69"/>
      <c r="C17" s="190">
        <v>8</v>
      </c>
      <c r="D17" s="70" t="s">
        <v>431</v>
      </c>
      <c r="E17" s="70" t="s">
        <v>435</v>
      </c>
      <c r="F17" s="148" t="str">
        <f>IFERROR(VLOOKUP(D17,BD!$B:$D,2,FALSE),"")</f>
        <v>SMCC</v>
      </c>
      <c r="G17" s="148" t="str">
        <f>IFERROR(VLOOKUP(E17,BD!$B:$D,2,FALSE),"")</f>
        <v>SMCC</v>
      </c>
      <c r="H17" s="165">
        <f>IFERROR(VLOOKUP(D17,BD!$B:$D,3,FALSE),"")</f>
        <v>38951</v>
      </c>
      <c r="I17" s="165">
        <f>IFERROR(VLOOKUP(E17,BD!$B:$D,3,FALSE),"")</f>
        <v>38672</v>
      </c>
      <c r="J17" s="149">
        <f>IF(COUNT(L17:T17)&gt;=5,SUM(LARGE(L17:T17,{1,2,3,4,5})),IF(COUNT(L17:T17)=4,SUM(LARGE(L17:T17,{1,2,3,4})),IF(COUNT(L17:T17)=3,SUM(LARGE(L17:T17,{1,2,3})),IF(COUNT(L17:T17)=2,SUM(LARGE(L17:T17,{1,2})),IF(COUNT(L17:T17)=1,SUM(LARGE(L17:T17,{1})),0)))))</f>
        <v>2200</v>
      </c>
      <c r="K17" s="150">
        <f t="shared" si="0"/>
        <v>3</v>
      </c>
      <c r="L17" s="71"/>
      <c r="M17" s="71"/>
      <c r="N17" s="71"/>
      <c r="O17" s="71"/>
      <c r="P17" s="71">
        <v>640</v>
      </c>
      <c r="Q17" s="71">
        <v>440</v>
      </c>
      <c r="R17" s="71">
        <v>1120</v>
      </c>
      <c r="S17" s="71"/>
      <c r="T17" s="163"/>
    </row>
    <row r="18" spans="2:20" ht="12" x14ac:dyDescent="0.2">
      <c r="B18" s="69"/>
      <c r="C18" s="190">
        <v>9</v>
      </c>
      <c r="D18" s="70" t="s">
        <v>172</v>
      </c>
      <c r="E18" s="70" t="s">
        <v>821</v>
      </c>
      <c r="F18" s="148" t="str">
        <f>IFERROR(VLOOKUP(D18,BD!$B:$D,2,FALSE),"")</f>
        <v>ASSVP</v>
      </c>
      <c r="G18" s="148" t="str">
        <f>IFERROR(VLOOKUP(E18,BD!$B:$D,2,FALSE),"")</f>
        <v>ASSVP</v>
      </c>
      <c r="H18" s="165">
        <f>IFERROR(VLOOKUP(D18,BD!$B:$D,3,FALSE),"")</f>
        <v>39083</v>
      </c>
      <c r="I18" s="165">
        <f>IFERROR(VLOOKUP(E18,BD!$B:$D,3,FALSE),"")</f>
        <v>38991</v>
      </c>
      <c r="J18" s="149">
        <f>IF(COUNT(L18:T18)&gt;=5,SUM(LARGE(L18:T18,{1,2,3,4,5})),IF(COUNT(L18:T18)=4,SUM(LARGE(L18:T18,{1,2,3,4})),IF(COUNT(L18:T18)=3,SUM(LARGE(L18:T18,{1,2,3})),IF(COUNT(L18:T18)=2,SUM(LARGE(L18:T18,{1,2})),IF(COUNT(L18:T18)=1,SUM(LARGE(L18:T18,{1})),0)))))</f>
        <v>2000</v>
      </c>
      <c r="K18" s="150">
        <f t="shared" si="0"/>
        <v>2</v>
      </c>
      <c r="L18" s="71"/>
      <c r="M18" s="71">
        <v>880</v>
      </c>
      <c r="N18" s="71"/>
      <c r="O18" s="71"/>
      <c r="P18" s="71">
        <v>1120</v>
      </c>
      <c r="Q18" s="71"/>
      <c r="R18" s="71"/>
      <c r="S18" s="71"/>
      <c r="T18" s="163"/>
    </row>
    <row r="19" spans="2:20" ht="12" x14ac:dyDescent="0.2">
      <c r="B19" s="69"/>
      <c r="C19" s="190">
        <v>10</v>
      </c>
      <c r="D19" s="125" t="s">
        <v>538</v>
      </c>
      <c r="E19" s="125" t="s">
        <v>555</v>
      </c>
      <c r="F19" s="148" t="str">
        <f>IFERROR(VLOOKUP(D19,BD!$B:$D,2,FALSE),"")</f>
        <v>GRESFI</v>
      </c>
      <c r="G19" s="148" t="str">
        <f>IFERROR(VLOOKUP(E19,BD!$B:$D,2,FALSE),"")</f>
        <v>GRESFI</v>
      </c>
      <c r="H19" s="165">
        <f>IFERROR(VLOOKUP(D19,BD!$B:$D,3,FALSE),"")</f>
        <v>39030</v>
      </c>
      <c r="I19" s="165">
        <f>IFERROR(VLOOKUP(E19,BD!$B:$D,3,FALSE),"")</f>
        <v>38389</v>
      </c>
      <c r="J19" s="149">
        <f>IF(COUNT(L19:T19)&gt;=5,SUM(LARGE(L19:T19,{1,2,3,4,5})),IF(COUNT(L19:T19)=4,SUM(LARGE(L19:T19,{1,2,3,4})),IF(COUNT(L19:T19)=3,SUM(LARGE(L19:T19,{1,2,3})),IF(COUNT(L19:T19)=2,SUM(LARGE(L19:T19,{1,2})),IF(COUNT(L19:T19)=1,SUM(LARGE(L19:T19,{1})),0)))))</f>
        <v>1600</v>
      </c>
      <c r="K19" s="150">
        <f t="shared" si="0"/>
        <v>1</v>
      </c>
      <c r="L19" s="71"/>
      <c r="M19" s="71">
        <v>1600</v>
      </c>
      <c r="N19" s="71"/>
      <c r="O19" s="71"/>
      <c r="P19" s="71"/>
      <c r="Q19" s="71"/>
      <c r="R19" s="71"/>
      <c r="S19" s="71"/>
      <c r="T19" s="163"/>
    </row>
    <row r="20" spans="2:20" ht="12" x14ac:dyDescent="0.2">
      <c r="B20" s="69"/>
      <c r="C20" s="190">
        <v>11</v>
      </c>
      <c r="D20" s="70" t="s">
        <v>433</v>
      </c>
      <c r="E20" s="70" t="s">
        <v>434</v>
      </c>
      <c r="F20" s="148" t="str">
        <f>IFERROR(VLOOKUP(D20,BD!$B:$D,2,FALSE),"")</f>
        <v>SMCC</v>
      </c>
      <c r="G20" s="148" t="str">
        <f>IFERROR(VLOOKUP(E20,BD!$B:$D,2,FALSE),"")</f>
        <v>SMCC</v>
      </c>
      <c r="H20" s="165">
        <f>IFERROR(VLOOKUP(D20,BD!$B:$D,3,FALSE),"")</f>
        <v>38901</v>
      </c>
      <c r="I20" s="165">
        <f>IFERROR(VLOOKUP(E20,BD!$B:$D,3,FALSE),"")</f>
        <v>38544</v>
      </c>
      <c r="J20" s="149">
        <f>IF(COUNT(L20:T20)&gt;=5,SUM(LARGE(L20:T20,{1,2,3,4,5})),IF(COUNT(L20:T20)=4,SUM(LARGE(L20:T20,{1,2,3,4})),IF(COUNT(L20:T20)=3,SUM(LARGE(L20:T20,{1,2,3})),IF(COUNT(L20:T20)=2,SUM(LARGE(L20:T20,{1,2})),IF(COUNT(L20:T20)=1,SUM(LARGE(L20:T20,{1})),0)))))</f>
        <v>1560</v>
      </c>
      <c r="K20" s="150">
        <f t="shared" si="0"/>
        <v>2</v>
      </c>
      <c r="L20" s="71"/>
      <c r="M20" s="71"/>
      <c r="N20" s="71">
        <v>680</v>
      </c>
      <c r="O20" s="71"/>
      <c r="P20" s="71">
        <v>880</v>
      </c>
      <c r="Q20" s="71"/>
      <c r="R20" s="71"/>
      <c r="S20" s="71"/>
      <c r="T20" s="163"/>
    </row>
    <row r="21" spans="2:20" ht="12" x14ac:dyDescent="0.2">
      <c r="B21" s="69"/>
      <c r="C21" s="190">
        <v>12</v>
      </c>
      <c r="D21" s="70" t="s">
        <v>317</v>
      </c>
      <c r="E21" s="70" t="s">
        <v>821</v>
      </c>
      <c r="F21" s="148" t="str">
        <f>IFERROR(VLOOKUP(D21,BD!$B:$D,2,FALSE),"")</f>
        <v>ASSVP</v>
      </c>
      <c r="G21" s="148" t="str">
        <f>IFERROR(VLOOKUP(E21,BD!$B:$D,2,FALSE),"")</f>
        <v>ASSVP</v>
      </c>
      <c r="H21" s="165">
        <f>IFERROR(VLOOKUP(D21,BD!$B:$D,3,FALSE),"")</f>
        <v>38854</v>
      </c>
      <c r="I21" s="165">
        <f>IFERROR(VLOOKUP(E21,BD!$B:$D,3,FALSE),"")</f>
        <v>38991</v>
      </c>
      <c r="J21" s="149">
        <f>IF(COUNT(L21:T21)&gt;=5,SUM(LARGE(L21:T21,{1,2,3,4,5})),IF(COUNT(L21:T21)=4,SUM(LARGE(L21:T21,{1,2,3,4})),IF(COUNT(L21:T21)=3,SUM(LARGE(L21:T21,{1,2,3})),IF(COUNT(L21:T21)=2,SUM(LARGE(L21:T21,{1,2})),IF(COUNT(L21:T21)=1,SUM(LARGE(L21:T21,{1})),0)))))</f>
        <v>1520</v>
      </c>
      <c r="K21" s="150">
        <f t="shared" si="0"/>
        <v>2</v>
      </c>
      <c r="L21" s="71"/>
      <c r="M21" s="71"/>
      <c r="N21" s="71"/>
      <c r="O21" s="71">
        <v>880</v>
      </c>
      <c r="P21" s="71"/>
      <c r="Q21" s="71"/>
      <c r="R21" s="71">
        <v>640</v>
      </c>
      <c r="S21" s="71"/>
      <c r="T21" s="163"/>
    </row>
    <row r="22" spans="2:20" ht="12" x14ac:dyDescent="0.2">
      <c r="B22" s="69"/>
      <c r="C22" s="190">
        <v>13</v>
      </c>
      <c r="D22" s="125" t="s">
        <v>287</v>
      </c>
      <c r="E22" s="70" t="s">
        <v>817</v>
      </c>
      <c r="F22" s="148" t="str">
        <f>IFERROR(VLOOKUP(D22,BD!$B:$D,2,FALSE),"")</f>
        <v>ASSVP</v>
      </c>
      <c r="G22" s="148" t="str">
        <f>IFERROR(VLOOKUP(E22,BD!$B:$D,2,FALSE),"")</f>
        <v>ASSVP</v>
      </c>
      <c r="H22" s="165">
        <f>IFERROR(VLOOKUP(D22,BD!$B:$D,3,FALSE),"")</f>
        <v>37864</v>
      </c>
      <c r="I22" s="165">
        <f>IFERROR(VLOOKUP(E22,BD!$B:$D,3,FALSE),"")</f>
        <v>38404</v>
      </c>
      <c r="J22" s="149">
        <f>IF(COUNT(L22:T22)&gt;=5,SUM(LARGE(L22:T22,{1,2,3,4,5})),IF(COUNT(L22:T22)=4,SUM(LARGE(L22:T22,{1,2,3,4})),IF(COUNT(L22:T22)=3,SUM(LARGE(L22:T22,{1,2,3})),IF(COUNT(L22:T22)=2,SUM(LARGE(L22:T22,{1,2})),IF(COUNT(L22:T22)=1,SUM(LARGE(L22:T22,{1})),0)))))</f>
        <v>1360</v>
      </c>
      <c r="K22" s="150">
        <f t="shared" si="0"/>
        <v>1</v>
      </c>
      <c r="L22" s="71"/>
      <c r="M22" s="71">
        <v>1360</v>
      </c>
      <c r="N22" s="71"/>
      <c r="O22" s="71"/>
      <c r="P22" s="71"/>
      <c r="Q22" s="71"/>
      <c r="R22" s="71"/>
      <c r="S22" s="71"/>
      <c r="T22" s="163"/>
    </row>
    <row r="23" spans="2:20" ht="12" x14ac:dyDescent="0.2">
      <c r="B23" s="69"/>
      <c r="C23" s="190">
        <v>14</v>
      </c>
      <c r="D23" s="126" t="s">
        <v>394</v>
      </c>
      <c r="E23" s="125" t="s">
        <v>749</v>
      </c>
      <c r="F23" s="148" t="str">
        <f>IFERROR(VLOOKUP(D23,BD!$B:$D,2,FALSE),"")</f>
        <v>REALEZA</v>
      </c>
      <c r="G23" s="148" t="str">
        <f>IFERROR(VLOOKUP(E23,BD!$B:$D,2,FALSE),"")</f>
        <v>SMCC</v>
      </c>
      <c r="H23" s="165">
        <f>IFERROR(VLOOKUP(D23,BD!$B:$D,3,FALSE),"")</f>
        <v>38388</v>
      </c>
      <c r="I23" s="165">
        <f>IFERROR(VLOOKUP(E23,BD!$B:$D,3,FALSE),"")</f>
        <v>38648</v>
      </c>
      <c r="J23" s="149">
        <f>IF(COUNT(L23:T23)&gt;=5,SUM(LARGE(L23:T23,{1,2,3,4,5})),IF(COUNT(L23:T23)=4,SUM(LARGE(L23:T23,{1,2,3,4})),IF(COUNT(L23:T23)=3,SUM(LARGE(L23:T23,{1,2,3})),IF(COUNT(L23:T23)=2,SUM(LARGE(L23:T23,{1,2})),IF(COUNT(L23:T23)=1,SUM(LARGE(L23:T23,{1})),0)))))</f>
        <v>1120</v>
      </c>
      <c r="K23" s="150">
        <f t="shared" si="0"/>
        <v>1</v>
      </c>
      <c r="L23" s="71"/>
      <c r="M23" s="71">
        <v>1120</v>
      </c>
      <c r="N23" s="71"/>
      <c r="O23" s="71"/>
      <c r="P23" s="71"/>
      <c r="Q23" s="71"/>
      <c r="R23" s="71"/>
      <c r="S23" s="71"/>
      <c r="T23" s="163"/>
    </row>
    <row r="24" spans="2:20" ht="12" x14ac:dyDescent="0.2">
      <c r="B24" s="69"/>
      <c r="C24" s="190"/>
      <c r="D24" s="70" t="s">
        <v>394</v>
      </c>
      <c r="E24" s="70" t="s">
        <v>434</v>
      </c>
      <c r="F24" s="148" t="str">
        <f>IFERROR(VLOOKUP(D24,BD!$B:$D,2,FALSE),"")</f>
        <v>REALEZA</v>
      </c>
      <c r="G24" s="148" t="str">
        <f>IFERROR(VLOOKUP(E24,BD!$B:$D,2,FALSE),"")</f>
        <v>SMCC</v>
      </c>
      <c r="H24" s="165">
        <f>IFERROR(VLOOKUP(D24,BD!$B:$D,3,FALSE),"")</f>
        <v>38388</v>
      </c>
      <c r="I24" s="165">
        <f>IFERROR(VLOOKUP(E24,BD!$B:$D,3,FALSE),"")</f>
        <v>38544</v>
      </c>
      <c r="J24" s="149">
        <f>IF(COUNT(L24:T24)&gt;=5,SUM(LARGE(L24:T24,{1,2,3,4,5})),IF(COUNT(L24:T24)=4,SUM(LARGE(L24:T24,{1,2,3,4})),IF(COUNT(L24:T24)=3,SUM(LARGE(L24:T24,{1,2,3})),IF(COUNT(L24:T24)=2,SUM(LARGE(L24:T24,{1,2})),IF(COUNT(L24:T24)=1,SUM(LARGE(L24:T24,{1})),0)))))</f>
        <v>1120</v>
      </c>
      <c r="K24" s="150">
        <f t="shared" si="0"/>
        <v>1</v>
      </c>
      <c r="L24" s="71"/>
      <c r="M24" s="71"/>
      <c r="N24" s="71"/>
      <c r="O24" s="71">
        <v>1120</v>
      </c>
      <c r="P24" s="71"/>
      <c r="Q24" s="71"/>
      <c r="R24" s="71"/>
      <c r="S24" s="71"/>
      <c r="T24" s="163"/>
    </row>
    <row r="25" spans="2:20" ht="12" x14ac:dyDescent="0.2">
      <c r="B25" s="69"/>
      <c r="C25" s="190"/>
      <c r="D25" s="70" t="s">
        <v>541</v>
      </c>
      <c r="E25" s="70" t="s">
        <v>559</v>
      </c>
      <c r="F25" s="148" t="str">
        <f>IFERROR(VLOOKUP(D25,BD!$B:$D,2,FALSE),"")</f>
        <v>ABB</v>
      </c>
      <c r="G25" s="148" t="str">
        <f>IFERROR(VLOOKUP(E25,BD!$B:$D,2,FALSE),"")</f>
        <v>ABB</v>
      </c>
      <c r="H25" s="165">
        <f>IFERROR(VLOOKUP(D25,BD!$B:$D,3,FALSE),"")</f>
        <v>38806</v>
      </c>
      <c r="I25" s="165">
        <f>IFERROR(VLOOKUP(E25,BD!$B:$D,3,FALSE),"")</f>
        <v>38765</v>
      </c>
      <c r="J25" s="149">
        <f>IF(COUNT(L25:T25)&gt;=5,SUM(LARGE(L25:T25,{1,2,3,4,5})),IF(COUNT(L25:T25)=4,SUM(LARGE(L25:T25,{1,2,3,4})),IF(COUNT(L25:T25)=3,SUM(LARGE(L25:T25,{1,2,3})),IF(COUNT(L25:T25)=2,SUM(LARGE(L25:T25,{1,2})),IF(COUNT(L25:T25)=1,SUM(LARGE(L25:T25,{1})),0)))))</f>
        <v>1120</v>
      </c>
      <c r="K25" s="150">
        <f t="shared" si="0"/>
        <v>1</v>
      </c>
      <c r="L25" s="71"/>
      <c r="M25" s="71"/>
      <c r="N25" s="71"/>
      <c r="O25" s="71">
        <v>1120</v>
      </c>
      <c r="P25" s="71"/>
      <c r="Q25" s="71"/>
      <c r="R25" s="71"/>
      <c r="S25" s="71"/>
      <c r="T25" s="163"/>
    </row>
    <row r="26" spans="2:20" ht="12" x14ac:dyDescent="0.2">
      <c r="B26" s="69"/>
      <c r="C26" s="190">
        <v>17</v>
      </c>
      <c r="D26" s="126" t="s">
        <v>551</v>
      </c>
      <c r="E26" s="127" t="s">
        <v>658</v>
      </c>
      <c r="F26" s="148" t="str">
        <f>IFERROR(VLOOKUP(D26,BD!$B:$D,2,FALSE),"")</f>
        <v>ZARDO</v>
      </c>
      <c r="G26" s="148" t="str">
        <f>IFERROR(VLOOKUP(E26,BD!$B:$D,2,FALSE),"")</f>
        <v>BME</v>
      </c>
      <c r="H26" s="165">
        <f>IFERROR(VLOOKUP(D26,BD!$B:$D,3,FALSE),"")</f>
        <v>38867</v>
      </c>
      <c r="I26" s="165">
        <f>IFERROR(VLOOKUP(E26,BD!$B:$D,3,FALSE),"")</f>
        <v>0</v>
      </c>
      <c r="J26" s="149">
        <f>IF(COUNT(L26:T26)&gt;=5,SUM(LARGE(L26:T26,{1,2,3,4,5})),IF(COUNT(L26:T26)=4,SUM(LARGE(L26:T26,{1,2,3,4})),IF(COUNT(L26:T26)=3,SUM(LARGE(L26:T26,{1,2,3})),IF(COUNT(L26:T26)=2,SUM(LARGE(L26:T26,{1,2})),IF(COUNT(L26:T26)=1,SUM(LARGE(L26:T26,{1})),0)))))</f>
        <v>1080</v>
      </c>
      <c r="K26" s="150">
        <f t="shared" si="0"/>
        <v>2</v>
      </c>
      <c r="L26" s="71"/>
      <c r="M26" s="71"/>
      <c r="N26" s="71"/>
      <c r="O26" s="71"/>
      <c r="P26" s="71">
        <v>640</v>
      </c>
      <c r="Q26" s="71">
        <v>440</v>
      </c>
      <c r="R26" s="71"/>
      <c r="S26" s="71"/>
      <c r="T26" s="163"/>
    </row>
    <row r="27" spans="2:20" ht="12" x14ac:dyDescent="0.2">
      <c r="B27" s="69"/>
      <c r="C27" s="190">
        <v>18</v>
      </c>
      <c r="D27" s="70" t="s">
        <v>430</v>
      </c>
      <c r="E27" s="70" t="s">
        <v>323</v>
      </c>
      <c r="F27" s="148" t="str">
        <f>IFERROR(VLOOKUP(D27,BD!$B:$D,2,FALSE),"")</f>
        <v>ZARDO</v>
      </c>
      <c r="G27" s="148" t="str">
        <f>IFERROR(VLOOKUP(E27,BD!$B:$D,2,FALSE),"")</f>
        <v>BME</v>
      </c>
      <c r="H27" s="165">
        <f>IFERROR(VLOOKUP(D27,BD!$B:$D,3,FALSE),"")</f>
        <v>0</v>
      </c>
      <c r="I27" s="165">
        <f>IFERROR(VLOOKUP(E27,BD!$B:$D,3,FALSE),"")</f>
        <v>39454</v>
      </c>
      <c r="J27" s="149">
        <f>IF(COUNT(L27:T27)&gt;=5,SUM(LARGE(L27:T27,{1,2,3,4,5})),IF(COUNT(L27:T27)=4,SUM(LARGE(L27:T27,{1,2,3,4})),IF(COUNT(L27:T27)=3,SUM(LARGE(L27:T27,{1,2,3})),IF(COUNT(L27:T27)=2,SUM(LARGE(L27:T27,{1,2})),IF(COUNT(L27:T27)=1,SUM(LARGE(L27:T27,{1})),0)))))</f>
        <v>960</v>
      </c>
      <c r="K27" s="150">
        <f t="shared" si="0"/>
        <v>2</v>
      </c>
      <c r="L27" s="71"/>
      <c r="M27" s="71"/>
      <c r="N27" s="71">
        <v>320</v>
      </c>
      <c r="O27" s="71">
        <v>640</v>
      </c>
      <c r="P27" s="71"/>
      <c r="Q27" s="71"/>
      <c r="R27" s="71"/>
      <c r="S27" s="71"/>
      <c r="T27" s="163"/>
    </row>
    <row r="28" spans="2:20" ht="12" x14ac:dyDescent="0.2">
      <c r="B28" s="69"/>
      <c r="C28" s="190">
        <v>19</v>
      </c>
      <c r="D28" s="126" t="s">
        <v>294</v>
      </c>
      <c r="E28" s="70" t="s">
        <v>817</v>
      </c>
      <c r="F28" s="148" t="str">
        <f>IFERROR(VLOOKUP(D28,BD!$B:$D,2,FALSE),"")</f>
        <v>ASSVP</v>
      </c>
      <c r="G28" s="148" t="str">
        <f>IFERROR(VLOOKUP(E28,BD!$B:$D,2,FALSE),"")</f>
        <v>ASSVP</v>
      </c>
      <c r="H28" s="165">
        <f>IFERROR(VLOOKUP(D28,BD!$B:$D,3,FALSE),"")</f>
        <v>38420</v>
      </c>
      <c r="I28" s="165">
        <f>IFERROR(VLOOKUP(E28,BD!$B:$D,3,FALSE),"")</f>
        <v>38404</v>
      </c>
      <c r="J28" s="149">
        <f>IF(COUNT(L28:T28)&gt;=5,SUM(LARGE(L28:T28,{1,2,3,4,5})),IF(COUNT(L28:T28)=4,SUM(LARGE(L28:T28,{1,2,3,4})),IF(COUNT(L28:T28)=3,SUM(LARGE(L28:T28,{1,2,3})),IF(COUNT(L28:T28)=2,SUM(LARGE(L28:T28,{1,2})),IF(COUNT(L28:T28)=1,SUM(LARGE(L28:T28,{1})),0)))))</f>
        <v>880</v>
      </c>
      <c r="K28" s="150">
        <f t="shared" si="0"/>
        <v>1</v>
      </c>
      <c r="L28" s="71"/>
      <c r="M28" s="71"/>
      <c r="N28" s="71"/>
      <c r="O28" s="71">
        <v>880</v>
      </c>
      <c r="P28" s="71"/>
      <c r="Q28" s="71"/>
      <c r="R28" s="71"/>
      <c r="S28" s="71"/>
      <c r="T28" s="163"/>
    </row>
    <row r="29" spans="2:20" ht="12" x14ac:dyDescent="0.2">
      <c r="B29" s="69"/>
      <c r="C29" s="190"/>
      <c r="D29" s="126" t="s">
        <v>544</v>
      </c>
      <c r="E29" s="70" t="s">
        <v>654</v>
      </c>
      <c r="F29" s="148" t="str">
        <f>IFERROR(VLOOKUP(D29,BD!$B:$D,2,FALSE),"")</f>
        <v>ABB</v>
      </c>
      <c r="G29" s="148" t="str">
        <f>IFERROR(VLOOKUP(E29,BD!$B:$D,2,FALSE),"")</f>
        <v>ABB</v>
      </c>
      <c r="H29" s="165">
        <f>IFERROR(VLOOKUP(D29,BD!$B:$D,3,FALSE),"")</f>
        <v>38833</v>
      </c>
      <c r="I29" s="165">
        <f>IFERROR(VLOOKUP(E29,BD!$B:$D,3,FALSE),"")</f>
        <v>0</v>
      </c>
      <c r="J29" s="149">
        <f>IF(COUNT(L29:T29)&gt;=5,SUM(LARGE(L29:T29,{1,2,3,4,5})),IF(COUNT(L29:T29)=4,SUM(LARGE(L29:T29,{1,2,3,4})),IF(COUNT(L29:T29)=3,SUM(LARGE(L29:T29,{1,2,3})),IF(COUNT(L29:T29)=2,SUM(LARGE(L29:T29,{1,2})),IF(COUNT(L29:T29)=1,SUM(LARGE(L29:T29,{1})),0)))))</f>
        <v>880</v>
      </c>
      <c r="K29" s="150">
        <f t="shared" si="0"/>
        <v>1</v>
      </c>
      <c r="L29" s="71"/>
      <c r="M29" s="71"/>
      <c r="N29" s="71"/>
      <c r="O29" s="71"/>
      <c r="P29" s="71">
        <v>880</v>
      </c>
      <c r="Q29" s="71"/>
      <c r="R29" s="71"/>
      <c r="S29" s="71"/>
      <c r="T29" s="163"/>
    </row>
    <row r="30" spans="2:20" ht="12" x14ac:dyDescent="0.2">
      <c r="B30" s="69"/>
      <c r="C30" s="190"/>
      <c r="D30" s="125" t="s">
        <v>565</v>
      </c>
      <c r="E30" s="70" t="s">
        <v>817</v>
      </c>
      <c r="F30" s="148" t="str">
        <f>IFERROR(VLOOKUP(D30,BD!$B:$D,2,FALSE),"")</f>
        <v>ASSVP</v>
      </c>
      <c r="G30" s="148" t="str">
        <f>IFERROR(VLOOKUP(E30,BD!$B:$D,2,FALSE),"")</f>
        <v>ASSVP</v>
      </c>
      <c r="H30" s="165">
        <f>IFERROR(VLOOKUP(D30,BD!$B:$D,3,FALSE),"")</f>
        <v>39075</v>
      </c>
      <c r="I30" s="165">
        <f>IFERROR(VLOOKUP(E30,BD!$B:$D,3,FALSE),"")</f>
        <v>38404</v>
      </c>
      <c r="J30" s="149">
        <f>IF(COUNT(L30:T30)&gt;=5,SUM(LARGE(L30:T30,{1,2,3,4,5})),IF(COUNT(L30:T30)=4,SUM(LARGE(L30:T30,{1,2,3,4})),IF(COUNT(L30:T30)=3,SUM(LARGE(L30:T30,{1,2,3})),IF(COUNT(L30:T30)=2,SUM(LARGE(L30:T30,{1,2})),IF(COUNT(L30:T30)=1,SUM(LARGE(L30:T30,{1})),0)))))</f>
        <v>880</v>
      </c>
      <c r="K30" s="150">
        <f t="shared" si="0"/>
        <v>1</v>
      </c>
      <c r="L30" s="71">
        <v>880</v>
      </c>
      <c r="M30" s="71"/>
      <c r="N30" s="71"/>
      <c r="O30" s="71"/>
      <c r="P30" s="71"/>
      <c r="Q30" s="71"/>
      <c r="R30" s="71"/>
      <c r="S30" s="71"/>
      <c r="T30" s="163"/>
    </row>
    <row r="31" spans="2:20" ht="12" x14ac:dyDescent="0.2">
      <c r="B31" s="69"/>
      <c r="C31" s="190"/>
      <c r="D31" s="126" t="s">
        <v>610</v>
      </c>
      <c r="E31" s="70" t="s">
        <v>814</v>
      </c>
      <c r="F31" s="148" t="str">
        <f>IFERROR(VLOOKUP(D31,BD!$B:$D,2,FALSE),"")</f>
        <v>ASSVP</v>
      </c>
      <c r="G31" s="148" t="str">
        <f>IFERROR(VLOOKUP(E31,BD!$B:$D,2,FALSE),"")</f>
        <v>ASSVP</v>
      </c>
      <c r="H31" s="165">
        <f>IFERROR(VLOOKUP(D31,BD!$B:$D,3,FALSE),"")</f>
        <v>39059</v>
      </c>
      <c r="I31" s="165">
        <f>IFERROR(VLOOKUP(E31,BD!$B:$D,3,FALSE),"")</f>
        <v>38721</v>
      </c>
      <c r="J31" s="149">
        <f>IF(COUNT(L31:T31)&gt;=5,SUM(LARGE(L31:T31,{1,2,3,4,5})),IF(COUNT(L31:T31)=4,SUM(LARGE(L31:T31,{1,2,3,4})),IF(COUNT(L31:T31)=3,SUM(LARGE(L31:T31,{1,2,3})),IF(COUNT(L31:T31)=2,SUM(LARGE(L31:T31,{1,2})),IF(COUNT(L31:T31)=1,SUM(LARGE(L31:T31,{1})),0)))))</f>
        <v>880</v>
      </c>
      <c r="K31" s="150">
        <f t="shared" si="0"/>
        <v>1</v>
      </c>
      <c r="L31" s="71"/>
      <c r="M31" s="71">
        <v>880</v>
      </c>
      <c r="N31" s="71"/>
      <c r="O31" s="71"/>
      <c r="P31" s="71"/>
      <c r="Q31" s="71"/>
      <c r="R31" s="71"/>
      <c r="S31" s="71"/>
      <c r="T31" s="163"/>
    </row>
    <row r="32" spans="2:20" ht="12" x14ac:dyDescent="0.2">
      <c r="B32" s="69"/>
      <c r="C32" s="190">
        <v>23</v>
      </c>
      <c r="D32" s="129" t="s">
        <v>529</v>
      </c>
      <c r="E32" s="125" t="s">
        <v>612</v>
      </c>
      <c r="F32" s="148" t="str">
        <f>IFERROR(VLOOKUP(D32,BD!$B:$D,2,FALSE),"")</f>
        <v>PIAMARTA</v>
      </c>
      <c r="G32" s="148" t="str">
        <f>IFERROR(VLOOKUP(E32,BD!$B:$D,2,FALSE),"")</f>
        <v>PIAMARTA</v>
      </c>
      <c r="H32" s="165">
        <f>IFERROR(VLOOKUP(D32,BD!$B:$D,3,FALSE),"")</f>
        <v>38670</v>
      </c>
      <c r="I32" s="165">
        <f>IFERROR(VLOOKUP(E32,BD!$B:$D,3,FALSE),"")</f>
        <v>38491</v>
      </c>
      <c r="J32" s="149">
        <f>IF(COUNT(L32:T32)&gt;=5,SUM(LARGE(L32:T32,{1,2,3,4,5})),IF(COUNT(L32:T32)=4,SUM(LARGE(L32:T32,{1,2,3,4})),IF(COUNT(L32:T32)=3,SUM(LARGE(L32:T32,{1,2,3})),IF(COUNT(L32:T32)=2,SUM(LARGE(L32:T32,{1,2})),IF(COUNT(L32:T32)=1,SUM(LARGE(L32:T32,{1})),0)))))</f>
        <v>640</v>
      </c>
      <c r="K32" s="150">
        <f t="shared" si="0"/>
        <v>1</v>
      </c>
      <c r="L32" s="71">
        <v>640</v>
      </c>
      <c r="M32" s="71"/>
      <c r="N32" s="71"/>
      <c r="O32" s="71"/>
      <c r="P32" s="71"/>
      <c r="Q32" s="71"/>
      <c r="R32" s="71"/>
      <c r="S32" s="71"/>
      <c r="T32" s="163"/>
    </row>
    <row r="33" spans="2:20" ht="12" x14ac:dyDescent="0.2">
      <c r="B33" s="69"/>
      <c r="C33" s="190"/>
      <c r="D33" s="129" t="s">
        <v>529</v>
      </c>
      <c r="E33" s="125" t="s">
        <v>519</v>
      </c>
      <c r="F33" s="148" t="str">
        <f>IFERROR(VLOOKUP(D33,BD!$B:$D,2,FALSE),"")</f>
        <v>PIAMARTA</v>
      </c>
      <c r="G33" s="148" t="str">
        <f>IFERROR(VLOOKUP(E33,BD!$B:$D,2,FALSE),"")</f>
        <v>PIAMARTA</v>
      </c>
      <c r="H33" s="165">
        <f>IFERROR(VLOOKUP(D33,BD!$B:$D,3,FALSE),"")</f>
        <v>38670</v>
      </c>
      <c r="I33" s="165">
        <f>IFERROR(VLOOKUP(E33,BD!$B:$D,3,FALSE),"")</f>
        <v>38365</v>
      </c>
      <c r="J33" s="149">
        <f>IF(COUNT(L33:T33)&gt;=5,SUM(LARGE(L33:T33,{1,2,3,4,5})),IF(COUNT(L33:T33)=4,SUM(LARGE(L33:T33,{1,2,3,4})),IF(COUNT(L33:T33)=3,SUM(LARGE(L33:T33,{1,2,3})),IF(COUNT(L33:T33)=2,SUM(LARGE(L33:T33,{1,2})),IF(COUNT(L33:T33)=1,SUM(LARGE(L33:T33,{1})),0)))))</f>
        <v>640</v>
      </c>
      <c r="K33" s="150">
        <f t="shared" si="0"/>
        <v>1</v>
      </c>
      <c r="L33" s="71"/>
      <c r="M33" s="71">
        <v>640</v>
      </c>
      <c r="N33" s="71"/>
      <c r="O33" s="71"/>
      <c r="P33" s="71"/>
      <c r="Q33" s="71"/>
      <c r="R33" s="71"/>
      <c r="S33" s="71"/>
      <c r="T33" s="163"/>
    </row>
    <row r="34" spans="2:20" ht="12" x14ac:dyDescent="0.2">
      <c r="B34" s="69"/>
      <c r="C34" s="190"/>
      <c r="D34" s="70" t="s">
        <v>610</v>
      </c>
      <c r="E34" s="70" t="s">
        <v>704</v>
      </c>
      <c r="F34" s="148" t="str">
        <f>IFERROR(VLOOKUP(D34,BD!$B:$D,2,FALSE),"")</f>
        <v>ASSVP</v>
      </c>
      <c r="G34" s="148" t="str">
        <f>IFERROR(VLOOKUP(E34,BD!$B:$D,2,FALSE),"")</f>
        <v>SMCC</v>
      </c>
      <c r="H34" s="165">
        <f>IFERROR(VLOOKUP(D34,BD!$B:$D,3,FALSE),"")</f>
        <v>39059</v>
      </c>
      <c r="I34" s="165">
        <f>IFERROR(VLOOKUP(E34,BD!$B:$D,3,FALSE),"")</f>
        <v>38975</v>
      </c>
      <c r="J34" s="149">
        <f>IF(COUNT(L34:T34)&gt;=5,SUM(LARGE(L34:T34,{1,2,3,4,5})),IF(COUNT(L34:T34)=4,SUM(LARGE(L34:T34,{1,2,3,4})),IF(COUNT(L34:T34)=3,SUM(LARGE(L34:T34,{1,2,3})),IF(COUNT(L34:T34)=2,SUM(LARGE(L34:T34,{1,2})),IF(COUNT(L34:T34)=1,SUM(LARGE(L34:T34,{1})),0)))))</f>
        <v>640</v>
      </c>
      <c r="K34" s="150">
        <f t="shared" si="0"/>
        <v>1</v>
      </c>
      <c r="L34" s="71"/>
      <c r="M34" s="71"/>
      <c r="N34" s="71"/>
      <c r="O34" s="71"/>
      <c r="P34" s="71"/>
      <c r="Q34" s="71"/>
      <c r="R34" s="71">
        <v>640</v>
      </c>
      <c r="S34" s="71"/>
      <c r="T34" s="163"/>
    </row>
    <row r="35" spans="2:20" ht="12" x14ac:dyDescent="0.2">
      <c r="B35" s="69"/>
      <c r="C35" s="190"/>
      <c r="D35" s="126" t="s">
        <v>536</v>
      </c>
      <c r="E35" s="70" t="s">
        <v>566</v>
      </c>
      <c r="F35" s="148" t="str">
        <f>IFERROR(VLOOKUP(D35,BD!$B:$D,2,FALSE),"")</f>
        <v>PIAMARTA</v>
      </c>
      <c r="G35" s="148" t="str">
        <f>IFERROR(VLOOKUP(E35,BD!$B:$D,2,FALSE),"")</f>
        <v>PIAMARTA</v>
      </c>
      <c r="H35" s="165">
        <f>IFERROR(VLOOKUP(D35,BD!$B:$D,3,FALSE),"")</f>
        <v>38749</v>
      </c>
      <c r="I35" s="165">
        <f>IFERROR(VLOOKUP(E35,BD!$B:$D,3,FALSE),"")</f>
        <v>39369</v>
      </c>
      <c r="J35" s="149">
        <f>IF(COUNT(L35:T35)&gt;=5,SUM(LARGE(L35:T35,{1,2,3,4,5})),IF(COUNT(L35:T35)=4,SUM(LARGE(L35:T35,{1,2,3,4})),IF(COUNT(L35:T35)=3,SUM(LARGE(L35:T35,{1,2,3})),IF(COUNT(L35:T35)=2,SUM(LARGE(L35:T35,{1,2})),IF(COUNT(L35:T35)=1,SUM(LARGE(L35:T35,{1})),0)))))</f>
        <v>640</v>
      </c>
      <c r="K35" s="150">
        <f t="shared" si="0"/>
        <v>1</v>
      </c>
      <c r="L35" s="71"/>
      <c r="M35" s="71"/>
      <c r="N35" s="71"/>
      <c r="O35" s="71">
        <v>640</v>
      </c>
      <c r="P35" s="71"/>
      <c r="Q35" s="71"/>
      <c r="R35" s="71"/>
      <c r="S35" s="71"/>
      <c r="T35" s="163"/>
    </row>
    <row r="36" spans="2:20" ht="12" x14ac:dyDescent="0.2">
      <c r="B36" s="69"/>
      <c r="C36" s="190"/>
      <c r="D36" s="129" t="s">
        <v>546</v>
      </c>
      <c r="E36" s="125" t="s">
        <v>557</v>
      </c>
      <c r="F36" s="148" t="str">
        <f>IFERROR(VLOOKUP(D36,BD!$B:$D,2,FALSE),"")</f>
        <v>PALOTINA</v>
      </c>
      <c r="G36" s="148" t="str">
        <f>IFERROR(VLOOKUP(E36,BD!$B:$D,2,FALSE),"")</f>
        <v>PALOTINA</v>
      </c>
      <c r="H36" s="165">
        <f>IFERROR(VLOOKUP(D36,BD!$B:$D,3,FALSE),"")</f>
        <v>38511</v>
      </c>
      <c r="I36" s="165">
        <f>IFERROR(VLOOKUP(E36,BD!$B:$D,3,FALSE),"")</f>
        <v>38688</v>
      </c>
      <c r="J36" s="149">
        <f>IF(COUNT(L36:T36)&gt;=5,SUM(LARGE(L36:T36,{1,2,3,4,5})),IF(COUNT(L36:T36)=4,SUM(LARGE(L36:T36,{1,2,3,4})),IF(COUNT(L36:T36)=3,SUM(LARGE(L36:T36,{1,2,3})),IF(COUNT(L36:T36)=2,SUM(LARGE(L36:T36,{1,2})),IF(COUNT(L36:T36)=1,SUM(LARGE(L36:T36,{1})),0)))))</f>
        <v>640</v>
      </c>
      <c r="K36" s="150">
        <f t="shared" si="0"/>
        <v>1</v>
      </c>
      <c r="L36" s="71">
        <v>640</v>
      </c>
      <c r="M36" s="71"/>
      <c r="N36" s="71"/>
      <c r="O36" s="71"/>
      <c r="P36" s="71"/>
      <c r="Q36" s="71"/>
      <c r="R36" s="71"/>
      <c r="S36" s="71"/>
      <c r="T36" s="163"/>
    </row>
    <row r="37" spans="2:20" ht="12" x14ac:dyDescent="0.2">
      <c r="B37" s="69"/>
      <c r="C37" s="190"/>
      <c r="D37" s="70" t="s">
        <v>812</v>
      </c>
      <c r="E37" s="70" t="s">
        <v>802</v>
      </c>
      <c r="F37" s="148" t="str">
        <f>IFERROR(VLOOKUP(D37,BD!$B:$D,2,FALSE),"")</f>
        <v>ZARDO</v>
      </c>
      <c r="G37" s="148" t="str">
        <f>IFERROR(VLOOKUP(E37,BD!$B:$D,2,FALSE),"")</f>
        <v>ZARDO</v>
      </c>
      <c r="H37" s="165">
        <f>IFERROR(VLOOKUP(D37,BD!$B:$D,3,FALSE),"")</f>
        <v>38482</v>
      </c>
      <c r="I37" s="165">
        <f>IFERROR(VLOOKUP(E37,BD!$B:$D,3,FALSE),"")</f>
        <v>38976</v>
      </c>
      <c r="J37" s="149">
        <f>IF(COUNT(L37:T37)&gt;=5,SUM(LARGE(L37:T37,{1,2,3,4,5})),IF(COUNT(L37:T37)=4,SUM(LARGE(L37:T37,{1,2,3,4})),IF(COUNT(L37:T37)=3,SUM(LARGE(L37:T37,{1,2,3})),IF(COUNT(L37:T37)=2,SUM(LARGE(L37:T37,{1,2})),IF(COUNT(L37:T37)=1,SUM(LARGE(L37:T37,{1})),0)))))</f>
        <v>640</v>
      </c>
      <c r="K37" s="150">
        <f t="shared" si="0"/>
        <v>1</v>
      </c>
      <c r="L37" s="71"/>
      <c r="M37" s="71"/>
      <c r="N37" s="71"/>
      <c r="O37" s="71"/>
      <c r="P37" s="71"/>
      <c r="Q37" s="71"/>
      <c r="R37" s="71">
        <v>640</v>
      </c>
      <c r="S37" s="71"/>
      <c r="T37" s="163"/>
    </row>
    <row r="38" spans="2:20" ht="12" x14ac:dyDescent="0.2">
      <c r="B38" s="69"/>
      <c r="C38" s="190"/>
      <c r="D38" s="129" t="s">
        <v>535</v>
      </c>
      <c r="E38" s="125" t="s">
        <v>566</v>
      </c>
      <c r="F38" s="148" t="str">
        <f>IFERROR(VLOOKUP(D38,BD!$B:$D,2,FALSE),"")</f>
        <v>PIAMARTA</v>
      </c>
      <c r="G38" s="148" t="str">
        <f>IFERROR(VLOOKUP(E38,BD!$B:$D,2,FALSE),"")</f>
        <v>PIAMARTA</v>
      </c>
      <c r="H38" s="165">
        <f>IFERROR(VLOOKUP(D38,BD!$B:$D,3,FALSE),"")</f>
        <v>38608</v>
      </c>
      <c r="I38" s="165">
        <f>IFERROR(VLOOKUP(E38,BD!$B:$D,3,FALSE),"")</f>
        <v>39369</v>
      </c>
      <c r="J38" s="149">
        <f>IF(COUNT(L38:T38)&gt;=5,SUM(LARGE(L38:T38,{1,2,3,4,5})),IF(COUNT(L38:T38)=4,SUM(LARGE(L38:T38,{1,2,3,4})),IF(COUNT(L38:T38)=3,SUM(LARGE(L38:T38,{1,2,3})),IF(COUNT(L38:T38)=2,SUM(LARGE(L38:T38,{1,2})),IF(COUNT(L38:T38)=1,SUM(LARGE(L38:T38,{1})),0)))))</f>
        <v>640</v>
      </c>
      <c r="K38" s="150">
        <f t="shared" si="0"/>
        <v>1</v>
      </c>
      <c r="L38" s="71"/>
      <c r="M38" s="71">
        <v>640</v>
      </c>
      <c r="N38" s="71"/>
      <c r="O38" s="71"/>
      <c r="P38" s="71"/>
      <c r="Q38" s="71"/>
      <c r="R38" s="71"/>
      <c r="S38" s="71"/>
      <c r="T38" s="163"/>
    </row>
    <row r="39" spans="2:20" ht="12" x14ac:dyDescent="0.2">
      <c r="B39" s="69"/>
      <c r="C39" s="190"/>
      <c r="D39" s="70" t="s">
        <v>813</v>
      </c>
      <c r="E39" s="70" t="s">
        <v>791</v>
      </c>
      <c r="F39" s="148" t="str">
        <f>IFERROR(VLOOKUP(D39,BD!$B:$D,2,FALSE),"")</f>
        <v>ZARDO</v>
      </c>
      <c r="G39" s="148" t="str">
        <f>IFERROR(VLOOKUP(E39,BD!$B:$D,2,FALSE),"")</f>
        <v>ZARDO</v>
      </c>
      <c r="H39" s="165">
        <f>IFERROR(VLOOKUP(D39,BD!$B:$D,3,FALSE),"")</f>
        <v>38576</v>
      </c>
      <c r="I39" s="165">
        <f>IFERROR(VLOOKUP(E39,BD!$B:$D,3,FALSE),"")</f>
        <v>38926</v>
      </c>
      <c r="J39" s="149">
        <f>IF(COUNT(L39:T39)&gt;=5,SUM(LARGE(L39:T39,{1,2,3,4,5})),IF(COUNT(L39:T39)=4,SUM(LARGE(L39:T39,{1,2,3,4})),IF(COUNT(L39:T39)=3,SUM(LARGE(L39:T39,{1,2,3})),IF(COUNT(L39:T39)=2,SUM(LARGE(L39:T39,{1,2})),IF(COUNT(L39:T39)=1,SUM(LARGE(L39:T39,{1})),0)))))</f>
        <v>640</v>
      </c>
      <c r="K39" s="150">
        <f t="shared" si="0"/>
        <v>1</v>
      </c>
      <c r="L39" s="71"/>
      <c r="M39" s="71"/>
      <c r="N39" s="71"/>
      <c r="O39" s="71"/>
      <c r="P39" s="71"/>
      <c r="Q39" s="71"/>
      <c r="R39" s="71">
        <v>640</v>
      </c>
      <c r="S39" s="71"/>
      <c r="T39" s="163"/>
    </row>
    <row r="40" spans="2:20" ht="12" x14ac:dyDescent="0.2">
      <c r="B40" s="69"/>
      <c r="C40" s="190"/>
      <c r="D40" s="126" t="s">
        <v>317</v>
      </c>
      <c r="E40" s="70" t="s">
        <v>323</v>
      </c>
      <c r="F40" s="148" t="str">
        <f>IFERROR(VLOOKUP(D40,BD!$B:$D,2,FALSE),"")</f>
        <v>ASSVP</v>
      </c>
      <c r="G40" s="148" t="str">
        <f>IFERROR(VLOOKUP(E40,BD!$B:$D,2,FALSE),"")</f>
        <v>BME</v>
      </c>
      <c r="H40" s="165">
        <f>IFERROR(VLOOKUP(D40,BD!$B:$D,3,FALSE),"")</f>
        <v>38854</v>
      </c>
      <c r="I40" s="165">
        <f>IFERROR(VLOOKUP(E40,BD!$B:$D,3,FALSE),"")</f>
        <v>39454</v>
      </c>
      <c r="J40" s="149">
        <f>IF(COUNT(L40:T40)&gt;=5,SUM(LARGE(L40:T40,{1,2,3,4,5})),IF(COUNT(L40:T40)=4,SUM(LARGE(L40:T40,{1,2,3,4})),IF(COUNT(L40:T40)=3,SUM(LARGE(L40:T40,{1,2,3})),IF(COUNT(L40:T40)=2,SUM(LARGE(L40:T40,{1,2})),IF(COUNT(L40:T40)=1,SUM(LARGE(L40:T40,{1})),0)))))</f>
        <v>640</v>
      </c>
      <c r="K40" s="150">
        <f t="shared" si="0"/>
        <v>1</v>
      </c>
      <c r="L40" s="71"/>
      <c r="M40" s="71">
        <v>640</v>
      </c>
      <c r="N40" s="71"/>
      <c r="O40" s="71"/>
      <c r="P40" s="71"/>
      <c r="Q40" s="71"/>
      <c r="R40" s="71"/>
      <c r="S40" s="71"/>
      <c r="T40" s="163"/>
    </row>
    <row r="41" spans="2:20" ht="12" x14ac:dyDescent="0.2">
      <c r="B41" s="69"/>
      <c r="C41" s="190"/>
      <c r="D41" s="126" t="s">
        <v>549</v>
      </c>
      <c r="E41" s="70" t="s">
        <v>581</v>
      </c>
      <c r="F41" s="148" t="str">
        <f>IFERROR(VLOOKUP(D41,BD!$B:$D,2,FALSE),"")</f>
        <v>ACENB</v>
      </c>
      <c r="G41" s="148" t="str">
        <f>IFERROR(VLOOKUP(E41,BD!$B:$D,2,FALSE),"")</f>
        <v>ACENB</v>
      </c>
      <c r="H41" s="165">
        <f>IFERROR(VLOOKUP(D41,BD!$B:$D,3,FALSE),"")</f>
        <v>39077</v>
      </c>
      <c r="I41" s="165">
        <f>IFERROR(VLOOKUP(E41,BD!$B:$D,3,FALSE),"")</f>
        <v>39151</v>
      </c>
      <c r="J41" s="149">
        <f>IF(COUNT(L41:T41)&gt;=5,SUM(LARGE(L41:T41,{1,2,3,4,5})),IF(COUNT(L41:T41)=4,SUM(LARGE(L41:T41,{1,2,3,4})),IF(COUNT(L41:T41)=3,SUM(LARGE(L41:T41,{1,2,3})),IF(COUNT(L41:T41)=2,SUM(LARGE(L41:T41,{1,2})),IF(COUNT(L41:T41)=1,SUM(LARGE(L41:T41,{1})),0)))))</f>
        <v>640</v>
      </c>
      <c r="K41" s="150">
        <f t="shared" si="0"/>
        <v>1</v>
      </c>
      <c r="L41" s="71"/>
      <c r="M41" s="71"/>
      <c r="N41" s="71"/>
      <c r="O41" s="71">
        <v>640</v>
      </c>
      <c r="P41" s="71"/>
      <c r="Q41" s="71"/>
      <c r="R41" s="71"/>
      <c r="S41" s="71"/>
      <c r="T41" s="163"/>
    </row>
    <row r="42" spans="2:20" ht="12" x14ac:dyDescent="0.2">
      <c r="B42" s="69"/>
      <c r="C42" s="190"/>
      <c r="D42" s="129" t="s">
        <v>777</v>
      </c>
      <c r="E42" s="70" t="s">
        <v>519</v>
      </c>
      <c r="F42" s="148" t="str">
        <f>IFERROR(VLOOKUP(D42,BD!$B:$D,2,FALSE),"")</f>
        <v>PIAMARTA</v>
      </c>
      <c r="G42" s="148" t="str">
        <f>IFERROR(VLOOKUP(E42,BD!$B:$D,2,FALSE),"")</f>
        <v>PIAMARTA</v>
      </c>
      <c r="H42" s="165">
        <f>IFERROR(VLOOKUP(D42,BD!$B:$D,3,FALSE),"")</f>
        <v>38880</v>
      </c>
      <c r="I42" s="165">
        <f>IFERROR(VLOOKUP(E42,BD!$B:$D,3,FALSE),"")</f>
        <v>38365</v>
      </c>
      <c r="J42" s="149">
        <f>IF(COUNT(L42:T42)&gt;=5,SUM(LARGE(L42:T42,{1,2,3,4,5})),IF(COUNT(L42:T42)=4,SUM(LARGE(L42:T42,{1,2,3,4})),IF(COUNT(L42:T42)=3,SUM(LARGE(L42:T42,{1,2,3})),IF(COUNT(L42:T42)=2,SUM(LARGE(L42:T42,{1,2})),IF(COUNT(L42:T42)=1,SUM(LARGE(L42:T42,{1})),0)))))</f>
        <v>640</v>
      </c>
      <c r="K42" s="150">
        <f t="shared" si="0"/>
        <v>1</v>
      </c>
      <c r="L42" s="71"/>
      <c r="M42" s="71"/>
      <c r="N42" s="71"/>
      <c r="O42" s="71">
        <v>640</v>
      </c>
      <c r="P42" s="71"/>
      <c r="Q42" s="71"/>
      <c r="R42" s="71"/>
      <c r="S42" s="71"/>
      <c r="T42" s="163"/>
    </row>
    <row r="43" spans="2:20" ht="12" x14ac:dyDescent="0.2">
      <c r="B43" s="69"/>
      <c r="C43" s="190"/>
      <c r="D43" s="125" t="s">
        <v>777</v>
      </c>
      <c r="E43" s="70" t="s">
        <v>586</v>
      </c>
      <c r="F43" s="148" t="str">
        <f>IFERROR(VLOOKUP(D43,BD!$B:$D,2,FALSE),"")</f>
        <v>PIAMARTA</v>
      </c>
      <c r="G43" s="148" t="str">
        <f>IFERROR(VLOOKUP(E43,BD!$B:$D,2,FALSE),"")</f>
        <v>PIAMARTA</v>
      </c>
      <c r="H43" s="165">
        <f>IFERROR(VLOOKUP(D43,BD!$B:$D,3,FALSE),"")</f>
        <v>38880</v>
      </c>
      <c r="I43" s="165">
        <f>IFERROR(VLOOKUP(E43,BD!$B:$D,3,FALSE),"")</f>
        <v>40194</v>
      </c>
      <c r="J43" s="149">
        <f>IF(COUNT(L43:T43)&gt;=5,SUM(LARGE(L43:T43,{1,2,3,4,5})),IF(COUNT(L43:T43)=4,SUM(LARGE(L43:T43,{1,2,3,4})),IF(COUNT(L43:T43)=3,SUM(LARGE(L43:T43,{1,2,3})),IF(COUNT(L43:T43)=2,SUM(LARGE(L43:T43,{1,2})),IF(COUNT(L43:T43)=1,SUM(LARGE(L43:T43,{1})),0)))))</f>
        <v>640</v>
      </c>
      <c r="K43" s="150">
        <f t="shared" si="0"/>
        <v>1</v>
      </c>
      <c r="L43" s="71"/>
      <c r="M43" s="71"/>
      <c r="N43" s="71"/>
      <c r="O43" s="71"/>
      <c r="P43" s="71"/>
      <c r="Q43" s="71"/>
      <c r="R43" s="71">
        <v>640</v>
      </c>
      <c r="S43" s="71"/>
      <c r="T43" s="163"/>
    </row>
    <row r="44" spans="2:20" ht="12" x14ac:dyDescent="0.2">
      <c r="B44" s="69"/>
      <c r="C44" s="190">
        <v>35</v>
      </c>
      <c r="D44" s="126" t="s">
        <v>316</v>
      </c>
      <c r="E44" s="70" t="s">
        <v>554</v>
      </c>
      <c r="F44" s="148" t="str">
        <f>IFERROR(VLOOKUP(D44,BD!$B:$D,2,FALSE),"")</f>
        <v>ZARDO</v>
      </c>
      <c r="G44" s="148" t="str">
        <f>IFERROR(VLOOKUP(E44,BD!$B:$D,2,FALSE),"")</f>
        <v>BME</v>
      </c>
      <c r="H44" s="165">
        <f>IFERROR(VLOOKUP(D44,BD!$B:$D,3,FALSE),"")</f>
        <v>38758</v>
      </c>
      <c r="I44" s="165">
        <f>IFERROR(VLOOKUP(E44,BD!$B:$D,3,FALSE),"")</f>
        <v>38669</v>
      </c>
      <c r="J44" s="149">
        <f>IF(COUNT(L44:T44)&gt;=5,SUM(LARGE(L44:T44,{1,2,3,4,5})),IF(COUNT(L44:T44)=4,SUM(LARGE(L44:T44,{1,2,3,4})),IF(COUNT(L44:T44)=3,SUM(LARGE(L44:T44,{1,2,3})),IF(COUNT(L44:T44)=2,SUM(LARGE(L44:T44,{1,2})),IF(COUNT(L44:T44)=1,SUM(LARGE(L44:T44,{1})),0)))))</f>
        <v>560</v>
      </c>
      <c r="K44" s="150">
        <f t="shared" si="0"/>
        <v>1</v>
      </c>
      <c r="L44" s="71"/>
      <c r="M44" s="71"/>
      <c r="N44" s="71">
        <v>560</v>
      </c>
      <c r="O44" s="71"/>
      <c r="P44" s="71"/>
      <c r="Q44" s="71"/>
      <c r="R44" s="71"/>
      <c r="S44" s="71"/>
      <c r="T44" s="163"/>
    </row>
    <row r="45" spans="2:20" ht="12" x14ac:dyDescent="0.2">
      <c r="B45" s="69"/>
      <c r="C45" s="190">
        <v>36</v>
      </c>
      <c r="D45" s="126" t="s">
        <v>801</v>
      </c>
      <c r="E45" s="70" t="s">
        <v>808</v>
      </c>
      <c r="F45" s="148" t="str">
        <f>IFERROR(VLOOKUP(D45,BD!$B:$D,2,FALSE),"")</f>
        <v>ZARDO</v>
      </c>
      <c r="G45" s="148" t="str">
        <f>IFERROR(VLOOKUP(E45,BD!$B:$D,2,FALSE),"")</f>
        <v>ZARDO</v>
      </c>
      <c r="H45" s="165">
        <f>IFERROR(VLOOKUP(D45,BD!$B:$D,3,FALSE),"")</f>
        <v>38642</v>
      </c>
      <c r="I45" s="165">
        <f>IFERROR(VLOOKUP(E45,BD!$B:$D,3,FALSE),"")</f>
        <v>38489</v>
      </c>
      <c r="J45" s="149">
        <f>IF(COUNT(L45:T45)&gt;=5,SUM(LARGE(L45:T45,{1,2,3,4,5})),IF(COUNT(L45:T45)=4,SUM(LARGE(L45:T45,{1,2,3,4})),IF(COUNT(L45:T45)=3,SUM(LARGE(L45:T45,{1,2,3})),IF(COUNT(L45:T45)=2,SUM(LARGE(L45:T45,{1,2})),IF(COUNT(L45:T45)=1,SUM(LARGE(L45:T45,{1})),0)))))</f>
        <v>440</v>
      </c>
      <c r="K45" s="150">
        <f t="shared" si="0"/>
        <v>1</v>
      </c>
      <c r="L45" s="71"/>
      <c r="M45" s="71"/>
      <c r="N45" s="71">
        <v>440</v>
      </c>
      <c r="O45" s="71"/>
      <c r="P45" s="71"/>
      <c r="Q45" s="71"/>
      <c r="R45" s="71"/>
      <c r="S45" s="71"/>
      <c r="T45" s="163"/>
    </row>
    <row r="46" spans="2:20" ht="12" x14ac:dyDescent="0.2">
      <c r="B46" s="69"/>
      <c r="C46" s="190"/>
      <c r="D46" s="126" t="s">
        <v>813</v>
      </c>
      <c r="E46" s="70" t="s">
        <v>794</v>
      </c>
      <c r="F46" s="148" t="str">
        <f>IFERROR(VLOOKUP(D46,BD!$B:$D,2,FALSE),"")</f>
        <v>ZARDO</v>
      </c>
      <c r="G46" s="148" t="str">
        <f>IFERROR(VLOOKUP(E46,BD!$B:$D,2,FALSE),"")</f>
        <v>ZARDO</v>
      </c>
      <c r="H46" s="165">
        <f>IFERROR(VLOOKUP(D46,BD!$B:$D,3,FALSE),"")</f>
        <v>38576</v>
      </c>
      <c r="I46" s="165">
        <f>IFERROR(VLOOKUP(E46,BD!$B:$D,3,FALSE),"")</f>
        <v>38294</v>
      </c>
      <c r="J46" s="149">
        <f>IF(COUNT(L46:T46)&gt;=5,SUM(LARGE(L46:T46,{1,2,3,4,5})),IF(COUNT(L46:T46)=4,SUM(LARGE(L46:T46,{1,2,3,4})),IF(COUNT(L46:T46)=3,SUM(LARGE(L46:T46,{1,2,3})),IF(COUNT(L46:T46)=2,SUM(LARGE(L46:T46,{1,2})),IF(COUNT(L46:T46)=1,SUM(LARGE(L46:T46,{1})),0)))))</f>
        <v>440</v>
      </c>
      <c r="K46" s="150">
        <f t="shared" si="0"/>
        <v>1</v>
      </c>
      <c r="L46" s="71"/>
      <c r="M46" s="71"/>
      <c r="N46" s="71"/>
      <c r="O46" s="71"/>
      <c r="P46" s="71"/>
      <c r="Q46" s="71">
        <v>440</v>
      </c>
      <c r="R46" s="71"/>
      <c r="S46" s="71"/>
      <c r="T46" s="163"/>
    </row>
    <row r="47" spans="2:20" ht="12" x14ac:dyDescent="0.2">
      <c r="B47" s="69"/>
      <c r="C47" s="190"/>
      <c r="D47" s="129" t="s">
        <v>777</v>
      </c>
      <c r="E47" s="70" t="s">
        <v>870</v>
      </c>
      <c r="F47" s="148" t="str">
        <f>IFERROR(VLOOKUP(D47,BD!$B:$D,2,FALSE),"")</f>
        <v>PIAMARTA</v>
      </c>
      <c r="G47" s="148" t="str">
        <f>IFERROR(VLOOKUP(E47,BD!$B:$D,2,FALSE),"")</f>
        <v>PIAMARTA</v>
      </c>
      <c r="H47" s="165">
        <f>IFERROR(VLOOKUP(D47,BD!$B:$D,3,FALSE),"")</f>
        <v>38880</v>
      </c>
      <c r="I47" s="165">
        <f>IFERROR(VLOOKUP(E47,BD!$B:$D,3,FALSE),"")</f>
        <v>0</v>
      </c>
      <c r="J47" s="149">
        <f>IF(COUNT(L47:T47)&gt;=5,SUM(LARGE(L47:T47,{1,2,3,4,5})),IF(COUNT(L47:T47)=4,SUM(LARGE(L47:T47,{1,2,3,4})),IF(COUNT(L47:T47)=3,SUM(LARGE(L47:T47,{1,2,3})),IF(COUNT(L47:T47)=2,SUM(LARGE(L47:T47,{1,2})),IF(COUNT(L47:T47)=1,SUM(LARGE(L47:T47,{1})),0)))))</f>
        <v>440</v>
      </c>
      <c r="K47" s="150">
        <f t="shared" si="0"/>
        <v>1</v>
      </c>
      <c r="L47" s="71"/>
      <c r="M47" s="71"/>
      <c r="N47" s="71"/>
      <c r="O47" s="71"/>
      <c r="P47" s="71"/>
      <c r="Q47" s="71"/>
      <c r="R47" s="71"/>
      <c r="S47" s="71">
        <v>440</v>
      </c>
      <c r="T47" s="163"/>
    </row>
    <row r="48" spans="2:20" ht="12" x14ac:dyDescent="0.2">
      <c r="B48" s="69"/>
      <c r="C48" s="190">
        <v>39</v>
      </c>
      <c r="D48" s="126" t="s">
        <v>764</v>
      </c>
      <c r="E48" s="70" t="s">
        <v>435</v>
      </c>
      <c r="F48" s="148" t="str">
        <f>IFERROR(VLOOKUP(D48,BD!$B:$D,2,FALSE),"")</f>
        <v>SMCC</v>
      </c>
      <c r="G48" s="148" t="str">
        <f>IFERROR(VLOOKUP(E48,BD!$B:$D,2,FALSE),"")</f>
        <v>SMCC</v>
      </c>
      <c r="H48" s="165">
        <f>IFERROR(VLOOKUP(D48,BD!$B:$D,3,FALSE),"")</f>
        <v>38487</v>
      </c>
      <c r="I48" s="165">
        <f>IFERROR(VLOOKUP(E48,BD!$B:$D,3,FALSE),"")</f>
        <v>38672</v>
      </c>
      <c r="J48" s="149">
        <f>IF(COUNT(L48:T48)&gt;=5,SUM(LARGE(L48:T48,{1,2,3,4,5})),IF(COUNT(L48:T48)=4,SUM(LARGE(L48:T48,{1,2,3,4})),IF(COUNT(L48:T48)=3,SUM(LARGE(L48:T48,{1,2,3})),IF(COUNT(L48:T48)=2,SUM(LARGE(L48:T48,{1,2})),IF(COUNT(L48:T48)=1,SUM(LARGE(L48:T48,{1})),0)))))</f>
        <v>320</v>
      </c>
      <c r="K48" s="150">
        <f t="shared" si="0"/>
        <v>1</v>
      </c>
      <c r="L48" s="71"/>
      <c r="M48" s="71"/>
      <c r="N48" s="71">
        <v>320</v>
      </c>
      <c r="O48" s="71"/>
      <c r="P48" s="71"/>
      <c r="Q48" s="71"/>
      <c r="R48" s="71"/>
      <c r="S48" s="71"/>
      <c r="T48" s="163"/>
    </row>
    <row r="49" spans="2:20" ht="12" x14ac:dyDescent="0.2">
      <c r="B49" s="69"/>
      <c r="C49" s="190"/>
      <c r="D49" s="70" t="s">
        <v>431</v>
      </c>
      <c r="E49" s="70" t="s">
        <v>436</v>
      </c>
      <c r="F49" s="148" t="str">
        <f>IFERROR(VLOOKUP(D49,BD!$B:$D,2,FALSE),"")</f>
        <v>SMCC</v>
      </c>
      <c r="G49" s="148" t="str">
        <f>IFERROR(VLOOKUP(E49,BD!$B:$D,2,FALSE),"")</f>
        <v>SMCC</v>
      </c>
      <c r="H49" s="165">
        <f>IFERROR(VLOOKUP(D49,BD!$B:$D,3,FALSE),"")</f>
        <v>38951</v>
      </c>
      <c r="I49" s="165">
        <f>IFERROR(VLOOKUP(E49,BD!$B:$D,3,FALSE),"")</f>
        <v>38632</v>
      </c>
      <c r="J49" s="149">
        <f>IF(COUNT(L49:T49)&gt;=5,SUM(LARGE(L49:T49,{1,2,3,4,5})),IF(COUNT(L49:T49)=4,SUM(LARGE(L49:T49,{1,2,3,4})),IF(COUNT(L49:T49)=3,SUM(LARGE(L49:T49,{1,2,3})),IF(COUNT(L49:T49)=2,SUM(LARGE(L49:T49,{1,2})),IF(COUNT(L49:T49)=1,SUM(LARGE(L49:T49,{1})),0)))))</f>
        <v>320</v>
      </c>
      <c r="K49" s="150">
        <f t="shared" si="0"/>
        <v>1</v>
      </c>
      <c r="L49" s="71"/>
      <c r="M49" s="71"/>
      <c r="N49" s="71">
        <v>320</v>
      </c>
      <c r="O49" s="71"/>
      <c r="P49" s="71"/>
      <c r="Q49" s="71"/>
      <c r="R49" s="71"/>
      <c r="S49" s="71"/>
      <c r="T49" s="163"/>
    </row>
    <row r="50" spans="2:20" ht="12" x14ac:dyDescent="0.2">
      <c r="B50" s="69"/>
      <c r="C50" s="171"/>
      <c r="D50" s="126"/>
      <c r="E50" s="70"/>
      <c r="F50" s="148" t="str">
        <f>IFERROR(VLOOKUP(D50,BD!$B:$D,2,FALSE),"")</f>
        <v/>
      </c>
      <c r="G50" s="148" t="str">
        <f>IFERROR(VLOOKUP(E50,BD!$B:$D,2,FALSE),"")</f>
        <v/>
      </c>
      <c r="H50" s="165" t="str">
        <f>IFERROR(VLOOKUP(D50,BD!$B:$D,3,FALSE),"")</f>
        <v/>
      </c>
      <c r="I50" s="165" t="str">
        <f>IFERROR(VLOOKUP(E50,BD!$B:$D,3,FALSE),"")</f>
        <v/>
      </c>
      <c r="J50" s="149">
        <f>IF(COUNT(L50:T50)&gt;=5,SUM(LARGE(L50:T50,{1,2,3,4,5})),IF(COUNT(L50:T50)=4,SUM(LARGE(L50:T50,{1,2,3,4})),IF(COUNT(L50:T50)=3,SUM(LARGE(L50:T50,{1,2,3})),IF(COUNT(L50:T50)=2,SUM(LARGE(L50:T50,{1,2})),IF(COUNT(L50:T50)=1,SUM(LARGE(L50:T50,{1})),0)))))</f>
        <v>0</v>
      </c>
      <c r="K50" s="150">
        <f t="shared" ref="K50:K69" si="1">COUNT(L50:T50)-COUNTIF(L50:T50,"=0")</f>
        <v>0</v>
      </c>
      <c r="L50" s="71"/>
      <c r="M50" s="71"/>
      <c r="N50" s="71"/>
      <c r="O50" s="71"/>
      <c r="P50" s="71"/>
      <c r="Q50" s="71"/>
      <c r="R50" s="71"/>
      <c r="S50" s="71"/>
      <c r="T50" s="163"/>
    </row>
    <row r="51" spans="2:20" ht="12" x14ac:dyDescent="0.2">
      <c r="B51" s="69"/>
      <c r="C51" s="171"/>
      <c r="D51" s="126"/>
      <c r="E51" s="70"/>
      <c r="F51" s="148" t="str">
        <f>IFERROR(VLOOKUP(D51,BD!$B:$D,2,FALSE),"")</f>
        <v/>
      </c>
      <c r="G51" s="148" t="str">
        <f>IFERROR(VLOOKUP(E51,BD!$B:$D,2,FALSE),"")</f>
        <v/>
      </c>
      <c r="H51" s="165" t="str">
        <f>IFERROR(VLOOKUP(D51,BD!$B:$D,3,FALSE),"")</f>
        <v/>
      </c>
      <c r="I51" s="165" t="str">
        <f>IFERROR(VLOOKUP(E51,BD!$B:$D,3,FALSE),"")</f>
        <v/>
      </c>
      <c r="J51" s="149">
        <f>IF(COUNT(L51:T51)&gt;=5,SUM(LARGE(L51:T51,{1,2,3,4,5})),IF(COUNT(L51:T51)=4,SUM(LARGE(L51:T51,{1,2,3,4})),IF(COUNT(L51:T51)=3,SUM(LARGE(L51:T51,{1,2,3})),IF(COUNT(L51:T51)=2,SUM(LARGE(L51:T51,{1,2})),IF(COUNT(L51:T51)=1,SUM(LARGE(L51:T51,{1})),0)))))</f>
        <v>0</v>
      </c>
      <c r="K51" s="150">
        <f t="shared" si="1"/>
        <v>0</v>
      </c>
      <c r="L51" s="71"/>
      <c r="M51" s="71"/>
      <c r="N51" s="71"/>
      <c r="O51" s="71"/>
      <c r="P51" s="71"/>
      <c r="Q51" s="71"/>
      <c r="R51" s="71"/>
      <c r="S51" s="71"/>
      <c r="T51" s="163"/>
    </row>
    <row r="52" spans="2:20" ht="12" x14ac:dyDescent="0.2">
      <c r="B52" s="69"/>
      <c r="C52" s="171"/>
      <c r="D52" s="126"/>
      <c r="E52" s="70"/>
      <c r="F52" s="148" t="str">
        <f>IFERROR(VLOOKUP(D52,BD!$B:$D,2,FALSE),"")</f>
        <v/>
      </c>
      <c r="G52" s="148" t="str">
        <f>IFERROR(VLOOKUP(E52,BD!$B:$D,2,FALSE),"")</f>
        <v/>
      </c>
      <c r="H52" s="165" t="str">
        <f>IFERROR(VLOOKUP(D52,BD!$B:$D,3,FALSE),"")</f>
        <v/>
      </c>
      <c r="I52" s="165" t="str">
        <f>IFERROR(VLOOKUP(E52,BD!$B:$D,3,FALSE),"")</f>
        <v/>
      </c>
      <c r="J52" s="149">
        <f>IF(COUNT(L52:T52)&gt;=5,SUM(LARGE(L52:T52,{1,2,3,4,5})),IF(COUNT(L52:T52)=4,SUM(LARGE(L52:T52,{1,2,3,4})),IF(COUNT(L52:T52)=3,SUM(LARGE(L52:T52,{1,2,3})),IF(COUNT(L52:T52)=2,SUM(LARGE(L52:T52,{1,2})),IF(COUNT(L52:T52)=1,SUM(LARGE(L52:T52,{1})),0)))))</f>
        <v>0</v>
      </c>
      <c r="K52" s="150">
        <f t="shared" si="1"/>
        <v>0</v>
      </c>
      <c r="L52" s="71"/>
      <c r="M52" s="71"/>
      <c r="N52" s="71"/>
      <c r="O52" s="71"/>
      <c r="P52" s="71"/>
      <c r="Q52" s="71"/>
      <c r="R52" s="71"/>
      <c r="S52" s="71"/>
      <c r="T52" s="163"/>
    </row>
    <row r="53" spans="2:20" ht="12" x14ac:dyDescent="0.2">
      <c r="B53" s="69"/>
      <c r="C53" s="171"/>
      <c r="D53" s="126"/>
      <c r="E53" s="70"/>
      <c r="F53" s="148" t="str">
        <f>IFERROR(VLOOKUP(D53,BD!$B:$D,2,FALSE),"")</f>
        <v/>
      </c>
      <c r="G53" s="148" t="str">
        <f>IFERROR(VLOOKUP(E53,BD!$B:$D,2,FALSE),"")</f>
        <v/>
      </c>
      <c r="H53" s="165" t="str">
        <f>IFERROR(VLOOKUP(D53,BD!$B:$D,3,FALSE),"")</f>
        <v/>
      </c>
      <c r="I53" s="165" t="str">
        <f>IFERROR(VLOOKUP(E53,BD!$B:$D,3,FALSE),"")</f>
        <v/>
      </c>
      <c r="J53" s="149">
        <f>IF(COUNT(L53:T53)&gt;=5,SUM(LARGE(L53:T53,{1,2,3,4,5})),IF(COUNT(L53:T53)=4,SUM(LARGE(L53:T53,{1,2,3,4})),IF(COUNT(L53:T53)=3,SUM(LARGE(L53:T53,{1,2,3})),IF(COUNT(L53:T53)=2,SUM(LARGE(L53:T53,{1,2})),IF(COUNT(L53:T53)=1,SUM(LARGE(L53:T53,{1})),0)))))</f>
        <v>0</v>
      </c>
      <c r="K53" s="150">
        <f t="shared" si="1"/>
        <v>0</v>
      </c>
      <c r="L53" s="71"/>
      <c r="M53" s="71"/>
      <c r="N53" s="71"/>
      <c r="O53" s="71"/>
      <c r="P53" s="71"/>
      <c r="Q53" s="71"/>
      <c r="R53" s="71"/>
      <c r="S53" s="71"/>
      <c r="T53" s="163"/>
    </row>
    <row r="54" spans="2:20" ht="12" x14ac:dyDescent="0.2">
      <c r="B54" s="69"/>
      <c r="C54" s="171"/>
      <c r="D54" s="126"/>
      <c r="E54" s="70"/>
      <c r="F54" s="148" t="str">
        <f>IFERROR(VLOOKUP(D54,BD!$B:$D,2,FALSE),"")</f>
        <v/>
      </c>
      <c r="G54" s="148" t="str">
        <f>IFERROR(VLOOKUP(E54,BD!$B:$D,2,FALSE),"")</f>
        <v/>
      </c>
      <c r="H54" s="165" t="str">
        <f>IFERROR(VLOOKUP(D54,BD!$B:$D,3,FALSE),"")</f>
        <v/>
      </c>
      <c r="I54" s="165" t="str">
        <f>IFERROR(VLOOKUP(E54,BD!$B:$D,3,FALSE),"")</f>
        <v/>
      </c>
      <c r="J54" s="149">
        <f>IF(COUNT(L54:T54)&gt;=5,SUM(LARGE(L54:T54,{1,2,3,4,5})),IF(COUNT(L54:T54)=4,SUM(LARGE(L54:T54,{1,2,3,4})),IF(COUNT(L54:T54)=3,SUM(LARGE(L54:T54,{1,2,3})),IF(COUNT(L54:T54)=2,SUM(LARGE(L54:T54,{1,2})),IF(COUNT(L54:T54)=1,SUM(LARGE(L54:T54,{1})),0)))))</f>
        <v>0</v>
      </c>
      <c r="K54" s="150">
        <f t="shared" si="1"/>
        <v>0</v>
      </c>
      <c r="L54" s="71"/>
      <c r="M54" s="71"/>
      <c r="N54" s="71"/>
      <c r="O54" s="71"/>
      <c r="P54" s="71"/>
      <c r="Q54" s="71"/>
      <c r="R54" s="71"/>
      <c r="S54" s="71"/>
      <c r="T54" s="163"/>
    </row>
    <row r="55" spans="2:20" ht="12" x14ac:dyDescent="0.2">
      <c r="B55" s="69"/>
      <c r="C55" s="171"/>
      <c r="D55" s="126"/>
      <c r="E55" s="70"/>
      <c r="F55" s="148" t="str">
        <f>IFERROR(VLOOKUP(D55,BD!$B:$D,2,FALSE),"")</f>
        <v/>
      </c>
      <c r="G55" s="148" t="str">
        <f>IFERROR(VLOOKUP(E55,BD!$B:$D,2,FALSE),"")</f>
        <v/>
      </c>
      <c r="H55" s="165" t="str">
        <f>IFERROR(VLOOKUP(D55,BD!$B:$D,3,FALSE),"")</f>
        <v/>
      </c>
      <c r="I55" s="165" t="str">
        <f>IFERROR(VLOOKUP(E55,BD!$B:$D,3,FALSE),"")</f>
        <v/>
      </c>
      <c r="J55" s="149">
        <f>IF(COUNT(L55:T55)&gt;=5,SUM(LARGE(L55:T55,{1,2,3,4,5})),IF(COUNT(L55:T55)=4,SUM(LARGE(L55:T55,{1,2,3,4})),IF(COUNT(L55:T55)=3,SUM(LARGE(L55:T55,{1,2,3})),IF(COUNT(L55:T55)=2,SUM(LARGE(L55:T55,{1,2})),IF(COUNT(L55:T55)=1,SUM(LARGE(L55:T55,{1})),0)))))</f>
        <v>0</v>
      </c>
      <c r="K55" s="150">
        <f t="shared" si="1"/>
        <v>0</v>
      </c>
      <c r="L55" s="71"/>
      <c r="M55" s="71"/>
      <c r="N55" s="71"/>
      <c r="O55" s="71"/>
      <c r="P55" s="71"/>
      <c r="Q55" s="71"/>
      <c r="R55" s="71"/>
      <c r="S55" s="71"/>
      <c r="T55" s="163"/>
    </row>
    <row r="56" spans="2:20" ht="12" x14ac:dyDescent="0.2">
      <c r="B56" s="69"/>
      <c r="C56" s="171"/>
      <c r="D56" s="126"/>
      <c r="E56" s="70"/>
      <c r="F56" s="148" t="str">
        <f>IFERROR(VLOOKUP(D56,BD!$B:$D,2,FALSE),"")</f>
        <v/>
      </c>
      <c r="G56" s="148" t="str">
        <f>IFERROR(VLOOKUP(E56,BD!$B:$D,2,FALSE),"")</f>
        <v/>
      </c>
      <c r="H56" s="165" t="str">
        <f>IFERROR(VLOOKUP(D56,BD!$B:$D,3,FALSE),"")</f>
        <v/>
      </c>
      <c r="I56" s="165" t="str">
        <f>IFERROR(VLOOKUP(E56,BD!$B:$D,3,FALSE),"")</f>
        <v/>
      </c>
      <c r="J56" s="149">
        <f>IF(COUNT(L56:T56)&gt;=5,SUM(LARGE(L56:T56,{1,2,3,4,5})),IF(COUNT(L56:T56)=4,SUM(LARGE(L56:T56,{1,2,3,4})),IF(COUNT(L56:T56)=3,SUM(LARGE(L56:T56,{1,2,3})),IF(COUNT(L56:T56)=2,SUM(LARGE(L56:T56,{1,2})),IF(COUNT(L56:T56)=1,SUM(LARGE(L56:T56,{1})),0)))))</f>
        <v>0</v>
      </c>
      <c r="K56" s="150">
        <f t="shared" si="1"/>
        <v>0</v>
      </c>
      <c r="L56" s="71"/>
      <c r="M56" s="71"/>
      <c r="N56" s="71"/>
      <c r="O56" s="71"/>
      <c r="P56" s="71"/>
      <c r="Q56" s="71"/>
      <c r="R56" s="71"/>
      <c r="S56" s="71"/>
      <c r="T56" s="163"/>
    </row>
    <row r="57" spans="2:20" ht="12" x14ac:dyDescent="0.2">
      <c r="B57" s="69"/>
      <c r="C57" s="171"/>
      <c r="D57" s="126"/>
      <c r="E57" s="70"/>
      <c r="F57" s="148" t="str">
        <f>IFERROR(VLOOKUP(D57,BD!$B:$D,2,FALSE),"")</f>
        <v/>
      </c>
      <c r="G57" s="148" t="str">
        <f>IFERROR(VLOOKUP(E57,BD!$B:$D,2,FALSE),"")</f>
        <v/>
      </c>
      <c r="H57" s="165" t="str">
        <f>IFERROR(VLOOKUP(D57,BD!$B:$D,3,FALSE),"")</f>
        <v/>
      </c>
      <c r="I57" s="165" t="str">
        <f>IFERROR(VLOOKUP(E57,BD!$B:$D,3,FALSE),"")</f>
        <v/>
      </c>
      <c r="J57" s="149">
        <f>IF(COUNT(L57:T57)&gt;=5,SUM(LARGE(L57:T57,{1,2,3,4,5})),IF(COUNT(L57:T57)=4,SUM(LARGE(L57:T57,{1,2,3,4})),IF(COUNT(L57:T57)=3,SUM(LARGE(L57:T57,{1,2,3})),IF(COUNT(L57:T57)=2,SUM(LARGE(L57:T57,{1,2})),IF(COUNT(L57:T57)=1,SUM(LARGE(L57:T57,{1})),0)))))</f>
        <v>0</v>
      </c>
      <c r="K57" s="150">
        <f t="shared" si="1"/>
        <v>0</v>
      </c>
      <c r="L57" s="71"/>
      <c r="M57" s="71"/>
      <c r="N57" s="71"/>
      <c r="O57" s="71"/>
      <c r="P57" s="71"/>
      <c r="Q57" s="71"/>
      <c r="R57" s="71"/>
      <c r="S57" s="71"/>
      <c r="T57" s="163"/>
    </row>
    <row r="58" spans="2:20" ht="12" x14ac:dyDescent="0.2">
      <c r="B58" s="69"/>
      <c r="C58" s="171"/>
      <c r="D58" s="126"/>
      <c r="E58" s="70"/>
      <c r="F58" s="148" t="str">
        <f>IFERROR(VLOOKUP(D58,BD!$B:$D,2,FALSE),"")</f>
        <v/>
      </c>
      <c r="G58" s="148" t="str">
        <f>IFERROR(VLOOKUP(E58,BD!$B:$D,2,FALSE),"")</f>
        <v/>
      </c>
      <c r="H58" s="165" t="str">
        <f>IFERROR(VLOOKUP(D58,BD!$B:$D,3,FALSE),"")</f>
        <v/>
      </c>
      <c r="I58" s="165" t="str">
        <f>IFERROR(VLOOKUP(E58,BD!$B:$D,3,FALSE),"")</f>
        <v/>
      </c>
      <c r="J58" s="149">
        <f>IF(COUNT(L58:T58)&gt;=5,SUM(LARGE(L58:T58,{1,2,3,4,5})),IF(COUNT(L58:T58)=4,SUM(LARGE(L58:T58,{1,2,3,4})),IF(COUNT(L58:T58)=3,SUM(LARGE(L58:T58,{1,2,3})),IF(COUNT(L58:T58)=2,SUM(LARGE(L58:T58,{1,2})),IF(COUNT(L58:T58)=1,SUM(LARGE(L58:T58,{1})),0)))))</f>
        <v>0</v>
      </c>
      <c r="K58" s="150">
        <f t="shared" si="1"/>
        <v>0</v>
      </c>
      <c r="L58" s="71"/>
      <c r="M58" s="71"/>
      <c r="N58" s="71"/>
      <c r="O58" s="71"/>
      <c r="P58" s="71"/>
      <c r="Q58" s="71"/>
      <c r="R58" s="71"/>
      <c r="S58" s="71"/>
      <c r="T58" s="163"/>
    </row>
    <row r="59" spans="2:20" ht="12" x14ac:dyDescent="0.2">
      <c r="B59" s="69"/>
      <c r="C59" s="171"/>
      <c r="D59" s="126"/>
      <c r="E59" s="70"/>
      <c r="F59" s="148" t="str">
        <f>IFERROR(VLOOKUP(D59,BD!$B:$D,2,FALSE),"")</f>
        <v/>
      </c>
      <c r="G59" s="148" t="str">
        <f>IFERROR(VLOOKUP(E59,BD!$B:$D,2,FALSE),"")</f>
        <v/>
      </c>
      <c r="H59" s="165" t="str">
        <f>IFERROR(VLOOKUP(D59,BD!$B:$D,3,FALSE),"")</f>
        <v/>
      </c>
      <c r="I59" s="165" t="str">
        <f>IFERROR(VLOOKUP(E59,BD!$B:$D,3,FALSE),"")</f>
        <v/>
      </c>
      <c r="J59" s="149">
        <f>IF(COUNT(L59:T59)&gt;=5,SUM(LARGE(L59:T59,{1,2,3,4,5})),IF(COUNT(L59:T59)=4,SUM(LARGE(L59:T59,{1,2,3,4})),IF(COUNT(L59:T59)=3,SUM(LARGE(L59:T59,{1,2,3})),IF(COUNT(L59:T59)=2,SUM(LARGE(L59:T59,{1,2})),IF(COUNT(L59:T59)=1,SUM(LARGE(L59:T59,{1})),0)))))</f>
        <v>0</v>
      </c>
      <c r="K59" s="150">
        <f t="shared" si="1"/>
        <v>0</v>
      </c>
      <c r="L59" s="71"/>
      <c r="M59" s="71"/>
      <c r="N59" s="71"/>
      <c r="O59" s="71"/>
      <c r="P59" s="71"/>
      <c r="Q59" s="71"/>
      <c r="R59" s="71"/>
      <c r="S59" s="71"/>
      <c r="T59" s="163"/>
    </row>
    <row r="60" spans="2:20" ht="12" x14ac:dyDescent="0.2">
      <c r="B60" s="69"/>
      <c r="C60" s="171"/>
      <c r="D60" s="126"/>
      <c r="E60" s="70"/>
      <c r="F60" s="148" t="str">
        <f>IFERROR(VLOOKUP(D60,BD!$B:$D,2,FALSE),"")</f>
        <v/>
      </c>
      <c r="G60" s="148" t="str">
        <f>IFERROR(VLOOKUP(E60,BD!$B:$D,2,FALSE),"")</f>
        <v/>
      </c>
      <c r="H60" s="165" t="str">
        <f>IFERROR(VLOOKUP(D60,BD!$B:$D,3,FALSE),"")</f>
        <v/>
      </c>
      <c r="I60" s="165" t="str">
        <f>IFERROR(VLOOKUP(E60,BD!$B:$D,3,FALSE),"")</f>
        <v/>
      </c>
      <c r="J60" s="149">
        <f>IF(COUNT(L60:T60)&gt;=5,SUM(LARGE(L60:T60,{1,2,3,4,5})),IF(COUNT(L60:T60)=4,SUM(LARGE(L60:T60,{1,2,3,4})),IF(COUNT(L60:T60)=3,SUM(LARGE(L60:T60,{1,2,3})),IF(COUNT(L60:T60)=2,SUM(LARGE(L60:T60,{1,2})),IF(COUNT(L60:T60)=1,SUM(LARGE(L60:T60,{1})),0)))))</f>
        <v>0</v>
      </c>
      <c r="K60" s="150">
        <f t="shared" si="1"/>
        <v>0</v>
      </c>
      <c r="L60" s="71"/>
      <c r="M60" s="71"/>
      <c r="N60" s="71"/>
      <c r="O60" s="71"/>
      <c r="P60" s="71"/>
      <c r="Q60" s="71"/>
      <c r="R60" s="71"/>
      <c r="S60" s="71"/>
      <c r="T60" s="163"/>
    </row>
    <row r="61" spans="2:20" ht="12" x14ac:dyDescent="0.2">
      <c r="B61" s="69"/>
      <c r="C61" s="171"/>
      <c r="D61" s="126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65" t="str">
        <f>IFERROR(VLOOKUP(D61,BD!$B:$D,3,FALSE),"")</f>
        <v/>
      </c>
      <c r="I61" s="165" t="str">
        <f>IFERROR(VLOOKUP(E61,BD!$B:$D,3,FALSE),"")</f>
        <v/>
      </c>
      <c r="J61" s="149">
        <f>IF(COUNT(L61:T61)&gt;=5,SUM(LARGE(L61:T61,{1,2,3,4,5})),IF(COUNT(L61:T61)=4,SUM(LARGE(L61:T61,{1,2,3,4})),IF(COUNT(L61:T61)=3,SUM(LARGE(L61:T61,{1,2,3})),IF(COUNT(L61:T61)=2,SUM(LARGE(L61:T61,{1,2})),IF(COUNT(L61:T61)=1,SUM(LARGE(L61:T61,{1})),0)))))</f>
        <v>0</v>
      </c>
      <c r="K61" s="150">
        <f t="shared" si="1"/>
        <v>0</v>
      </c>
      <c r="L61" s="71"/>
      <c r="M61" s="71"/>
      <c r="N61" s="71"/>
      <c r="O61" s="71"/>
      <c r="P61" s="71"/>
      <c r="Q61" s="71"/>
      <c r="R61" s="71"/>
      <c r="S61" s="71"/>
      <c r="T61" s="163"/>
    </row>
    <row r="62" spans="2:20" ht="12" x14ac:dyDescent="0.2">
      <c r="B62" s="69"/>
      <c r="C62" s="171"/>
      <c r="D62" s="126"/>
      <c r="E62" s="70"/>
      <c r="F62" s="148" t="str">
        <f>IFERROR(VLOOKUP(D62,BD!$B:$D,2,FALSE),"")</f>
        <v/>
      </c>
      <c r="G62" s="148" t="str">
        <f>IFERROR(VLOOKUP(E62,BD!$B:$D,2,FALSE),"")</f>
        <v/>
      </c>
      <c r="H62" s="165" t="str">
        <f>IFERROR(VLOOKUP(D62,BD!$B:$D,3,FALSE),"")</f>
        <v/>
      </c>
      <c r="I62" s="165" t="str">
        <f>IFERROR(VLOOKUP(E62,BD!$B:$D,3,FALSE),"")</f>
        <v/>
      </c>
      <c r="J62" s="149">
        <f>IF(COUNT(L62:T62)&gt;=5,SUM(LARGE(L62:T62,{1,2,3,4,5})),IF(COUNT(L62:T62)=4,SUM(LARGE(L62:T62,{1,2,3,4})),IF(COUNT(L62:T62)=3,SUM(LARGE(L62:T62,{1,2,3})),IF(COUNT(L62:T62)=2,SUM(LARGE(L62:T62,{1,2})),IF(COUNT(L62:T62)=1,SUM(LARGE(L62:T62,{1})),0)))))</f>
        <v>0</v>
      </c>
      <c r="K62" s="150">
        <f t="shared" si="1"/>
        <v>0</v>
      </c>
      <c r="L62" s="71"/>
      <c r="M62" s="71"/>
      <c r="N62" s="71"/>
      <c r="O62" s="71"/>
      <c r="P62" s="71"/>
      <c r="Q62" s="71"/>
      <c r="R62" s="71"/>
      <c r="S62" s="71"/>
      <c r="T62" s="163"/>
    </row>
    <row r="63" spans="2:20" ht="12" x14ac:dyDescent="0.2">
      <c r="B63" s="69"/>
      <c r="C63" s="171"/>
      <c r="D63" s="126"/>
      <c r="E63" s="70"/>
      <c r="F63" s="148" t="str">
        <f>IFERROR(VLOOKUP(D63,BD!$B:$D,2,FALSE),"")</f>
        <v/>
      </c>
      <c r="G63" s="148" t="str">
        <f>IFERROR(VLOOKUP(E63,BD!$B:$D,2,FALSE),"")</f>
        <v/>
      </c>
      <c r="H63" s="165" t="str">
        <f>IFERROR(VLOOKUP(D63,BD!$B:$D,3,FALSE),"")</f>
        <v/>
      </c>
      <c r="I63" s="165" t="str">
        <f>IFERROR(VLOOKUP(E63,BD!$B:$D,3,FALSE),"")</f>
        <v/>
      </c>
      <c r="J63" s="149">
        <f>IF(COUNT(L63:T63)&gt;=5,SUM(LARGE(L63:T63,{1,2,3,4,5})),IF(COUNT(L63:T63)=4,SUM(LARGE(L63:T63,{1,2,3,4})),IF(COUNT(L63:T63)=3,SUM(LARGE(L63:T63,{1,2,3})),IF(COUNT(L63:T63)=2,SUM(LARGE(L63:T63,{1,2})),IF(COUNT(L63:T63)=1,SUM(LARGE(L63:T63,{1})),0)))))</f>
        <v>0</v>
      </c>
      <c r="K63" s="150">
        <f t="shared" si="1"/>
        <v>0</v>
      </c>
      <c r="L63" s="71"/>
      <c r="M63" s="71"/>
      <c r="N63" s="71"/>
      <c r="O63" s="71"/>
      <c r="P63" s="71"/>
      <c r="Q63" s="71"/>
      <c r="R63" s="71"/>
      <c r="S63" s="71"/>
      <c r="T63" s="163"/>
    </row>
    <row r="64" spans="2:20" ht="12" x14ac:dyDescent="0.2">
      <c r="B64" s="69"/>
      <c r="C64" s="171"/>
      <c r="D64" s="126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65" t="str">
        <f>IFERROR(VLOOKUP(D64,BD!$B:$D,3,FALSE),"")</f>
        <v/>
      </c>
      <c r="I64" s="165" t="str">
        <f>IFERROR(VLOOKUP(E64,BD!$B:$D,3,FALSE),"")</f>
        <v/>
      </c>
      <c r="J64" s="149">
        <f>IF(COUNT(L64:T64)&gt;=5,SUM(LARGE(L64:T64,{1,2,3,4,5})),IF(COUNT(L64:T64)=4,SUM(LARGE(L64:T64,{1,2,3,4})),IF(COUNT(L64:T64)=3,SUM(LARGE(L64:T64,{1,2,3})),IF(COUNT(L64:T64)=2,SUM(LARGE(L64:T64,{1,2})),IF(COUNT(L64:T64)=1,SUM(LARGE(L64:T64,{1})),0)))))</f>
        <v>0</v>
      </c>
      <c r="K64" s="150">
        <f t="shared" si="1"/>
        <v>0</v>
      </c>
      <c r="L64" s="71"/>
      <c r="M64" s="71"/>
      <c r="N64" s="71"/>
      <c r="O64" s="71"/>
      <c r="P64" s="71"/>
      <c r="Q64" s="71"/>
      <c r="R64" s="71"/>
      <c r="S64" s="71"/>
      <c r="T64" s="163"/>
    </row>
    <row r="65" spans="2:20" ht="12" x14ac:dyDescent="0.2">
      <c r="B65" s="69"/>
      <c r="C65" s="171"/>
      <c r="D65" s="126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65" t="str">
        <f>IFERROR(VLOOKUP(D65,BD!$B:$D,3,FALSE),"")</f>
        <v/>
      </c>
      <c r="I65" s="165" t="str">
        <f>IFERROR(VLOOKUP(E65,BD!$B:$D,3,FALSE),"")</f>
        <v/>
      </c>
      <c r="J65" s="149">
        <f>IF(COUNT(L65:T65)&gt;=5,SUM(LARGE(L65:T65,{1,2,3,4,5})),IF(COUNT(L65:T65)=4,SUM(LARGE(L65:T65,{1,2,3,4})),IF(COUNT(L65:T65)=3,SUM(LARGE(L65:T65,{1,2,3})),IF(COUNT(L65:T65)=2,SUM(LARGE(L65:T65,{1,2})),IF(COUNT(L65:T65)=1,SUM(LARGE(L65:T65,{1})),0)))))</f>
        <v>0</v>
      </c>
      <c r="K65" s="150">
        <f t="shared" si="1"/>
        <v>0</v>
      </c>
      <c r="L65" s="71"/>
      <c r="M65" s="71"/>
      <c r="N65" s="71"/>
      <c r="O65" s="71"/>
      <c r="P65" s="71"/>
      <c r="Q65" s="71"/>
      <c r="R65" s="71"/>
      <c r="S65" s="71"/>
      <c r="T65" s="163"/>
    </row>
    <row r="66" spans="2:20" ht="12" x14ac:dyDescent="0.2">
      <c r="B66" s="69"/>
      <c r="C66" s="171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65" t="str">
        <f>IFERROR(VLOOKUP(D66,BD!$B:$D,3,FALSE),"")</f>
        <v/>
      </c>
      <c r="I66" s="165" t="str">
        <f>IFERROR(VLOOKUP(E66,BD!$B:$D,3,FALSE),"")</f>
        <v/>
      </c>
      <c r="J66" s="149">
        <f>IF(COUNT(L66:T66)&gt;=5,SUM(LARGE(L66:T66,{1,2,3,4,5})),IF(COUNT(L66:T66)=4,SUM(LARGE(L66:T66,{1,2,3,4})),IF(COUNT(L66:T66)=3,SUM(LARGE(L66:T66,{1,2,3})),IF(COUNT(L66:T66)=2,SUM(LARGE(L66:T66,{1,2})),IF(COUNT(L66:T66)=1,SUM(LARGE(L66:T66,{1})),0)))))</f>
        <v>0</v>
      </c>
      <c r="K66" s="150">
        <f t="shared" si="1"/>
        <v>0</v>
      </c>
      <c r="L66" s="71"/>
      <c r="M66" s="71"/>
      <c r="N66" s="71"/>
      <c r="O66" s="71"/>
      <c r="P66" s="71"/>
      <c r="Q66" s="71"/>
      <c r="R66" s="71"/>
      <c r="S66" s="71"/>
      <c r="T66" s="163"/>
    </row>
    <row r="67" spans="2:20" ht="12" x14ac:dyDescent="0.2">
      <c r="B67" s="69"/>
      <c r="C67" s="171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65" t="str">
        <f>IFERROR(VLOOKUP(D67,BD!$B:$D,3,FALSE),"")</f>
        <v/>
      </c>
      <c r="I67" s="165" t="str">
        <f>IFERROR(VLOOKUP(E67,BD!$B:$D,3,FALSE),"")</f>
        <v/>
      </c>
      <c r="J67" s="149">
        <f>IF(COUNT(L67:T67)&gt;=5,SUM(LARGE(L67:T67,{1,2,3,4,5})),IF(COUNT(L67:T67)=4,SUM(LARGE(L67:T67,{1,2,3,4})),IF(COUNT(L67:T67)=3,SUM(LARGE(L67:T67,{1,2,3})),IF(COUNT(L67:T67)=2,SUM(LARGE(L67:T67,{1,2})),IF(COUNT(L67:T67)=1,SUM(LARGE(L67:T67,{1})),0)))))</f>
        <v>0</v>
      </c>
      <c r="K67" s="150">
        <f t="shared" si="1"/>
        <v>0</v>
      </c>
      <c r="L67" s="71"/>
      <c r="M67" s="71"/>
      <c r="N67" s="71"/>
      <c r="O67" s="71"/>
      <c r="P67" s="71"/>
      <c r="Q67" s="71"/>
      <c r="R67" s="71"/>
      <c r="S67" s="71"/>
      <c r="T67" s="163"/>
    </row>
    <row r="68" spans="2:20" ht="12" x14ac:dyDescent="0.2">
      <c r="B68" s="69"/>
      <c r="C68" s="171"/>
      <c r="D68" s="126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65" t="str">
        <f>IFERROR(VLOOKUP(D68,BD!$B:$D,3,FALSE),"")</f>
        <v/>
      </c>
      <c r="I68" s="165" t="str">
        <f>IFERROR(VLOOKUP(E68,BD!$B:$D,3,FALSE),"")</f>
        <v/>
      </c>
      <c r="J68" s="149">
        <f>IF(COUNT(L68:T68)&gt;=5,SUM(LARGE(L68:T68,{1,2,3,4,5})),IF(COUNT(L68:T68)=4,SUM(LARGE(L68:T68,{1,2,3,4})),IF(COUNT(L68:T68)=3,SUM(LARGE(L68:T68,{1,2,3})),IF(COUNT(L68:T68)=2,SUM(LARGE(L68:T68,{1,2})),IF(COUNT(L68:T68)=1,SUM(LARGE(L68:T68,{1})),0)))))</f>
        <v>0</v>
      </c>
      <c r="K68" s="150">
        <f t="shared" si="1"/>
        <v>0</v>
      </c>
      <c r="L68" s="71"/>
      <c r="M68" s="71"/>
      <c r="N68" s="71"/>
      <c r="O68" s="71"/>
      <c r="P68" s="71"/>
      <c r="Q68" s="71"/>
      <c r="R68" s="71"/>
      <c r="S68" s="71"/>
      <c r="T68" s="163"/>
    </row>
    <row r="69" spans="2:20" ht="12" x14ac:dyDescent="0.2">
      <c r="B69" s="69"/>
      <c r="C69" s="171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65" t="str">
        <f>IFERROR(VLOOKUP(D69,BD!$B:$D,3,FALSE),"")</f>
        <v/>
      </c>
      <c r="I69" s="165" t="str">
        <f>IFERROR(VLOOKUP(E69,BD!$B:$D,3,FALSE),"")</f>
        <v/>
      </c>
      <c r="J69" s="149">
        <f>IF(COUNT(L69:T69)&gt;=5,SUM(LARGE(L69:T69,{1,2,3,4,5})),IF(COUNT(L69:T69)=4,SUM(LARGE(L69:T69,{1,2,3,4})),IF(COUNT(L69:T69)=3,SUM(LARGE(L69:T69,{1,2,3})),IF(COUNT(L69:T69)=2,SUM(LARGE(L69:T69,{1,2})),IF(COUNT(L69:T69)=1,SUM(LARGE(L69:T69,{1})),0)))))</f>
        <v>0</v>
      </c>
      <c r="K69" s="150">
        <f t="shared" si="1"/>
        <v>0</v>
      </c>
      <c r="L69" s="71"/>
      <c r="M69" s="71"/>
      <c r="N69" s="71"/>
      <c r="O69" s="71"/>
      <c r="P69" s="71"/>
      <c r="Q69" s="71"/>
      <c r="R69" s="71"/>
      <c r="S69" s="71"/>
      <c r="T69" s="163"/>
    </row>
    <row r="70" spans="2:20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74"/>
      <c r="T70" s="163"/>
    </row>
    <row r="71" spans="2:20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30</v>
      </c>
      <c r="N71" s="102">
        <f>SM!J$41</f>
        <v>25</v>
      </c>
      <c r="O71" s="102">
        <f>SM!K$41</f>
        <v>22</v>
      </c>
      <c r="P71" s="102">
        <f>SM!L$41</f>
        <v>10</v>
      </c>
      <c r="Q71" s="102">
        <f>SM!M$41</f>
        <v>6</v>
      </c>
      <c r="R71" s="102">
        <f>SM!N$41</f>
        <v>2</v>
      </c>
      <c r="S71" s="102">
        <f>SM!O$41</f>
        <v>1</v>
      </c>
      <c r="T71" s="164"/>
    </row>
  </sheetData>
  <sheetProtection selectLockedCells="1" selectUnlockedCells="1"/>
  <sortState ref="D10:S49">
    <sortCondition descending="1" ref="J10:J49"/>
    <sortCondition descending="1" ref="K10:K49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71"/>
  <sheetViews>
    <sheetView showGridLines="0" zoomScaleNormal="100" zoomScaleSheetLayoutView="100" workbookViewId="0">
      <selection activeCell="H18" sqref="H18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55.85546875" style="49" customWidth="1"/>
    <col min="5" max="5" width="10.85546875" style="81" customWidth="1"/>
    <col min="6" max="6" width="10.85546875" style="84" customWidth="1"/>
    <col min="7" max="7" width="10.85546875" style="49" customWidth="1"/>
    <col min="8" max="8" width="10.85546875" style="81" customWidth="1"/>
    <col min="9" max="16" width="8.28515625" style="49" customWidth="1"/>
    <col min="17" max="17" width="1.85546875" style="49" customWidth="1"/>
    <col min="18" max="16384" width="9.28515625" style="49"/>
  </cols>
  <sheetData>
    <row r="2" spans="2:17" ht="12" x14ac:dyDescent="0.2">
      <c r="B2" s="48" t="str">
        <f>SM_S19!B2</f>
        <v>RANKING ESTADUAL - 2017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  <c r="P2" s="52"/>
    </row>
    <row r="3" spans="2:17" ht="12" x14ac:dyDescent="0.2">
      <c r="B3" s="53" t="s">
        <v>18</v>
      </c>
      <c r="D3" s="8">
        <f>SM!D3</f>
        <v>43052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  <c r="P3" s="52"/>
    </row>
    <row r="4" spans="2:17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  <c r="P4" s="52"/>
    </row>
    <row r="5" spans="2:17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61"/>
      <c r="Q5" s="162"/>
    </row>
    <row r="6" spans="2:17" ht="12" customHeight="1" x14ac:dyDescent="0.2">
      <c r="B6" s="62"/>
      <c r="C6" s="222" t="s">
        <v>1</v>
      </c>
      <c r="D6" s="222" t="str">
        <f>SM_S19!D6</f>
        <v>ATLETA</v>
      </c>
      <c r="E6" s="218" t="str">
        <f>SM_S19!E6</f>
        <v>ENTIDADE</v>
      </c>
      <c r="F6" s="227" t="s">
        <v>36</v>
      </c>
      <c r="G6" s="228" t="str">
        <f>SM_S19!G6</f>
        <v>TOTAL RK52</v>
      </c>
      <c r="H6" s="226" t="str">
        <f>SM_S19!H6</f>
        <v>Torneios</v>
      </c>
      <c r="I6" s="11" t="str">
        <f>SM!H6</f>
        <v>4o</v>
      </c>
      <c r="J6" s="11" t="str">
        <f>SM!I6</f>
        <v>1o</v>
      </c>
      <c r="K6" s="11" t="str">
        <f>SM!J6</f>
        <v>1o</v>
      </c>
      <c r="L6" s="11" t="str">
        <f>SM!K6</f>
        <v>2o</v>
      </c>
      <c r="M6" s="11" t="str">
        <f>SM!L6</f>
        <v>3o</v>
      </c>
      <c r="N6" s="11" t="str">
        <f>SM!M6</f>
        <v>2o</v>
      </c>
      <c r="O6" s="11" t="str">
        <f>SM!N6</f>
        <v>4o</v>
      </c>
      <c r="P6" s="11" t="str">
        <f>SM!O6</f>
        <v>1o</v>
      </c>
      <c r="Q6" s="163"/>
    </row>
    <row r="7" spans="2:17" ht="12" x14ac:dyDescent="0.2">
      <c r="B7" s="62"/>
      <c r="C7" s="222"/>
      <c r="D7" s="222"/>
      <c r="E7" s="218"/>
      <c r="F7" s="227"/>
      <c r="G7" s="228"/>
      <c r="H7" s="226"/>
      <c r="I7" s="12" t="str">
        <f>SM!H7</f>
        <v>EST</v>
      </c>
      <c r="J7" s="12" t="str">
        <f>SM!I7</f>
        <v>EST</v>
      </c>
      <c r="K7" s="12" t="str">
        <f>SM!J7</f>
        <v>M-CWB</v>
      </c>
      <c r="L7" s="12" t="str">
        <f>SM!K7</f>
        <v>EST</v>
      </c>
      <c r="M7" s="12" t="str">
        <f>SM!L7</f>
        <v>EST</v>
      </c>
      <c r="N7" s="12" t="str">
        <f>SM!M7</f>
        <v>M-CWB</v>
      </c>
      <c r="O7" s="12" t="str">
        <f>SM!N7</f>
        <v>EST</v>
      </c>
      <c r="P7" s="12" t="str">
        <f>SM!O7</f>
        <v>M-OES</v>
      </c>
      <c r="Q7" s="163"/>
    </row>
    <row r="8" spans="2:17" ht="12" x14ac:dyDescent="0.2">
      <c r="B8" s="64"/>
      <c r="C8" s="222"/>
      <c r="D8" s="222"/>
      <c r="E8" s="218"/>
      <c r="F8" s="227"/>
      <c r="G8" s="228"/>
      <c r="H8" s="226"/>
      <c r="I8" s="13">
        <f>SM!H8</f>
        <v>42689</v>
      </c>
      <c r="J8" s="13">
        <f>SM!I8</f>
        <v>42849</v>
      </c>
      <c r="K8" s="13">
        <f>SM!J8</f>
        <v>42884</v>
      </c>
      <c r="L8" s="13">
        <f>SM!K8</f>
        <v>42905</v>
      </c>
      <c r="M8" s="13">
        <f>SM!L8</f>
        <v>42988</v>
      </c>
      <c r="N8" s="13">
        <f>SM!M8</f>
        <v>43017</v>
      </c>
      <c r="O8" s="13">
        <f>SM!N8</f>
        <v>43045</v>
      </c>
      <c r="P8" s="13">
        <f>SM!O8</f>
        <v>43052</v>
      </c>
      <c r="Q8" s="163"/>
    </row>
    <row r="9" spans="2:17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68"/>
      <c r="Q9" s="163"/>
    </row>
    <row r="10" spans="2:17" ht="12" x14ac:dyDescent="0.2">
      <c r="B10" s="69"/>
      <c r="C10" s="63">
        <v>1</v>
      </c>
      <c r="D10" s="70" t="s">
        <v>172</v>
      </c>
      <c r="E10" s="243" t="s">
        <v>880</v>
      </c>
      <c r="F10" s="165">
        <f>IFERROR(VLOOKUP(D10,BD!$B:$D,3,FALSE),"")</f>
        <v>39083</v>
      </c>
      <c r="G10" s="149">
        <f>IF(COUNT(I10:Q10)&gt;=5,SUM(LARGE(I10:Q10,{1,2,3,4,5})),IF(COUNT(I10:Q10)=4,SUM(LARGE(I10:Q10,{1,2,3,4})),IF(COUNT(I10:Q10)=3,SUM(LARGE(I10:Q10,{1,2,3})),IF(COUNT(I10:Q10)=2,SUM(LARGE(I10:Q10,{1,2})),IF(COUNT(I10:Q10)=1,SUM(LARGE(I10:Q10,{1})),0)))))</f>
        <v>6480</v>
      </c>
      <c r="H10" s="150">
        <f t="shared" ref="H10:H46" si="0">COUNT(I10:Q10)-COUNTIF(I10:Q10,"=0")</f>
        <v>5</v>
      </c>
      <c r="I10" s="71">
        <v>1600</v>
      </c>
      <c r="J10" s="71">
        <v>1360</v>
      </c>
      <c r="K10" s="71"/>
      <c r="L10" s="71">
        <v>1360</v>
      </c>
      <c r="M10" s="71">
        <v>1600</v>
      </c>
      <c r="N10" s="71"/>
      <c r="O10" s="71"/>
      <c r="P10" s="71">
        <v>560</v>
      </c>
      <c r="Q10" s="163"/>
    </row>
    <row r="11" spans="2:17" ht="12" x14ac:dyDescent="0.2">
      <c r="B11" s="69"/>
      <c r="C11" s="63">
        <v>2</v>
      </c>
      <c r="D11" s="70" t="s">
        <v>320</v>
      </c>
      <c r="E11" s="148" t="str">
        <f>IFERROR(VLOOKUP(D11,BD!$B:$D,2,FALSE),"")</f>
        <v>ZARDO</v>
      </c>
      <c r="F11" s="165">
        <f>IFERROR(VLOOKUP(D11,BD!$B:$D,3,FALSE),"")</f>
        <v>39327</v>
      </c>
      <c r="G11" s="149">
        <f>IF(COUNT(I11:Q11)&gt;=5,SUM(LARGE(I11:Q11,{1,2,3,4,5})),IF(COUNT(I11:Q11)=4,SUM(LARGE(I11:Q11,{1,2,3,4})),IF(COUNT(I11:Q11)=3,SUM(LARGE(I11:Q11,{1,2,3})),IF(COUNT(I11:Q11)=2,SUM(LARGE(I11:Q11,{1,2})),IF(COUNT(I11:Q11)=1,SUM(LARGE(I11:Q11,{1})),0)))))</f>
        <v>4480</v>
      </c>
      <c r="H11" s="150">
        <f t="shared" si="0"/>
        <v>7</v>
      </c>
      <c r="I11" s="71">
        <v>400</v>
      </c>
      <c r="J11" s="71">
        <v>640</v>
      </c>
      <c r="K11" s="71">
        <v>680</v>
      </c>
      <c r="L11" s="71">
        <v>1120</v>
      </c>
      <c r="M11" s="71">
        <v>1360</v>
      </c>
      <c r="N11" s="71">
        <v>680</v>
      </c>
      <c r="O11" s="71">
        <v>640</v>
      </c>
      <c r="P11" s="71"/>
      <c r="Q11" s="163"/>
    </row>
    <row r="12" spans="2:17" ht="12" x14ac:dyDescent="0.2">
      <c r="B12" s="69"/>
      <c r="C12" s="190">
        <v>3</v>
      </c>
      <c r="D12" s="123" t="s">
        <v>758</v>
      </c>
      <c r="E12" s="148" t="str">
        <f>IFERROR(VLOOKUP(D12,BD!$B:$D,2,FALSE),"")</f>
        <v>SMCC</v>
      </c>
      <c r="F12" s="165">
        <f>IFERROR(VLOOKUP(D12,BD!$B:$D,3,FALSE),"")</f>
        <v>39343</v>
      </c>
      <c r="G12" s="149">
        <f>IF(COUNT(I12:Q12)&gt;=5,SUM(LARGE(I12:Q12,{1,2,3,4,5})),IF(COUNT(I12:Q12)=4,SUM(LARGE(I12:Q12,{1,2,3,4})),IF(COUNT(I12:Q12)=3,SUM(LARGE(I12:Q12,{1,2,3})),IF(COUNT(I12:Q12)=2,SUM(LARGE(I12:Q12,{1,2})),IF(COUNT(I12:Q12)=1,SUM(LARGE(I12:Q12,{1})),0)))))</f>
        <v>3600</v>
      </c>
      <c r="H12" s="150">
        <f t="shared" si="0"/>
        <v>4</v>
      </c>
      <c r="I12" s="71"/>
      <c r="J12" s="71"/>
      <c r="K12" s="71">
        <v>320</v>
      </c>
      <c r="L12" s="71"/>
      <c r="M12" s="71">
        <v>1120</v>
      </c>
      <c r="N12" s="71">
        <v>560</v>
      </c>
      <c r="O12" s="71">
        <v>1600</v>
      </c>
      <c r="P12" s="71"/>
      <c r="Q12" s="163"/>
    </row>
    <row r="13" spans="2:17" ht="12" x14ac:dyDescent="0.2">
      <c r="B13" s="69"/>
      <c r="C13" s="190">
        <v>4</v>
      </c>
      <c r="D13" s="70" t="s">
        <v>318</v>
      </c>
      <c r="E13" s="148" t="str">
        <f>IFERROR(VLOOKUP(D13,BD!$B:$D,2,FALSE),"")</f>
        <v>ASSVP</v>
      </c>
      <c r="F13" s="165">
        <f>IFERROR(VLOOKUP(D13,BD!$B:$D,3,FALSE),"")</f>
        <v>39382</v>
      </c>
      <c r="G13" s="149">
        <f>IF(COUNT(I13:Q13)&gt;=5,SUM(LARGE(I13:Q13,{1,2,3,4,5})),IF(COUNT(I13:Q13)=4,SUM(LARGE(I13:Q13,{1,2,3,4})),IF(COUNT(I13:Q13)=3,SUM(LARGE(I13:Q13,{1,2,3})),IF(COUNT(I13:Q13)=2,SUM(LARGE(I13:Q13,{1,2})),IF(COUNT(I13:Q13)=1,SUM(LARGE(I13:Q13,{1})),0)))))</f>
        <v>3520</v>
      </c>
      <c r="H13" s="150">
        <f t="shared" si="0"/>
        <v>3</v>
      </c>
      <c r="I13" s="71"/>
      <c r="J13" s="71">
        <v>1600</v>
      </c>
      <c r="K13" s="71"/>
      <c r="L13" s="71">
        <v>1120</v>
      </c>
      <c r="M13" s="71"/>
      <c r="N13" s="71"/>
      <c r="O13" s="71"/>
      <c r="P13" s="71">
        <v>800</v>
      </c>
      <c r="Q13" s="163"/>
    </row>
    <row r="14" spans="2:17" ht="12" x14ac:dyDescent="0.2">
      <c r="B14" s="69"/>
      <c r="C14" s="190">
        <v>5</v>
      </c>
      <c r="D14" s="125" t="s">
        <v>824</v>
      </c>
      <c r="E14" s="148" t="str">
        <f>IFERROR(VLOOKUP(D14,BD!$B:$D,2,FALSE),"")</f>
        <v>ASSVP</v>
      </c>
      <c r="F14" s="165">
        <f>IFERROR(VLOOKUP(D14,BD!$B:$D,3,FALSE),"")</f>
        <v>40368</v>
      </c>
      <c r="G14" s="149">
        <f>IF(COUNT(I14:Q14)&gt;=5,SUM(LARGE(I14:Q14,{1,2,3,4,5})),IF(COUNT(I14:Q14)=4,SUM(LARGE(I14:Q14,{1,2,3,4})),IF(COUNT(I14:Q14)=3,SUM(LARGE(I14:Q14,{1,2,3})),IF(COUNT(I14:Q14)=2,SUM(LARGE(I14:Q14,{1,2})),IF(COUNT(I14:Q14)=1,SUM(LARGE(I14:Q14,{1})),0)))))</f>
        <v>2960</v>
      </c>
      <c r="H14" s="150">
        <f t="shared" si="0"/>
        <v>6</v>
      </c>
      <c r="I14" s="71">
        <v>400</v>
      </c>
      <c r="J14" s="71">
        <v>640</v>
      </c>
      <c r="K14" s="71"/>
      <c r="L14" s="71">
        <v>640</v>
      </c>
      <c r="M14" s="71">
        <v>640</v>
      </c>
      <c r="N14" s="71"/>
      <c r="O14" s="71">
        <v>640</v>
      </c>
      <c r="P14" s="71">
        <v>320</v>
      </c>
      <c r="Q14" s="163"/>
    </row>
    <row r="15" spans="2:17" ht="12" x14ac:dyDescent="0.2">
      <c r="B15" s="69"/>
      <c r="C15" s="190">
        <v>6</v>
      </c>
      <c r="D15" s="123" t="s">
        <v>561</v>
      </c>
      <c r="E15" s="148" t="str">
        <f>IFERROR(VLOOKUP(D15,BD!$B:$D,2,FALSE),"")</f>
        <v>PIAMARTA</v>
      </c>
      <c r="F15" s="165">
        <f>IFERROR(VLOOKUP(D15,BD!$B:$D,3,FALSE),"")</f>
        <v>39762</v>
      </c>
      <c r="G15" s="149">
        <f>IF(COUNT(I15:Q15)&gt;=5,SUM(LARGE(I15:Q15,{1,2,3,4,5})),IF(COUNT(I15:Q15)=4,SUM(LARGE(I15:Q15,{1,2,3,4})),IF(COUNT(I15:Q15)=3,SUM(LARGE(I15:Q15,{1,2,3})),IF(COUNT(I15:Q15)=2,SUM(LARGE(I15:Q15,{1,2})),IF(COUNT(I15:Q15)=1,SUM(LARGE(I15:Q15,{1})),0)))))</f>
        <v>2760</v>
      </c>
      <c r="H15" s="150">
        <f t="shared" si="0"/>
        <v>5</v>
      </c>
      <c r="I15" s="71">
        <v>400</v>
      </c>
      <c r="J15" s="71">
        <v>640</v>
      </c>
      <c r="K15" s="71"/>
      <c r="L15" s="71">
        <v>640</v>
      </c>
      <c r="M15" s="71"/>
      <c r="N15" s="71"/>
      <c r="O15" s="71">
        <v>640</v>
      </c>
      <c r="P15" s="71">
        <v>440</v>
      </c>
      <c r="Q15" s="163"/>
    </row>
    <row r="16" spans="2:17" ht="12" x14ac:dyDescent="0.2">
      <c r="B16" s="69"/>
      <c r="C16" s="190">
        <v>7</v>
      </c>
      <c r="D16" s="123" t="s">
        <v>574</v>
      </c>
      <c r="E16" s="148" t="str">
        <f>IFERROR(VLOOKUP(D16,BD!$B:$D,2,FALSE),"")</f>
        <v>SMCC</v>
      </c>
      <c r="F16" s="165">
        <f>IFERROR(VLOOKUP(D16,BD!$B:$D,3,FALSE),"")</f>
        <v>39289</v>
      </c>
      <c r="G16" s="149">
        <f>IF(COUNT(I16:Q16)&gt;=5,SUM(LARGE(I16:Q16,{1,2,3,4,5})),IF(COUNT(I16:Q16)=4,SUM(LARGE(I16:Q16,{1,2,3,4})),IF(COUNT(I16:Q16)=3,SUM(LARGE(I16:Q16,{1,2,3})),IF(COUNT(I16:Q16)=2,SUM(LARGE(I16:Q16,{1,2})),IF(COUNT(I16:Q16)=1,SUM(LARGE(I16:Q16,{1})),0)))))</f>
        <v>2760</v>
      </c>
      <c r="H16" s="150">
        <f t="shared" si="0"/>
        <v>4</v>
      </c>
      <c r="I16" s="71"/>
      <c r="J16" s="71"/>
      <c r="K16" s="71">
        <v>320</v>
      </c>
      <c r="L16" s="71"/>
      <c r="M16" s="71">
        <v>880</v>
      </c>
      <c r="N16" s="71">
        <v>440</v>
      </c>
      <c r="O16" s="71">
        <v>1120</v>
      </c>
      <c r="P16" s="71"/>
      <c r="Q16" s="163"/>
    </row>
    <row r="17" spans="2:17" ht="12" x14ac:dyDescent="0.2">
      <c r="B17" s="69"/>
      <c r="C17" s="190">
        <v>8</v>
      </c>
      <c r="D17" s="129" t="s">
        <v>571</v>
      </c>
      <c r="E17" s="148" t="str">
        <f>IFERROR(VLOOKUP(D17,BD!$B:$D,2,FALSE),"")</f>
        <v>SMCC</v>
      </c>
      <c r="F17" s="165">
        <f>IFERROR(VLOOKUP(D17,BD!$B:$D,3,FALSE),"")</f>
        <v>39168</v>
      </c>
      <c r="G17" s="149">
        <f>IF(COUNT(I17:Q17)&gt;=5,SUM(LARGE(I17:Q17,{1,2,3,4,5})),IF(COUNT(I17:Q17)=4,SUM(LARGE(I17:Q17,{1,2,3,4})),IF(COUNT(I17:Q17)=3,SUM(LARGE(I17:Q17,{1,2,3})),IF(COUNT(I17:Q17)=2,SUM(LARGE(I17:Q17,{1,2})),IF(COUNT(I17:Q17)=1,SUM(LARGE(I17:Q17,{1})),0)))))</f>
        <v>2080</v>
      </c>
      <c r="H17" s="150">
        <f t="shared" si="0"/>
        <v>3</v>
      </c>
      <c r="I17" s="71"/>
      <c r="J17" s="71"/>
      <c r="K17" s="71">
        <v>320</v>
      </c>
      <c r="L17" s="71"/>
      <c r="M17" s="71">
        <v>640</v>
      </c>
      <c r="N17" s="71"/>
      <c r="O17" s="71">
        <v>1120</v>
      </c>
      <c r="P17" s="71"/>
      <c r="Q17" s="163"/>
    </row>
    <row r="18" spans="2:17" ht="12" x14ac:dyDescent="0.2">
      <c r="B18" s="69"/>
      <c r="C18" s="190">
        <v>9</v>
      </c>
      <c r="D18" s="126" t="s">
        <v>226</v>
      </c>
      <c r="E18" s="148" t="str">
        <f>IFERROR(VLOOKUP(D18,BD!$B:$D,2,FALSE),"")</f>
        <v>SMCC</v>
      </c>
      <c r="F18" s="165">
        <f>IFERROR(VLOOKUP(D18,BD!$B:$D,3,FALSE),"")</f>
        <v>39220</v>
      </c>
      <c r="G18" s="149">
        <f>IF(COUNT(I18:Q18)&gt;=5,SUM(LARGE(I18:Q18,{1,2,3,4,5})),IF(COUNT(I18:Q18)=4,SUM(LARGE(I18:Q18,{1,2,3,4})),IF(COUNT(I18:Q18)=3,SUM(LARGE(I18:Q18,{1,2,3})),IF(COUNT(I18:Q18)=2,SUM(LARGE(I18:Q18,{1,2})),IF(COUNT(I18:Q18)=1,SUM(LARGE(I18:Q18,{1})),0)))))</f>
        <v>2000</v>
      </c>
      <c r="H18" s="150">
        <f t="shared" si="0"/>
        <v>3</v>
      </c>
      <c r="I18" s="71">
        <v>400</v>
      </c>
      <c r="J18" s="71"/>
      <c r="K18" s="71">
        <v>800</v>
      </c>
      <c r="L18" s="71"/>
      <c r="M18" s="71"/>
      <c r="N18" s="71">
        <v>800</v>
      </c>
      <c r="O18" s="71"/>
      <c r="P18" s="71"/>
      <c r="Q18" s="163"/>
    </row>
    <row r="19" spans="2:17" ht="12" x14ac:dyDescent="0.2">
      <c r="B19" s="69"/>
      <c r="C19" s="190">
        <v>10</v>
      </c>
      <c r="D19" s="129" t="s">
        <v>771</v>
      </c>
      <c r="E19" s="148" t="str">
        <f>IFERROR(VLOOKUP(D19,BD!$B:$D,2,FALSE),"")</f>
        <v>PIAMARTA</v>
      </c>
      <c r="F19" s="165">
        <f>IFERROR(VLOOKUP(D19,BD!$B:$D,3,FALSE),"")</f>
        <v>39463</v>
      </c>
      <c r="G19" s="149">
        <f>IF(COUNT(I19:Q19)&gt;=5,SUM(LARGE(I19:Q19,{1,2,3,4,5})),IF(COUNT(I19:Q19)=4,SUM(LARGE(I19:Q19,{1,2,3,4})),IF(COUNT(I19:Q19)=3,SUM(LARGE(I19:Q19,{1,2,3})),IF(COUNT(I19:Q19)=2,SUM(LARGE(I19:Q19,{1,2})),IF(COUNT(I19:Q19)=1,SUM(LARGE(I19:Q19,{1})),0)))))</f>
        <v>2000</v>
      </c>
      <c r="H19" s="150">
        <f t="shared" si="0"/>
        <v>2</v>
      </c>
      <c r="I19" s="71"/>
      <c r="J19" s="71"/>
      <c r="K19" s="71"/>
      <c r="L19" s="71">
        <v>640</v>
      </c>
      <c r="M19" s="71"/>
      <c r="N19" s="71"/>
      <c r="O19" s="71">
        <v>1360</v>
      </c>
      <c r="P19" s="71"/>
      <c r="Q19" s="163"/>
    </row>
    <row r="20" spans="2:17" ht="12" x14ac:dyDescent="0.2">
      <c r="B20" s="69"/>
      <c r="C20" s="190">
        <v>11</v>
      </c>
      <c r="D20" s="125" t="s">
        <v>567</v>
      </c>
      <c r="E20" s="148" t="str">
        <f>IFERROR(VLOOKUP(D20,BD!$B:$D,2,FALSE),"")</f>
        <v>PIAMARTA</v>
      </c>
      <c r="F20" s="165">
        <f>IFERROR(VLOOKUP(D20,BD!$B:$D,3,FALSE),"")</f>
        <v>39204</v>
      </c>
      <c r="G20" s="149">
        <f>IF(COUNT(I20:Q20)&gt;=5,SUM(LARGE(I20:Q20,{1,2,3,4,5})),IF(COUNT(I20:Q20)=4,SUM(LARGE(I20:Q20,{1,2,3,4})),IF(COUNT(I20:Q20)=3,SUM(LARGE(I20:Q20,{1,2,3})),IF(COUNT(I20:Q20)=2,SUM(LARGE(I20:Q20,{1,2})),IF(COUNT(I20:Q20)=1,SUM(LARGE(I20:Q20,{1})),0)))))</f>
        <v>1760</v>
      </c>
      <c r="H20" s="150">
        <f t="shared" si="0"/>
        <v>2</v>
      </c>
      <c r="I20" s="71"/>
      <c r="J20" s="71">
        <v>1120</v>
      </c>
      <c r="K20" s="71"/>
      <c r="L20" s="71">
        <v>640</v>
      </c>
      <c r="M20" s="71"/>
      <c r="N20" s="71"/>
      <c r="O20" s="71"/>
      <c r="P20" s="71"/>
      <c r="Q20" s="163"/>
    </row>
    <row r="21" spans="2:17" ht="12" x14ac:dyDescent="0.2">
      <c r="B21" s="69"/>
      <c r="C21" s="190"/>
      <c r="D21" s="127" t="s">
        <v>438</v>
      </c>
      <c r="E21" s="148" t="str">
        <f>IFERROR(VLOOKUP(D21,BD!$B:$D,2,FALSE),"")</f>
        <v>ASSVP</v>
      </c>
      <c r="F21" s="165">
        <f>IFERROR(VLOOKUP(D21,BD!$B:$D,3,FALSE),"")</f>
        <v>39506</v>
      </c>
      <c r="G21" s="149">
        <f>IF(COUNT(I21:Q21)&gt;=5,SUM(LARGE(I21:Q21,{1,2,3,4,5})),IF(COUNT(I21:Q21)=4,SUM(LARGE(I21:Q21,{1,2,3,4})),IF(COUNT(I21:Q21)=3,SUM(LARGE(I21:Q21,{1,2,3})),IF(COUNT(I21:Q21)=2,SUM(LARGE(I21:Q21,{1,2})),IF(COUNT(I21:Q21)=1,SUM(LARGE(I21:Q21,{1})),0)))))</f>
        <v>1760</v>
      </c>
      <c r="H21" s="150">
        <f t="shared" si="0"/>
        <v>2</v>
      </c>
      <c r="I21" s="71">
        <v>640</v>
      </c>
      <c r="J21" s="71">
        <v>1120</v>
      </c>
      <c r="K21" s="71"/>
      <c r="L21" s="71"/>
      <c r="M21" s="71"/>
      <c r="N21" s="71"/>
      <c r="O21" s="71"/>
      <c r="P21" s="71"/>
      <c r="Q21" s="163"/>
    </row>
    <row r="22" spans="2:17" ht="12" x14ac:dyDescent="0.2">
      <c r="B22" s="69"/>
      <c r="C22" s="190">
        <v>13</v>
      </c>
      <c r="D22" s="125" t="s">
        <v>573</v>
      </c>
      <c r="E22" s="148" t="str">
        <f>IFERROR(VLOOKUP(D22,BD!$B:$D,2,FALSE),"")</f>
        <v>ASSVP</v>
      </c>
      <c r="F22" s="165">
        <f>IFERROR(VLOOKUP(D22,BD!$B:$D,3,FALSE),"")</f>
        <v>39966</v>
      </c>
      <c r="G22" s="149">
        <f>IF(COUNT(I22:Q22)&gt;=5,SUM(LARGE(I22:Q22,{1,2,3,4,5})),IF(COUNT(I22:Q22)=4,SUM(LARGE(I22:Q22,{1,2,3,4})),IF(COUNT(I22:Q22)=3,SUM(LARGE(I22:Q22,{1,2,3})),IF(COUNT(I22:Q22)=2,SUM(LARGE(I22:Q22,{1,2})),IF(COUNT(I22:Q22)=1,SUM(LARGE(I22:Q22,{1})),0)))))</f>
        <v>1720</v>
      </c>
      <c r="H22" s="150">
        <f t="shared" si="0"/>
        <v>3</v>
      </c>
      <c r="I22" s="71"/>
      <c r="J22" s="71"/>
      <c r="K22" s="71"/>
      <c r="L22" s="71">
        <v>640</v>
      </c>
      <c r="M22" s="71">
        <v>640</v>
      </c>
      <c r="N22" s="71"/>
      <c r="O22" s="71"/>
      <c r="P22" s="71">
        <v>440</v>
      </c>
      <c r="Q22" s="163"/>
    </row>
    <row r="23" spans="2:17" ht="12" x14ac:dyDescent="0.2">
      <c r="B23" s="69"/>
      <c r="C23" s="190">
        <v>14</v>
      </c>
      <c r="D23" s="70" t="s">
        <v>575</v>
      </c>
      <c r="E23" s="148" t="str">
        <f>IFERROR(VLOOKUP(D23,BD!$B:$D,2,FALSE),"")</f>
        <v>CC</v>
      </c>
      <c r="F23" s="165">
        <f>IFERROR(VLOOKUP(D23,BD!$B:$D,3,FALSE),"")</f>
        <v>39233</v>
      </c>
      <c r="G23" s="149">
        <f>IF(COUNT(I23:Q23)&gt;=5,SUM(LARGE(I23:Q23,{1,2,3,4,5})),IF(COUNT(I23:Q23)=4,SUM(LARGE(I23:Q23,{1,2,3,4})),IF(COUNT(I23:Q23)=3,SUM(LARGE(I23:Q23,{1,2,3})),IF(COUNT(I23:Q23)=2,SUM(LARGE(I23:Q23,{1,2})),IF(COUNT(I23:Q23)=1,SUM(LARGE(I23:Q23,{1})),0)))))</f>
        <v>1680</v>
      </c>
      <c r="H23" s="150">
        <f t="shared" si="0"/>
        <v>2</v>
      </c>
      <c r="I23" s="71"/>
      <c r="J23" s="71"/>
      <c r="K23" s="71">
        <v>560</v>
      </c>
      <c r="L23" s="71"/>
      <c r="M23" s="71">
        <v>1120</v>
      </c>
      <c r="N23" s="71"/>
      <c r="O23" s="71"/>
      <c r="P23" s="71"/>
      <c r="Q23" s="163"/>
    </row>
    <row r="24" spans="2:17" ht="12" x14ac:dyDescent="0.2">
      <c r="B24" s="69"/>
      <c r="C24" s="190">
        <v>15</v>
      </c>
      <c r="D24" s="126" t="s">
        <v>397</v>
      </c>
      <c r="E24" s="148" t="str">
        <f>IFERROR(VLOOKUP(D24,BD!$B:$D,2,FALSE),"")</f>
        <v>ASSVP</v>
      </c>
      <c r="F24" s="165">
        <f>IFERROR(VLOOKUP(D24,BD!$B:$D,3,FALSE),"")</f>
        <v>0</v>
      </c>
      <c r="G24" s="149">
        <f>IF(COUNT(I24:Q24)&gt;=5,SUM(LARGE(I24:Q24,{1,2,3,4,5})),IF(COUNT(I24:Q24)=4,SUM(LARGE(I24:Q24,{1,2,3,4})),IF(COUNT(I24:Q24)=3,SUM(LARGE(I24:Q24,{1,2,3})),IF(COUNT(I24:Q24)=2,SUM(LARGE(I24:Q24,{1,2})),IF(COUNT(I24:Q24)=1,SUM(LARGE(I24:Q24,{1})),0)))))</f>
        <v>1600</v>
      </c>
      <c r="H24" s="150">
        <f t="shared" si="0"/>
        <v>1</v>
      </c>
      <c r="I24" s="71"/>
      <c r="J24" s="71"/>
      <c r="K24" s="71"/>
      <c r="L24" s="71">
        <v>1600</v>
      </c>
      <c r="M24" s="71"/>
      <c r="N24" s="71"/>
      <c r="O24" s="71"/>
      <c r="P24" s="71"/>
      <c r="Q24" s="163"/>
    </row>
    <row r="25" spans="2:17" ht="12" x14ac:dyDescent="0.2">
      <c r="B25" s="69"/>
      <c r="C25" s="190">
        <v>16</v>
      </c>
      <c r="D25" s="126" t="s">
        <v>576</v>
      </c>
      <c r="E25" s="148" t="str">
        <f>IFERROR(VLOOKUP(D25,BD!$B:$D,2,FALSE),"")</f>
        <v>SMCC</v>
      </c>
      <c r="F25" s="165">
        <f>IFERROR(VLOOKUP(D25,BD!$B:$D,3,FALSE),"")</f>
        <v>39616</v>
      </c>
      <c r="G25" s="149">
        <f>IF(COUNT(I25:Q25)&gt;=5,SUM(LARGE(I25:Q25,{1,2,3,4,5})),IF(COUNT(I25:Q25)=4,SUM(LARGE(I25:Q25,{1,2,3,4})),IF(COUNT(I25:Q25)=3,SUM(LARGE(I25:Q25,{1,2,3})),IF(COUNT(I25:Q25)=2,SUM(LARGE(I25:Q25,{1,2})),IF(COUNT(I25:Q25)=1,SUM(LARGE(I25:Q25,{1})),0)))))</f>
        <v>1440</v>
      </c>
      <c r="H25" s="150">
        <f t="shared" si="0"/>
        <v>2</v>
      </c>
      <c r="I25" s="71"/>
      <c r="J25" s="71"/>
      <c r="K25" s="71">
        <v>560</v>
      </c>
      <c r="L25" s="71"/>
      <c r="M25" s="71">
        <v>880</v>
      </c>
      <c r="N25" s="71"/>
      <c r="O25" s="71"/>
      <c r="P25" s="71"/>
      <c r="Q25" s="163"/>
    </row>
    <row r="26" spans="2:17" ht="12" x14ac:dyDescent="0.2">
      <c r="B26" s="69"/>
      <c r="C26" s="190">
        <v>17</v>
      </c>
      <c r="D26" s="126" t="s">
        <v>437</v>
      </c>
      <c r="E26" s="148" t="str">
        <f>IFERROR(VLOOKUP(D26,BD!$B:$D,2,FALSE),"")</f>
        <v>ZARDO</v>
      </c>
      <c r="F26" s="165">
        <f>IFERROR(VLOOKUP(D26,BD!$B:$D,3,FALSE),"")</f>
        <v>39839</v>
      </c>
      <c r="G26" s="149">
        <f>IF(COUNT(I26:Q26)&gt;=5,SUM(LARGE(I26:Q26,{1,2,3,4,5})),IF(COUNT(I26:Q26)=4,SUM(LARGE(I26:Q26,{1,2,3,4})),IF(COUNT(I26:Q26)=3,SUM(LARGE(I26:Q26,{1,2,3})),IF(COUNT(I26:Q26)=2,SUM(LARGE(I26:Q26,{1,2})),IF(COUNT(I26:Q26)=1,SUM(LARGE(I26:Q26,{1})),0)))))</f>
        <v>1400</v>
      </c>
      <c r="H26" s="150">
        <f t="shared" si="0"/>
        <v>3</v>
      </c>
      <c r="I26" s="71"/>
      <c r="J26" s="71"/>
      <c r="K26" s="71">
        <v>320</v>
      </c>
      <c r="L26" s="71"/>
      <c r="M26" s="71">
        <v>640</v>
      </c>
      <c r="N26" s="71">
        <v>440</v>
      </c>
      <c r="O26" s="71"/>
      <c r="P26" s="71"/>
      <c r="Q26" s="163"/>
    </row>
    <row r="27" spans="2:17" ht="12" x14ac:dyDescent="0.2">
      <c r="B27" s="69"/>
      <c r="C27" s="190">
        <v>18</v>
      </c>
      <c r="D27" s="129" t="s">
        <v>694</v>
      </c>
      <c r="E27" s="148" t="str">
        <f>IFERROR(VLOOKUP(D27,BD!$B:$D,2,FALSE),"")</f>
        <v>ZARDO</v>
      </c>
      <c r="F27" s="165">
        <f>IFERROR(VLOOKUP(D27,BD!$B:$D,3,FALSE),"")</f>
        <v>0</v>
      </c>
      <c r="G27" s="149">
        <f>IF(COUNT(I27:Q27)&gt;=5,SUM(LARGE(I27:Q27,{1,2,3,4,5})),IF(COUNT(I27:Q27)=4,SUM(LARGE(I27:Q27,{1,2,3,4})),IF(COUNT(I27:Q27)=3,SUM(LARGE(I27:Q27,{1,2,3})),IF(COUNT(I27:Q27)=2,SUM(LARGE(I27:Q27,{1,2})),IF(COUNT(I27:Q27)=1,SUM(LARGE(I27:Q27,{1})),0)))))</f>
        <v>1320</v>
      </c>
      <c r="H27" s="150">
        <f t="shared" si="0"/>
        <v>2</v>
      </c>
      <c r="I27" s="71"/>
      <c r="J27" s="71"/>
      <c r="K27" s="71"/>
      <c r="L27" s="71"/>
      <c r="M27" s="71">
        <v>880</v>
      </c>
      <c r="N27" s="71">
        <v>440</v>
      </c>
      <c r="O27" s="71"/>
      <c r="P27" s="71"/>
      <c r="Q27" s="163"/>
    </row>
    <row r="28" spans="2:17" ht="12" x14ac:dyDescent="0.2">
      <c r="B28" s="69"/>
      <c r="C28" s="190"/>
      <c r="D28" s="125" t="s">
        <v>844</v>
      </c>
      <c r="E28" s="148" t="str">
        <f>IFERROR(VLOOKUP(D28,BD!$B:$D,2,FALSE),"")</f>
        <v>ASSVP</v>
      </c>
      <c r="F28" s="165">
        <f>IFERROR(VLOOKUP(D28,BD!$B:$D,3,FALSE),"")</f>
        <v>0</v>
      </c>
      <c r="G28" s="149">
        <f>IF(COUNT(I28:Q28)&gt;=5,SUM(LARGE(I28:Q28,{1,2,3,4,5})),IF(COUNT(I28:Q28)=4,SUM(LARGE(I28:Q28,{1,2,3,4})),IF(COUNT(I28:Q28)=3,SUM(LARGE(I28:Q28,{1,2,3})),IF(COUNT(I28:Q28)=2,SUM(LARGE(I28:Q28,{1,2})),IF(COUNT(I28:Q28)=1,SUM(LARGE(I28:Q28,{1})),0)))))</f>
        <v>1320</v>
      </c>
      <c r="H28" s="150">
        <f t="shared" si="0"/>
        <v>2</v>
      </c>
      <c r="I28" s="71"/>
      <c r="J28" s="71"/>
      <c r="K28" s="71"/>
      <c r="L28" s="71"/>
      <c r="M28" s="71"/>
      <c r="N28" s="71"/>
      <c r="O28" s="71">
        <v>640</v>
      </c>
      <c r="P28" s="71">
        <v>680</v>
      </c>
      <c r="Q28" s="163"/>
    </row>
    <row r="29" spans="2:17" ht="12" x14ac:dyDescent="0.2">
      <c r="B29" s="69"/>
      <c r="C29" s="190">
        <v>20</v>
      </c>
      <c r="D29" s="125" t="s">
        <v>664</v>
      </c>
      <c r="E29" s="148" t="str">
        <f>IFERROR(VLOOKUP(D29,BD!$B:$D,2,FALSE),"")</f>
        <v>CC</v>
      </c>
      <c r="F29" s="165">
        <f>IFERROR(VLOOKUP(D29,BD!$B:$D,3,FALSE),"")</f>
        <v>0</v>
      </c>
      <c r="G29" s="149">
        <f>IF(COUNT(I29:Q29)&gt;=5,SUM(LARGE(I29:Q29,{1,2,3,4,5})),IF(COUNT(I29:Q29)=4,SUM(LARGE(I29:Q29,{1,2,3,4})),IF(COUNT(I29:Q29)=3,SUM(LARGE(I29:Q29,{1,2,3})),IF(COUNT(I29:Q29)=2,SUM(LARGE(I29:Q29,{1,2})),IF(COUNT(I29:Q29)=1,SUM(LARGE(I29:Q29,{1})),0)))))</f>
        <v>1200</v>
      </c>
      <c r="H29" s="150">
        <f t="shared" si="0"/>
        <v>2</v>
      </c>
      <c r="I29" s="71"/>
      <c r="J29" s="71"/>
      <c r="K29" s="71"/>
      <c r="L29" s="71"/>
      <c r="M29" s="71">
        <v>880</v>
      </c>
      <c r="N29" s="71">
        <v>320</v>
      </c>
      <c r="O29" s="71"/>
      <c r="P29" s="71"/>
      <c r="Q29" s="163"/>
    </row>
    <row r="30" spans="2:17" ht="12" x14ac:dyDescent="0.2">
      <c r="B30" s="69"/>
      <c r="C30" s="190">
        <v>21</v>
      </c>
      <c r="D30" s="125" t="s">
        <v>757</v>
      </c>
      <c r="E30" s="148" t="str">
        <f>IFERROR(VLOOKUP(D30,BD!$B:$D,2,FALSE),"")</f>
        <v>SMCC</v>
      </c>
      <c r="F30" s="165">
        <f>IFERROR(VLOOKUP(D30,BD!$B:$D,3,FALSE),"")</f>
        <v>39137</v>
      </c>
      <c r="G30" s="149">
        <f>IF(COUNT(I30:Q30)&gt;=5,SUM(LARGE(I30:Q30,{1,2,3,4,5})),IF(COUNT(I30:Q30)=4,SUM(LARGE(I30:Q30,{1,2,3,4})),IF(COUNT(I30:Q30)=3,SUM(LARGE(I30:Q30,{1,2,3})),IF(COUNT(I30:Q30)=2,SUM(LARGE(I30:Q30,{1,2})),IF(COUNT(I30:Q30)=1,SUM(LARGE(I30:Q30,{1})),0)))))</f>
        <v>960</v>
      </c>
      <c r="H30" s="150">
        <f t="shared" si="0"/>
        <v>2</v>
      </c>
      <c r="I30" s="71"/>
      <c r="J30" s="71"/>
      <c r="K30" s="71"/>
      <c r="L30" s="71"/>
      <c r="M30" s="71"/>
      <c r="N30" s="71">
        <v>320</v>
      </c>
      <c r="O30" s="71">
        <v>640</v>
      </c>
      <c r="P30" s="71"/>
      <c r="Q30" s="163"/>
    </row>
    <row r="31" spans="2:17" ht="12" x14ac:dyDescent="0.2">
      <c r="B31" s="69"/>
      <c r="C31" s="190"/>
      <c r="D31" s="123" t="s">
        <v>319</v>
      </c>
      <c r="E31" s="148" t="str">
        <f>IFERROR(VLOOKUP(D31,BD!$B:$D,2,FALSE),"")</f>
        <v>ZARDO</v>
      </c>
      <c r="F31" s="165">
        <f>IFERROR(VLOOKUP(D31,BD!$B:$D,3,FALSE),"")</f>
        <v>0</v>
      </c>
      <c r="G31" s="149">
        <f>IF(COUNT(I31:Q31)&gt;=5,SUM(LARGE(I31:Q31,{1,2,3,4,5})),IF(COUNT(I31:Q31)=4,SUM(LARGE(I31:Q31,{1,2,3,4})),IF(COUNT(I31:Q31)=3,SUM(LARGE(I31:Q31,{1,2,3})),IF(COUNT(I31:Q31)=2,SUM(LARGE(I31:Q31,{1,2})),IF(COUNT(I31:Q31)=1,SUM(LARGE(I31:Q31,{1})),0)))))</f>
        <v>960</v>
      </c>
      <c r="H31" s="150">
        <f t="shared" si="0"/>
        <v>2</v>
      </c>
      <c r="I31" s="71"/>
      <c r="J31" s="71"/>
      <c r="K31" s="71"/>
      <c r="L31" s="71"/>
      <c r="M31" s="71">
        <v>640</v>
      </c>
      <c r="N31" s="71">
        <v>320</v>
      </c>
      <c r="O31" s="71"/>
      <c r="P31" s="71"/>
      <c r="Q31" s="163"/>
    </row>
    <row r="32" spans="2:17" ht="12" x14ac:dyDescent="0.2">
      <c r="B32" s="69"/>
      <c r="C32" s="190">
        <v>23</v>
      </c>
      <c r="D32" s="129" t="s">
        <v>569</v>
      </c>
      <c r="E32" s="148" t="str">
        <f>IFERROR(VLOOKUP(D32,BD!$B:$D,2,FALSE),"")</f>
        <v>ASSVP</v>
      </c>
      <c r="F32" s="165">
        <f>IFERROR(VLOOKUP(D32,BD!$B:$D,3,FALSE),"")</f>
        <v>39199</v>
      </c>
      <c r="G32" s="149">
        <f>IF(COUNT(I32:Q32)&gt;=5,SUM(LARGE(I32:Q32,{1,2,3,4,5})),IF(COUNT(I32:Q32)=4,SUM(LARGE(I32:Q32,{1,2,3,4})),IF(COUNT(I32:Q32)=3,SUM(LARGE(I32:Q32,{1,2,3})),IF(COUNT(I32:Q32)=2,SUM(LARGE(I32:Q32,{1,2})),IF(COUNT(I32:Q32)=1,SUM(LARGE(I32:Q32,{1})),0)))))</f>
        <v>880</v>
      </c>
      <c r="H32" s="150">
        <f t="shared" si="0"/>
        <v>1</v>
      </c>
      <c r="I32" s="71">
        <v>880</v>
      </c>
      <c r="J32" s="71"/>
      <c r="K32" s="71"/>
      <c r="L32" s="71"/>
      <c r="M32" s="71"/>
      <c r="N32" s="71"/>
      <c r="O32" s="71"/>
      <c r="P32" s="71"/>
      <c r="Q32" s="163"/>
    </row>
    <row r="33" spans="2:17" ht="12" x14ac:dyDescent="0.2">
      <c r="B33" s="69"/>
      <c r="C33" s="190">
        <v>24</v>
      </c>
      <c r="D33" s="126" t="s">
        <v>570</v>
      </c>
      <c r="E33" s="243" t="s">
        <v>354</v>
      </c>
      <c r="F33" s="165">
        <f>IFERROR(VLOOKUP(D33,BD!$B:$D,3,FALSE),"")</f>
        <v>39327</v>
      </c>
      <c r="G33" s="149">
        <f>IF(COUNT(I33:Q33)&gt;=5,SUM(LARGE(I33:Q33,{1,2,3,4,5})),IF(COUNT(I33:Q33)=4,SUM(LARGE(I33:Q33,{1,2,3,4})),IF(COUNT(I33:Q33)=3,SUM(LARGE(I33:Q33,{1,2,3})),IF(COUNT(I33:Q33)=2,SUM(LARGE(I33:Q33,{1,2})),IF(COUNT(I33:Q33)=1,SUM(LARGE(I33:Q33,{1})),0)))))</f>
        <v>640</v>
      </c>
      <c r="H33" s="150">
        <f t="shared" si="0"/>
        <v>1</v>
      </c>
      <c r="I33" s="71"/>
      <c r="J33" s="71">
        <v>640</v>
      </c>
      <c r="K33" s="71"/>
      <c r="L33" s="71"/>
      <c r="M33" s="71"/>
      <c r="N33" s="71"/>
      <c r="O33" s="71"/>
      <c r="P33" s="71"/>
      <c r="Q33" s="163"/>
    </row>
    <row r="34" spans="2:17" ht="12" x14ac:dyDescent="0.2">
      <c r="B34" s="69"/>
      <c r="C34" s="190"/>
      <c r="D34" s="125" t="s">
        <v>754</v>
      </c>
      <c r="E34" s="148" t="str">
        <f>IFERROR(VLOOKUP(D34,BD!$B:$D,2,FALSE),"")</f>
        <v>SMCC</v>
      </c>
      <c r="F34" s="165">
        <f>IFERROR(VLOOKUP(D34,BD!$B:$D,3,FALSE),"")</f>
        <v>39567</v>
      </c>
      <c r="G34" s="149">
        <f>IF(COUNT(I34:Q34)&gt;=5,SUM(LARGE(I34:Q34,{1,2,3,4,5})),IF(COUNT(I34:Q34)=4,SUM(LARGE(I34:Q34,{1,2,3,4})),IF(COUNT(I34:Q34)=3,SUM(LARGE(I34:Q34,{1,2,3})),IF(COUNT(I34:Q34)=2,SUM(LARGE(I34:Q34,{1,2})),IF(COUNT(I34:Q34)=1,SUM(LARGE(I34:Q34,{1})),0)))))</f>
        <v>640</v>
      </c>
      <c r="H34" s="150">
        <f t="shared" si="0"/>
        <v>1</v>
      </c>
      <c r="I34" s="71"/>
      <c r="J34" s="71"/>
      <c r="K34" s="71"/>
      <c r="L34" s="71"/>
      <c r="M34" s="71"/>
      <c r="N34" s="71"/>
      <c r="O34" s="71">
        <v>640</v>
      </c>
      <c r="P34" s="71"/>
      <c r="Q34" s="163"/>
    </row>
    <row r="35" spans="2:17" ht="12" x14ac:dyDescent="0.2">
      <c r="B35" s="69"/>
      <c r="C35" s="190"/>
      <c r="D35" s="125" t="s">
        <v>823</v>
      </c>
      <c r="E35" s="148" t="str">
        <f>IFERROR(VLOOKUP(D35,BD!$B:$D,2,FALSE),"")</f>
        <v>ASSVP</v>
      </c>
      <c r="F35" s="165">
        <f>IFERROR(VLOOKUP(D35,BD!$B:$D,3,FALSE),"")</f>
        <v>39417</v>
      </c>
      <c r="G35" s="149">
        <f>IF(COUNT(I35:Q35)&gt;=5,SUM(LARGE(I35:Q35,{1,2,3,4,5})),IF(COUNT(I35:Q35)=4,SUM(LARGE(I35:Q35,{1,2,3,4})),IF(COUNT(I35:Q35)=3,SUM(LARGE(I35:Q35,{1,2,3})),IF(COUNT(I35:Q35)=2,SUM(LARGE(I35:Q35,{1,2})),IF(COUNT(I35:Q35)=1,SUM(LARGE(I35:Q35,{1})),0)))))</f>
        <v>640</v>
      </c>
      <c r="H35" s="150">
        <f t="shared" si="0"/>
        <v>1</v>
      </c>
      <c r="I35" s="71"/>
      <c r="J35" s="71"/>
      <c r="K35" s="71"/>
      <c r="L35" s="71">
        <v>640</v>
      </c>
      <c r="M35" s="71"/>
      <c r="N35" s="71"/>
      <c r="O35" s="71"/>
      <c r="P35" s="71"/>
      <c r="Q35" s="163"/>
    </row>
    <row r="36" spans="2:17" ht="12" x14ac:dyDescent="0.2">
      <c r="B36" s="69"/>
      <c r="C36" s="190"/>
      <c r="D36" s="125" t="s">
        <v>845</v>
      </c>
      <c r="E36" s="148" t="str">
        <f>IFERROR(VLOOKUP(D36,BD!$B:$D,2,FALSE),"")</f>
        <v>ASERP</v>
      </c>
      <c r="F36" s="165">
        <f>IFERROR(VLOOKUP(D36,BD!$B:$D,3,FALSE),"")</f>
        <v>0</v>
      </c>
      <c r="G36" s="149">
        <f>IF(COUNT(I36:Q36)&gt;=5,SUM(LARGE(I36:Q36,{1,2,3,4,5})),IF(COUNT(I36:Q36)=4,SUM(LARGE(I36:Q36,{1,2,3,4})),IF(COUNT(I36:Q36)=3,SUM(LARGE(I36:Q36,{1,2,3})),IF(COUNT(I36:Q36)=2,SUM(LARGE(I36:Q36,{1,2})),IF(COUNT(I36:Q36)=1,SUM(LARGE(I36:Q36,{1})),0)))))</f>
        <v>640</v>
      </c>
      <c r="H36" s="150">
        <f t="shared" si="0"/>
        <v>1</v>
      </c>
      <c r="I36" s="71"/>
      <c r="J36" s="71"/>
      <c r="K36" s="71"/>
      <c r="L36" s="71"/>
      <c r="M36" s="71"/>
      <c r="N36" s="71"/>
      <c r="O36" s="71">
        <v>640</v>
      </c>
      <c r="P36" s="71"/>
      <c r="Q36" s="163"/>
    </row>
    <row r="37" spans="2:17" ht="12" x14ac:dyDescent="0.2">
      <c r="B37" s="69"/>
      <c r="C37" s="190"/>
      <c r="D37" s="125" t="s">
        <v>819</v>
      </c>
      <c r="E37" s="148" t="str">
        <f>IFERROR(VLOOKUP(D37,BD!$B:$D,2,FALSE),"")</f>
        <v>ASSVP</v>
      </c>
      <c r="F37" s="165">
        <f>IFERROR(VLOOKUP(D37,BD!$B:$D,3,FALSE),"")</f>
        <v>40102</v>
      </c>
      <c r="G37" s="149">
        <f>IF(COUNT(I37:Q37)&gt;=5,SUM(LARGE(I37:Q37,{1,2,3,4,5})),IF(COUNT(I37:Q37)=4,SUM(LARGE(I37:Q37,{1,2,3,4})),IF(COUNT(I37:Q37)=3,SUM(LARGE(I37:Q37,{1,2,3})),IF(COUNT(I37:Q37)=2,SUM(LARGE(I37:Q37,{1,2})),IF(COUNT(I37:Q37)=1,SUM(LARGE(I37:Q37,{1})),0)))))</f>
        <v>640</v>
      </c>
      <c r="H37" s="150">
        <f t="shared" si="0"/>
        <v>1</v>
      </c>
      <c r="I37" s="71"/>
      <c r="J37" s="71"/>
      <c r="K37" s="71"/>
      <c r="L37" s="71"/>
      <c r="M37" s="71"/>
      <c r="N37" s="71"/>
      <c r="O37" s="71">
        <v>640</v>
      </c>
      <c r="P37" s="71"/>
      <c r="Q37" s="163"/>
    </row>
    <row r="38" spans="2:17" ht="12" x14ac:dyDescent="0.2">
      <c r="B38" s="69"/>
      <c r="C38" s="190"/>
      <c r="D38" s="125" t="s">
        <v>692</v>
      </c>
      <c r="E38" s="148" t="str">
        <f>IFERROR(VLOOKUP(D38,BD!$B:$D,2,FALSE),"")</f>
        <v>SMCC</v>
      </c>
      <c r="F38" s="165">
        <f>IFERROR(VLOOKUP(D38,BD!$B:$D,3,FALSE),"")</f>
        <v>0</v>
      </c>
      <c r="G38" s="149">
        <f>IF(COUNT(I38:Q38)&gt;=5,SUM(LARGE(I38:Q38,{1,2,3,4,5})),IF(COUNT(I38:Q38)=4,SUM(LARGE(I38:Q38,{1,2,3,4})),IF(COUNT(I38:Q38)=3,SUM(LARGE(I38:Q38,{1,2,3})),IF(COUNT(I38:Q38)=2,SUM(LARGE(I38:Q38,{1,2})),IF(COUNT(I38:Q38)=1,SUM(LARGE(I38:Q38,{1})),0)))))</f>
        <v>640</v>
      </c>
      <c r="H38" s="150">
        <f t="shared" si="0"/>
        <v>1</v>
      </c>
      <c r="I38" s="71"/>
      <c r="J38" s="71"/>
      <c r="K38" s="71"/>
      <c r="L38" s="71"/>
      <c r="M38" s="71">
        <v>640</v>
      </c>
      <c r="N38" s="71"/>
      <c r="O38" s="71"/>
      <c r="P38" s="71"/>
      <c r="Q38" s="163"/>
    </row>
    <row r="39" spans="2:17" ht="12" x14ac:dyDescent="0.2">
      <c r="B39" s="69"/>
      <c r="C39" s="190">
        <v>30</v>
      </c>
      <c r="D39" s="125" t="s">
        <v>695</v>
      </c>
      <c r="E39" s="243" t="s">
        <v>354</v>
      </c>
      <c r="F39" s="165">
        <f>IFERROR(VLOOKUP(D39,BD!$B:$D,3,FALSE),"")</f>
        <v>0</v>
      </c>
      <c r="G39" s="149">
        <f>IF(COUNT(I39:Q39)&gt;=5,SUM(LARGE(I39:Q39,{1,2,3,4,5})),IF(COUNT(I39:Q39)=4,SUM(LARGE(I39:Q39,{1,2,3,4})),IF(COUNT(I39:Q39)=3,SUM(LARGE(I39:Q39,{1,2,3})),IF(COUNT(I39:Q39)=2,SUM(LARGE(I39:Q39,{1,2})),IF(COUNT(I39:Q39)=1,SUM(LARGE(I39:Q39,{1})),0)))))</f>
        <v>560</v>
      </c>
      <c r="H39" s="150">
        <f t="shared" si="0"/>
        <v>1</v>
      </c>
      <c r="I39" s="71"/>
      <c r="J39" s="71"/>
      <c r="K39" s="71"/>
      <c r="L39" s="71"/>
      <c r="M39" s="71"/>
      <c r="N39" s="71">
        <v>560</v>
      </c>
      <c r="O39" s="71"/>
      <c r="P39" s="71"/>
      <c r="Q39" s="163"/>
    </row>
    <row r="40" spans="2:17" ht="12" x14ac:dyDescent="0.2">
      <c r="B40" s="69"/>
      <c r="C40" s="190"/>
      <c r="D40" s="125" t="s">
        <v>874</v>
      </c>
      <c r="E40" s="148" t="str">
        <f>IFERROR(VLOOKUP(D40,BD!$B:$D,2,FALSE),"")</f>
        <v>PIAMARTA</v>
      </c>
      <c r="F40" s="165">
        <f>IFERROR(VLOOKUP(D40,BD!$B:$D,3,FALSE),"")</f>
        <v>0</v>
      </c>
      <c r="G40" s="149">
        <f>IF(COUNT(I40:Q40)&gt;=5,SUM(LARGE(I40:Q40,{1,2,3,4,5})),IF(COUNT(I40:Q40)=4,SUM(LARGE(I40:Q40,{1,2,3,4})),IF(COUNT(I40:Q40)=3,SUM(LARGE(I40:Q40,{1,2,3})),IF(COUNT(I40:Q40)=2,SUM(LARGE(I40:Q40,{1,2})),IF(COUNT(I40:Q40)=1,SUM(LARGE(I40:Q40,{1})),0)))))</f>
        <v>560</v>
      </c>
      <c r="H40" s="150">
        <f t="shared" si="0"/>
        <v>1</v>
      </c>
      <c r="I40" s="71"/>
      <c r="J40" s="71"/>
      <c r="K40" s="71"/>
      <c r="L40" s="71"/>
      <c r="M40" s="71"/>
      <c r="N40" s="71"/>
      <c r="O40" s="71"/>
      <c r="P40" s="71">
        <v>560</v>
      </c>
      <c r="Q40" s="163"/>
    </row>
    <row r="41" spans="2:17" ht="12" x14ac:dyDescent="0.2">
      <c r="B41" s="69"/>
      <c r="C41" s="190">
        <v>32</v>
      </c>
      <c r="D41" s="125" t="s">
        <v>710</v>
      </c>
      <c r="E41" s="148" t="str">
        <f>IFERROR(VLOOKUP(D41,BD!$B:$D,2,FALSE),"")</f>
        <v>CC</v>
      </c>
      <c r="F41" s="165">
        <f>IFERROR(VLOOKUP(D41,BD!$B:$D,3,FALSE),"")</f>
        <v>0</v>
      </c>
      <c r="G41" s="149">
        <f>IF(COUNT(I41:Q41)&gt;=5,SUM(LARGE(I41:Q41,{1,2,3,4,5})),IF(COUNT(I41:Q41)=4,SUM(LARGE(I41:Q41,{1,2,3,4})),IF(COUNT(I41:Q41)=3,SUM(LARGE(I41:Q41,{1,2,3})),IF(COUNT(I41:Q41)=2,SUM(LARGE(I41:Q41,{1,2})),IF(COUNT(I41:Q41)=1,SUM(LARGE(I41:Q41,{1})),0)))))</f>
        <v>320</v>
      </c>
      <c r="H41" s="150">
        <f t="shared" si="0"/>
        <v>1</v>
      </c>
      <c r="I41" s="71"/>
      <c r="J41" s="71"/>
      <c r="K41" s="71"/>
      <c r="L41" s="71"/>
      <c r="M41" s="71"/>
      <c r="N41" s="71">
        <v>320</v>
      </c>
      <c r="O41" s="71"/>
      <c r="P41" s="71"/>
      <c r="Q41" s="163"/>
    </row>
    <row r="42" spans="2:17" ht="12" x14ac:dyDescent="0.2">
      <c r="B42" s="69"/>
      <c r="C42" s="190"/>
      <c r="D42" s="125" t="s">
        <v>578</v>
      </c>
      <c r="E42" s="148" t="str">
        <f>IFERROR(VLOOKUP(D42,BD!$B:$D,2,FALSE),"")</f>
        <v>ZARDO</v>
      </c>
      <c r="F42" s="165">
        <f>IFERROR(VLOOKUP(D42,BD!$B:$D,3,FALSE),"")</f>
        <v>0</v>
      </c>
      <c r="G42" s="149">
        <f>IF(COUNT(I42:Q42)&gt;=5,SUM(LARGE(I42:Q42,{1,2,3,4,5})),IF(COUNT(I42:Q42)=4,SUM(LARGE(I42:Q42,{1,2,3,4})),IF(COUNT(I42:Q42)=3,SUM(LARGE(I42:Q42,{1,2,3})),IF(COUNT(I42:Q42)=2,SUM(LARGE(I42:Q42,{1,2})),IF(COUNT(I42:Q42)=1,SUM(LARGE(I42:Q42,{1})),0)))))</f>
        <v>320</v>
      </c>
      <c r="H42" s="150">
        <f t="shared" si="0"/>
        <v>1</v>
      </c>
      <c r="I42" s="71"/>
      <c r="J42" s="71"/>
      <c r="K42" s="71">
        <v>320</v>
      </c>
      <c r="L42" s="71"/>
      <c r="M42" s="71"/>
      <c r="N42" s="71"/>
      <c r="O42" s="71"/>
      <c r="P42" s="71"/>
      <c r="Q42" s="163"/>
    </row>
    <row r="43" spans="2:17" ht="12" x14ac:dyDescent="0.2">
      <c r="B43" s="69"/>
      <c r="C43" s="190"/>
      <c r="D43" s="125" t="s">
        <v>875</v>
      </c>
      <c r="E43" s="148" t="str">
        <f>IFERROR(VLOOKUP(D43,BD!$B:$D,2,FALSE),"")</f>
        <v>PIAMARTA</v>
      </c>
      <c r="F43" s="165">
        <f>IFERROR(VLOOKUP(D43,BD!$B:$D,3,FALSE),"")</f>
        <v>0</v>
      </c>
      <c r="G43" s="149">
        <f>IF(COUNT(I43:Q43)&gt;=5,SUM(LARGE(I43:Q43,{1,2,3,4,5})),IF(COUNT(I43:Q43)=4,SUM(LARGE(I43:Q43,{1,2,3,4})),IF(COUNT(I43:Q43)=3,SUM(LARGE(I43:Q43,{1,2,3})),IF(COUNT(I43:Q43)=2,SUM(LARGE(I43:Q43,{1,2})),IF(COUNT(I43:Q43)=1,SUM(LARGE(I43:Q43,{1})),0)))))</f>
        <v>320</v>
      </c>
      <c r="H43" s="150">
        <f t="shared" si="0"/>
        <v>1</v>
      </c>
      <c r="I43" s="71"/>
      <c r="J43" s="71"/>
      <c r="K43" s="71"/>
      <c r="L43" s="71"/>
      <c r="M43" s="71"/>
      <c r="N43" s="71"/>
      <c r="O43" s="71"/>
      <c r="P43" s="71">
        <v>320</v>
      </c>
      <c r="Q43" s="163"/>
    </row>
    <row r="44" spans="2:17" ht="12" x14ac:dyDescent="0.2">
      <c r="B44" s="69"/>
      <c r="C44" s="190"/>
      <c r="D44" s="125" t="s">
        <v>876</v>
      </c>
      <c r="E44" s="148" t="str">
        <f>IFERROR(VLOOKUP(D44,BD!$B:$D,2,FALSE),"")</f>
        <v>AVULSO</v>
      </c>
      <c r="F44" s="165">
        <f>IFERROR(VLOOKUP(D44,BD!$B:$D,3,FALSE),"")</f>
        <v>0</v>
      </c>
      <c r="G44" s="149">
        <f>IF(COUNT(I44:Q44)&gt;=5,SUM(LARGE(I44:Q44,{1,2,3,4,5})),IF(COUNT(I44:Q44)=4,SUM(LARGE(I44:Q44,{1,2,3,4})),IF(COUNT(I44:Q44)=3,SUM(LARGE(I44:Q44,{1,2,3})),IF(COUNT(I44:Q44)=2,SUM(LARGE(I44:Q44,{1,2})),IF(COUNT(I44:Q44)=1,SUM(LARGE(I44:Q44,{1})),0)))))</f>
        <v>320</v>
      </c>
      <c r="H44" s="150">
        <f t="shared" si="0"/>
        <v>1</v>
      </c>
      <c r="I44" s="71"/>
      <c r="J44" s="71"/>
      <c r="K44" s="71"/>
      <c r="L44" s="71"/>
      <c r="M44" s="71"/>
      <c r="N44" s="71"/>
      <c r="O44" s="71"/>
      <c r="P44" s="71">
        <v>320</v>
      </c>
      <c r="Q44" s="163"/>
    </row>
    <row r="45" spans="2:17" ht="12" x14ac:dyDescent="0.2">
      <c r="B45" s="69"/>
      <c r="C45" s="190"/>
      <c r="D45" s="125" t="s">
        <v>873</v>
      </c>
      <c r="E45" s="148" t="str">
        <f>IFERROR(VLOOKUP(D45,BD!$B:$D,2,FALSE),"")</f>
        <v>ASSVP</v>
      </c>
      <c r="F45" s="165">
        <f>IFERROR(VLOOKUP(D45,BD!$B:$D,3,FALSE),"")</f>
        <v>0</v>
      </c>
      <c r="G45" s="149">
        <f>IF(COUNT(I45:Q45)&gt;=5,SUM(LARGE(I45:Q45,{1,2,3,4,5})),IF(COUNT(I45:Q45)=4,SUM(LARGE(I45:Q45,{1,2,3,4})),IF(COUNT(I45:Q45)=3,SUM(LARGE(I45:Q45,{1,2,3})),IF(COUNT(I45:Q45)=2,SUM(LARGE(I45:Q45,{1,2})),IF(COUNT(I45:Q45)=1,SUM(LARGE(I45:Q45,{1})),0)))))</f>
        <v>320</v>
      </c>
      <c r="H45" s="150">
        <f t="shared" si="0"/>
        <v>1</v>
      </c>
      <c r="I45" s="71"/>
      <c r="J45" s="71"/>
      <c r="K45" s="71"/>
      <c r="L45" s="71"/>
      <c r="M45" s="71"/>
      <c r="N45" s="71"/>
      <c r="O45" s="71"/>
      <c r="P45" s="71">
        <v>320</v>
      </c>
      <c r="Q45" s="163"/>
    </row>
    <row r="46" spans="2:17" ht="12" x14ac:dyDescent="0.2">
      <c r="B46" s="69"/>
      <c r="C46" s="190"/>
      <c r="D46" s="125" t="s">
        <v>877</v>
      </c>
      <c r="E46" s="148" t="str">
        <f>IFERROR(VLOOKUP(D46,BD!$B:$D,2,FALSE),"")</f>
        <v>PIAMARTA</v>
      </c>
      <c r="F46" s="165">
        <f>IFERROR(VLOOKUP(D46,BD!$B:$D,3,FALSE),"")</f>
        <v>0</v>
      </c>
      <c r="G46" s="149">
        <f>IF(COUNT(I46:Q46)&gt;=5,SUM(LARGE(I46:Q46,{1,2,3,4,5})),IF(COUNT(I46:Q46)=4,SUM(LARGE(I46:Q46,{1,2,3,4})),IF(COUNT(I46:Q46)=3,SUM(LARGE(I46:Q46,{1,2,3})),IF(COUNT(I46:Q46)=2,SUM(LARGE(I46:Q46,{1,2})),IF(COUNT(I46:Q46)=1,SUM(LARGE(I46:Q46,{1})),0)))))</f>
        <v>320</v>
      </c>
      <c r="H46" s="150">
        <f t="shared" si="0"/>
        <v>1</v>
      </c>
      <c r="I46" s="71"/>
      <c r="J46" s="71"/>
      <c r="K46" s="71"/>
      <c r="L46" s="71"/>
      <c r="M46" s="71"/>
      <c r="N46" s="71"/>
      <c r="O46" s="71"/>
      <c r="P46" s="71">
        <v>320</v>
      </c>
      <c r="Q46" s="163"/>
    </row>
    <row r="47" spans="2:17" ht="12" x14ac:dyDescent="0.2">
      <c r="B47" s="69"/>
      <c r="C47" s="171"/>
      <c r="D47" s="125"/>
      <c r="E47" s="148" t="str">
        <f>IFERROR(VLOOKUP(D47,BD!$B:$D,2,FALSE),"")</f>
        <v/>
      </c>
      <c r="F47" s="165" t="str">
        <f>IFERROR(VLOOKUP(D47,BD!$B:$D,3,FALSE),"")</f>
        <v/>
      </c>
      <c r="G47" s="149">
        <f>IF(COUNT(I47:Q47)&gt;=5,SUM(LARGE(I47:Q47,{1,2,3,4,5})),IF(COUNT(I47:Q47)=4,SUM(LARGE(I47:Q47,{1,2,3,4})),IF(COUNT(I47:Q47)=3,SUM(LARGE(I47:Q47,{1,2,3})),IF(COUNT(I47:Q47)=2,SUM(LARGE(I47:Q47,{1,2})),IF(COUNT(I47:Q47)=1,SUM(LARGE(I47:Q47,{1})),0)))))</f>
        <v>0</v>
      </c>
      <c r="H47" s="150">
        <f t="shared" ref="H47:H69" si="1">COUNT(I47:Q47)-COUNTIF(I47:Q47,"=0")</f>
        <v>0</v>
      </c>
      <c r="I47" s="71"/>
      <c r="J47" s="71"/>
      <c r="K47" s="71"/>
      <c r="L47" s="71"/>
      <c r="M47" s="71"/>
      <c r="N47" s="71"/>
      <c r="O47" s="71"/>
      <c r="P47" s="71"/>
      <c r="Q47" s="163"/>
    </row>
    <row r="48" spans="2:17" ht="12" x14ac:dyDescent="0.2">
      <c r="B48" s="69"/>
      <c r="C48" s="171"/>
      <c r="D48" s="125"/>
      <c r="E48" s="148" t="str">
        <f>IFERROR(VLOOKUP(D48,BD!$B:$D,2,FALSE),"")</f>
        <v/>
      </c>
      <c r="F48" s="165" t="str">
        <f>IFERROR(VLOOKUP(D48,BD!$B:$D,3,FALSE),"")</f>
        <v/>
      </c>
      <c r="G48" s="149">
        <f>IF(COUNT(I48:Q48)&gt;=5,SUM(LARGE(I48:Q48,{1,2,3,4,5})),IF(COUNT(I48:Q48)=4,SUM(LARGE(I48:Q48,{1,2,3,4})),IF(COUNT(I48:Q48)=3,SUM(LARGE(I48:Q48,{1,2,3})),IF(COUNT(I48:Q48)=2,SUM(LARGE(I48:Q48,{1,2})),IF(COUNT(I48:Q48)=1,SUM(LARGE(I48:Q48,{1})),0)))))</f>
        <v>0</v>
      </c>
      <c r="H48" s="150">
        <f t="shared" si="1"/>
        <v>0</v>
      </c>
      <c r="I48" s="71"/>
      <c r="J48" s="71"/>
      <c r="K48" s="71"/>
      <c r="L48" s="71"/>
      <c r="M48" s="71"/>
      <c r="N48" s="71"/>
      <c r="O48" s="71"/>
      <c r="P48" s="71"/>
      <c r="Q48" s="163"/>
    </row>
    <row r="49" spans="2:17" ht="12" x14ac:dyDescent="0.2">
      <c r="B49" s="69"/>
      <c r="C49" s="171"/>
      <c r="D49" s="125"/>
      <c r="E49" s="148" t="str">
        <f>IFERROR(VLOOKUP(D49,BD!$B:$D,2,FALSE),"")</f>
        <v/>
      </c>
      <c r="F49" s="165" t="str">
        <f>IFERROR(VLOOKUP(D49,BD!$B:$D,3,FALSE),"")</f>
        <v/>
      </c>
      <c r="G49" s="149">
        <f>IF(COUNT(I49:Q49)&gt;=5,SUM(LARGE(I49:Q49,{1,2,3,4,5})),IF(COUNT(I49:Q49)=4,SUM(LARGE(I49:Q49,{1,2,3,4})),IF(COUNT(I49:Q49)=3,SUM(LARGE(I49:Q49,{1,2,3})),IF(COUNT(I49:Q49)=2,SUM(LARGE(I49:Q49,{1,2})),IF(COUNT(I49:Q49)=1,SUM(LARGE(I49:Q49,{1})),0)))))</f>
        <v>0</v>
      </c>
      <c r="H49" s="150">
        <f t="shared" si="1"/>
        <v>0</v>
      </c>
      <c r="I49" s="71"/>
      <c r="J49" s="71"/>
      <c r="K49" s="71"/>
      <c r="L49" s="71"/>
      <c r="M49" s="71"/>
      <c r="N49" s="71"/>
      <c r="O49" s="71"/>
      <c r="P49" s="71"/>
      <c r="Q49" s="163"/>
    </row>
    <row r="50" spans="2:17" ht="12" x14ac:dyDescent="0.2">
      <c r="B50" s="69"/>
      <c r="C50" s="171"/>
      <c r="D50" s="125"/>
      <c r="E50" s="148" t="str">
        <f>IFERROR(VLOOKUP(D50,BD!$B:$D,2,FALSE),"")</f>
        <v/>
      </c>
      <c r="F50" s="165" t="str">
        <f>IFERROR(VLOOKUP(D50,BD!$B:$D,3,FALSE),"")</f>
        <v/>
      </c>
      <c r="G50" s="149">
        <f>IF(COUNT(I50:Q50)&gt;=5,SUM(LARGE(I50:Q50,{1,2,3,4,5})),IF(COUNT(I50:Q50)=4,SUM(LARGE(I50:Q50,{1,2,3,4})),IF(COUNT(I50:Q50)=3,SUM(LARGE(I50:Q50,{1,2,3})),IF(COUNT(I50:Q50)=2,SUM(LARGE(I50:Q50,{1,2})),IF(COUNT(I50:Q50)=1,SUM(LARGE(I50:Q50,{1})),0)))))</f>
        <v>0</v>
      </c>
      <c r="H50" s="150">
        <f t="shared" si="1"/>
        <v>0</v>
      </c>
      <c r="I50" s="71"/>
      <c r="J50" s="71"/>
      <c r="K50" s="71"/>
      <c r="L50" s="71"/>
      <c r="M50" s="71"/>
      <c r="N50" s="71"/>
      <c r="O50" s="71"/>
      <c r="P50" s="71"/>
      <c r="Q50" s="163"/>
    </row>
    <row r="51" spans="2:17" ht="12" x14ac:dyDescent="0.2">
      <c r="B51" s="69"/>
      <c r="C51" s="171"/>
      <c r="D51" s="125"/>
      <c r="E51" s="148" t="str">
        <f>IFERROR(VLOOKUP(D51,BD!$B:$D,2,FALSE),"")</f>
        <v/>
      </c>
      <c r="F51" s="165" t="str">
        <f>IFERROR(VLOOKUP(D51,BD!$B:$D,3,FALSE),"")</f>
        <v/>
      </c>
      <c r="G51" s="149">
        <f>IF(COUNT(I51:Q51)&gt;=5,SUM(LARGE(I51:Q51,{1,2,3,4,5})),IF(COUNT(I51:Q51)=4,SUM(LARGE(I51:Q51,{1,2,3,4})),IF(COUNT(I51:Q51)=3,SUM(LARGE(I51:Q51,{1,2,3})),IF(COUNT(I51:Q51)=2,SUM(LARGE(I51:Q51,{1,2})),IF(COUNT(I51:Q51)=1,SUM(LARGE(I51:Q51,{1})),0)))))</f>
        <v>0</v>
      </c>
      <c r="H51" s="150">
        <f t="shared" si="1"/>
        <v>0</v>
      </c>
      <c r="I51" s="71"/>
      <c r="J51" s="71"/>
      <c r="K51" s="71"/>
      <c r="L51" s="71"/>
      <c r="M51" s="71"/>
      <c r="N51" s="71"/>
      <c r="O51" s="71"/>
      <c r="P51" s="71"/>
      <c r="Q51" s="163"/>
    </row>
    <row r="52" spans="2:17" ht="12" x14ac:dyDescent="0.2">
      <c r="B52" s="69"/>
      <c r="C52" s="171"/>
      <c r="D52" s="125"/>
      <c r="E52" s="148" t="str">
        <f>IFERROR(VLOOKUP(D52,BD!$B:$D,2,FALSE),"")</f>
        <v/>
      </c>
      <c r="F52" s="165" t="str">
        <f>IFERROR(VLOOKUP(D52,BD!$B:$D,3,FALSE),"")</f>
        <v/>
      </c>
      <c r="G52" s="149">
        <f>IF(COUNT(I52:Q52)&gt;=5,SUM(LARGE(I52:Q52,{1,2,3,4,5})),IF(COUNT(I52:Q52)=4,SUM(LARGE(I52:Q52,{1,2,3,4})),IF(COUNT(I52:Q52)=3,SUM(LARGE(I52:Q52,{1,2,3})),IF(COUNT(I52:Q52)=2,SUM(LARGE(I52:Q52,{1,2})),IF(COUNT(I52:Q52)=1,SUM(LARGE(I52:Q52,{1})),0)))))</f>
        <v>0</v>
      </c>
      <c r="H52" s="150">
        <f t="shared" si="1"/>
        <v>0</v>
      </c>
      <c r="I52" s="71"/>
      <c r="J52" s="71"/>
      <c r="K52" s="71"/>
      <c r="L52" s="71"/>
      <c r="M52" s="71"/>
      <c r="N52" s="71"/>
      <c r="O52" s="71"/>
      <c r="P52" s="71"/>
      <c r="Q52" s="163"/>
    </row>
    <row r="53" spans="2:17" ht="12" x14ac:dyDescent="0.2">
      <c r="B53" s="69"/>
      <c r="C53" s="171"/>
      <c r="D53" s="125"/>
      <c r="E53" s="148" t="str">
        <f>IFERROR(VLOOKUP(D53,BD!$B:$D,2,FALSE),"")</f>
        <v/>
      </c>
      <c r="F53" s="165" t="str">
        <f>IFERROR(VLOOKUP(D53,BD!$B:$D,3,FALSE),"")</f>
        <v/>
      </c>
      <c r="G53" s="149">
        <f>IF(COUNT(I53:Q53)&gt;=5,SUM(LARGE(I53:Q53,{1,2,3,4,5})),IF(COUNT(I53:Q53)=4,SUM(LARGE(I53:Q53,{1,2,3,4})),IF(COUNT(I53:Q53)=3,SUM(LARGE(I53:Q53,{1,2,3})),IF(COUNT(I53:Q53)=2,SUM(LARGE(I53:Q53,{1,2})),IF(COUNT(I53:Q53)=1,SUM(LARGE(I53:Q53,{1})),0)))))</f>
        <v>0</v>
      </c>
      <c r="H53" s="150">
        <f t="shared" si="1"/>
        <v>0</v>
      </c>
      <c r="I53" s="71"/>
      <c r="J53" s="71"/>
      <c r="K53" s="71"/>
      <c r="L53" s="71"/>
      <c r="M53" s="71"/>
      <c r="N53" s="71"/>
      <c r="O53" s="71"/>
      <c r="P53" s="71"/>
      <c r="Q53" s="163"/>
    </row>
    <row r="54" spans="2:17" ht="12" x14ac:dyDescent="0.2">
      <c r="B54" s="69"/>
      <c r="C54" s="171"/>
      <c r="D54" s="125"/>
      <c r="E54" s="148" t="str">
        <f>IFERROR(VLOOKUP(D54,BD!$B:$D,2,FALSE),"")</f>
        <v/>
      </c>
      <c r="F54" s="165" t="str">
        <f>IFERROR(VLOOKUP(D54,BD!$B:$D,3,FALSE),"")</f>
        <v/>
      </c>
      <c r="G54" s="149">
        <f>IF(COUNT(I54:Q54)&gt;=5,SUM(LARGE(I54:Q54,{1,2,3,4,5})),IF(COUNT(I54:Q54)=4,SUM(LARGE(I54:Q54,{1,2,3,4})),IF(COUNT(I54:Q54)=3,SUM(LARGE(I54:Q54,{1,2,3})),IF(COUNT(I54:Q54)=2,SUM(LARGE(I54:Q54,{1,2})),IF(COUNT(I54:Q54)=1,SUM(LARGE(I54:Q54,{1})),0)))))</f>
        <v>0</v>
      </c>
      <c r="H54" s="150">
        <f t="shared" si="1"/>
        <v>0</v>
      </c>
      <c r="I54" s="71"/>
      <c r="J54" s="71"/>
      <c r="K54" s="71"/>
      <c r="L54" s="71"/>
      <c r="M54" s="71"/>
      <c r="N54" s="71"/>
      <c r="O54" s="71"/>
      <c r="P54" s="71"/>
      <c r="Q54" s="163"/>
    </row>
    <row r="55" spans="2:17" ht="12" x14ac:dyDescent="0.2">
      <c r="B55" s="69"/>
      <c r="C55" s="171"/>
      <c r="D55" s="125"/>
      <c r="E55" s="148" t="str">
        <f>IFERROR(VLOOKUP(D55,BD!$B:$D,2,FALSE),"")</f>
        <v/>
      </c>
      <c r="F55" s="165" t="str">
        <f>IFERROR(VLOOKUP(D55,BD!$B:$D,3,FALSE),"")</f>
        <v/>
      </c>
      <c r="G55" s="149">
        <f>IF(COUNT(I55:Q55)&gt;=5,SUM(LARGE(I55:Q55,{1,2,3,4,5})),IF(COUNT(I55:Q55)=4,SUM(LARGE(I55:Q55,{1,2,3,4})),IF(COUNT(I55:Q55)=3,SUM(LARGE(I55:Q55,{1,2,3})),IF(COUNT(I55:Q55)=2,SUM(LARGE(I55:Q55,{1,2})),IF(COUNT(I55:Q55)=1,SUM(LARGE(I55:Q55,{1})),0)))))</f>
        <v>0</v>
      </c>
      <c r="H55" s="150">
        <f t="shared" si="1"/>
        <v>0</v>
      </c>
      <c r="I55" s="71"/>
      <c r="J55" s="71"/>
      <c r="K55" s="71"/>
      <c r="L55" s="71"/>
      <c r="M55" s="71"/>
      <c r="N55" s="71"/>
      <c r="O55" s="71"/>
      <c r="P55" s="71"/>
      <c r="Q55" s="163"/>
    </row>
    <row r="56" spans="2:17" ht="12" x14ac:dyDescent="0.2">
      <c r="B56" s="69"/>
      <c r="C56" s="171"/>
      <c r="D56" s="125"/>
      <c r="E56" s="148" t="str">
        <f>IFERROR(VLOOKUP(D56,BD!$B:$D,2,FALSE),"")</f>
        <v/>
      </c>
      <c r="F56" s="165" t="str">
        <f>IFERROR(VLOOKUP(D56,BD!$B:$D,3,FALSE),"")</f>
        <v/>
      </c>
      <c r="G56" s="149">
        <f>IF(COUNT(I56:Q56)&gt;=5,SUM(LARGE(I56:Q56,{1,2,3,4,5})),IF(COUNT(I56:Q56)=4,SUM(LARGE(I56:Q56,{1,2,3,4})),IF(COUNT(I56:Q56)=3,SUM(LARGE(I56:Q56,{1,2,3})),IF(COUNT(I56:Q56)=2,SUM(LARGE(I56:Q56,{1,2})),IF(COUNT(I56:Q56)=1,SUM(LARGE(I56:Q56,{1})),0)))))</f>
        <v>0</v>
      </c>
      <c r="H56" s="150">
        <f t="shared" si="1"/>
        <v>0</v>
      </c>
      <c r="I56" s="71"/>
      <c r="J56" s="71"/>
      <c r="K56" s="71"/>
      <c r="L56" s="71"/>
      <c r="M56" s="71"/>
      <c r="N56" s="71"/>
      <c r="O56" s="71"/>
      <c r="P56" s="71"/>
      <c r="Q56" s="163"/>
    </row>
    <row r="57" spans="2:17" ht="12" x14ac:dyDescent="0.2">
      <c r="B57" s="69"/>
      <c r="C57" s="171"/>
      <c r="D57" s="125"/>
      <c r="E57" s="148" t="str">
        <f>IFERROR(VLOOKUP(D57,BD!$B:$D,2,FALSE),"")</f>
        <v/>
      </c>
      <c r="F57" s="165" t="str">
        <f>IFERROR(VLOOKUP(D57,BD!$B:$D,3,FALSE),"")</f>
        <v/>
      </c>
      <c r="G57" s="149">
        <f>IF(COUNT(I57:Q57)&gt;=5,SUM(LARGE(I57:Q57,{1,2,3,4,5})),IF(COUNT(I57:Q57)=4,SUM(LARGE(I57:Q57,{1,2,3,4})),IF(COUNT(I57:Q57)=3,SUM(LARGE(I57:Q57,{1,2,3})),IF(COUNT(I57:Q57)=2,SUM(LARGE(I57:Q57,{1,2})),IF(COUNT(I57:Q57)=1,SUM(LARGE(I57:Q57,{1})),0)))))</f>
        <v>0</v>
      </c>
      <c r="H57" s="150">
        <f t="shared" si="1"/>
        <v>0</v>
      </c>
      <c r="I57" s="71"/>
      <c r="J57" s="71"/>
      <c r="K57" s="71"/>
      <c r="L57" s="71"/>
      <c r="M57" s="71"/>
      <c r="N57" s="71"/>
      <c r="O57" s="71"/>
      <c r="P57" s="71"/>
      <c r="Q57" s="163"/>
    </row>
    <row r="58" spans="2:17" ht="12" x14ac:dyDescent="0.2">
      <c r="B58" s="69"/>
      <c r="C58" s="171"/>
      <c r="D58" s="125"/>
      <c r="E58" s="148" t="str">
        <f>IFERROR(VLOOKUP(D58,BD!$B:$D,2,FALSE),"")</f>
        <v/>
      </c>
      <c r="F58" s="165" t="str">
        <f>IFERROR(VLOOKUP(D58,BD!$B:$D,3,FALSE),"")</f>
        <v/>
      </c>
      <c r="G58" s="149">
        <f>IF(COUNT(I58:Q58)&gt;=5,SUM(LARGE(I58:Q58,{1,2,3,4,5})),IF(COUNT(I58:Q58)=4,SUM(LARGE(I58:Q58,{1,2,3,4})),IF(COUNT(I58:Q58)=3,SUM(LARGE(I58:Q58,{1,2,3})),IF(COUNT(I58:Q58)=2,SUM(LARGE(I58:Q58,{1,2})),IF(COUNT(I58:Q58)=1,SUM(LARGE(I58:Q58,{1})),0)))))</f>
        <v>0</v>
      </c>
      <c r="H58" s="150">
        <f t="shared" si="1"/>
        <v>0</v>
      </c>
      <c r="I58" s="71"/>
      <c r="J58" s="71"/>
      <c r="K58" s="71"/>
      <c r="L58" s="71"/>
      <c r="M58" s="71"/>
      <c r="N58" s="71"/>
      <c r="O58" s="71"/>
      <c r="P58" s="71"/>
      <c r="Q58" s="163"/>
    </row>
    <row r="59" spans="2:17" ht="12" x14ac:dyDescent="0.2">
      <c r="B59" s="69"/>
      <c r="C59" s="171"/>
      <c r="D59" s="125"/>
      <c r="E59" s="148" t="str">
        <f>IFERROR(VLOOKUP(D59,BD!$B:$D,2,FALSE),"")</f>
        <v/>
      </c>
      <c r="F59" s="165" t="str">
        <f>IFERROR(VLOOKUP(D59,BD!$B:$D,3,FALSE),"")</f>
        <v/>
      </c>
      <c r="G59" s="149">
        <f>IF(COUNT(I59:Q59)&gt;=5,SUM(LARGE(I59:Q59,{1,2,3,4,5})),IF(COUNT(I59:Q59)=4,SUM(LARGE(I59:Q59,{1,2,3,4})),IF(COUNT(I59:Q59)=3,SUM(LARGE(I59:Q59,{1,2,3})),IF(COUNT(I59:Q59)=2,SUM(LARGE(I59:Q59,{1,2})),IF(COUNT(I59:Q59)=1,SUM(LARGE(I59:Q59,{1})),0)))))</f>
        <v>0</v>
      </c>
      <c r="H59" s="150">
        <f t="shared" si="1"/>
        <v>0</v>
      </c>
      <c r="I59" s="71"/>
      <c r="J59" s="71"/>
      <c r="K59" s="71"/>
      <c r="L59" s="71"/>
      <c r="M59" s="71"/>
      <c r="N59" s="71"/>
      <c r="O59" s="71"/>
      <c r="P59" s="71"/>
      <c r="Q59" s="163"/>
    </row>
    <row r="60" spans="2:17" ht="12" x14ac:dyDescent="0.2">
      <c r="B60" s="69"/>
      <c r="C60" s="171"/>
      <c r="D60" s="125"/>
      <c r="E60" s="148" t="str">
        <f>IFERROR(VLOOKUP(D60,BD!$B:$D,2,FALSE),"")</f>
        <v/>
      </c>
      <c r="F60" s="165" t="str">
        <f>IFERROR(VLOOKUP(D60,BD!$B:$D,3,FALSE),"")</f>
        <v/>
      </c>
      <c r="G60" s="149">
        <f>IF(COUNT(I60:Q60)&gt;=5,SUM(LARGE(I60:Q60,{1,2,3,4,5})),IF(COUNT(I60:Q60)=4,SUM(LARGE(I60:Q60,{1,2,3,4})),IF(COUNT(I60:Q60)=3,SUM(LARGE(I60:Q60,{1,2,3})),IF(COUNT(I60:Q60)=2,SUM(LARGE(I60:Q60,{1,2})),IF(COUNT(I60:Q60)=1,SUM(LARGE(I60:Q60,{1})),0)))))</f>
        <v>0</v>
      </c>
      <c r="H60" s="150">
        <f t="shared" si="1"/>
        <v>0</v>
      </c>
      <c r="I60" s="71"/>
      <c r="J60" s="71"/>
      <c r="K60" s="71"/>
      <c r="L60" s="71"/>
      <c r="M60" s="71"/>
      <c r="N60" s="71"/>
      <c r="O60" s="71"/>
      <c r="P60" s="71"/>
      <c r="Q60" s="163"/>
    </row>
    <row r="61" spans="2:17" ht="12" x14ac:dyDescent="0.2">
      <c r="B61" s="69"/>
      <c r="C61" s="171"/>
      <c r="D61" s="125"/>
      <c r="E61" s="148" t="str">
        <f>IFERROR(VLOOKUP(D61,BD!$B:$D,2,FALSE),"")</f>
        <v/>
      </c>
      <c r="F61" s="165" t="str">
        <f>IFERROR(VLOOKUP(D61,BD!$B:$D,3,FALSE),"")</f>
        <v/>
      </c>
      <c r="G61" s="149">
        <f>IF(COUNT(I61:Q61)&gt;=5,SUM(LARGE(I61:Q61,{1,2,3,4,5})),IF(COUNT(I61:Q61)=4,SUM(LARGE(I61:Q61,{1,2,3,4})),IF(COUNT(I61:Q61)=3,SUM(LARGE(I61:Q61,{1,2,3})),IF(COUNT(I61:Q61)=2,SUM(LARGE(I61:Q61,{1,2})),IF(COUNT(I61:Q61)=1,SUM(LARGE(I61:Q61,{1})),0)))))</f>
        <v>0</v>
      </c>
      <c r="H61" s="150">
        <f t="shared" si="1"/>
        <v>0</v>
      </c>
      <c r="I61" s="71"/>
      <c r="J61" s="71"/>
      <c r="K61" s="71"/>
      <c r="L61" s="71"/>
      <c r="M61" s="71"/>
      <c r="N61" s="71"/>
      <c r="O61" s="71"/>
      <c r="P61" s="71"/>
      <c r="Q61" s="163"/>
    </row>
    <row r="62" spans="2:17" ht="12" x14ac:dyDescent="0.2">
      <c r="B62" s="69"/>
      <c r="C62" s="171"/>
      <c r="D62" s="125"/>
      <c r="E62" s="148" t="str">
        <f>IFERROR(VLOOKUP(D62,BD!$B:$D,2,FALSE),"")</f>
        <v/>
      </c>
      <c r="F62" s="165" t="str">
        <f>IFERROR(VLOOKUP(D62,BD!$B:$D,3,FALSE),"")</f>
        <v/>
      </c>
      <c r="G62" s="149">
        <f>IF(COUNT(I62:Q62)&gt;=5,SUM(LARGE(I62:Q62,{1,2,3,4,5})),IF(COUNT(I62:Q62)=4,SUM(LARGE(I62:Q62,{1,2,3,4})),IF(COUNT(I62:Q62)=3,SUM(LARGE(I62:Q62,{1,2,3})),IF(COUNT(I62:Q62)=2,SUM(LARGE(I62:Q62,{1,2})),IF(COUNT(I62:Q62)=1,SUM(LARGE(I62:Q62,{1})),0)))))</f>
        <v>0</v>
      </c>
      <c r="H62" s="150">
        <f t="shared" si="1"/>
        <v>0</v>
      </c>
      <c r="I62" s="71"/>
      <c r="J62" s="71"/>
      <c r="K62" s="71"/>
      <c r="L62" s="71"/>
      <c r="M62" s="71"/>
      <c r="N62" s="71"/>
      <c r="O62" s="71"/>
      <c r="P62" s="71"/>
      <c r="Q62" s="163"/>
    </row>
    <row r="63" spans="2:17" ht="12" x14ac:dyDescent="0.2">
      <c r="B63" s="69"/>
      <c r="C63" s="171"/>
      <c r="D63" s="125"/>
      <c r="E63" s="148" t="str">
        <f>IFERROR(VLOOKUP(D63,BD!$B:$D,2,FALSE),"")</f>
        <v/>
      </c>
      <c r="F63" s="165" t="str">
        <f>IFERROR(VLOOKUP(D63,BD!$B:$D,3,FALSE),"")</f>
        <v/>
      </c>
      <c r="G63" s="149">
        <f>IF(COUNT(I63:Q63)&gt;=5,SUM(LARGE(I63:Q63,{1,2,3,4,5})),IF(COUNT(I63:Q63)=4,SUM(LARGE(I63:Q63,{1,2,3,4})),IF(COUNT(I63:Q63)=3,SUM(LARGE(I63:Q63,{1,2,3})),IF(COUNT(I63:Q63)=2,SUM(LARGE(I63:Q63,{1,2})),IF(COUNT(I63:Q63)=1,SUM(LARGE(I63:Q63,{1})),0)))))</f>
        <v>0</v>
      </c>
      <c r="H63" s="150">
        <f t="shared" si="1"/>
        <v>0</v>
      </c>
      <c r="I63" s="71"/>
      <c r="J63" s="71"/>
      <c r="K63" s="71"/>
      <c r="L63" s="71"/>
      <c r="M63" s="71"/>
      <c r="N63" s="71"/>
      <c r="O63" s="71"/>
      <c r="P63" s="71"/>
      <c r="Q63" s="163"/>
    </row>
    <row r="64" spans="2:17" ht="12" x14ac:dyDescent="0.2">
      <c r="B64" s="69"/>
      <c r="C64" s="171"/>
      <c r="D64" s="125"/>
      <c r="E64" s="148" t="str">
        <f>IFERROR(VLOOKUP(D64,BD!$B:$D,2,FALSE),"")</f>
        <v/>
      </c>
      <c r="F64" s="165" t="str">
        <f>IFERROR(VLOOKUP(D64,BD!$B:$D,3,FALSE),"")</f>
        <v/>
      </c>
      <c r="G64" s="149">
        <f>IF(COUNT(I64:Q64)&gt;=5,SUM(LARGE(I64:Q64,{1,2,3,4,5})),IF(COUNT(I64:Q64)=4,SUM(LARGE(I64:Q64,{1,2,3,4})),IF(COUNT(I64:Q64)=3,SUM(LARGE(I64:Q64,{1,2,3})),IF(COUNT(I64:Q64)=2,SUM(LARGE(I64:Q64,{1,2})),IF(COUNT(I64:Q64)=1,SUM(LARGE(I64:Q64,{1})),0)))))</f>
        <v>0</v>
      </c>
      <c r="H64" s="150">
        <f t="shared" si="1"/>
        <v>0</v>
      </c>
      <c r="I64" s="71"/>
      <c r="J64" s="71"/>
      <c r="K64" s="71"/>
      <c r="L64" s="71"/>
      <c r="M64" s="71"/>
      <c r="N64" s="71"/>
      <c r="O64" s="71"/>
      <c r="P64" s="71"/>
      <c r="Q64" s="163"/>
    </row>
    <row r="65" spans="2:17" ht="12" x14ac:dyDescent="0.2">
      <c r="B65" s="69"/>
      <c r="C65" s="171"/>
      <c r="D65" s="125"/>
      <c r="E65" s="148" t="str">
        <f>IFERROR(VLOOKUP(D65,BD!$B:$D,2,FALSE),"")</f>
        <v/>
      </c>
      <c r="F65" s="165" t="str">
        <f>IFERROR(VLOOKUP(D65,BD!$B:$D,3,FALSE),"")</f>
        <v/>
      </c>
      <c r="G65" s="149">
        <f>IF(COUNT(I65:Q65)&gt;=5,SUM(LARGE(I65:Q65,{1,2,3,4,5})),IF(COUNT(I65:Q65)=4,SUM(LARGE(I65:Q65,{1,2,3,4})),IF(COUNT(I65:Q65)=3,SUM(LARGE(I65:Q65,{1,2,3})),IF(COUNT(I65:Q65)=2,SUM(LARGE(I65:Q65,{1,2})),IF(COUNT(I65:Q65)=1,SUM(LARGE(I65:Q65,{1})),0)))))</f>
        <v>0</v>
      </c>
      <c r="H65" s="150">
        <f t="shared" si="1"/>
        <v>0</v>
      </c>
      <c r="I65" s="71"/>
      <c r="J65" s="71"/>
      <c r="K65" s="71"/>
      <c r="L65" s="71"/>
      <c r="M65" s="71"/>
      <c r="N65" s="71"/>
      <c r="O65" s="71"/>
      <c r="P65" s="71"/>
      <c r="Q65" s="163"/>
    </row>
    <row r="66" spans="2:17" ht="12" x14ac:dyDescent="0.2">
      <c r="B66" s="69"/>
      <c r="C66" s="171"/>
      <c r="D66" s="125"/>
      <c r="E66" s="148" t="str">
        <f>IFERROR(VLOOKUP(D66,BD!$B:$D,2,FALSE),"")</f>
        <v/>
      </c>
      <c r="F66" s="165" t="str">
        <f>IFERROR(VLOOKUP(D66,BD!$B:$D,3,FALSE),"")</f>
        <v/>
      </c>
      <c r="G66" s="149">
        <f>IF(COUNT(I66:Q66)&gt;=5,SUM(LARGE(I66:Q66,{1,2,3,4,5})),IF(COUNT(I66:Q66)=4,SUM(LARGE(I66:Q66,{1,2,3,4})),IF(COUNT(I66:Q66)=3,SUM(LARGE(I66:Q66,{1,2,3})),IF(COUNT(I66:Q66)=2,SUM(LARGE(I66:Q66,{1,2})),IF(COUNT(I66:Q66)=1,SUM(LARGE(I66:Q66,{1})),0)))))</f>
        <v>0</v>
      </c>
      <c r="H66" s="150">
        <f t="shared" si="1"/>
        <v>0</v>
      </c>
      <c r="I66" s="71"/>
      <c r="J66" s="71"/>
      <c r="K66" s="71"/>
      <c r="L66" s="71"/>
      <c r="M66" s="71"/>
      <c r="N66" s="71"/>
      <c r="O66" s="71"/>
      <c r="P66" s="71"/>
      <c r="Q66" s="163"/>
    </row>
    <row r="67" spans="2:17" ht="12" x14ac:dyDescent="0.2">
      <c r="B67" s="69"/>
      <c r="C67" s="171"/>
      <c r="D67" s="125"/>
      <c r="E67" s="148" t="str">
        <f>IFERROR(VLOOKUP(D67,BD!$B:$D,2,FALSE),"")</f>
        <v/>
      </c>
      <c r="F67" s="165" t="str">
        <f>IFERROR(VLOOKUP(D67,BD!$B:$D,3,FALSE),"")</f>
        <v/>
      </c>
      <c r="G67" s="149">
        <f>IF(COUNT(I67:Q67)&gt;=5,SUM(LARGE(I67:Q67,{1,2,3,4,5})),IF(COUNT(I67:Q67)=4,SUM(LARGE(I67:Q67,{1,2,3,4})),IF(COUNT(I67:Q67)=3,SUM(LARGE(I67:Q67,{1,2,3})),IF(COUNT(I67:Q67)=2,SUM(LARGE(I67:Q67,{1,2})),IF(COUNT(I67:Q67)=1,SUM(LARGE(I67:Q67,{1})),0)))))</f>
        <v>0</v>
      </c>
      <c r="H67" s="150">
        <f t="shared" si="1"/>
        <v>0</v>
      </c>
      <c r="I67" s="71"/>
      <c r="J67" s="71"/>
      <c r="K67" s="71"/>
      <c r="L67" s="71"/>
      <c r="M67" s="71"/>
      <c r="N67" s="71"/>
      <c r="O67" s="71"/>
      <c r="P67" s="71"/>
      <c r="Q67" s="163"/>
    </row>
    <row r="68" spans="2:17" ht="12" x14ac:dyDescent="0.2">
      <c r="B68" s="69"/>
      <c r="C68" s="171"/>
      <c r="D68" s="125"/>
      <c r="E68" s="148" t="str">
        <f>IFERROR(VLOOKUP(D68,BD!$B:$D,2,FALSE),"")</f>
        <v/>
      </c>
      <c r="F68" s="165" t="str">
        <f>IFERROR(VLOOKUP(D68,BD!$B:$D,3,FALSE),"")</f>
        <v/>
      </c>
      <c r="G68" s="149">
        <f>IF(COUNT(I68:Q68)&gt;=5,SUM(LARGE(I68:Q68,{1,2,3,4,5})),IF(COUNT(I68:Q68)=4,SUM(LARGE(I68:Q68,{1,2,3,4})),IF(COUNT(I68:Q68)=3,SUM(LARGE(I68:Q68,{1,2,3})),IF(COUNT(I68:Q68)=2,SUM(LARGE(I68:Q68,{1,2})),IF(COUNT(I68:Q68)=1,SUM(LARGE(I68:Q68,{1})),0)))))</f>
        <v>0</v>
      </c>
      <c r="H68" s="150">
        <f t="shared" si="1"/>
        <v>0</v>
      </c>
      <c r="I68" s="71"/>
      <c r="J68" s="71"/>
      <c r="K68" s="71"/>
      <c r="L68" s="71"/>
      <c r="M68" s="71"/>
      <c r="N68" s="71"/>
      <c r="O68" s="71"/>
      <c r="P68" s="71"/>
      <c r="Q68" s="163"/>
    </row>
    <row r="69" spans="2:17" ht="12" x14ac:dyDescent="0.2">
      <c r="B69" s="69"/>
      <c r="C69" s="63"/>
      <c r="D69" s="125"/>
      <c r="E69" s="148" t="str">
        <f>IFERROR(VLOOKUP(D69,BD!$B:$D,2,FALSE),"")</f>
        <v/>
      </c>
      <c r="F69" s="165" t="str">
        <f>IFERROR(VLOOKUP(D69,BD!$B:$D,3,FALSE),"")</f>
        <v/>
      </c>
      <c r="G69" s="149">
        <f>IF(COUNT(I69:Q69)&gt;=5,SUM(LARGE(I69:Q69,{1,2,3,4,5})),IF(COUNT(I69:Q69)=4,SUM(LARGE(I69:Q69,{1,2,3,4})),IF(COUNT(I69:Q69)=3,SUM(LARGE(I69:Q69,{1,2,3})),IF(COUNT(I69:Q69)=2,SUM(LARGE(I69:Q69,{1,2})),IF(COUNT(I69:Q69)=1,SUM(LARGE(I69:Q69,{1})),0)))))</f>
        <v>0</v>
      </c>
      <c r="H69" s="150">
        <f t="shared" si="1"/>
        <v>0</v>
      </c>
      <c r="I69" s="71"/>
      <c r="J69" s="71"/>
      <c r="K69" s="71"/>
      <c r="L69" s="71"/>
      <c r="M69" s="71"/>
      <c r="N69" s="71"/>
      <c r="O69" s="71"/>
      <c r="P69" s="71"/>
      <c r="Q69" s="163"/>
    </row>
    <row r="70" spans="2:17" ht="12" x14ac:dyDescent="0.2">
      <c r="B70" s="72"/>
      <c r="C70" s="73"/>
      <c r="D70" s="73"/>
      <c r="E70" s="75"/>
      <c r="F70" s="83"/>
      <c r="G70" s="121"/>
      <c r="H70" s="138"/>
      <c r="I70" s="74"/>
      <c r="J70" s="74"/>
      <c r="K70" s="74"/>
      <c r="L70" s="74"/>
      <c r="M70" s="74"/>
      <c r="N70" s="74"/>
      <c r="O70" s="74"/>
      <c r="P70" s="74"/>
      <c r="Q70" s="163"/>
    </row>
    <row r="71" spans="2:17" s="80" customFormat="1" x14ac:dyDescent="0.2">
      <c r="B71" s="76"/>
      <c r="C71" s="77"/>
      <c r="D71" s="78" t="str">
        <f>SM_S19!$D$41</f>
        <v>CONTAGEM DE SEMANAS</v>
      </c>
      <c r="E71" s="82"/>
      <c r="F71" s="83"/>
      <c r="G71" s="79"/>
      <c r="H71" s="139"/>
      <c r="I71" s="102">
        <f>SM!H$41</f>
        <v>52</v>
      </c>
      <c r="J71" s="102">
        <f>SM!I$41</f>
        <v>30</v>
      </c>
      <c r="K71" s="102">
        <f>SM!J$41</f>
        <v>25</v>
      </c>
      <c r="L71" s="102">
        <f>SM!K$41</f>
        <v>22</v>
      </c>
      <c r="M71" s="102">
        <f>SM!L$41</f>
        <v>10</v>
      </c>
      <c r="N71" s="102">
        <f>SM!M$41</f>
        <v>6</v>
      </c>
      <c r="O71" s="102">
        <f>SM!N$41</f>
        <v>2</v>
      </c>
      <c r="P71" s="102">
        <f>SM!O$41</f>
        <v>1</v>
      </c>
      <c r="Q71" s="164"/>
    </row>
  </sheetData>
  <sheetProtection selectLockedCells="1" selectUnlockedCells="1"/>
  <sortState ref="D10:P46">
    <sortCondition descending="1" ref="G10:G46"/>
    <sortCondition descending="1" ref="H10:H46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D10:D69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71"/>
  <sheetViews>
    <sheetView showGridLines="0" topLeftCell="A7" zoomScaleNormal="100" zoomScaleSheetLayoutView="100" workbookViewId="0"/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4" width="55.85546875" style="49" customWidth="1"/>
    <col min="5" max="5" width="10.85546875" style="81" customWidth="1"/>
    <col min="6" max="6" width="10.85546875" style="84" customWidth="1"/>
    <col min="7" max="7" width="10.85546875" style="49" customWidth="1"/>
    <col min="8" max="8" width="10.85546875" style="81" customWidth="1"/>
    <col min="9" max="16" width="8.28515625" style="49" customWidth="1"/>
    <col min="17" max="17" width="1.85546875" style="49" customWidth="1"/>
    <col min="18" max="16384" width="9.28515625" style="49"/>
  </cols>
  <sheetData>
    <row r="2" spans="2:17" ht="12" x14ac:dyDescent="0.2">
      <c r="B2" s="48" t="str">
        <f>SM_S19!B2</f>
        <v>RANKING ESTADUAL - 2017</v>
      </c>
      <c r="E2" s="51"/>
      <c r="F2" s="85"/>
      <c r="G2" s="50"/>
      <c r="H2" s="51"/>
      <c r="I2" s="52"/>
      <c r="J2" s="52"/>
      <c r="K2" s="52"/>
      <c r="L2" s="52"/>
      <c r="M2" s="52"/>
      <c r="N2" s="52"/>
      <c r="O2" s="52"/>
      <c r="P2" s="52"/>
    </row>
    <row r="3" spans="2:17" ht="12" x14ac:dyDescent="0.2">
      <c r="B3" s="53" t="s">
        <v>17</v>
      </c>
      <c r="D3" s="8">
        <f>SM!D3</f>
        <v>43052</v>
      </c>
      <c r="E3" s="51"/>
      <c r="F3" s="85"/>
      <c r="G3" s="50"/>
      <c r="H3" s="51"/>
      <c r="I3" s="52"/>
      <c r="J3" s="52"/>
      <c r="K3" s="52"/>
      <c r="L3" s="52"/>
      <c r="M3" s="52"/>
      <c r="N3" s="52"/>
      <c r="O3" s="52"/>
      <c r="P3" s="52"/>
    </row>
    <row r="4" spans="2:17" ht="12" x14ac:dyDescent="0.2">
      <c r="B4" s="52"/>
      <c r="C4" s="55"/>
      <c r="D4" s="56"/>
      <c r="E4" s="51"/>
      <c r="F4" s="85"/>
      <c r="G4" s="50"/>
      <c r="H4" s="51"/>
      <c r="I4" s="52"/>
      <c r="J4" s="52"/>
      <c r="K4" s="52"/>
      <c r="L4" s="52"/>
      <c r="M4" s="52"/>
      <c r="N4" s="52"/>
      <c r="O4" s="52"/>
      <c r="P4" s="52"/>
    </row>
    <row r="5" spans="2:17" ht="6" customHeight="1" x14ac:dyDescent="0.2">
      <c r="B5" s="57"/>
      <c r="C5" s="58"/>
      <c r="D5" s="58"/>
      <c r="E5" s="89"/>
      <c r="F5" s="91"/>
      <c r="G5" s="59"/>
      <c r="H5" s="60"/>
      <c r="I5" s="61"/>
      <c r="J5" s="61"/>
      <c r="K5" s="61"/>
      <c r="L5" s="61"/>
      <c r="M5" s="61"/>
      <c r="N5" s="61"/>
      <c r="O5" s="61"/>
      <c r="P5" s="61"/>
      <c r="Q5" s="162"/>
    </row>
    <row r="6" spans="2:17" ht="12" customHeight="1" x14ac:dyDescent="0.2">
      <c r="B6" s="62"/>
      <c r="C6" s="222" t="s">
        <v>1</v>
      </c>
      <c r="D6" s="222" t="str">
        <f>SM_S19!D6</f>
        <v>ATLETA</v>
      </c>
      <c r="E6" s="218" t="str">
        <f>SM_S19!E6</f>
        <v>ENTIDADE</v>
      </c>
      <c r="F6" s="227" t="s">
        <v>36</v>
      </c>
      <c r="G6" s="228" t="str">
        <f>SM_S19!G6</f>
        <v>TOTAL RK52</v>
      </c>
      <c r="H6" s="226" t="str">
        <f>SM_S19!H6</f>
        <v>Torneios</v>
      </c>
      <c r="I6" s="11" t="str">
        <f>SM!H6</f>
        <v>4o</v>
      </c>
      <c r="J6" s="11" t="str">
        <f>SM!I6</f>
        <v>1o</v>
      </c>
      <c r="K6" s="11" t="str">
        <f>SM!J6</f>
        <v>1o</v>
      </c>
      <c r="L6" s="11" t="str">
        <f>SM!K6</f>
        <v>2o</v>
      </c>
      <c r="M6" s="11" t="str">
        <f>SM!L6</f>
        <v>3o</v>
      </c>
      <c r="N6" s="11" t="str">
        <f>SM!M6</f>
        <v>2o</v>
      </c>
      <c r="O6" s="11" t="str">
        <f>SM!N6</f>
        <v>4o</v>
      </c>
      <c r="P6" s="11" t="str">
        <f>SM!O6</f>
        <v>1o</v>
      </c>
      <c r="Q6" s="163"/>
    </row>
    <row r="7" spans="2:17" ht="12" x14ac:dyDescent="0.2">
      <c r="B7" s="62"/>
      <c r="C7" s="222"/>
      <c r="D7" s="222"/>
      <c r="E7" s="218"/>
      <c r="F7" s="227"/>
      <c r="G7" s="228"/>
      <c r="H7" s="226"/>
      <c r="I7" s="12" t="str">
        <f>SM!H7</f>
        <v>EST</v>
      </c>
      <c r="J7" s="12" t="str">
        <f>SM!I7</f>
        <v>EST</v>
      </c>
      <c r="K7" s="12" t="str">
        <f>SM!J7</f>
        <v>M-CWB</v>
      </c>
      <c r="L7" s="12" t="str">
        <f>SM!K7</f>
        <v>EST</v>
      </c>
      <c r="M7" s="12" t="str">
        <f>SM!L7</f>
        <v>EST</v>
      </c>
      <c r="N7" s="12" t="str">
        <f>SM!M7</f>
        <v>M-CWB</v>
      </c>
      <c r="O7" s="12" t="str">
        <f>SM!N7</f>
        <v>EST</v>
      </c>
      <c r="P7" s="12" t="str">
        <f>SM!O7</f>
        <v>M-OES</v>
      </c>
      <c r="Q7" s="163"/>
    </row>
    <row r="8" spans="2:17" ht="12" x14ac:dyDescent="0.2">
      <c r="B8" s="64"/>
      <c r="C8" s="222"/>
      <c r="D8" s="222"/>
      <c r="E8" s="218"/>
      <c r="F8" s="227"/>
      <c r="G8" s="228"/>
      <c r="H8" s="226"/>
      <c r="I8" s="13">
        <f>SM!H8</f>
        <v>42689</v>
      </c>
      <c r="J8" s="13">
        <f>SM!I8</f>
        <v>42849</v>
      </c>
      <c r="K8" s="13">
        <f>SM!J8</f>
        <v>42884</v>
      </c>
      <c r="L8" s="13">
        <f>SM!K8</f>
        <v>42905</v>
      </c>
      <c r="M8" s="13">
        <f>SM!L8</f>
        <v>42988</v>
      </c>
      <c r="N8" s="13">
        <f>SM!M8</f>
        <v>43017</v>
      </c>
      <c r="O8" s="13">
        <f>SM!N8</f>
        <v>43045</v>
      </c>
      <c r="P8" s="13">
        <f>SM!O8</f>
        <v>43052</v>
      </c>
      <c r="Q8" s="163"/>
    </row>
    <row r="9" spans="2:17" ht="6" customHeight="1" x14ac:dyDescent="0.2">
      <c r="B9" s="65"/>
      <c r="C9" s="58"/>
      <c r="D9" s="58"/>
      <c r="E9" s="90"/>
      <c r="F9" s="91"/>
      <c r="G9" s="66"/>
      <c r="H9" s="67"/>
      <c r="I9" s="68"/>
      <c r="J9" s="68"/>
      <c r="K9" s="68"/>
      <c r="L9" s="68"/>
      <c r="M9" s="68"/>
      <c r="N9" s="68"/>
      <c r="O9" s="68"/>
      <c r="P9" s="68"/>
      <c r="Q9" s="163"/>
    </row>
    <row r="10" spans="2:17" ht="12" x14ac:dyDescent="0.2">
      <c r="B10" s="69"/>
      <c r="C10" s="63">
        <v>1</v>
      </c>
      <c r="D10" s="126" t="s">
        <v>323</v>
      </c>
      <c r="E10" s="148" t="str">
        <f>IFERROR(VLOOKUP(D10,BD!$B:$D,2,FALSE),"")</f>
        <v>BME</v>
      </c>
      <c r="F10" s="165">
        <f>IFERROR(VLOOKUP(D10,BD!$B:$D,3,FALSE),"")</f>
        <v>39454</v>
      </c>
      <c r="G10" s="149">
        <f>IF(COUNT(I10:Q10)&gt;=5,SUM(LARGE(I10:Q10,{1,2,3,4,5})),IF(COUNT(I10:Q10)=4,SUM(LARGE(I10:Q10,{1,2,3,4})),IF(COUNT(I10:Q10)=3,SUM(LARGE(I10:Q10,{1,2,3})),IF(COUNT(I10:Q10)=2,SUM(LARGE(I10:Q10,{1,2})),IF(COUNT(I10:Q10)=1,SUM(LARGE(I10:Q10,{1})),0)))))</f>
        <v>6080</v>
      </c>
      <c r="H10" s="150">
        <f t="shared" ref="H10:H36" si="0">COUNT(I10:Q10)-COUNTIF(I10:Q10,"=0")</f>
        <v>7</v>
      </c>
      <c r="I10" s="71">
        <v>880</v>
      </c>
      <c r="J10" s="71">
        <v>1600</v>
      </c>
      <c r="K10" s="71">
        <v>680</v>
      </c>
      <c r="L10" s="71">
        <v>1120</v>
      </c>
      <c r="M10" s="71">
        <v>1120</v>
      </c>
      <c r="N10" s="71">
        <v>560</v>
      </c>
      <c r="O10" s="71">
        <v>1360</v>
      </c>
      <c r="P10" s="71"/>
      <c r="Q10" s="163"/>
    </row>
    <row r="11" spans="2:17" ht="12" x14ac:dyDescent="0.2">
      <c r="B11" s="69"/>
      <c r="C11" s="63">
        <v>2</v>
      </c>
      <c r="D11" s="126" t="s">
        <v>728</v>
      </c>
      <c r="E11" s="148" t="str">
        <f>IFERROR(VLOOKUP(D11,BD!$B:$D,2,FALSE),"")</f>
        <v>ZARDO</v>
      </c>
      <c r="F11" s="165">
        <f>IFERROR(VLOOKUP(D11,BD!$B:$D,3,FALSE),"")</f>
        <v>39361</v>
      </c>
      <c r="G11" s="149">
        <f>IF(COUNT(I11:Q11)&gt;=5,SUM(LARGE(I11:Q11,{1,2,3,4,5})),IF(COUNT(I11:Q11)=4,SUM(LARGE(I11:Q11,{1,2,3,4})),IF(COUNT(I11:Q11)=3,SUM(LARGE(I11:Q11,{1,2,3})),IF(COUNT(I11:Q11)=2,SUM(LARGE(I11:Q11,{1,2})),IF(COUNT(I11:Q11)=1,SUM(LARGE(I11:Q11,{1})),0)))))</f>
        <v>4440</v>
      </c>
      <c r="H11" s="150">
        <f t="shared" si="0"/>
        <v>6</v>
      </c>
      <c r="I11" s="71"/>
      <c r="J11" s="71">
        <v>1360</v>
      </c>
      <c r="K11" s="71">
        <v>440</v>
      </c>
      <c r="L11" s="71">
        <v>1120</v>
      </c>
      <c r="M11" s="71">
        <v>640</v>
      </c>
      <c r="N11" s="71">
        <v>680</v>
      </c>
      <c r="O11" s="71">
        <v>640</v>
      </c>
      <c r="P11" s="71"/>
      <c r="Q11" s="163"/>
    </row>
    <row r="12" spans="2:17" ht="12" x14ac:dyDescent="0.2">
      <c r="B12" s="69"/>
      <c r="C12" s="190">
        <v>3</v>
      </c>
      <c r="D12" s="129" t="s">
        <v>753</v>
      </c>
      <c r="E12" s="148" t="str">
        <f>IFERROR(VLOOKUP(D12,BD!$B:$D,2,FALSE),"")</f>
        <v>SMCC</v>
      </c>
      <c r="F12" s="165">
        <f>IFERROR(VLOOKUP(D12,BD!$B:$D,3,FALSE),"")</f>
        <v>39232</v>
      </c>
      <c r="G12" s="149">
        <f>IF(COUNT(I12:Q12)&gt;=5,SUM(LARGE(I12:Q12,{1,2,3,4,5})),IF(COUNT(I12:Q12)=4,SUM(LARGE(I12:Q12,{1,2,3,4})),IF(COUNT(I12:Q12)=3,SUM(LARGE(I12:Q12,{1,2,3})),IF(COUNT(I12:Q12)=2,SUM(LARGE(I12:Q12,{1,2})),IF(COUNT(I12:Q12)=1,SUM(LARGE(I12:Q12,{1})),0)))))</f>
        <v>4320</v>
      </c>
      <c r="H12" s="150">
        <f t="shared" si="0"/>
        <v>4</v>
      </c>
      <c r="I12" s="71"/>
      <c r="J12" s="71"/>
      <c r="K12" s="71">
        <v>800</v>
      </c>
      <c r="L12" s="71">
        <v>1600</v>
      </c>
      <c r="M12" s="71">
        <v>1600</v>
      </c>
      <c r="N12" s="71">
        <v>320</v>
      </c>
      <c r="O12" s="71"/>
      <c r="P12" s="71"/>
      <c r="Q12" s="163"/>
    </row>
    <row r="13" spans="2:17" ht="12" x14ac:dyDescent="0.2">
      <c r="B13" s="69"/>
      <c r="C13" s="190">
        <v>4</v>
      </c>
      <c r="D13" s="129" t="s">
        <v>580</v>
      </c>
      <c r="E13" s="148" t="str">
        <f>IFERROR(VLOOKUP(D13,BD!$B:$D,2,FALSE),"")</f>
        <v>SMCC</v>
      </c>
      <c r="F13" s="165">
        <f>IFERROR(VLOOKUP(D13,BD!$B:$D,3,FALSE),"")</f>
        <v>39276</v>
      </c>
      <c r="G13" s="149">
        <f>IF(COUNT(I13:Q13)&gt;=5,SUM(LARGE(I13:Q13,{1,2,3,4,5})),IF(COUNT(I13:Q13)=4,SUM(LARGE(I13:Q13,{1,2,3,4})),IF(COUNT(I13:Q13)=3,SUM(LARGE(I13:Q13,{1,2,3})),IF(COUNT(I13:Q13)=2,SUM(LARGE(I13:Q13,{1,2})),IF(COUNT(I13:Q13)=1,SUM(LARGE(I13:Q13,{1})),0)))))</f>
        <v>3360</v>
      </c>
      <c r="H13" s="150">
        <f t="shared" si="0"/>
        <v>4</v>
      </c>
      <c r="I13" s="71"/>
      <c r="J13" s="71"/>
      <c r="K13" s="71">
        <v>560</v>
      </c>
      <c r="L13" s="71">
        <v>640</v>
      </c>
      <c r="M13" s="71">
        <v>1360</v>
      </c>
      <c r="N13" s="71">
        <v>800</v>
      </c>
      <c r="O13" s="71"/>
      <c r="P13" s="71"/>
      <c r="Q13" s="163"/>
    </row>
    <row r="14" spans="2:17" ht="12" x14ac:dyDescent="0.2">
      <c r="B14" s="69"/>
      <c r="C14" s="190">
        <v>5</v>
      </c>
      <c r="D14" s="126" t="s">
        <v>763</v>
      </c>
      <c r="E14" s="148" t="str">
        <f>IFERROR(VLOOKUP(D14,BD!$B:$D,2,FALSE),"")</f>
        <v>SMCC</v>
      </c>
      <c r="F14" s="165">
        <f>IFERROR(VLOOKUP(D14,BD!$B:$D,3,FALSE),"")</f>
        <v>39653</v>
      </c>
      <c r="G14" s="149">
        <f>IF(COUNT(I14:Q14)&gt;=5,SUM(LARGE(I14:Q14,{1,2,3,4,5})),IF(COUNT(I14:Q14)=4,SUM(LARGE(I14:Q14,{1,2,3,4})),IF(COUNT(I14:Q14)=3,SUM(LARGE(I14:Q14,{1,2,3})),IF(COUNT(I14:Q14)=2,SUM(LARGE(I14:Q14,{1,2})),IF(COUNT(I14:Q14)=1,SUM(LARGE(I14:Q14,{1})),0)))))</f>
        <v>3040</v>
      </c>
      <c r="H14" s="150">
        <f t="shared" si="0"/>
        <v>3</v>
      </c>
      <c r="I14" s="71"/>
      <c r="J14" s="71"/>
      <c r="K14" s="71">
        <v>320</v>
      </c>
      <c r="L14" s="71"/>
      <c r="M14" s="71">
        <v>1120</v>
      </c>
      <c r="N14" s="71"/>
      <c r="O14" s="71">
        <v>1600</v>
      </c>
      <c r="P14" s="71"/>
      <c r="Q14" s="163"/>
    </row>
    <row r="15" spans="2:17" ht="12" x14ac:dyDescent="0.2">
      <c r="B15" s="69"/>
      <c r="C15" s="190">
        <v>6</v>
      </c>
      <c r="D15" s="129" t="s">
        <v>585</v>
      </c>
      <c r="E15" s="148" t="str">
        <f>IFERROR(VLOOKUP(D15,BD!$B:$D,2,FALSE),"")</f>
        <v>SMCC</v>
      </c>
      <c r="F15" s="165">
        <f>IFERROR(VLOOKUP(D15,BD!$B:$D,3,FALSE),"")</f>
        <v>39349</v>
      </c>
      <c r="G15" s="149">
        <f>IF(COUNT(I15:Q15)&gt;=5,SUM(LARGE(I15:Q15,{1,2,3,4,5})),IF(COUNT(I15:Q15)=4,SUM(LARGE(I15:Q15,{1,2,3,4})),IF(COUNT(I15:Q15)=3,SUM(LARGE(I15:Q15,{1,2,3})),IF(COUNT(I15:Q15)=2,SUM(LARGE(I15:Q15,{1,2})),IF(COUNT(I15:Q15)=1,SUM(LARGE(I15:Q15,{1})),0)))))</f>
        <v>2640</v>
      </c>
      <c r="H15" s="150">
        <f t="shared" si="0"/>
        <v>4</v>
      </c>
      <c r="I15" s="71"/>
      <c r="J15" s="71"/>
      <c r="K15" s="71">
        <v>320</v>
      </c>
      <c r="L15" s="71"/>
      <c r="M15" s="71">
        <v>880</v>
      </c>
      <c r="N15" s="71">
        <v>320</v>
      </c>
      <c r="O15" s="71">
        <v>1120</v>
      </c>
      <c r="P15" s="71"/>
      <c r="Q15" s="163"/>
    </row>
    <row r="16" spans="2:17" ht="12" x14ac:dyDescent="0.2">
      <c r="B16" s="69"/>
      <c r="C16" s="190">
        <v>7</v>
      </c>
      <c r="D16" s="129" t="s">
        <v>566</v>
      </c>
      <c r="E16" s="148" t="str">
        <f>IFERROR(VLOOKUP(D16,BD!$B:$D,2,FALSE),"")</f>
        <v>PIAMARTA</v>
      </c>
      <c r="F16" s="165">
        <f>IFERROR(VLOOKUP(D16,BD!$B:$D,3,FALSE),"")</f>
        <v>39369</v>
      </c>
      <c r="G16" s="149">
        <f>IF(COUNT(I16:Q16)&gt;=5,SUM(LARGE(I16:Q16,{1,2,3,4,5})),IF(COUNT(I16:Q16)=4,SUM(LARGE(I16:Q16,{1,2,3,4})),IF(COUNT(I16:Q16)=3,SUM(LARGE(I16:Q16,{1,2,3})),IF(COUNT(I16:Q16)=2,SUM(LARGE(I16:Q16,{1,2})),IF(COUNT(I16:Q16)=1,SUM(LARGE(I16:Q16,{1})),0)))))</f>
        <v>2640</v>
      </c>
      <c r="H16" s="150">
        <f t="shared" si="0"/>
        <v>3</v>
      </c>
      <c r="I16" s="71"/>
      <c r="J16" s="71">
        <v>880</v>
      </c>
      <c r="K16" s="71"/>
      <c r="L16" s="71">
        <v>640</v>
      </c>
      <c r="M16" s="71"/>
      <c r="N16" s="71"/>
      <c r="O16" s="71">
        <v>1120</v>
      </c>
      <c r="P16" s="71"/>
      <c r="Q16" s="163"/>
    </row>
    <row r="17" spans="2:17" ht="12" x14ac:dyDescent="0.2">
      <c r="B17" s="69"/>
      <c r="C17" s="190"/>
      <c r="D17" s="70" t="s">
        <v>770</v>
      </c>
      <c r="E17" s="148" t="str">
        <f>IFERROR(VLOOKUP(D17,BD!$B:$D,2,FALSE),"")</f>
        <v>PIAMARTA</v>
      </c>
      <c r="F17" s="165">
        <f>IFERROR(VLOOKUP(D17,BD!$B:$D,3,FALSE),"")</f>
        <v>39460</v>
      </c>
      <c r="G17" s="149">
        <f>IF(COUNT(I17:Q17)&gt;=5,SUM(LARGE(I17:Q17,{1,2,3,4,5})),IF(COUNT(I17:Q17)=4,SUM(LARGE(I17:Q17,{1,2,3,4})),IF(COUNT(I17:Q17)=3,SUM(LARGE(I17:Q17,{1,2,3})),IF(COUNT(I17:Q17)=2,SUM(LARGE(I17:Q17,{1,2})),IF(COUNT(I17:Q17)=1,SUM(LARGE(I17:Q17,{1})),0)))))</f>
        <v>2640</v>
      </c>
      <c r="H17" s="150">
        <f t="shared" si="0"/>
        <v>3</v>
      </c>
      <c r="I17" s="71"/>
      <c r="J17" s="71">
        <v>1120</v>
      </c>
      <c r="K17" s="71"/>
      <c r="L17" s="71">
        <v>640</v>
      </c>
      <c r="M17" s="71"/>
      <c r="N17" s="71"/>
      <c r="O17" s="71">
        <v>880</v>
      </c>
      <c r="P17" s="71"/>
      <c r="Q17" s="163"/>
    </row>
    <row r="18" spans="2:17" ht="12" x14ac:dyDescent="0.2">
      <c r="B18" s="69"/>
      <c r="C18" s="190">
        <v>9</v>
      </c>
      <c r="D18" s="129" t="s">
        <v>586</v>
      </c>
      <c r="E18" s="148" t="str">
        <f>IFERROR(VLOOKUP(D18,BD!$B:$D,2,FALSE),"")</f>
        <v>PIAMARTA</v>
      </c>
      <c r="F18" s="165">
        <f>IFERROR(VLOOKUP(D18,BD!$B:$D,3,FALSE),"")</f>
        <v>40194</v>
      </c>
      <c r="G18" s="149">
        <f>IF(COUNT(I18:Q18)&gt;=5,SUM(LARGE(I18:Q18,{1,2,3,4,5})),IF(COUNT(I18:Q18)=4,SUM(LARGE(I18:Q18,{1,2,3,4})),IF(COUNT(I18:Q18)=3,SUM(LARGE(I18:Q18,{1,2,3})),IF(COUNT(I18:Q18)=2,SUM(LARGE(I18:Q18,{1,2})),IF(COUNT(I18:Q18)=1,SUM(LARGE(I18:Q18,{1})),0)))))</f>
        <v>2080</v>
      </c>
      <c r="H18" s="150">
        <f t="shared" si="0"/>
        <v>3</v>
      </c>
      <c r="I18" s="71"/>
      <c r="J18" s="71"/>
      <c r="K18" s="71"/>
      <c r="L18" s="71">
        <v>640</v>
      </c>
      <c r="M18" s="71"/>
      <c r="N18" s="71"/>
      <c r="O18" s="71">
        <v>640</v>
      </c>
      <c r="P18" s="71">
        <v>800</v>
      </c>
      <c r="Q18" s="163"/>
    </row>
    <row r="19" spans="2:17" ht="12" x14ac:dyDescent="0.2">
      <c r="B19" s="69"/>
      <c r="C19" s="190">
        <v>10</v>
      </c>
      <c r="D19" s="127" t="s">
        <v>591</v>
      </c>
      <c r="E19" s="148" t="str">
        <f>IFERROR(VLOOKUP(D19,BD!$B:$D,2,FALSE),"")</f>
        <v>ASSVP</v>
      </c>
      <c r="F19" s="165">
        <f>IFERROR(VLOOKUP(D19,BD!$B:$D,3,FALSE),"")</f>
        <v>0</v>
      </c>
      <c r="G19" s="149">
        <f>IF(COUNT(I19:Q19)&gt;=5,SUM(LARGE(I19:Q19,{1,2,3,4,5})),IF(COUNT(I19:Q19)=4,SUM(LARGE(I19:Q19,{1,2,3,4})),IF(COUNT(I19:Q19)=3,SUM(LARGE(I19:Q19,{1,2,3})),IF(COUNT(I19:Q19)=2,SUM(LARGE(I19:Q19,{1,2})),IF(COUNT(I19:Q19)=1,SUM(LARGE(I19:Q19,{1})),0)))))</f>
        <v>1840</v>
      </c>
      <c r="H19" s="150">
        <f t="shared" si="0"/>
        <v>3</v>
      </c>
      <c r="I19" s="71"/>
      <c r="J19" s="71">
        <v>880</v>
      </c>
      <c r="K19" s="71"/>
      <c r="L19" s="71">
        <v>640</v>
      </c>
      <c r="M19" s="71"/>
      <c r="N19" s="71"/>
      <c r="O19" s="71"/>
      <c r="P19" s="71">
        <v>320</v>
      </c>
      <c r="Q19" s="163"/>
    </row>
    <row r="20" spans="2:17" ht="12" x14ac:dyDescent="0.2">
      <c r="B20" s="69"/>
      <c r="C20" s="190">
        <v>11</v>
      </c>
      <c r="D20" s="127" t="s">
        <v>590</v>
      </c>
      <c r="E20" s="148" t="str">
        <f>IFERROR(VLOOKUP(D20,BD!$B:$D,2,FALSE),"")</f>
        <v>SMCC</v>
      </c>
      <c r="F20" s="165">
        <f>IFERROR(VLOOKUP(D20,BD!$B:$D,3,FALSE),"")</f>
        <v>39264</v>
      </c>
      <c r="G20" s="149">
        <f>IF(COUNT(I20:Q20)&gt;=5,SUM(LARGE(I20:Q20,{1,2,3,4,5})),IF(COUNT(I20:Q20)=4,SUM(LARGE(I20:Q20,{1,2,3,4})),IF(COUNT(I20:Q20)=3,SUM(LARGE(I20:Q20,{1,2,3})),IF(COUNT(I20:Q20)=2,SUM(LARGE(I20:Q20,{1,2})),IF(COUNT(I20:Q20)=1,SUM(LARGE(I20:Q20,{1})),0)))))</f>
        <v>1760</v>
      </c>
      <c r="H20" s="150">
        <f t="shared" si="0"/>
        <v>3</v>
      </c>
      <c r="I20" s="71"/>
      <c r="J20" s="71"/>
      <c r="K20" s="71">
        <v>320</v>
      </c>
      <c r="L20" s="71"/>
      <c r="M20" s="71"/>
      <c r="N20" s="71">
        <v>560</v>
      </c>
      <c r="O20" s="71">
        <v>880</v>
      </c>
      <c r="P20" s="71"/>
      <c r="Q20" s="163"/>
    </row>
    <row r="21" spans="2:17" ht="12" x14ac:dyDescent="0.2">
      <c r="B21" s="69"/>
      <c r="C21" s="190">
        <v>12</v>
      </c>
      <c r="D21" s="123" t="s">
        <v>588</v>
      </c>
      <c r="E21" s="148" t="str">
        <f>IFERROR(VLOOKUP(D21,BD!$B:$D,2,FALSE),"")</f>
        <v>SMCC</v>
      </c>
      <c r="F21" s="165">
        <f>IFERROR(VLOOKUP(D21,BD!$B:$D,3,FALSE),"")</f>
        <v>39135</v>
      </c>
      <c r="G21" s="149">
        <f>IF(COUNT(I21:Q21)&gt;=5,SUM(LARGE(I21:Q21,{1,2,3,4,5})),IF(COUNT(I21:Q21)=4,SUM(LARGE(I21:Q21,{1,2,3,4})),IF(COUNT(I21:Q21)=3,SUM(LARGE(I21:Q21,{1,2,3})),IF(COUNT(I21:Q21)=2,SUM(LARGE(I21:Q21,{1,2})),IF(COUNT(I21:Q21)=1,SUM(LARGE(I21:Q21,{1})),0)))))</f>
        <v>1600</v>
      </c>
      <c r="H21" s="150">
        <f t="shared" si="0"/>
        <v>3</v>
      </c>
      <c r="I21" s="71"/>
      <c r="J21" s="71"/>
      <c r="K21" s="71"/>
      <c r="L21" s="71"/>
      <c r="M21" s="71">
        <v>640</v>
      </c>
      <c r="N21" s="71">
        <v>320</v>
      </c>
      <c r="O21" s="71">
        <v>640</v>
      </c>
      <c r="P21" s="71"/>
      <c r="Q21" s="163"/>
    </row>
    <row r="22" spans="2:17" ht="12" x14ac:dyDescent="0.2">
      <c r="B22" s="69"/>
      <c r="C22" s="190"/>
      <c r="D22" s="126" t="s">
        <v>760</v>
      </c>
      <c r="E22" s="148" t="str">
        <f>IFERROR(VLOOKUP(D22,BD!$B:$D,2,FALSE),"")</f>
        <v>SMCC</v>
      </c>
      <c r="F22" s="165">
        <f>IFERROR(VLOOKUP(D22,BD!$B:$D,3,FALSE),"")</f>
        <v>39436</v>
      </c>
      <c r="G22" s="149">
        <f>IF(COUNT(I22:Q22)&gt;=5,SUM(LARGE(I22:Q22,{1,2,3,4,5})),IF(COUNT(I22:Q22)=4,SUM(LARGE(I22:Q22,{1,2,3,4})),IF(COUNT(I22:Q22)=3,SUM(LARGE(I22:Q22,{1,2,3})),IF(COUNT(I22:Q22)=2,SUM(LARGE(I22:Q22,{1,2})),IF(COUNT(I22:Q22)=1,SUM(LARGE(I22:Q22,{1})),0)))))</f>
        <v>1600</v>
      </c>
      <c r="H22" s="150">
        <f t="shared" si="0"/>
        <v>3</v>
      </c>
      <c r="I22" s="71"/>
      <c r="J22" s="71"/>
      <c r="K22" s="71"/>
      <c r="L22" s="71"/>
      <c r="M22" s="71">
        <v>640</v>
      </c>
      <c r="N22" s="71">
        <v>320</v>
      </c>
      <c r="O22" s="71">
        <v>640</v>
      </c>
      <c r="P22" s="71"/>
      <c r="Q22" s="163"/>
    </row>
    <row r="23" spans="2:17" ht="12" x14ac:dyDescent="0.2">
      <c r="B23" s="69"/>
      <c r="C23" s="190">
        <v>14</v>
      </c>
      <c r="D23" s="126" t="s">
        <v>582</v>
      </c>
      <c r="E23" s="148" t="str">
        <f>IFERROR(VLOOKUP(D23,BD!$B:$D,2,FALSE),"")</f>
        <v>PIAMARTA</v>
      </c>
      <c r="F23" s="165">
        <f>IFERROR(VLOOKUP(D23,BD!$B:$D,3,FALSE),"")</f>
        <v>39127</v>
      </c>
      <c r="G23" s="149">
        <f>IF(COUNT(I23:Q23)&gt;=5,SUM(LARGE(I23:Q23,{1,2,3,4,5})),IF(COUNT(I23:Q23)=4,SUM(LARGE(I23:Q23,{1,2,3,4})),IF(COUNT(I23:Q23)=3,SUM(LARGE(I23:Q23,{1,2,3})),IF(COUNT(I23:Q23)=2,SUM(LARGE(I23:Q23,{1,2})),IF(COUNT(I23:Q23)=1,SUM(LARGE(I23:Q23,{1})),0)))))</f>
        <v>1440</v>
      </c>
      <c r="H23" s="150">
        <f t="shared" si="0"/>
        <v>2</v>
      </c>
      <c r="I23" s="71"/>
      <c r="J23" s="71">
        <v>1120</v>
      </c>
      <c r="K23" s="71"/>
      <c r="L23" s="71"/>
      <c r="M23" s="71"/>
      <c r="N23" s="71"/>
      <c r="O23" s="71"/>
      <c r="P23" s="71">
        <v>320</v>
      </c>
      <c r="Q23" s="163"/>
    </row>
    <row r="24" spans="2:17" ht="12" x14ac:dyDescent="0.2">
      <c r="B24" s="69"/>
      <c r="C24" s="190">
        <v>15</v>
      </c>
      <c r="D24" s="70" t="s">
        <v>581</v>
      </c>
      <c r="E24" s="148" t="str">
        <f>IFERROR(VLOOKUP(D24,BD!$B:$D,2,FALSE),"")</f>
        <v>ACENB</v>
      </c>
      <c r="F24" s="165">
        <f>IFERROR(VLOOKUP(D24,BD!$B:$D,3,FALSE),"")</f>
        <v>39151</v>
      </c>
      <c r="G24" s="149">
        <f>IF(COUNT(I24:Q24)&gt;=5,SUM(LARGE(I24:Q24,{1,2,3,4,5})),IF(COUNT(I24:Q24)=4,SUM(LARGE(I24:Q24,{1,2,3,4})),IF(COUNT(I24:Q24)=3,SUM(LARGE(I24:Q24,{1,2,3})),IF(COUNT(I24:Q24)=2,SUM(LARGE(I24:Q24,{1,2})),IF(COUNT(I24:Q24)=1,SUM(LARGE(I24:Q24,{1})),0)))))</f>
        <v>1360</v>
      </c>
      <c r="H24" s="150">
        <f t="shared" si="0"/>
        <v>1</v>
      </c>
      <c r="I24" s="71"/>
      <c r="J24" s="71"/>
      <c r="K24" s="71"/>
      <c r="L24" s="71">
        <v>1360</v>
      </c>
      <c r="M24" s="71"/>
      <c r="N24" s="71"/>
      <c r="O24" s="71"/>
      <c r="P24" s="71"/>
      <c r="Q24" s="163"/>
    </row>
    <row r="25" spans="2:17" ht="12" x14ac:dyDescent="0.2">
      <c r="B25" s="69"/>
      <c r="C25" s="190">
        <v>16</v>
      </c>
      <c r="D25" s="70" t="s">
        <v>766</v>
      </c>
      <c r="E25" s="148" t="str">
        <f>IFERROR(VLOOKUP(D25,BD!$B:$D,2,FALSE),"")</f>
        <v>SMCC</v>
      </c>
      <c r="F25" s="165">
        <f>IFERROR(VLOOKUP(D25,BD!$B:$D,3,FALSE),"")</f>
        <v>39454</v>
      </c>
      <c r="G25" s="149">
        <f>IF(COUNT(I25:Q25)&gt;=5,SUM(LARGE(I25:Q25,{1,2,3,4,5})),IF(COUNT(I25:Q25)=4,SUM(LARGE(I25:Q25,{1,2,3,4})),IF(COUNT(I25:Q25)=3,SUM(LARGE(I25:Q25,{1,2,3})),IF(COUNT(I25:Q25)=2,SUM(LARGE(I25:Q25,{1,2})),IF(COUNT(I25:Q25)=1,SUM(LARGE(I25:Q25,{1})),0)))))</f>
        <v>1080</v>
      </c>
      <c r="H25" s="150">
        <f t="shared" si="0"/>
        <v>2</v>
      </c>
      <c r="I25" s="71"/>
      <c r="J25" s="71"/>
      <c r="K25" s="71"/>
      <c r="L25" s="71"/>
      <c r="M25" s="71"/>
      <c r="N25" s="71">
        <v>440</v>
      </c>
      <c r="O25" s="71">
        <v>640</v>
      </c>
      <c r="P25" s="71"/>
      <c r="Q25" s="163"/>
    </row>
    <row r="26" spans="2:17" ht="12" x14ac:dyDescent="0.2">
      <c r="B26" s="69"/>
      <c r="C26" s="190"/>
      <c r="D26" s="70" t="s">
        <v>846</v>
      </c>
      <c r="E26" s="148" t="str">
        <f>IFERROR(VLOOKUP(D26,BD!$B:$D,2,FALSE),"")</f>
        <v>PIAMARTA</v>
      </c>
      <c r="F26" s="165">
        <f>IFERROR(VLOOKUP(D26,BD!$B:$D,3,FALSE),"")</f>
        <v>0</v>
      </c>
      <c r="G26" s="149">
        <f>IF(COUNT(I26:Q26)&gt;=5,SUM(LARGE(I26:Q26,{1,2,3,4,5})),IF(COUNT(I26:Q26)=4,SUM(LARGE(I26:Q26,{1,2,3,4})),IF(COUNT(I26:Q26)=3,SUM(LARGE(I26:Q26,{1,2,3})),IF(COUNT(I26:Q26)=2,SUM(LARGE(I26:Q26,{1,2})),IF(COUNT(I26:Q26)=1,SUM(LARGE(I26:Q26,{1})),0)))))</f>
        <v>1080</v>
      </c>
      <c r="H26" s="150">
        <f t="shared" si="0"/>
        <v>2</v>
      </c>
      <c r="I26" s="71"/>
      <c r="J26" s="71"/>
      <c r="K26" s="71"/>
      <c r="L26" s="71"/>
      <c r="M26" s="71"/>
      <c r="N26" s="71"/>
      <c r="O26" s="71">
        <v>640</v>
      </c>
      <c r="P26" s="71">
        <v>440</v>
      </c>
      <c r="Q26" s="163"/>
    </row>
    <row r="27" spans="2:17" ht="12" x14ac:dyDescent="0.2">
      <c r="B27" s="69"/>
      <c r="C27" s="190">
        <v>18</v>
      </c>
      <c r="D27" s="70" t="s">
        <v>583</v>
      </c>
      <c r="E27" s="148" t="str">
        <f>IFERROR(VLOOKUP(D27,BD!$B:$D,2,FALSE),"")</f>
        <v>ASSVP</v>
      </c>
      <c r="F27" s="165">
        <f>IFERROR(VLOOKUP(D27,BD!$B:$D,3,FALSE),"")</f>
        <v>0</v>
      </c>
      <c r="G27" s="149">
        <f>IF(COUNT(I27:Q27)&gt;=5,SUM(LARGE(I27:Q27,{1,2,3,4,5})),IF(COUNT(I27:Q27)=4,SUM(LARGE(I27:Q27,{1,2,3,4})),IF(COUNT(I27:Q27)=3,SUM(LARGE(I27:Q27,{1,2,3})),IF(COUNT(I27:Q27)=2,SUM(LARGE(I27:Q27,{1,2})),IF(COUNT(I27:Q27)=1,SUM(LARGE(I27:Q27,{1})),0)))))</f>
        <v>880</v>
      </c>
      <c r="H27" s="150">
        <f t="shared" si="0"/>
        <v>1</v>
      </c>
      <c r="I27" s="71"/>
      <c r="J27" s="71">
        <v>880</v>
      </c>
      <c r="K27" s="71"/>
      <c r="L27" s="71"/>
      <c r="M27" s="71"/>
      <c r="N27" s="71"/>
      <c r="O27" s="71"/>
      <c r="P27" s="71"/>
      <c r="Q27" s="163"/>
    </row>
    <row r="28" spans="2:17" ht="12" x14ac:dyDescent="0.2">
      <c r="B28" s="69"/>
      <c r="C28" s="190">
        <v>19</v>
      </c>
      <c r="D28" s="125" t="s">
        <v>878</v>
      </c>
      <c r="E28" s="148" t="str">
        <f>IFERROR(VLOOKUP(D28,BD!$B:$D,2,FALSE),"")</f>
        <v>ASSVP</v>
      </c>
      <c r="F28" s="165">
        <f>IFERROR(VLOOKUP(D28,BD!$B:$D,3,FALSE),"")</f>
        <v>0</v>
      </c>
      <c r="G28" s="149">
        <f>IF(COUNT(I28:Q28)&gt;=5,SUM(LARGE(I28:Q28,{1,2,3,4,5})),IF(COUNT(I28:Q28)=4,SUM(LARGE(I28:Q28,{1,2,3,4})),IF(COUNT(I28:Q28)=3,SUM(LARGE(I28:Q28,{1,2,3})),IF(COUNT(I28:Q28)=2,SUM(LARGE(I28:Q28,{1,2})),IF(COUNT(I28:Q28)=1,SUM(LARGE(I28:Q28,{1})),0)))))</f>
        <v>680</v>
      </c>
      <c r="H28" s="150">
        <f t="shared" si="0"/>
        <v>1</v>
      </c>
      <c r="I28" s="71"/>
      <c r="J28" s="71"/>
      <c r="K28" s="71"/>
      <c r="L28" s="71"/>
      <c r="M28" s="71"/>
      <c r="N28" s="71"/>
      <c r="O28" s="71"/>
      <c r="P28" s="71">
        <v>680</v>
      </c>
      <c r="Q28" s="163"/>
    </row>
    <row r="29" spans="2:17" ht="12" x14ac:dyDescent="0.2">
      <c r="B29" s="69"/>
      <c r="C29" s="190">
        <v>20</v>
      </c>
      <c r="D29" s="70" t="s">
        <v>584</v>
      </c>
      <c r="E29" s="148" t="str">
        <f>IFERROR(VLOOKUP(D29,BD!$B:$D,2,FALSE),"")</f>
        <v>PIAMARTA</v>
      </c>
      <c r="F29" s="165">
        <f>IFERROR(VLOOKUP(D29,BD!$B:$D,3,FALSE),"")</f>
        <v>39333</v>
      </c>
      <c r="G29" s="149">
        <f>IF(COUNT(I29:Q29)&gt;=5,SUM(LARGE(I29:Q29,{1,2,3,4,5})),IF(COUNT(I29:Q29)=4,SUM(LARGE(I29:Q29,{1,2,3,4})),IF(COUNT(I29:Q29)=3,SUM(LARGE(I29:Q29,{1,2,3})),IF(COUNT(I29:Q29)=2,SUM(LARGE(I29:Q29,{1,2})),IF(COUNT(I29:Q29)=1,SUM(LARGE(I29:Q29,{1})),0)))))</f>
        <v>640</v>
      </c>
      <c r="H29" s="150">
        <f t="shared" si="0"/>
        <v>1</v>
      </c>
      <c r="I29" s="71"/>
      <c r="J29" s="71"/>
      <c r="K29" s="71"/>
      <c r="L29" s="71">
        <v>640</v>
      </c>
      <c r="M29" s="71"/>
      <c r="N29" s="71"/>
      <c r="O29" s="71"/>
      <c r="P29" s="71"/>
      <c r="Q29" s="163"/>
    </row>
    <row r="30" spans="2:17" ht="12" x14ac:dyDescent="0.2">
      <c r="B30" s="69"/>
      <c r="C30" s="190"/>
      <c r="D30" s="70" t="s">
        <v>654</v>
      </c>
      <c r="E30" s="148" t="str">
        <f>IFERROR(VLOOKUP(D30,BD!$B:$D,2,FALSE),"")</f>
        <v>ABB</v>
      </c>
      <c r="F30" s="165">
        <f>IFERROR(VLOOKUP(D30,BD!$B:$D,3,FALSE),"")</f>
        <v>0</v>
      </c>
      <c r="G30" s="149">
        <f>IF(COUNT(I30:Q30)&gt;=5,SUM(LARGE(I30:Q30,{1,2,3,4,5})),IF(COUNT(I30:Q30)=4,SUM(LARGE(I30:Q30,{1,2,3,4})),IF(COUNT(I30:Q30)=3,SUM(LARGE(I30:Q30,{1,2,3})),IF(COUNT(I30:Q30)=2,SUM(LARGE(I30:Q30,{1,2})),IF(COUNT(I30:Q30)=1,SUM(LARGE(I30:Q30,{1})),0)))))</f>
        <v>640</v>
      </c>
      <c r="H30" s="150">
        <f t="shared" si="0"/>
        <v>1</v>
      </c>
      <c r="I30" s="71"/>
      <c r="J30" s="71"/>
      <c r="K30" s="71"/>
      <c r="L30" s="71"/>
      <c r="M30" s="71">
        <v>640</v>
      </c>
      <c r="N30" s="71"/>
      <c r="O30" s="71"/>
      <c r="P30" s="71"/>
      <c r="Q30" s="163"/>
    </row>
    <row r="31" spans="2:17" ht="12" x14ac:dyDescent="0.2">
      <c r="B31" s="69"/>
      <c r="C31" s="190"/>
      <c r="D31" s="70" t="s">
        <v>666</v>
      </c>
      <c r="E31" s="148" t="str">
        <f>IFERROR(VLOOKUP(D31,BD!$B:$D,2,FALSE),"")</f>
        <v>CC</v>
      </c>
      <c r="F31" s="165">
        <f>IFERROR(VLOOKUP(D31,BD!$B:$D,3,FALSE),"")</f>
        <v>0</v>
      </c>
      <c r="G31" s="149">
        <f>IF(COUNT(I31:Q31)&gt;=5,SUM(LARGE(I31:Q31,{1,2,3,4,5})),IF(COUNT(I31:Q31)=4,SUM(LARGE(I31:Q31,{1,2,3,4})),IF(COUNT(I31:Q31)=3,SUM(LARGE(I31:Q31,{1,2,3})),IF(COUNT(I31:Q31)=2,SUM(LARGE(I31:Q31,{1,2})),IF(COUNT(I31:Q31)=1,SUM(LARGE(I31:Q31,{1})),0)))))</f>
        <v>640</v>
      </c>
      <c r="H31" s="150">
        <f t="shared" si="0"/>
        <v>1</v>
      </c>
      <c r="I31" s="71"/>
      <c r="J31" s="71"/>
      <c r="K31" s="71"/>
      <c r="L31" s="71"/>
      <c r="M31" s="71">
        <v>640</v>
      </c>
      <c r="N31" s="71"/>
      <c r="O31" s="71"/>
      <c r="P31" s="71"/>
      <c r="Q31" s="163"/>
    </row>
    <row r="32" spans="2:17" ht="12" x14ac:dyDescent="0.2">
      <c r="B32" s="69"/>
      <c r="C32" s="190"/>
      <c r="D32" s="70" t="s">
        <v>657</v>
      </c>
      <c r="E32" s="148" t="str">
        <f>IFERROR(VLOOKUP(D32,BD!$B:$D,2,FALSE),"")</f>
        <v>ABB</v>
      </c>
      <c r="F32" s="165">
        <f>IFERROR(VLOOKUP(D32,BD!$B:$D,3,FALSE),"")</f>
        <v>0</v>
      </c>
      <c r="G32" s="149">
        <f>IF(COUNT(I32:Q32)&gt;=5,SUM(LARGE(I32:Q32,{1,2,3,4,5})),IF(COUNT(I32:Q32)=4,SUM(LARGE(I32:Q32,{1,2,3,4})),IF(COUNT(I32:Q32)=3,SUM(LARGE(I32:Q32,{1,2,3})),IF(COUNT(I32:Q32)=2,SUM(LARGE(I32:Q32,{1,2})),IF(COUNT(I32:Q32)=1,SUM(LARGE(I32:Q32,{1})),0)))))</f>
        <v>640</v>
      </c>
      <c r="H32" s="150">
        <f t="shared" si="0"/>
        <v>1</v>
      </c>
      <c r="I32" s="71"/>
      <c r="J32" s="71"/>
      <c r="K32" s="71"/>
      <c r="L32" s="71"/>
      <c r="M32" s="71">
        <v>640</v>
      </c>
      <c r="N32" s="71"/>
      <c r="O32" s="71"/>
      <c r="P32" s="71"/>
      <c r="Q32" s="163"/>
    </row>
    <row r="33" spans="2:17" ht="12" x14ac:dyDescent="0.2">
      <c r="B33" s="69"/>
      <c r="C33" s="190"/>
      <c r="D33" s="70" t="s">
        <v>847</v>
      </c>
      <c r="E33" s="148" t="str">
        <f>IFERROR(VLOOKUP(D33,BD!$B:$D,2,FALSE),"")</f>
        <v>ASERP</v>
      </c>
      <c r="F33" s="165">
        <f>IFERROR(VLOOKUP(D33,BD!$B:$D,3,FALSE),"")</f>
        <v>0</v>
      </c>
      <c r="G33" s="149">
        <f>IF(COUNT(I33:Q33)&gt;=5,SUM(LARGE(I33:Q33,{1,2,3,4,5})),IF(COUNT(I33:Q33)=4,SUM(LARGE(I33:Q33,{1,2,3,4})),IF(COUNT(I33:Q33)=3,SUM(LARGE(I33:Q33,{1,2,3})),IF(COUNT(I33:Q33)=2,SUM(LARGE(I33:Q33,{1,2})),IF(COUNT(I33:Q33)=1,SUM(LARGE(I33:Q33,{1})),0)))))</f>
        <v>640</v>
      </c>
      <c r="H33" s="150">
        <f t="shared" si="0"/>
        <v>1</v>
      </c>
      <c r="I33" s="71"/>
      <c r="J33" s="71"/>
      <c r="K33" s="71"/>
      <c r="L33" s="71"/>
      <c r="M33" s="71"/>
      <c r="N33" s="71"/>
      <c r="O33" s="71">
        <v>640</v>
      </c>
      <c r="P33" s="71"/>
      <c r="Q33" s="163"/>
    </row>
    <row r="34" spans="2:17" ht="12" x14ac:dyDescent="0.2">
      <c r="B34" s="69"/>
      <c r="C34" s="190">
        <v>25</v>
      </c>
      <c r="D34" s="70" t="s">
        <v>587</v>
      </c>
      <c r="E34" s="148" t="str">
        <f>IFERROR(VLOOKUP(D34,BD!$B:$D,2,FALSE),"")</f>
        <v>SMCC</v>
      </c>
      <c r="F34" s="165">
        <f>IFERROR(VLOOKUP(D34,BD!$B:$D,3,FALSE),"")</f>
        <v>39119</v>
      </c>
      <c r="G34" s="149">
        <f>IF(COUNT(I34:Q34)&gt;=5,SUM(LARGE(I34:Q34,{1,2,3,4,5})),IF(COUNT(I34:Q34)=4,SUM(LARGE(I34:Q34,{1,2,3,4})),IF(COUNT(I34:Q34)=3,SUM(LARGE(I34:Q34,{1,2,3})),IF(COUNT(I34:Q34)=2,SUM(LARGE(I34:Q34,{1,2})),IF(COUNT(I34:Q34)=1,SUM(LARGE(I34:Q34,{1})),0)))))</f>
        <v>560</v>
      </c>
      <c r="H34" s="150">
        <f t="shared" si="0"/>
        <v>1</v>
      </c>
      <c r="I34" s="71"/>
      <c r="J34" s="71"/>
      <c r="K34" s="71">
        <v>560</v>
      </c>
      <c r="L34" s="71"/>
      <c r="M34" s="71"/>
      <c r="N34" s="71"/>
      <c r="O34" s="71"/>
      <c r="P34" s="71"/>
      <c r="Q34" s="163"/>
    </row>
    <row r="35" spans="2:17" ht="12" x14ac:dyDescent="0.2">
      <c r="B35" s="69"/>
      <c r="C35" s="190"/>
      <c r="D35" s="70" t="s">
        <v>879</v>
      </c>
      <c r="E35" s="148" t="str">
        <f>IFERROR(VLOOKUP(D35,BD!$B:$D,2,FALSE),"")</f>
        <v>ASSVP</v>
      </c>
      <c r="F35" s="165">
        <f>IFERROR(VLOOKUP(D35,BD!$B:$D,3,FALSE),"")</f>
        <v>0</v>
      </c>
      <c r="G35" s="149">
        <f>IF(COUNT(I35:Q35)&gt;=5,SUM(LARGE(I35:Q35,{1,2,3,4,5})),IF(COUNT(I35:Q35)=4,SUM(LARGE(I35:Q35,{1,2,3,4})),IF(COUNT(I35:Q35)=3,SUM(LARGE(I35:Q35,{1,2,3})),IF(COUNT(I35:Q35)=2,SUM(LARGE(I35:Q35,{1,2})),IF(COUNT(I35:Q35)=1,SUM(LARGE(I35:Q35,{1})),0)))))</f>
        <v>560</v>
      </c>
      <c r="H35" s="150">
        <f t="shared" si="0"/>
        <v>1</v>
      </c>
      <c r="I35" s="71"/>
      <c r="J35" s="71"/>
      <c r="K35" s="71"/>
      <c r="L35" s="71"/>
      <c r="M35" s="71"/>
      <c r="N35" s="71"/>
      <c r="O35" s="71"/>
      <c r="P35" s="71">
        <v>560</v>
      </c>
      <c r="Q35" s="163"/>
    </row>
    <row r="36" spans="2:17" ht="12" x14ac:dyDescent="0.2">
      <c r="B36" s="69"/>
      <c r="C36" s="190">
        <v>27</v>
      </c>
      <c r="D36" s="70" t="s">
        <v>228</v>
      </c>
      <c r="E36" s="148" t="str">
        <f>IFERROR(VLOOKUP(D36,BD!$B:$D,2,FALSE),"")</f>
        <v>BME</v>
      </c>
      <c r="F36" s="165">
        <f>IFERROR(VLOOKUP(D36,BD!$B:$D,3,FALSE),"")</f>
        <v>39304</v>
      </c>
      <c r="G36" s="149">
        <f>IF(COUNT(I36:Q36)&gt;=5,SUM(LARGE(I36:Q36,{1,2,3,4,5})),IF(COUNT(I36:Q36)=4,SUM(LARGE(I36:Q36,{1,2,3,4})),IF(COUNT(I36:Q36)=3,SUM(LARGE(I36:Q36,{1,2,3})),IF(COUNT(I36:Q36)=2,SUM(LARGE(I36:Q36,{1,2})),IF(COUNT(I36:Q36)=1,SUM(LARGE(I36:Q36,{1})),0)))))</f>
        <v>320</v>
      </c>
      <c r="H36" s="150">
        <f t="shared" si="0"/>
        <v>1</v>
      </c>
      <c r="I36" s="71"/>
      <c r="J36" s="71"/>
      <c r="K36" s="71">
        <v>320</v>
      </c>
      <c r="L36" s="71"/>
      <c r="M36" s="71"/>
      <c r="N36" s="71"/>
      <c r="O36" s="71"/>
      <c r="P36" s="71"/>
      <c r="Q36" s="163"/>
    </row>
    <row r="37" spans="2:17" ht="12" x14ac:dyDescent="0.2">
      <c r="B37" s="69"/>
      <c r="C37" s="171"/>
      <c r="D37" s="70"/>
      <c r="E37" s="148" t="str">
        <f>IFERROR(VLOOKUP(D37,BD!$B:$D,2,FALSE),"")</f>
        <v/>
      </c>
      <c r="F37" s="165" t="str">
        <f>IFERROR(VLOOKUP(D37,BD!$B:$D,3,FALSE),"")</f>
        <v/>
      </c>
      <c r="G37" s="149">
        <f>IF(COUNT(I37:Q37)&gt;=5,SUM(LARGE(I37:Q37,{1,2,3,4,5})),IF(COUNT(I37:Q37)=4,SUM(LARGE(I37:Q37,{1,2,3,4})),IF(COUNT(I37:Q37)=3,SUM(LARGE(I37:Q37,{1,2,3})),IF(COUNT(I37:Q37)=2,SUM(LARGE(I37:Q37,{1,2})),IF(COUNT(I37:Q37)=1,SUM(LARGE(I37:Q37,{1})),0)))))</f>
        <v>0</v>
      </c>
      <c r="H37" s="150">
        <f t="shared" ref="H37:H41" si="1">COUNT(I37:Q37)-COUNTIF(I37:Q37,"=0")</f>
        <v>0</v>
      </c>
      <c r="I37" s="71"/>
      <c r="J37" s="71"/>
      <c r="K37" s="71"/>
      <c r="L37" s="71"/>
      <c r="M37" s="71"/>
      <c r="N37" s="71"/>
      <c r="O37" s="71"/>
      <c r="P37" s="71"/>
      <c r="Q37" s="163"/>
    </row>
    <row r="38" spans="2:17" ht="12" x14ac:dyDescent="0.2">
      <c r="B38" s="69"/>
      <c r="C38" s="171"/>
      <c r="D38" s="70"/>
      <c r="E38" s="148" t="str">
        <f>IFERROR(VLOOKUP(D38,BD!$B:$D,2,FALSE),"")</f>
        <v/>
      </c>
      <c r="F38" s="165" t="str">
        <f>IFERROR(VLOOKUP(D38,BD!$B:$D,3,FALSE),"")</f>
        <v/>
      </c>
      <c r="G38" s="149">
        <f>IF(COUNT(I38:Q38)&gt;=5,SUM(LARGE(I38:Q38,{1,2,3,4,5})),IF(COUNT(I38:Q38)=4,SUM(LARGE(I38:Q38,{1,2,3,4})),IF(COUNT(I38:Q38)=3,SUM(LARGE(I38:Q38,{1,2,3})),IF(COUNT(I38:Q38)=2,SUM(LARGE(I38:Q38,{1,2})),IF(COUNT(I38:Q38)=1,SUM(LARGE(I38:Q38,{1})),0)))))</f>
        <v>0</v>
      </c>
      <c r="H38" s="150">
        <f t="shared" si="1"/>
        <v>0</v>
      </c>
      <c r="I38" s="71"/>
      <c r="J38" s="71"/>
      <c r="K38" s="71"/>
      <c r="L38" s="71"/>
      <c r="M38" s="71"/>
      <c r="N38" s="71"/>
      <c r="O38" s="71"/>
      <c r="P38" s="71"/>
      <c r="Q38" s="163"/>
    </row>
    <row r="39" spans="2:17" ht="12" x14ac:dyDescent="0.2">
      <c r="B39" s="69"/>
      <c r="C39" s="171"/>
      <c r="D39" s="70"/>
      <c r="E39" s="148" t="str">
        <f>IFERROR(VLOOKUP(D39,BD!$B:$D,2,FALSE),"")</f>
        <v/>
      </c>
      <c r="F39" s="165" t="str">
        <f>IFERROR(VLOOKUP(D39,BD!$B:$D,3,FALSE),"")</f>
        <v/>
      </c>
      <c r="G39" s="149">
        <f>IF(COUNT(I39:Q39)&gt;=5,SUM(LARGE(I39:Q39,{1,2,3,4,5})),IF(COUNT(I39:Q39)=4,SUM(LARGE(I39:Q39,{1,2,3,4})),IF(COUNT(I39:Q39)=3,SUM(LARGE(I39:Q39,{1,2,3})),IF(COUNT(I39:Q39)=2,SUM(LARGE(I39:Q39,{1,2})),IF(COUNT(I39:Q39)=1,SUM(LARGE(I39:Q39,{1})),0)))))</f>
        <v>0</v>
      </c>
      <c r="H39" s="150">
        <f t="shared" si="1"/>
        <v>0</v>
      </c>
      <c r="I39" s="71"/>
      <c r="J39" s="71"/>
      <c r="K39" s="71"/>
      <c r="L39" s="71"/>
      <c r="M39" s="71"/>
      <c r="N39" s="71"/>
      <c r="O39" s="71"/>
      <c r="P39" s="71"/>
      <c r="Q39" s="163"/>
    </row>
    <row r="40" spans="2:17" ht="12" x14ac:dyDescent="0.2">
      <c r="B40" s="69"/>
      <c r="C40" s="171"/>
      <c r="D40" s="70"/>
      <c r="E40" s="148" t="str">
        <f>IFERROR(VLOOKUP(D40,BD!$B:$D,2,FALSE),"")</f>
        <v/>
      </c>
      <c r="F40" s="165" t="str">
        <f>IFERROR(VLOOKUP(D40,BD!$B:$D,3,FALSE),"")</f>
        <v/>
      </c>
      <c r="G40" s="149">
        <f>IF(COUNT(I40:Q40)&gt;=5,SUM(LARGE(I40:Q40,{1,2,3,4,5})),IF(COUNT(I40:Q40)=4,SUM(LARGE(I40:Q40,{1,2,3,4})),IF(COUNT(I40:Q40)=3,SUM(LARGE(I40:Q40,{1,2,3})),IF(COUNT(I40:Q40)=2,SUM(LARGE(I40:Q40,{1,2})),IF(COUNT(I40:Q40)=1,SUM(LARGE(I40:Q40,{1})),0)))))</f>
        <v>0</v>
      </c>
      <c r="H40" s="150">
        <f t="shared" si="1"/>
        <v>0</v>
      </c>
      <c r="I40" s="71"/>
      <c r="J40" s="71"/>
      <c r="K40" s="71"/>
      <c r="L40" s="71"/>
      <c r="M40" s="71"/>
      <c r="N40" s="71"/>
      <c r="O40" s="71"/>
      <c r="P40" s="71"/>
      <c r="Q40" s="163"/>
    </row>
    <row r="41" spans="2:17" ht="12" x14ac:dyDescent="0.2">
      <c r="B41" s="69"/>
      <c r="C41" s="171"/>
      <c r="D41" s="70"/>
      <c r="E41" s="148" t="str">
        <f>IFERROR(VLOOKUP(D41,BD!$B:$D,2,FALSE),"")</f>
        <v/>
      </c>
      <c r="F41" s="165" t="str">
        <f>IFERROR(VLOOKUP(D41,BD!$B:$D,3,FALSE),"")</f>
        <v/>
      </c>
      <c r="G41" s="149">
        <f>IF(COUNT(I41:Q41)&gt;=5,SUM(LARGE(I41:Q41,{1,2,3,4,5})),IF(COUNT(I41:Q41)=4,SUM(LARGE(I41:Q41,{1,2,3,4})),IF(COUNT(I41:Q41)=3,SUM(LARGE(I41:Q41,{1,2,3})),IF(COUNT(I41:Q41)=2,SUM(LARGE(I41:Q41,{1,2})),IF(COUNT(I41:Q41)=1,SUM(LARGE(I41:Q41,{1})),0)))))</f>
        <v>0</v>
      </c>
      <c r="H41" s="150">
        <f t="shared" si="1"/>
        <v>0</v>
      </c>
      <c r="I41" s="71"/>
      <c r="J41" s="71"/>
      <c r="K41" s="71"/>
      <c r="L41" s="71"/>
      <c r="M41" s="71"/>
      <c r="N41" s="71"/>
      <c r="O41" s="71"/>
      <c r="P41" s="71"/>
      <c r="Q41" s="163"/>
    </row>
    <row r="42" spans="2:17" ht="12" x14ac:dyDescent="0.2">
      <c r="B42" s="69"/>
      <c r="C42" s="171"/>
      <c r="D42" s="70"/>
      <c r="E42" s="148" t="str">
        <f>IFERROR(VLOOKUP(D42,BD!$B:$D,2,FALSE),"")</f>
        <v/>
      </c>
      <c r="F42" s="165" t="str">
        <f>IFERROR(VLOOKUP(D42,BD!$B:$D,3,FALSE),"")</f>
        <v/>
      </c>
      <c r="G42" s="149">
        <f>IF(COUNT(I42:Q42)&gt;=5,SUM(LARGE(I42:Q42,{1,2,3,4,5})),IF(COUNT(I42:Q42)=4,SUM(LARGE(I42:Q42,{1,2,3,4})),IF(COUNT(I42:Q42)=3,SUM(LARGE(I42:Q42,{1,2,3})),IF(COUNT(I42:Q42)=2,SUM(LARGE(I42:Q42,{1,2})),IF(COUNT(I42:Q42)=1,SUM(LARGE(I42:Q42,{1})),0)))))</f>
        <v>0</v>
      </c>
      <c r="H42" s="150">
        <f t="shared" ref="H42:H69" si="2">COUNT(I42:Q42)-COUNTIF(I42:Q42,"=0")</f>
        <v>0</v>
      </c>
      <c r="I42" s="71"/>
      <c r="J42" s="71"/>
      <c r="K42" s="71"/>
      <c r="L42" s="71"/>
      <c r="M42" s="71"/>
      <c r="N42" s="71"/>
      <c r="O42" s="71"/>
      <c r="P42" s="71"/>
      <c r="Q42" s="163"/>
    </row>
    <row r="43" spans="2:17" ht="12" x14ac:dyDescent="0.2">
      <c r="B43" s="69"/>
      <c r="C43" s="171"/>
      <c r="D43" s="70"/>
      <c r="E43" s="148" t="str">
        <f>IFERROR(VLOOKUP(D43,BD!$B:$D,2,FALSE),"")</f>
        <v/>
      </c>
      <c r="F43" s="165" t="str">
        <f>IFERROR(VLOOKUP(D43,BD!$B:$D,3,FALSE),"")</f>
        <v/>
      </c>
      <c r="G43" s="149">
        <f>IF(COUNT(I43:Q43)&gt;=5,SUM(LARGE(I43:Q43,{1,2,3,4,5})),IF(COUNT(I43:Q43)=4,SUM(LARGE(I43:Q43,{1,2,3,4})),IF(COUNT(I43:Q43)=3,SUM(LARGE(I43:Q43,{1,2,3})),IF(COUNT(I43:Q43)=2,SUM(LARGE(I43:Q43,{1,2})),IF(COUNT(I43:Q43)=1,SUM(LARGE(I43:Q43,{1})),0)))))</f>
        <v>0</v>
      </c>
      <c r="H43" s="150">
        <f t="shared" si="2"/>
        <v>0</v>
      </c>
      <c r="I43" s="71"/>
      <c r="J43" s="71"/>
      <c r="K43" s="71"/>
      <c r="L43" s="71"/>
      <c r="M43" s="71"/>
      <c r="N43" s="71"/>
      <c r="O43" s="71"/>
      <c r="P43" s="71"/>
      <c r="Q43" s="163"/>
    </row>
    <row r="44" spans="2:17" ht="12" x14ac:dyDescent="0.2">
      <c r="B44" s="69"/>
      <c r="C44" s="171"/>
      <c r="D44" s="70"/>
      <c r="E44" s="148" t="str">
        <f>IFERROR(VLOOKUP(D44,BD!$B:$D,2,FALSE),"")</f>
        <v/>
      </c>
      <c r="F44" s="165" t="str">
        <f>IFERROR(VLOOKUP(D44,BD!$B:$D,3,FALSE),"")</f>
        <v/>
      </c>
      <c r="G44" s="149">
        <f>IF(COUNT(I44:Q44)&gt;=5,SUM(LARGE(I44:Q44,{1,2,3,4,5})),IF(COUNT(I44:Q44)=4,SUM(LARGE(I44:Q44,{1,2,3,4})),IF(COUNT(I44:Q44)=3,SUM(LARGE(I44:Q44,{1,2,3})),IF(COUNT(I44:Q44)=2,SUM(LARGE(I44:Q44,{1,2})),IF(COUNT(I44:Q44)=1,SUM(LARGE(I44:Q44,{1})),0)))))</f>
        <v>0</v>
      </c>
      <c r="H44" s="150">
        <f t="shared" si="2"/>
        <v>0</v>
      </c>
      <c r="I44" s="71"/>
      <c r="J44" s="71"/>
      <c r="K44" s="71"/>
      <c r="L44" s="71"/>
      <c r="M44" s="71"/>
      <c r="N44" s="71"/>
      <c r="O44" s="71"/>
      <c r="P44" s="71"/>
      <c r="Q44" s="163"/>
    </row>
    <row r="45" spans="2:17" ht="12" x14ac:dyDescent="0.2">
      <c r="B45" s="69"/>
      <c r="C45" s="171"/>
      <c r="D45" s="70"/>
      <c r="E45" s="148" t="str">
        <f>IFERROR(VLOOKUP(D45,BD!$B:$D,2,FALSE),"")</f>
        <v/>
      </c>
      <c r="F45" s="165" t="str">
        <f>IFERROR(VLOOKUP(D45,BD!$B:$D,3,FALSE),"")</f>
        <v/>
      </c>
      <c r="G45" s="149">
        <f>IF(COUNT(I45:Q45)&gt;=5,SUM(LARGE(I45:Q45,{1,2,3,4,5})),IF(COUNT(I45:Q45)=4,SUM(LARGE(I45:Q45,{1,2,3,4})),IF(COUNT(I45:Q45)=3,SUM(LARGE(I45:Q45,{1,2,3})),IF(COUNT(I45:Q45)=2,SUM(LARGE(I45:Q45,{1,2})),IF(COUNT(I45:Q45)=1,SUM(LARGE(I45:Q45,{1})),0)))))</f>
        <v>0</v>
      </c>
      <c r="H45" s="150">
        <f t="shared" si="2"/>
        <v>0</v>
      </c>
      <c r="I45" s="71"/>
      <c r="J45" s="71"/>
      <c r="K45" s="71"/>
      <c r="L45" s="71"/>
      <c r="M45" s="71"/>
      <c r="N45" s="71"/>
      <c r="O45" s="71"/>
      <c r="P45" s="71"/>
      <c r="Q45" s="163"/>
    </row>
    <row r="46" spans="2:17" ht="12" x14ac:dyDescent="0.2">
      <c r="B46" s="69"/>
      <c r="C46" s="171"/>
      <c r="D46" s="70"/>
      <c r="E46" s="148" t="str">
        <f>IFERROR(VLOOKUP(D46,BD!$B:$D,2,FALSE),"")</f>
        <v/>
      </c>
      <c r="F46" s="165" t="str">
        <f>IFERROR(VLOOKUP(D46,BD!$B:$D,3,FALSE),"")</f>
        <v/>
      </c>
      <c r="G46" s="149">
        <f>IF(COUNT(I46:Q46)&gt;=5,SUM(LARGE(I46:Q46,{1,2,3,4,5})),IF(COUNT(I46:Q46)=4,SUM(LARGE(I46:Q46,{1,2,3,4})),IF(COUNT(I46:Q46)=3,SUM(LARGE(I46:Q46,{1,2,3})),IF(COUNT(I46:Q46)=2,SUM(LARGE(I46:Q46,{1,2})),IF(COUNT(I46:Q46)=1,SUM(LARGE(I46:Q46,{1})),0)))))</f>
        <v>0</v>
      </c>
      <c r="H46" s="150">
        <f t="shared" si="2"/>
        <v>0</v>
      </c>
      <c r="I46" s="71"/>
      <c r="J46" s="71"/>
      <c r="K46" s="71"/>
      <c r="L46" s="71"/>
      <c r="M46" s="71"/>
      <c r="N46" s="71"/>
      <c r="O46" s="71"/>
      <c r="P46" s="71"/>
      <c r="Q46" s="163"/>
    </row>
    <row r="47" spans="2:17" ht="12" x14ac:dyDescent="0.2">
      <c r="B47" s="69"/>
      <c r="C47" s="171"/>
      <c r="D47" s="70"/>
      <c r="E47" s="148" t="str">
        <f>IFERROR(VLOOKUP(D47,BD!$B:$D,2,FALSE),"")</f>
        <v/>
      </c>
      <c r="F47" s="165" t="str">
        <f>IFERROR(VLOOKUP(D47,BD!$B:$D,3,FALSE),"")</f>
        <v/>
      </c>
      <c r="G47" s="149">
        <f>IF(COUNT(I47:Q47)&gt;=5,SUM(LARGE(I47:Q47,{1,2,3,4,5})),IF(COUNT(I47:Q47)=4,SUM(LARGE(I47:Q47,{1,2,3,4})),IF(COUNT(I47:Q47)=3,SUM(LARGE(I47:Q47,{1,2,3})),IF(COUNT(I47:Q47)=2,SUM(LARGE(I47:Q47,{1,2})),IF(COUNT(I47:Q47)=1,SUM(LARGE(I47:Q47,{1})),0)))))</f>
        <v>0</v>
      </c>
      <c r="H47" s="150">
        <f t="shared" si="2"/>
        <v>0</v>
      </c>
      <c r="I47" s="71"/>
      <c r="J47" s="71"/>
      <c r="K47" s="71"/>
      <c r="L47" s="71"/>
      <c r="M47" s="71"/>
      <c r="N47" s="71"/>
      <c r="O47" s="71"/>
      <c r="P47" s="71"/>
      <c r="Q47" s="163"/>
    </row>
    <row r="48" spans="2:17" ht="12" x14ac:dyDescent="0.2">
      <c r="B48" s="69"/>
      <c r="C48" s="171"/>
      <c r="D48" s="70"/>
      <c r="E48" s="148" t="str">
        <f>IFERROR(VLOOKUP(D48,BD!$B:$D,2,FALSE),"")</f>
        <v/>
      </c>
      <c r="F48" s="165" t="str">
        <f>IFERROR(VLOOKUP(D48,BD!$B:$D,3,FALSE),"")</f>
        <v/>
      </c>
      <c r="G48" s="149">
        <f>IF(COUNT(I48:Q48)&gt;=5,SUM(LARGE(I48:Q48,{1,2,3,4,5})),IF(COUNT(I48:Q48)=4,SUM(LARGE(I48:Q48,{1,2,3,4})),IF(COUNT(I48:Q48)=3,SUM(LARGE(I48:Q48,{1,2,3})),IF(COUNT(I48:Q48)=2,SUM(LARGE(I48:Q48,{1,2})),IF(COUNT(I48:Q48)=1,SUM(LARGE(I48:Q48,{1})),0)))))</f>
        <v>0</v>
      </c>
      <c r="H48" s="150">
        <f t="shared" si="2"/>
        <v>0</v>
      </c>
      <c r="I48" s="71"/>
      <c r="J48" s="71"/>
      <c r="K48" s="71"/>
      <c r="L48" s="71"/>
      <c r="M48" s="71"/>
      <c r="N48" s="71"/>
      <c r="O48" s="71"/>
      <c r="P48" s="71"/>
      <c r="Q48" s="163"/>
    </row>
    <row r="49" spans="2:17" ht="12" x14ac:dyDescent="0.2">
      <c r="B49" s="69"/>
      <c r="C49" s="171"/>
      <c r="D49" s="70"/>
      <c r="E49" s="148" t="str">
        <f>IFERROR(VLOOKUP(D49,BD!$B:$D,2,FALSE),"")</f>
        <v/>
      </c>
      <c r="F49" s="165" t="str">
        <f>IFERROR(VLOOKUP(D49,BD!$B:$D,3,FALSE),"")</f>
        <v/>
      </c>
      <c r="G49" s="149">
        <f>IF(COUNT(I49:Q49)&gt;=5,SUM(LARGE(I49:Q49,{1,2,3,4,5})),IF(COUNT(I49:Q49)=4,SUM(LARGE(I49:Q49,{1,2,3,4})),IF(COUNT(I49:Q49)=3,SUM(LARGE(I49:Q49,{1,2,3})),IF(COUNT(I49:Q49)=2,SUM(LARGE(I49:Q49,{1,2})),IF(COUNT(I49:Q49)=1,SUM(LARGE(I49:Q49,{1})),0)))))</f>
        <v>0</v>
      </c>
      <c r="H49" s="150">
        <f t="shared" si="2"/>
        <v>0</v>
      </c>
      <c r="I49" s="71"/>
      <c r="J49" s="71"/>
      <c r="K49" s="71"/>
      <c r="L49" s="71"/>
      <c r="M49" s="71"/>
      <c r="N49" s="71"/>
      <c r="O49" s="71"/>
      <c r="P49" s="71"/>
      <c r="Q49" s="163"/>
    </row>
    <row r="50" spans="2:17" ht="12" x14ac:dyDescent="0.2">
      <c r="B50" s="69"/>
      <c r="C50" s="171"/>
      <c r="D50" s="70"/>
      <c r="E50" s="148" t="str">
        <f>IFERROR(VLOOKUP(D50,BD!$B:$D,2,FALSE),"")</f>
        <v/>
      </c>
      <c r="F50" s="165" t="str">
        <f>IFERROR(VLOOKUP(D50,BD!$B:$D,3,FALSE),"")</f>
        <v/>
      </c>
      <c r="G50" s="149">
        <f>IF(COUNT(I50:Q50)&gt;=5,SUM(LARGE(I50:Q50,{1,2,3,4,5})),IF(COUNT(I50:Q50)=4,SUM(LARGE(I50:Q50,{1,2,3,4})),IF(COUNT(I50:Q50)=3,SUM(LARGE(I50:Q50,{1,2,3})),IF(COUNT(I50:Q50)=2,SUM(LARGE(I50:Q50,{1,2})),IF(COUNT(I50:Q50)=1,SUM(LARGE(I50:Q50,{1})),0)))))</f>
        <v>0</v>
      </c>
      <c r="H50" s="150">
        <f t="shared" si="2"/>
        <v>0</v>
      </c>
      <c r="I50" s="71"/>
      <c r="J50" s="71"/>
      <c r="K50" s="71"/>
      <c r="L50" s="71"/>
      <c r="M50" s="71"/>
      <c r="N50" s="71"/>
      <c r="O50" s="71"/>
      <c r="P50" s="71"/>
      <c r="Q50" s="163"/>
    </row>
    <row r="51" spans="2:17" ht="12" x14ac:dyDescent="0.2">
      <c r="B51" s="69"/>
      <c r="C51" s="171"/>
      <c r="D51" s="70"/>
      <c r="E51" s="148" t="str">
        <f>IFERROR(VLOOKUP(D51,BD!$B:$D,2,FALSE),"")</f>
        <v/>
      </c>
      <c r="F51" s="165" t="str">
        <f>IFERROR(VLOOKUP(D51,BD!$B:$D,3,FALSE),"")</f>
        <v/>
      </c>
      <c r="G51" s="149">
        <f>IF(COUNT(I51:Q51)&gt;=5,SUM(LARGE(I51:Q51,{1,2,3,4,5})),IF(COUNT(I51:Q51)=4,SUM(LARGE(I51:Q51,{1,2,3,4})),IF(COUNT(I51:Q51)=3,SUM(LARGE(I51:Q51,{1,2,3})),IF(COUNT(I51:Q51)=2,SUM(LARGE(I51:Q51,{1,2})),IF(COUNT(I51:Q51)=1,SUM(LARGE(I51:Q51,{1})),0)))))</f>
        <v>0</v>
      </c>
      <c r="H51" s="150">
        <f t="shared" si="2"/>
        <v>0</v>
      </c>
      <c r="I51" s="71"/>
      <c r="J51" s="71"/>
      <c r="K51" s="71"/>
      <c r="L51" s="71"/>
      <c r="M51" s="71"/>
      <c r="N51" s="71"/>
      <c r="O51" s="71"/>
      <c r="P51" s="71"/>
      <c r="Q51" s="163"/>
    </row>
    <row r="52" spans="2:17" ht="12" x14ac:dyDescent="0.2">
      <c r="B52" s="69"/>
      <c r="C52" s="171"/>
      <c r="D52" s="70"/>
      <c r="E52" s="148" t="str">
        <f>IFERROR(VLOOKUP(D52,BD!$B:$D,2,FALSE),"")</f>
        <v/>
      </c>
      <c r="F52" s="165" t="str">
        <f>IFERROR(VLOOKUP(D52,BD!$B:$D,3,FALSE),"")</f>
        <v/>
      </c>
      <c r="G52" s="149">
        <f>IF(COUNT(I52:Q52)&gt;=5,SUM(LARGE(I52:Q52,{1,2,3,4,5})),IF(COUNT(I52:Q52)=4,SUM(LARGE(I52:Q52,{1,2,3,4})),IF(COUNT(I52:Q52)=3,SUM(LARGE(I52:Q52,{1,2,3})),IF(COUNT(I52:Q52)=2,SUM(LARGE(I52:Q52,{1,2})),IF(COUNT(I52:Q52)=1,SUM(LARGE(I52:Q52,{1})),0)))))</f>
        <v>0</v>
      </c>
      <c r="H52" s="150">
        <f t="shared" si="2"/>
        <v>0</v>
      </c>
      <c r="I52" s="71"/>
      <c r="J52" s="71"/>
      <c r="K52" s="71"/>
      <c r="L52" s="71"/>
      <c r="M52" s="71"/>
      <c r="N52" s="71"/>
      <c r="O52" s="71"/>
      <c r="P52" s="71"/>
      <c r="Q52" s="163"/>
    </row>
    <row r="53" spans="2:17" ht="12" x14ac:dyDescent="0.2">
      <c r="B53" s="69"/>
      <c r="C53" s="171"/>
      <c r="D53" s="70"/>
      <c r="E53" s="148" t="str">
        <f>IFERROR(VLOOKUP(D53,BD!$B:$D,2,FALSE),"")</f>
        <v/>
      </c>
      <c r="F53" s="165" t="str">
        <f>IFERROR(VLOOKUP(D53,BD!$B:$D,3,FALSE),"")</f>
        <v/>
      </c>
      <c r="G53" s="149">
        <f>IF(COUNT(I53:Q53)&gt;=5,SUM(LARGE(I53:Q53,{1,2,3,4,5})),IF(COUNT(I53:Q53)=4,SUM(LARGE(I53:Q53,{1,2,3,4})),IF(COUNT(I53:Q53)=3,SUM(LARGE(I53:Q53,{1,2,3})),IF(COUNT(I53:Q53)=2,SUM(LARGE(I53:Q53,{1,2})),IF(COUNT(I53:Q53)=1,SUM(LARGE(I53:Q53,{1})),0)))))</f>
        <v>0</v>
      </c>
      <c r="H53" s="150">
        <f t="shared" si="2"/>
        <v>0</v>
      </c>
      <c r="I53" s="71"/>
      <c r="J53" s="71"/>
      <c r="K53" s="71"/>
      <c r="L53" s="71"/>
      <c r="M53" s="71"/>
      <c r="N53" s="71"/>
      <c r="O53" s="71"/>
      <c r="P53" s="71"/>
      <c r="Q53" s="163"/>
    </row>
    <row r="54" spans="2:17" ht="12" x14ac:dyDescent="0.2">
      <c r="B54" s="69"/>
      <c r="C54" s="171"/>
      <c r="D54" s="70"/>
      <c r="E54" s="148" t="str">
        <f>IFERROR(VLOOKUP(D54,BD!$B:$D,2,FALSE),"")</f>
        <v/>
      </c>
      <c r="F54" s="165" t="str">
        <f>IFERROR(VLOOKUP(D54,BD!$B:$D,3,FALSE),"")</f>
        <v/>
      </c>
      <c r="G54" s="149">
        <f>IF(COUNT(I54:Q54)&gt;=5,SUM(LARGE(I54:Q54,{1,2,3,4,5})),IF(COUNT(I54:Q54)=4,SUM(LARGE(I54:Q54,{1,2,3,4})),IF(COUNT(I54:Q54)=3,SUM(LARGE(I54:Q54,{1,2,3})),IF(COUNT(I54:Q54)=2,SUM(LARGE(I54:Q54,{1,2})),IF(COUNT(I54:Q54)=1,SUM(LARGE(I54:Q54,{1})),0)))))</f>
        <v>0</v>
      </c>
      <c r="H54" s="150">
        <f t="shared" si="2"/>
        <v>0</v>
      </c>
      <c r="I54" s="71"/>
      <c r="J54" s="71"/>
      <c r="K54" s="71"/>
      <c r="L54" s="71"/>
      <c r="M54" s="71"/>
      <c r="N54" s="71"/>
      <c r="O54" s="71"/>
      <c r="P54" s="71"/>
      <c r="Q54" s="163"/>
    </row>
    <row r="55" spans="2:17" ht="12" x14ac:dyDescent="0.2">
      <c r="B55" s="69"/>
      <c r="C55" s="171"/>
      <c r="D55" s="70"/>
      <c r="E55" s="148" t="str">
        <f>IFERROR(VLOOKUP(D55,BD!$B:$D,2,FALSE),"")</f>
        <v/>
      </c>
      <c r="F55" s="165" t="str">
        <f>IFERROR(VLOOKUP(D55,BD!$B:$D,3,FALSE),"")</f>
        <v/>
      </c>
      <c r="G55" s="149">
        <f>IF(COUNT(I55:Q55)&gt;=5,SUM(LARGE(I55:Q55,{1,2,3,4,5})),IF(COUNT(I55:Q55)=4,SUM(LARGE(I55:Q55,{1,2,3,4})),IF(COUNT(I55:Q55)=3,SUM(LARGE(I55:Q55,{1,2,3})),IF(COUNT(I55:Q55)=2,SUM(LARGE(I55:Q55,{1,2})),IF(COUNT(I55:Q55)=1,SUM(LARGE(I55:Q55,{1})),0)))))</f>
        <v>0</v>
      </c>
      <c r="H55" s="150">
        <f t="shared" si="2"/>
        <v>0</v>
      </c>
      <c r="I55" s="71"/>
      <c r="J55" s="71"/>
      <c r="K55" s="71"/>
      <c r="L55" s="71"/>
      <c r="M55" s="71"/>
      <c r="N55" s="71"/>
      <c r="O55" s="71"/>
      <c r="P55" s="71"/>
      <c r="Q55" s="163"/>
    </row>
    <row r="56" spans="2:17" ht="12" x14ac:dyDescent="0.2">
      <c r="B56" s="69"/>
      <c r="C56" s="171"/>
      <c r="D56" s="70"/>
      <c r="E56" s="148" t="str">
        <f>IFERROR(VLOOKUP(D56,BD!$B:$D,2,FALSE),"")</f>
        <v/>
      </c>
      <c r="F56" s="165" t="str">
        <f>IFERROR(VLOOKUP(D56,BD!$B:$D,3,FALSE),"")</f>
        <v/>
      </c>
      <c r="G56" s="149">
        <f>IF(COUNT(I56:Q56)&gt;=5,SUM(LARGE(I56:Q56,{1,2,3,4,5})),IF(COUNT(I56:Q56)=4,SUM(LARGE(I56:Q56,{1,2,3,4})),IF(COUNT(I56:Q56)=3,SUM(LARGE(I56:Q56,{1,2,3})),IF(COUNT(I56:Q56)=2,SUM(LARGE(I56:Q56,{1,2})),IF(COUNT(I56:Q56)=1,SUM(LARGE(I56:Q56,{1})),0)))))</f>
        <v>0</v>
      </c>
      <c r="H56" s="150">
        <f t="shared" si="2"/>
        <v>0</v>
      </c>
      <c r="I56" s="71"/>
      <c r="J56" s="71"/>
      <c r="K56" s="71"/>
      <c r="L56" s="71"/>
      <c r="M56" s="71"/>
      <c r="N56" s="71"/>
      <c r="O56" s="71"/>
      <c r="P56" s="71"/>
      <c r="Q56" s="163"/>
    </row>
    <row r="57" spans="2:17" ht="12" x14ac:dyDescent="0.2">
      <c r="B57" s="69"/>
      <c r="C57" s="171"/>
      <c r="D57" s="70"/>
      <c r="E57" s="148" t="str">
        <f>IFERROR(VLOOKUP(D57,BD!$B:$D,2,FALSE),"")</f>
        <v/>
      </c>
      <c r="F57" s="165" t="str">
        <f>IFERROR(VLOOKUP(D57,BD!$B:$D,3,FALSE),"")</f>
        <v/>
      </c>
      <c r="G57" s="149">
        <f>IF(COUNT(I57:Q57)&gt;=5,SUM(LARGE(I57:Q57,{1,2,3,4,5})),IF(COUNT(I57:Q57)=4,SUM(LARGE(I57:Q57,{1,2,3,4})),IF(COUNT(I57:Q57)=3,SUM(LARGE(I57:Q57,{1,2,3})),IF(COUNT(I57:Q57)=2,SUM(LARGE(I57:Q57,{1,2})),IF(COUNT(I57:Q57)=1,SUM(LARGE(I57:Q57,{1})),0)))))</f>
        <v>0</v>
      </c>
      <c r="H57" s="150">
        <f t="shared" si="2"/>
        <v>0</v>
      </c>
      <c r="I57" s="71"/>
      <c r="J57" s="71"/>
      <c r="K57" s="71"/>
      <c r="L57" s="71"/>
      <c r="M57" s="71"/>
      <c r="N57" s="71"/>
      <c r="O57" s="71"/>
      <c r="P57" s="71"/>
      <c r="Q57" s="163"/>
    </row>
    <row r="58" spans="2:17" ht="12" x14ac:dyDescent="0.2">
      <c r="B58" s="69"/>
      <c r="C58" s="171"/>
      <c r="D58" s="70"/>
      <c r="E58" s="148" t="str">
        <f>IFERROR(VLOOKUP(D58,BD!$B:$D,2,FALSE),"")</f>
        <v/>
      </c>
      <c r="F58" s="165" t="str">
        <f>IFERROR(VLOOKUP(D58,BD!$B:$D,3,FALSE),"")</f>
        <v/>
      </c>
      <c r="G58" s="149">
        <f>IF(COUNT(I58:Q58)&gt;=5,SUM(LARGE(I58:Q58,{1,2,3,4,5})),IF(COUNT(I58:Q58)=4,SUM(LARGE(I58:Q58,{1,2,3,4})),IF(COUNT(I58:Q58)=3,SUM(LARGE(I58:Q58,{1,2,3})),IF(COUNT(I58:Q58)=2,SUM(LARGE(I58:Q58,{1,2})),IF(COUNT(I58:Q58)=1,SUM(LARGE(I58:Q58,{1})),0)))))</f>
        <v>0</v>
      </c>
      <c r="H58" s="150">
        <f t="shared" si="2"/>
        <v>0</v>
      </c>
      <c r="I58" s="71"/>
      <c r="J58" s="71"/>
      <c r="K58" s="71"/>
      <c r="L58" s="71"/>
      <c r="M58" s="71"/>
      <c r="N58" s="71"/>
      <c r="O58" s="71"/>
      <c r="P58" s="71"/>
      <c r="Q58" s="163"/>
    </row>
    <row r="59" spans="2:17" ht="12" x14ac:dyDescent="0.2">
      <c r="B59" s="69"/>
      <c r="C59" s="171"/>
      <c r="D59" s="70"/>
      <c r="E59" s="148" t="str">
        <f>IFERROR(VLOOKUP(D59,BD!$B:$D,2,FALSE),"")</f>
        <v/>
      </c>
      <c r="F59" s="165" t="str">
        <f>IFERROR(VLOOKUP(D59,BD!$B:$D,3,FALSE),"")</f>
        <v/>
      </c>
      <c r="G59" s="149">
        <f>IF(COUNT(I59:Q59)&gt;=5,SUM(LARGE(I59:Q59,{1,2,3,4,5})),IF(COUNT(I59:Q59)=4,SUM(LARGE(I59:Q59,{1,2,3,4})),IF(COUNT(I59:Q59)=3,SUM(LARGE(I59:Q59,{1,2,3})),IF(COUNT(I59:Q59)=2,SUM(LARGE(I59:Q59,{1,2})),IF(COUNT(I59:Q59)=1,SUM(LARGE(I59:Q59,{1})),0)))))</f>
        <v>0</v>
      </c>
      <c r="H59" s="150">
        <f t="shared" si="2"/>
        <v>0</v>
      </c>
      <c r="I59" s="71"/>
      <c r="J59" s="71"/>
      <c r="K59" s="71"/>
      <c r="L59" s="71"/>
      <c r="M59" s="71"/>
      <c r="N59" s="71"/>
      <c r="O59" s="71"/>
      <c r="P59" s="71"/>
      <c r="Q59" s="163"/>
    </row>
    <row r="60" spans="2:17" ht="12" x14ac:dyDescent="0.2">
      <c r="B60" s="69"/>
      <c r="C60" s="171"/>
      <c r="D60" s="70"/>
      <c r="E60" s="148" t="str">
        <f>IFERROR(VLOOKUP(D60,BD!$B:$D,2,FALSE),"")</f>
        <v/>
      </c>
      <c r="F60" s="165" t="str">
        <f>IFERROR(VLOOKUP(D60,BD!$B:$D,3,FALSE),"")</f>
        <v/>
      </c>
      <c r="G60" s="149">
        <f>IF(COUNT(I60:Q60)&gt;=5,SUM(LARGE(I60:Q60,{1,2,3,4,5})),IF(COUNT(I60:Q60)=4,SUM(LARGE(I60:Q60,{1,2,3,4})),IF(COUNT(I60:Q60)=3,SUM(LARGE(I60:Q60,{1,2,3})),IF(COUNT(I60:Q60)=2,SUM(LARGE(I60:Q60,{1,2})),IF(COUNT(I60:Q60)=1,SUM(LARGE(I60:Q60,{1})),0)))))</f>
        <v>0</v>
      </c>
      <c r="H60" s="150">
        <f t="shared" si="2"/>
        <v>0</v>
      </c>
      <c r="I60" s="71"/>
      <c r="J60" s="71"/>
      <c r="K60" s="71"/>
      <c r="L60" s="71"/>
      <c r="M60" s="71"/>
      <c r="N60" s="71"/>
      <c r="O60" s="71"/>
      <c r="P60" s="71"/>
      <c r="Q60" s="163"/>
    </row>
    <row r="61" spans="2:17" ht="12" x14ac:dyDescent="0.2">
      <c r="B61" s="69"/>
      <c r="C61" s="171"/>
      <c r="D61" s="70"/>
      <c r="E61" s="148" t="str">
        <f>IFERROR(VLOOKUP(D61,BD!$B:$D,2,FALSE),"")</f>
        <v/>
      </c>
      <c r="F61" s="165" t="str">
        <f>IFERROR(VLOOKUP(D61,BD!$B:$D,3,FALSE),"")</f>
        <v/>
      </c>
      <c r="G61" s="149">
        <f>IF(COUNT(I61:Q61)&gt;=5,SUM(LARGE(I61:Q61,{1,2,3,4,5})),IF(COUNT(I61:Q61)=4,SUM(LARGE(I61:Q61,{1,2,3,4})),IF(COUNT(I61:Q61)=3,SUM(LARGE(I61:Q61,{1,2,3})),IF(COUNT(I61:Q61)=2,SUM(LARGE(I61:Q61,{1,2})),IF(COUNT(I61:Q61)=1,SUM(LARGE(I61:Q61,{1})),0)))))</f>
        <v>0</v>
      </c>
      <c r="H61" s="150">
        <f t="shared" si="2"/>
        <v>0</v>
      </c>
      <c r="I61" s="71"/>
      <c r="J61" s="71"/>
      <c r="K61" s="71"/>
      <c r="L61" s="71"/>
      <c r="M61" s="71"/>
      <c r="N61" s="71"/>
      <c r="O61" s="71"/>
      <c r="P61" s="71"/>
      <c r="Q61" s="163"/>
    </row>
    <row r="62" spans="2:17" ht="12" x14ac:dyDescent="0.2">
      <c r="B62" s="69"/>
      <c r="C62" s="171"/>
      <c r="D62" s="70"/>
      <c r="E62" s="148" t="str">
        <f>IFERROR(VLOOKUP(D62,BD!$B:$D,2,FALSE),"")</f>
        <v/>
      </c>
      <c r="F62" s="165" t="str">
        <f>IFERROR(VLOOKUP(D62,BD!$B:$D,3,FALSE),"")</f>
        <v/>
      </c>
      <c r="G62" s="149">
        <f>IF(COUNT(I62:Q62)&gt;=5,SUM(LARGE(I62:Q62,{1,2,3,4,5})),IF(COUNT(I62:Q62)=4,SUM(LARGE(I62:Q62,{1,2,3,4})),IF(COUNT(I62:Q62)=3,SUM(LARGE(I62:Q62,{1,2,3})),IF(COUNT(I62:Q62)=2,SUM(LARGE(I62:Q62,{1,2})),IF(COUNT(I62:Q62)=1,SUM(LARGE(I62:Q62,{1})),0)))))</f>
        <v>0</v>
      </c>
      <c r="H62" s="150">
        <f t="shared" si="2"/>
        <v>0</v>
      </c>
      <c r="I62" s="71"/>
      <c r="J62" s="71"/>
      <c r="K62" s="71"/>
      <c r="L62" s="71"/>
      <c r="M62" s="71"/>
      <c r="N62" s="71"/>
      <c r="O62" s="71"/>
      <c r="P62" s="71"/>
      <c r="Q62" s="163"/>
    </row>
    <row r="63" spans="2:17" ht="12" x14ac:dyDescent="0.2">
      <c r="B63" s="69"/>
      <c r="C63" s="171"/>
      <c r="D63" s="70"/>
      <c r="E63" s="148" t="str">
        <f>IFERROR(VLOOKUP(D63,BD!$B:$D,2,FALSE),"")</f>
        <v/>
      </c>
      <c r="F63" s="165" t="str">
        <f>IFERROR(VLOOKUP(D63,BD!$B:$D,3,FALSE),"")</f>
        <v/>
      </c>
      <c r="G63" s="149">
        <f>IF(COUNT(I63:Q63)&gt;=5,SUM(LARGE(I63:Q63,{1,2,3,4,5})),IF(COUNT(I63:Q63)=4,SUM(LARGE(I63:Q63,{1,2,3,4})),IF(COUNT(I63:Q63)=3,SUM(LARGE(I63:Q63,{1,2,3})),IF(COUNT(I63:Q63)=2,SUM(LARGE(I63:Q63,{1,2})),IF(COUNT(I63:Q63)=1,SUM(LARGE(I63:Q63,{1})),0)))))</f>
        <v>0</v>
      </c>
      <c r="H63" s="150">
        <f t="shared" si="2"/>
        <v>0</v>
      </c>
      <c r="I63" s="71"/>
      <c r="J63" s="71"/>
      <c r="K63" s="71"/>
      <c r="L63" s="71"/>
      <c r="M63" s="71"/>
      <c r="N63" s="71"/>
      <c r="O63" s="71"/>
      <c r="P63" s="71"/>
      <c r="Q63" s="163"/>
    </row>
    <row r="64" spans="2:17" ht="12" x14ac:dyDescent="0.2">
      <c r="B64" s="69"/>
      <c r="C64" s="171"/>
      <c r="D64" s="70"/>
      <c r="E64" s="148" t="str">
        <f>IFERROR(VLOOKUP(D64,BD!$B:$D,2,FALSE),"")</f>
        <v/>
      </c>
      <c r="F64" s="165" t="str">
        <f>IFERROR(VLOOKUP(D64,BD!$B:$D,3,FALSE),"")</f>
        <v/>
      </c>
      <c r="G64" s="149">
        <f>IF(COUNT(I64:Q64)&gt;=5,SUM(LARGE(I64:Q64,{1,2,3,4,5})),IF(COUNT(I64:Q64)=4,SUM(LARGE(I64:Q64,{1,2,3,4})),IF(COUNT(I64:Q64)=3,SUM(LARGE(I64:Q64,{1,2,3})),IF(COUNT(I64:Q64)=2,SUM(LARGE(I64:Q64,{1,2})),IF(COUNT(I64:Q64)=1,SUM(LARGE(I64:Q64,{1})),0)))))</f>
        <v>0</v>
      </c>
      <c r="H64" s="150">
        <f t="shared" si="2"/>
        <v>0</v>
      </c>
      <c r="I64" s="71"/>
      <c r="J64" s="71"/>
      <c r="K64" s="71"/>
      <c r="L64" s="71"/>
      <c r="M64" s="71"/>
      <c r="N64" s="71"/>
      <c r="O64" s="71"/>
      <c r="P64" s="71"/>
      <c r="Q64" s="163"/>
    </row>
    <row r="65" spans="2:17" ht="12" x14ac:dyDescent="0.2">
      <c r="B65" s="69"/>
      <c r="C65" s="171"/>
      <c r="D65" s="70"/>
      <c r="E65" s="148" t="str">
        <f>IFERROR(VLOOKUP(D65,BD!$B:$D,2,FALSE),"")</f>
        <v/>
      </c>
      <c r="F65" s="165" t="str">
        <f>IFERROR(VLOOKUP(D65,BD!$B:$D,3,FALSE),"")</f>
        <v/>
      </c>
      <c r="G65" s="149">
        <f>IF(COUNT(I65:Q65)&gt;=5,SUM(LARGE(I65:Q65,{1,2,3,4,5})),IF(COUNT(I65:Q65)=4,SUM(LARGE(I65:Q65,{1,2,3,4})),IF(COUNT(I65:Q65)=3,SUM(LARGE(I65:Q65,{1,2,3})),IF(COUNT(I65:Q65)=2,SUM(LARGE(I65:Q65,{1,2})),IF(COUNT(I65:Q65)=1,SUM(LARGE(I65:Q65,{1})),0)))))</f>
        <v>0</v>
      </c>
      <c r="H65" s="150">
        <f t="shared" si="2"/>
        <v>0</v>
      </c>
      <c r="I65" s="71"/>
      <c r="J65" s="71"/>
      <c r="K65" s="71"/>
      <c r="L65" s="71"/>
      <c r="M65" s="71"/>
      <c r="N65" s="71"/>
      <c r="O65" s="71"/>
      <c r="P65" s="71"/>
      <c r="Q65" s="163"/>
    </row>
    <row r="66" spans="2:17" ht="12" x14ac:dyDescent="0.2">
      <c r="B66" s="69"/>
      <c r="C66" s="171"/>
      <c r="D66" s="70"/>
      <c r="E66" s="148" t="str">
        <f>IFERROR(VLOOKUP(D66,BD!$B:$D,2,FALSE),"")</f>
        <v/>
      </c>
      <c r="F66" s="165" t="str">
        <f>IFERROR(VLOOKUP(D66,BD!$B:$D,3,FALSE),"")</f>
        <v/>
      </c>
      <c r="G66" s="149">
        <f>IF(COUNT(I66:Q66)&gt;=5,SUM(LARGE(I66:Q66,{1,2,3,4,5})),IF(COUNT(I66:Q66)=4,SUM(LARGE(I66:Q66,{1,2,3,4})),IF(COUNT(I66:Q66)=3,SUM(LARGE(I66:Q66,{1,2,3})),IF(COUNT(I66:Q66)=2,SUM(LARGE(I66:Q66,{1,2})),IF(COUNT(I66:Q66)=1,SUM(LARGE(I66:Q66,{1})),0)))))</f>
        <v>0</v>
      </c>
      <c r="H66" s="150">
        <f t="shared" si="2"/>
        <v>0</v>
      </c>
      <c r="I66" s="71"/>
      <c r="J66" s="71"/>
      <c r="K66" s="71"/>
      <c r="L66" s="71"/>
      <c r="M66" s="71"/>
      <c r="N66" s="71"/>
      <c r="O66" s="71"/>
      <c r="P66" s="71"/>
      <c r="Q66" s="163"/>
    </row>
    <row r="67" spans="2:17" ht="12" x14ac:dyDescent="0.2">
      <c r="B67" s="69"/>
      <c r="C67" s="171"/>
      <c r="D67" s="70"/>
      <c r="E67" s="148" t="str">
        <f>IFERROR(VLOOKUP(D67,BD!$B:$D,2,FALSE),"")</f>
        <v/>
      </c>
      <c r="F67" s="165" t="str">
        <f>IFERROR(VLOOKUP(D67,BD!$B:$D,3,FALSE),"")</f>
        <v/>
      </c>
      <c r="G67" s="149">
        <f>IF(COUNT(I67:Q67)&gt;=5,SUM(LARGE(I67:Q67,{1,2,3,4,5})),IF(COUNT(I67:Q67)=4,SUM(LARGE(I67:Q67,{1,2,3,4})),IF(COUNT(I67:Q67)=3,SUM(LARGE(I67:Q67,{1,2,3})),IF(COUNT(I67:Q67)=2,SUM(LARGE(I67:Q67,{1,2})),IF(COUNT(I67:Q67)=1,SUM(LARGE(I67:Q67,{1})),0)))))</f>
        <v>0</v>
      </c>
      <c r="H67" s="150">
        <f t="shared" si="2"/>
        <v>0</v>
      </c>
      <c r="I67" s="71"/>
      <c r="J67" s="71"/>
      <c r="K67" s="71"/>
      <c r="L67" s="71"/>
      <c r="M67" s="71"/>
      <c r="N67" s="71"/>
      <c r="O67" s="71"/>
      <c r="P67" s="71"/>
      <c r="Q67" s="163"/>
    </row>
    <row r="68" spans="2:17" ht="12" x14ac:dyDescent="0.2">
      <c r="B68" s="69"/>
      <c r="C68" s="171"/>
      <c r="D68" s="70"/>
      <c r="E68" s="148" t="str">
        <f>IFERROR(VLOOKUP(D68,BD!$B:$D,2,FALSE),"")</f>
        <v/>
      </c>
      <c r="F68" s="165" t="str">
        <f>IFERROR(VLOOKUP(D68,BD!$B:$D,3,FALSE),"")</f>
        <v/>
      </c>
      <c r="G68" s="149">
        <f>IF(COUNT(I68:Q68)&gt;=5,SUM(LARGE(I68:Q68,{1,2,3,4,5})),IF(COUNT(I68:Q68)=4,SUM(LARGE(I68:Q68,{1,2,3,4})),IF(COUNT(I68:Q68)=3,SUM(LARGE(I68:Q68,{1,2,3})),IF(COUNT(I68:Q68)=2,SUM(LARGE(I68:Q68,{1,2})),IF(COUNT(I68:Q68)=1,SUM(LARGE(I68:Q68,{1})),0)))))</f>
        <v>0</v>
      </c>
      <c r="H68" s="150">
        <f t="shared" si="2"/>
        <v>0</v>
      </c>
      <c r="I68" s="71"/>
      <c r="J68" s="71"/>
      <c r="K68" s="71"/>
      <c r="L68" s="71"/>
      <c r="M68" s="71"/>
      <c r="N68" s="71"/>
      <c r="O68" s="71"/>
      <c r="P68" s="71"/>
      <c r="Q68" s="163"/>
    </row>
    <row r="69" spans="2:17" ht="12" x14ac:dyDescent="0.2">
      <c r="B69" s="69"/>
      <c r="C69" s="63"/>
      <c r="D69" s="70"/>
      <c r="E69" s="148" t="str">
        <f>IFERROR(VLOOKUP(D69,BD!$B:$D,2,FALSE),"")</f>
        <v/>
      </c>
      <c r="F69" s="165" t="str">
        <f>IFERROR(VLOOKUP(D69,BD!$B:$D,3,FALSE),"")</f>
        <v/>
      </c>
      <c r="G69" s="149">
        <f>IF(COUNT(I69:Q69)&gt;=5,SUM(LARGE(I69:Q69,{1,2,3,4,5})),IF(COUNT(I69:Q69)=4,SUM(LARGE(I69:Q69,{1,2,3,4})),IF(COUNT(I69:Q69)=3,SUM(LARGE(I69:Q69,{1,2,3})),IF(COUNT(I69:Q69)=2,SUM(LARGE(I69:Q69,{1,2})),IF(COUNT(I69:Q69)=1,SUM(LARGE(I69:Q69,{1})),0)))))</f>
        <v>0</v>
      </c>
      <c r="H69" s="150">
        <f t="shared" si="2"/>
        <v>0</v>
      </c>
      <c r="I69" s="71"/>
      <c r="J69" s="71"/>
      <c r="K69" s="71"/>
      <c r="L69" s="71"/>
      <c r="M69" s="71"/>
      <c r="N69" s="71"/>
      <c r="O69" s="71"/>
      <c r="P69" s="71"/>
      <c r="Q69" s="163"/>
    </row>
    <row r="70" spans="2:17" x14ac:dyDescent="0.2">
      <c r="B70" s="72"/>
      <c r="C70" s="73"/>
      <c r="D70" s="73"/>
      <c r="E70" s="75"/>
      <c r="F70" s="83"/>
      <c r="G70" s="74"/>
      <c r="H70" s="75"/>
      <c r="I70" s="74"/>
      <c r="J70" s="74"/>
      <c r="K70" s="74"/>
      <c r="L70" s="74"/>
      <c r="M70" s="74"/>
      <c r="N70" s="74"/>
      <c r="O70" s="74"/>
      <c r="P70" s="74"/>
      <c r="Q70" s="163"/>
    </row>
    <row r="71" spans="2:17" s="80" customFormat="1" x14ac:dyDescent="0.2">
      <c r="B71" s="76"/>
      <c r="C71" s="77"/>
      <c r="D71" s="78" t="str">
        <f>SM_S19!$D$41</f>
        <v>CONTAGEM DE SEMANAS</v>
      </c>
      <c r="E71" s="82"/>
      <c r="F71" s="83"/>
      <c r="G71" s="79"/>
      <c r="H71" s="79"/>
      <c r="I71" s="102">
        <f>SM!H$41</f>
        <v>52</v>
      </c>
      <c r="J71" s="102">
        <f>SM!I$41</f>
        <v>30</v>
      </c>
      <c r="K71" s="102">
        <f>SM!J$41</f>
        <v>25</v>
      </c>
      <c r="L71" s="102">
        <f>SM!K$41</f>
        <v>22</v>
      </c>
      <c r="M71" s="102">
        <f>SM!L$41</f>
        <v>10</v>
      </c>
      <c r="N71" s="102">
        <f>SM!M$41</f>
        <v>6</v>
      </c>
      <c r="O71" s="102">
        <f>SM!N$41</f>
        <v>2</v>
      </c>
      <c r="P71" s="102">
        <f>SM!O$41</f>
        <v>1</v>
      </c>
      <c r="Q71" s="164"/>
    </row>
  </sheetData>
  <sheetProtection selectLockedCells="1" selectUnlockedCells="1"/>
  <sortState ref="D10:P36">
    <sortCondition descending="1" ref="G10:G36"/>
    <sortCondition descending="1" ref="H10:H36"/>
  </sortState>
  <mergeCells count="6">
    <mergeCell ref="H6:H8"/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2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D10:D69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71"/>
  <sheetViews>
    <sheetView showGridLines="0" zoomScaleNormal="100" zoomScaleSheetLayoutView="100" workbookViewId="0">
      <selection activeCell="H21" sqref="H21"/>
    </sheetView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19" width="8.28515625" style="49" customWidth="1"/>
    <col min="20" max="20" width="1.85546875" style="49" customWidth="1"/>
    <col min="21" max="16384" width="9.28515625" style="49"/>
  </cols>
  <sheetData>
    <row r="2" spans="2:20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</row>
    <row r="3" spans="2:20" ht="12" x14ac:dyDescent="0.2">
      <c r="B3" s="53" t="s">
        <v>34</v>
      </c>
      <c r="D3" s="8">
        <f>SM!D3</f>
        <v>43052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</row>
    <row r="4" spans="2:20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</row>
    <row r="5" spans="2:20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162"/>
    </row>
    <row r="6" spans="2:20" ht="12" customHeight="1" x14ac:dyDescent="0.2">
      <c r="B6" s="62"/>
      <c r="C6" s="222" t="s">
        <v>1</v>
      </c>
      <c r="D6" s="222" t="str">
        <f>DM_S19!D6</f>
        <v>ATLETA 1</v>
      </c>
      <c r="E6" s="232" t="str">
        <f>DM_S19!E6</f>
        <v>ATLETA 2</v>
      </c>
      <c r="F6" s="235" t="str">
        <f>DM_S19!F6</f>
        <v>ENT 1</v>
      </c>
      <c r="G6" s="218" t="str">
        <f>DM_S19!G6</f>
        <v>ENT 2</v>
      </c>
      <c r="H6" s="229" t="s">
        <v>42</v>
      </c>
      <c r="I6" s="229" t="s">
        <v>43</v>
      </c>
      <c r="J6" s="228" t="str">
        <f>DM_S19!J6</f>
        <v>TOTAL RK52</v>
      </c>
      <c r="K6" s="226" t="str">
        <f>DM_S19!K6</f>
        <v>Torneios</v>
      </c>
      <c r="L6" s="167" t="str">
        <f>DM!J6</f>
        <v>4o</v>
      </c>
      <c r="M6" s="167" t="str">
        <f>DM!K6</f>
        <v>1o</v>
      </c>
      <c r="N6" s="167" t="str">
        <f>DM!L6</f>
        <v>1o</v>
      </c>
      <c r="O6" s="167" t="str">
        <f>DM!M6</f>
        <v>2o</v>
      </c>
      <c r="P6" s="167" t="str">
        <f>DM!N6</f>
        <v>3o</v>
      </c>
      <c r="Q6" s="167" t="str">
        <f>DM!O6</f>
        <v>2o</v>
      </c>
      <c r="R6" s="167" t="str">
        <f>DM!P6</f>
        <v>4o</v>
      </c>
      <c r="S6" s="167" t="str">
        <f>DM!Q6</f>
        <v>1o</v>
      </c>
      <c r="T6" s="163"/>
    </row>
    <row r="7" spans="2:20" ht="12" x14ac:dyDescent="0.2">
      <c r="B7" s="62"/>
      <c r="C7" s="222"/>
      <c r="D7" s="222"/>
      <c r="E7" s="233"/>
      <c r="F7" s="236"/>
      <c r="G7" s="218"/>
      <c r="H7" s="230"/>
      <c r="I7" s="230"/>
      <c r="J7" s="228"/>
      <c r="K7" s="226"/>
      <c r="L7" s="12" t="str">
        <f>DM!J7</f>
        <v>EST</v>
      </c>
      <c r="M7" s="12" t="str">
        <f>DM!K7</f>
        <v>EST</v>
      </c>
      <c r="N7" s="12" t="str">
        <f>DM!L7</f>
        <v>M-CWB</v>
      </c>
      <c r="O7" s="12" t="str">
        <f>DM!M7</f>
        <v>EST</v>
      </c>
      <c r="P7" s="12" t="str">
        <f>DM!N7</f>
        <v>EST</v>
      </c>
      <c r="Q7" s="12" t="str">
        <f>DM!O7</f>
        <v>M-CWB</v>
      </c>
      <c r="R7" s="12" t="str">
        <f>DM!P7</f>
        <v>EST</v>
      </c>
      <c r="S7" s="12" t="str">
        <f>DM!Q7</f>
        <v>M-OES</v>
      </c>
      <c r="T7" s="163"/>
    </row>
    <row r="8" spans="2:20" ht="12" x14ac:dyDescent="0.2">
      <c r="B8" s="64"/>
      <c r="C8" s="222"/>
      <c r="D8" s="222"/>
      <c r="E8" s="234"/>
      <c r="F8" s="237"/>
      <c r="G8" s="218"/>
      <c r="H8" s="231"/>
      <c r="I8" s="231"/>
      <c r="J8" s="228"/>
      <c r="K8" s="226"/>
      <c r="L8" s="13">
        <f>DM!J8</f>
        <v>42689</v>
      </c>
      <c r="M8" s="13">
        <f>DM!K8</f>
        <v>42849</v>
      </c>
      <c r="N8" s="13">
        <f>DM!L8</f>
        <v>42884</v>
      </c>
      <c r="O8" s="13">
        <f>DM!M8</f>
        <v>42905</v>
      </c>
      <c r="P8" s="13">
        <f>DM!N8</f>
        <v>42988</v>
      </c>
      <c r="Q8" s="13">
        <f>DM!O8</f>
        <v>43017</v>
      </c>
      <c r="R8" s="13">
        <f>DM!P8</f>
        <v>43045</v>
      </c>
      <c r="S8" s="13">
        <f>DM!Q8</f>
        <v>43052</v>
      </c>
      <c r="T8" s="163"/>
    </row>
    <row r="9" spans="2:20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163"/>
    </row>
    <row r="10" spans="2:20" ht="12" x14ac:dyDescent="0.2">
      <c r="B10" s="69"/>
      <c r="C10" s="63">
        <v>1</v>
      </c>
      <c r="D10" s="125" t="s">
        <v>824</v>
      </c>
      <c r="E10" s="70" t="s">
        <v>819</v>
      </c>
      <c r="F10" s="148" t="str">
        <f>IFERROR(VLOOKUP(D10,BD!$B:$D,2,FALSE),"")</f>
        <v>ASSVP</v>
      </c>
      <c r="G10" s="148" t="str">
        <f>IFERROR(VLOOKUP(E10,BD!$B:$D,2,FALSE),"")</f>
        <v>ASSVP</v>
      </c>
      <c r="H10" s="165">
        <f>IFERROR(VLOOKUP(D10,BD!$B:$D,3,FALSE),"")</f>
        <v>40368</v>
      </c>
      <c r="I10" s="165">
        <f>IFERROR(VLOOKUP(E10,BD!$B:$D,3,FALSE),"")</f>
        <v>40102</v>
      </c>
      <c r="J10" s="149">
        <f>IF(COUNT(L10:T10)&gt;=5,SUM(LARGE(L10:T10,{1,2,3,4,5})),IF(COUNT(L10:T10)=4,SUM(LARGE(L10:T10,{1,2,3,4})),IF(COUNT(L10:T10)=3,SUM(LARGE(L10:T10,{1,2,3})),IF(COUNT(L10:T10)=2,SUM(LARGE(L10:T10,{1,2})),IF(COUNT(L10:T10)=1,SUM(LARGE(L10:T10,{1})),0)))))</f>
        <v>3120</v>
      </c>
      <c r="K10" s="150">
        <f t="shared" ref="K10:K25" si="0">COUNT(L10:T10)-COUNTIF(L10:T10,"=0")</f>
        <v>3</v>
      </c>
      <c r="L10" s="71"/>
      <c r="M10" s="71"/>
      <c r="N10" s="71"/>
      <c r="O10" s="71">
        <v>1120</v>
      </c>
      <c r="P10" s="71">
        <v>1120</v>
      </c>
      <c r="Q10" s="71"/>
      <c r="R10" s="71">
        <v>880</v>
      </c>
      <c r="S10" s="71"/>
      <c r="T10" s="163"/>
    </row>
    <row r="11" spans="2:20" ht="12" x14ac:dyDescent="0.2">
      <c r="B11" s="69"/>
      <c r="C11" s="63">
        <v>2</v>
      </c>
      <c r="D11" s="125" t="s">
        <v>571</v>
      </c>
      <c r="E11" s="125" t="s">
        <v>574</v>
      </c>
      <c r="F11" s="148" t="str">
        <f>IFERROR(VLOOKUP(D11,BD!$B:$D,2,FALSE),"")</f>
        <v>SMCC</v>
      </c>
      <c r="G11" s="148" t="str">
        <f>IFERROR(VLOOKUP(E11,BD!$B:$D,2,FALSE),"")</f>
        <v>SMCC</v>
      </c>
      <c r="H11" s="165">
        <f>IFERROR(VLOOKUP(D11,BD!$B:$D,3,FALSE),"")</f>
        <v>39168</v>
      </c>
      <c r="I11" s="165">
        <f>IFERROR(VLOOKUP(E11,BD!$B:$D,3,FALSE),"")</f>
        <v>39289</v>
      </c>
      <c r="J11" s="149">
        <f>IF(COUNT(L11:T11)&gt;=5,SUM(LARGE(L11:T11,{1,2,3,4,5})),IF(COUNT(L11:T11)=4,SUM(LARGE(L11:T11,{1,2,3,4})),IF(COUNT(L11:T11)=3,SUM(LARGE(L11:T11,{1,2,3})),IF(COUNT(L11:T11)=2,SUM(LARGE(L11:T11,{1,2})),IF(COUNT(L11:T11)=1,SUM(LARGE(L11:T11,{1})),0)))))</f>
        <v>2800</v>
      </c>
      <c r="K11" s="150">
        <f t="shared" si="0"/>
        <v>3</v>
      </c>
      <c r="L11" s="71"/>
      <c r="M11" s="71"/>
      <c r="N11" s="71">
        <v>560</v>
      </c>
      <c r="O11" s="71"/>
      <c r="P11" s="71">
        <v>1360</v>
      </c>
      <c r="Q11" s="71"/>
      <c r="R11" s="71">
        <v>880</v>
      </c>
      <c r="S11" s="71"/>
      <c r="T11" s="163"/>
    </row>
    <row r="12" spans="2:20" ht="12" x14ac:dyDescent="0.2">
      <c r="B12" s="69"/>
      <c r="C12" s="190">
        <v>3</v>
      </c>
      <c r="D12" s="129" t="s">
        <v>561</v>
      </c>
      <c r="E12" s="126" t="s">
        <v>771</v>
      </c>
      <c r="F12" s="148" t="str">
        <f>IFERROR(VLOOKUP(D12,BD!$B:$D,2,FALSE),"")</f>
        <v>PIAMARTA</v>
      </c>
      <c r="G12" s="148" t="str">
        <f>IFERROR(VLOOKUP(E12,BD!$B:$D,2,FALSE),"")</f>
        <v>PIAMARTA</v>
      </c>
      <c r="H12" s="165">
        <f>IFERROR(VLOOKUP(D12,BD!$B:$D,3,FALSE),"")</f>
        <v>39762</v>
      </c>
      <c r="I12" s="165">
        <f>IFERROR(VLOOKUP(E12,BD!$B:$D,3,FALSE),"")</f>
        <v>39463</v>
      </c>
      <c r="J12" s="149">
        <f>IF(COUNT(L12:T12)&gt;=5,SUM(LARGE(L12:T12,{1,2,3,4,5})),IF(COUNT(L12:T12)=4,SUM(LARGE(L12:T12,{1,2,3,4})),IF(COUNT(L12:T12)=3,SUM(LARGE(L12:T12,{1,2,3})),IF(COUNT(L12:T12)=2,SUM(LARGE(L12:T12,{1,2})),IF(COUNT(L12:T12)=1,SUM(LARGE(L12:T12,{1})),0)))))</f>
        <v>2720</v>
      </c>
      <c r="K12" s="150">
        <f t="shared" si="0"/>
        <v>2</v>
      </c>
      <c r="L12" s="71"/>
      <c r="M12" s="71"/>
      <c r="N12" s="71"/>
      <c r="O12" s="71">
        <v>1360</v>
      </c>
      <c r="P12" s="71"/>
      <c r="Q12" s="71"/>
      <c r="R12" s="71">
        <v>1360</v>
      </c>
      <c r="S12" s="71"/>
      <c r="T12" s="163"/>
    </row>
    <row r="13" spans="2:20" ht="12" x14ac:dyDescent="0.2">
      <c r="B13" s="69"/>
      <c r="C13" s="190">
        <v>4</v>
      </c>
      <c r="D13" s="70" t="s">
        <v>758</v>
      </c>
      <c r="E13" s="127" t="s">
        <v>226</v>
      </c>
      <c r="F13" s="148" t="str">
        <f>IFERROR(VLOOKUP(D13,BD!$B:$D,2,FALSE),"")</f>
        <v>SMCC</v>
      </c>
      <c r="G13" s="148" t="str">
        <f>IFERROR(VLOOKUP(E13,BD!$B:$D,2,FALSE),"")</f>
        <v>SMCC</v>
      </c>
      <c r="H13" s="165">
        <f>IFERROR(VLOOKUP(D13,BD!$B:$D,3,FALSE),"")</f>
        <v>39343</v>
      </c>
      <c r="I13" s="165">
        <f>IFERROR(VLOOKUP(E13,BD!$B:$D,3,FALSE),"")</f>
        <v>39220</v>
      </c>
      <c r="J13" s="149">
        <f>IF(COUNT(L13:T13)&gt;=5,SUM(LARGE(L13:T13,{1,2,3,4,5})),IF(COUNT(L13:T13)=4,SUM(LARGE(L13:T13,{1,2,3,4})),IF(COUNT(L13:T13)=3,SUM(LARGE(L13:T13,{1,2,3})),IF(COUNT(L13:T13)=2,SUM(LARGE(L13:T13,{1,2})),IF(COUNT(L13:T13)=1,SUM(LARGE(L13:T13,{1})),0)))))</f>
        <v>2400</v>
      </c>
      <c r="K13" s="150">
        <f t="shared" si="0"/>
        <v>2</v>
      </c>
      <c r="L13" s="71"/>
      <c r="M13" s="71"/>
      <c r="N13" s="71"/>
      <c r="O13" s="71"/>
      <c r="P13" s="71"/>
      <c r="Q13" s="71">
        <v>800</v>
      </c>
      <c r="R13" s="71">
        <v>1600</v>
      </c>
      <c r="S13" s="71"/>
      <c r="T13" s="163"/>
    </row>
    <row r="14" spans="2:20" ht="12" x14ac:dyDescent="0.2">
      <c r="B14" s="69"/>
      <c r="C14" s="190"/>
      <c r="D14" s="126" t="s">
        <v>172</v>
      </c>
      <c r="E14" s="126" t="s">
        <v>318</v>
      </c>
      <c r="F14" s="243" t="s">
        <v>880</v>
      </c>
      <c r="G14" s="148" t="str">
        <f>IFERROR(VLOOKUP(E14,BD!$B:$D,2,FALSE),"")</f>
        <v>ASSVP</v>
      </c>
      <c r="H14" s="165">
        <f>IFERROR(VLOOKUP(D14,BD!$B:$D,3,FALSE),"")</f>
        <v>39083</v>
      </c>
      <c r="I14" s="165">
        <f>IFERROR(VLOOKUP(E14,BD!$B:$D,3,FALSE),"")</f>
        <v>39382</v>
      </c>
      <c r="J14" s="149">
        <f>IF(COUNT(L14:T14)&gt;=5,SUM(LARGE(L14:T14,{1,2,3,4,5})),IF(COUNT(L14:T14)=4,SUM(LARGE(L14:T14,{1,2,3,4})),IF(COUNT(L14:T14)=3,SUM(LARGE(L14:T14,{1,2,3})),IF(COUNT(L14:T14)=2,SUM(LARGE(L14:T14,{1,2})),IF(COUNT(L14:T14)=1,SUM(LARGE(L14:T14,{1})),0)))))</f>
        <v>2400</v>
      </c>
      <c r="K14" s="150">
        <f t="shared" si="0"/>
        <v>2</v>
      </c>
      <c r="L14" s="71"/>
      <c r="M14" s="71"/>
      <c r="N14" s="71"/>
      <c r="O14" s="71">
        <v>1600</v>
      </c>
      <c r="P14" s="71"/>
      <c r="Q14" s="71"/>
      <c r="R14" s="71"/>
      <c r="S14" s="71">
        <v>800</v>
      </c>
      <c r="T14" s="163"/>
    </row>
    <row r="15" spans="2:20" ht="12" x14ac:dyDescent="0.2">
      <c r="B15" s="69"/>
      <c r="C15" s="190">
        <v>6</v>
      </c>
      <c r="D15" s="127" t="s">
        <v>437</v>
      </c>
      <c r="E15" s="70" t="s">
        <v>694</v>
      </c>
      <c r="F15" s="148" t="str">
        <f>IFERROR(VLOOKUP(D15,BD!$B:$D,2,FALSE),"")</f>
        <v>ZARDO</v>
      </c>
      <c r="G15" s="148" t="str">
        <f>IFERROR(VLOOKUP(E15,BD!$B:$D,2,FALSE),"")</f>
        <v>ZARDO</v>
      </c>
      <c r="H15" s="165">
        <f>IFERROR(VLOOKUP(D15,BD!$B:$D,3,FALSE),"")</f>
        <v>39839</v>
      </c>
      <c r="I15" s="165">
        <f>IFERROR(VLOOKUP(E15,BD!$B:$D,3,FALSE),"")</f>
        <v>0</v>
      </c>
      <c r="J15" s="149">
        <f>IF(COUNT(L15:T15)&gt;=5,SUM(LARGE(L15:T15,{1,2,3,4,5})),IF(COUNT(L15:T15)=4,SUM(LARGE(L15:T15,{1,2,3,4})),IF(COUNT(L15:T15)=3,SUM(LARGE(L15:T15,{1,2,3})),IF(COUNT(L15:T15)=2,SUM(LARGE(L15:T15,{1,2})),IF(COUNT(L15:T15)=1,SUM(LARGE(L15:T15,{1})),0)))))</f>
        <v>1680</v>
      </c>
      <c r="K15" s="150">
        <f t="shared" si="0"/>
        <v>2</v>
      </c>
      <c r="L15" s="71"/>
      <c r="M15" s="71"/>
      <c r="N15" s="71"/>
      <c r="O15" s="71"/>
      <c r="P15" s="71">
        <v>1120</v>
      </c>
      <c r="Q15" s="71">
        <v>560</v>
      </c>
      <c r="R15" s="71"/>
      <c r="S15" s="71"/>
      <c r="T15" s="163"/>
    </row>
    <row r="16" spans="2:20" ht="12" customHeight="1" x14ac:dyDescent="0.2">
      <c r="B16" s="69"/>
      <c r="C16" s="190">
        <v>7</v>
      </c>
      <c r="D16" s="126" t="s">
        <v>438</v>
      </c>
      <c r="E16" s="70" t="s">
        <v>318</v>
      </c>
      <c r="F16" s="148" t="str">
        <f>IFERROR(VLOOKUP(D16,BD!$B:$D,2,FALSE),"")</f>
        <v>ASSVP</v>
      </c>
      <c r="G16" s="148" t="str">
        <f>IFERROR(VLOOKUP(E16,BD!$B:$D,2,FALSE),"")</f>
        <v>ASSVP</v>
      </c>
      <c r="H16" s="165">
        <f>IFERROR(VLOOKUP(D16,BD!$B:$D,3,FALSE),"")</f>
        <v>39506</v>
      </c>
      <c r="I16" s="165">
        <f>IFERROR(VLOOKUP(E16,BD!$B:$D,3,FALSE),"")</f>
        <v>39382</v>
      </c>
      <c r="J16" s="149">
        <f>IF(COUNT(L16:T16)&gt;=5,SUM(LARGE(L16:T16,{1,2,3,4,5})),IF(COUNT(L16:T16)=4,SUM(LARGE(L16:T16,{1,2,3,4})),IF(COUNT(L16:T16)=3,SUM(LARGE(L16:T16,{1,2,3})),IF(COUNT(L16:T16)=2,SUM(LARGE(L16:T16,{1,2})),IF(COUNT(L16:T16)=1,SUM(LARGE(L16:T16,{1})),0)))))</f>
        <v>1600</v>
      </c>
      <c r="K16" s="150">
        <f t="shared" si="0"/>
        <v>1</v>
      </c>
      <c r="L16" s="71"/>
      <c r="M16" s="71">
        <v>1600</v>
      </c>
      <c r="N16" s="71"/>
      <c r="O16" s="71"/>
      <c r="P16" s="71"/>
      <c r="Q16" s="71"/>
      <c r="R16" s="71"/>
      <c r="S16" s="71"/>
      <c r="T16" s="163"/>
    </row>
    <row r="17" spans="2:20" ht="12" x14ac:dyDescent="0.2">
      <c r="B17" s="69"/>
      <c r="C17" s="190"/>
      <c r="D17" s="126" t="s">
        <v>576</v>
      </c>
      <c r="E17" s="70" t="s">
        <v>758</v>
      </c>
      <c r="F17" s="148" t="str">
        <f>IFERROR(VLOOKUP(D17,BD!$B:$D,2,FALSE),"")</f>
        <v>SMCC</v>
      </c>
      <c r="G17" s="148" t="str">
        <f>IFERROR(VLOOKUP(E17,BD!$B:$D,2,FALSE),"")</f>
        <v>SMCC</v>
      </c>
      <c r="H17" s="165">
        <f>IFERROR(VLOOKUP(D17,BD!$B:$D,3,FALSE),"")</f>
        <v>39616</v>
      </c>
      <c r="I17" s="165">
        <f>IFERROR(VLOOKUP(E17,BD!$B:$D,3,FALSE),"")</f>
        <v>39343</v>
      </c>
      <c r="J17" s="149">
        <f>IF(COUNT(L17:T17)&gt;=5,SUM(LARGE(L17:T17,{1,2,3,4,5})),IF(COUNT(L17:T17)=4,SUM(LARGE(L17:T17,{1,2,3,4})),IF(COUNT(L17:T17)=3,SUM(LARGE(L17:T17,{1,2,3})),IF(COUNT(L17:T17)=2,SUM(LARGE(L17:T17,{1,2})),IF(COUNT(L17:T17)=1,SUM(LARGE(L17:T17,{1})),0)))))</f>
        <v>1600</v>
      </c>
      <c r="K17" s="150">
        <f t="shared" si="0"/>
        <v>1</v>
      </c>
      <c r="L17" s="71"/>
      <c r="M17" s="71"/>
      <c r="N17" s="71"/>
      <c r="O17" s="71"/>
      <c r="P17" s="71">
        <v>1600</v>
      </c>
      <c r="Q17" s="71"/>
      <c r="R17" s="71"/>
      <c r="S17" s="71"/>
      <c r="T17" s="163"/>
    </row>
    <row r="18" spans="2:20" ht="12" x14ac:dyDescent="0.2">
      <c r="B18" s="69"/>
      <c r="C18" s="190">
        <v>9</v>
      </c>
      <c r="D18" s="129" t="s">
        <v>561</v>
      </c>
      <c r="E18" s="125" t="s">
        <v>567</v>
      </c>
      <c r="F18" s="148" t="str">
        <f>IFERROR(VLOOKUP(D18,BD!$B:$D,2,FALSE),"")</f>
        <v>PIAMARTA</v>
      </c>
      <c r="G18" s="148" t="str">
        <f>IFERROR(VLOOKUP(E18,BD!$B:$D,2,FALSE),"")</f>
        <v>PIAMARTA</v>
      </c>
      <c r="H18" s="165">
        <f>IFERROR(VLOOKUP(D18,BD!$B:$D,3,FALSE),"")</f>
        <v>39762</v>
      </c>
      <c r="I18" s="165">
        <f>IFERROR(VLOOKUP(E18,BD!$B:$D,3,FALSE),"")</f>
        <v>39204</v>
      </c>
      <c r="J18" s="149">
        <f>IF(COUNT(L18:T18)&gt;=5,SUM(LARGE(L18:T18,{1,2,3,4,5})),IF(COUNT(L18:T18)=4,SUM(LARGE(L18:T18,{1,2,3,4})),IF(COUNT(L18:T18)=3,SUM(LARGE(L18:T18,{1,2,3})),IF(COUNT(L18:T18)=2,SUM(LARGE(L18:T18,{1,2})),IF(COUNT(L18:T18)=1,SUM(LARGE(L18:T18,{1})),0)))))</f>
        <v>1360</v>
      </c>
      <c r="K18" s="150">
        <f t="shared" si="0"/>
        <v>1</v>
      </c>
      <c r="L18" s="71"/>
      <c r="M18" s="71">
        <v>1360</v>
      </c>
      <c r="N18" s="71"/>
      <c r="O18" s="71"/>
      <c r="P18" s="71"/>
      <c r="Q18" s="71"/>
      <c r="R18" s="71"/>
      <c r="S18" s="71"/>
      <c r="T18" s="163"/>
    </row>
    <row r="19" spans="2:20" ht="12" x14ac:dyDescent="0.2">
      <c r="B19" s="69"/>
      <c r="C19" s="190">
        <v>10</v>
      </c>
      <c r="D19" s="70" t="s">
        <v>754</v>
      </c>
      <c r="E19" s="126" t="s">
        <v>757</v>
      </c>
      <c r="F19" s="148" t="str">
        <f>IFERROR(VLOOKUP(D19,BD!$B:$D,2,FALSE),"")</f>
        <v>SMCC</v>
      </c>
      <c r="G19" s="148" t="str">
        <f>IFERROR(VLOOKUP(E19,BD!$B:$D,2,FALSE),"")</f>
        <v>SMCC</v>
      </c>
      <c r="H19" s="165">
        <f>IFERROR(VLOOKUP(D19,BD!$B:$D,3,FALSE),"")</f>
        <v>39567</v>
      </c>
      <c r="I19" s="165">
        <f>IFERROR(VLOOKUP(E19,BD!$B:$D,3,FALSE),"")</f>
        <v>39137</v>
      </c>
      <c r="J19" s="149">
        <f>IF(COUNT(L19:T19)&gt;=5,SUM(LARGE(L19:T19,{1,2,3,4,5})),IF(COUNT(L19:T19)=4,SUM(LARGE(L19:T19,{1,2,3,4})),IF(COUNT(L19:T19)=3,SUM(LARGE(L19:T19,{1,2,3})),IF(COUNT(L19:T19)=2,SUM(LARGE(L19:T19,{1,2})),IF(COUNT(L19:T19)=1,SUM(LARGE(L19:T19,{1})),0)))))</f>
        <v>880</v>
      </c>
      <c r="K19" s="150">
        <f t="shared" si="0"/>
        <v>1</v>
      </c>
      <c r="L19" s="71"/>
      <c r="M19" s="71"/>
      <c r="N19" s="71"/>
      <c r="O19" s="71"/>
      <c r="P19" s="71"/>
      <c r="Q19" s="71"/>
      <c r="R19" s="71">
        <v>880</v>
      </c>
      <c r="S19" s="71"/>
      <c r="T19" s="163"/>
    </row>
    <row r="20" spans="2:20" ht="12" x14ac:dyDescent="0.2">
      <c r="B20" s="69"/>
      <c r="C20" s="190">
        <v>11</v>
      </c>
      <c r="D20" s="126" t="s">
        <v>576</v>
      </c>
      <c r="E20" s="70" t="s">
        <v>226</v>
      </c>
      <c r="F20" s="148" t="str">
        <f>IFERROR(VLOOKUP(D20,BD!$B:$D,2,FALSE),"")</f>
        <v>SMCC</v>
      </c>
      <c r="G20" s="148" t="str">
        <f>IFERROR(VLOOKUP(E20,BD!$B:$D,2,FALSE),"")</f>
        <v>SMCC</v>
      </c>
      <c r="H20" s="165">
        <f>IFERROR(VLOOKUP(D20,BD!$B:$D,3,FALSE),"")</f>
        <v>39616</v>
      </c>
      <c r="I20" s="165">
        <f>IFERROR(VLOOKUP(E20,BD!$B:$D,3,FALSE),"")</f>
        <v>39220</v>
      </c>
      <c r="J20" s="149">
        <f>IF(COUNT(L20:T20)&gt;=5,SUM(LARGE(L20:T20,{1,2,3,4,5})),IF(COUNT(L20:T20)=4,SUM(LARGE(L20:T20,{1,2,3,4})),IF(COUNT(L20:T20)=3,SUM(LARGE(L20:T20,{1,2,3})),IF(COUNT(L20:T20)=2,SUM(LARGE(L20:T20,{1,2})),IF(COUNT(L20:T20)=1,SUM(LARGE(L20:T20,{1})),0)))))</f>
        <v>800</v>
      </c>
      <c r="K20" s="150">
        <f t="shared" si="0"/>
        <v>1</v>
      </c>
      <c r="L20" s="71"/>
      <c r="M20" s="71"/>
      <c r="N20" s="71">
        <v>800</v>
      </c>
      <c r="O20" s="71"/>
      <c r="P20" s="71"/>
      <c r="Q20" s="71"/>
      <c r="R20" s="71"/>
      <c r="S20" s="71"/>
      <c r="T20" s="163"/>
    </row>
    <row r="21" spans="2:20" ht="12" x14ac:dyDescent="0.2">
      <c r="B21" s="69"/>
      <c r="C21" s="190">
        <v>12</v>
      </c>
      <c r="D21" s="70" t="s">
        <v>437</v>
      </c>
      <c r="E21" s="70" t="s">
        <v>578</v>
      </c>
      <c r="F21" s="148" t="str">
        <f>IFERROR(VLOOKUP(D21,BD!$B:$D,2,FALSE),"")</f>
        <v>ZARDO</v>
      </c>
      <c r="G21" s="148" t="str">
        <f>IFERROR(VLOOKUP(E21,BD!$B:$D,2,FALSE),"")</f>
        <v>ZARDO</v>
      </c>
      <c r="H21" s="165">
        <f>IFERROR(VLOOKUP(D21,BD!$B:$D,3,FALSE),"")</f>
        <v>39839</v>
      </c>
      <c r="I21" s="165">
        <f>IFERROR(VLOOKUP(E21,BD!$B:$D,3,FALSE),"")</f>
        <v>0</v>
      </c>
      <c r="J21" s="149">
        <f>IF(COUNT(L21:T21)&gt;=5,SUM(LARGE(L21:T21,{1,2,3,4,5})),IF(COUNT(L21:T21)=4,SUM(LARGE(L21:T21,{1,2,3,4})),IF(COUNT(L21:T21)=3,SUM(LARGE(L21:T21,{1,2,3})),IF(COUNT(L21:T21)=2,SUM(LARGE(L21:T21,{1,2})),IF(COUNT(L21:T21)=1,SUM(LARGE(L21:T21,{1})),0)))))</f>
        <v>680</v>
      </c>
      <c r="K21" s="150">
        <f t="shared" si="0"/>
        <v>1</v>
      </c>
      <c r="L21" s="71"/>
      <c r="M21" s="71"/>
      <c r="N21" s="71">
        <v>680</v>
      </c>
      <c r="O21" s="71"/>
      <c r="P21" s="71"/>
      <c r="Q21" s="71"/>
      <c r="R21" s="71"/>
      <c r="S21" s="71"/>
      <c r="T21" s="163"/>
    </row>
    <row r="22" spans="2:20" ht="12" x14ac:dyDescent="0.2">
      <c r="B22" s="69"/>
      <c r="C22" s="190"/>
      <c r="D22" s="70" t="s">
        <v>576</v>
      </c>
      <c r="E22" s="125" t="s">
        <v>574</v>
      </c>
      <c r="F22" s="148" t="str">
        <f>IFERROR(VLOOKUP(D22,BD!$B:$D,2,FALSE),"")</f>
        <v>SMCC</v>
      </c>
      <c r="G22" s="148" t="str">
        <f>IFERROR(VLOOKUP(E22,BD!$B:$D,2,FALSE),"")</f>
        <v>SMCC</v>
      </c>
      <c r="H22" s="165">
        <f>IFERROR(VLOOKUP(D22,BD!$B:$D,3,FALSE),"")</f>
        <v>39616</v>
      </c>
      <c r="I22" s="165">
        <f>IFERROR(VLOOKUP(E22,BD!$B:$D,3,FALSE),"")</f>
        <v>39289</v>
      </c>
      <c r="J22" s="149">
        <f>IF(COUNT(L22:T22)&gt;=5,SUM(LARGE(L22:T22,{1,2,3,4,5})),IF(COUNT(L22:T22)=4,SUM(LARGE(L22:T22,{1,2,3,4})),IF(COUNT(L22:T22)=3,SUM(LARGE(L22:T22,{1,2,3})),IF(COUNT(L22:T22)=2,SUM(LARGE(L22:T22,{1,2})),IF(COUNT(L22:T22)=1,SUM(LARGE(L22:T22,{1})),0)))))</f>
        <v>680</v>
      </c>
      <c r="K22" s="150">
        <f t="shared" si="0"/>
        <v>1</v>
      </c>
      <c r="L22" s="71"/>
      <c r="M22" s="71"/>
      <c r="N22" s="71"/>
      <c r="O22" s="71"/>
      <c r="P22" s="71"/>
      <c r="Q22" s="71">
        <v>680</v>
      </c>
      <c r="R22" s="71"/>
      <c r="S22" s="71"/>
      <c r="T22" s="163"/>
    </row>
    <row r="23" spans="2:20" ht="12" x14ac:dyDescent="0.2">
      <c r="B23" s="69"/>
      <c r="C23" s="190"/>
      <c r="D23" s="125" t="s">
        <v>824</v>
      </c>
      <c r="E23" s="70" t="s">
        <v>573</v>
      </c>
      <c r="F23" s="148" t="str">
        <f>IFERROR(VLOOKUP(D23,BD!$B:$D,2,FALSE),"")</f>
        <v>ASSVP</v>
      </c>
      <c r="G23" s="148" t="str">
        <f>IFERROR(VLOOKUP(E23,BD!$B:$D,2,FALSE),"")</f>
        <v>ASSVP</v>
      </c>
      <c r="H23" s="165">
        <f>IFERROR(VLOOKUP(D23,BD!$B:$D,3,FALSE),"")</f>
        <v>40368</v>
      </c>
      <c r="I23" s="165">
        <f>IFERROR(VLOOKUP(E23,BD!$B:$D,3,FALSE),"")</f>
        <v>39966</v>
      </c>
      <c r="J23" s="149">
        <f>IF(COUNT(L23:T23)&gt;=5,SUM(LARGE(L23:T23,{1,2,3,4,5})),IF(COUNT(L23:T23)=4,SUM(LARGE(L23:T23,{1,2,3,4})),IF(COUNT(L23:T23)=3,SUM(LARGE(L23:T23,{1,2,3})),IF(COUNT(L23:T23)=2,SUM(LARGE(L23:T23,{1,2})),IF(COUNT(L23:T23)=1,SUM(LARGE(L23:T23,{1})),0)))))</f>
        <v>680</v>
      </c>
      <c r="K23" s="150">
        <f t="shared" si="0"/>
        <v>1</v>
      </c>
      <c r="L23" s="71"/>
      <c r="M23" s="71"/>
      <c r="N23" s="71"/>
      <c r="O23" s="71"/>
      <c r="P23" s="71"/>
      <c r="Q23" s="71"/>
      <c r="R23" s="71"/>
      <c r="S23" s="71">
        <v>680</v>
      </c>
      <c r="T23" s="163"/>
    </row>
    <row r="24" spans="2:20" ht="12" x14ac:dyDescent="0.2">
      <c r="B24" s="69"/>
      <c r="C24" s="190">
        <v>15</v>
      </c>
      <c r="D24" s="70" t="s">
        <v>438</v>
      </c>
      <c r="E24" s="70" t="s">
        <v>320</v>
      </c>
      <c r="F24" s="148" t="str">
        <f>IFERROR(VLOOKUP(D24,BD!$B:$D,2,FALSE),"")</f>
        <v>ASSVP</v>
      </c>
      <c r="G24" s="148" t="str">
        <f>IFERROR(VLOOKUP(E24,BD!$B:$D,2,FALSE),"")</f>
        <v>ZARDO</v>
      </c>
      <c r="H24" s="165">
        <f>IFERROR(VLOOKUP(D24,BD!$B:$D,3,FALSE),"")</f>
        <v>39506</v>
      </c>
      <c r="I24" s="165">
        <f>IFERROR(VLOOKUP(E24,BD!$B:$D,3,FALSE),"")</f>
        <v>39327</v>
      </c>
      <c r="J24" s="149">
        <f>IF(COUNT(L24:T24)&gt;=5,SUM(LARGE(L24:T24,{1,2,3,4,5})),IF(COUNT(L24:T24)=4,SUM(LARGE(L24:T24,{1,2,3,4})),IF(COUNT(L24:T24)=3,SUM(LARGE(L24:T24,{1,2,3})),IF(COUNT(L24:T24)=2,SUM(LARGE(L24:T24,{1,2})),IF(COUNT(L24:T24)=1,SUM(LARGE(L24:T24,{1})),0)))))</f>
        <v>640</v>
      </c>
      <c r="K24" s="150">
        <f t="shared" si="0"/>
        <v>1</v>
      </c>
      <c r="L24" s="71">
        <v>640</v>
      </c>
      <c r="M24" s="71"/>
      <c r="N24" s="71"/>
      <c r="O24" s="71"/>
      <c r="P24" s="71"/>
      <c r="Q24" s="71"/>
      <c r="R24" s="71"/>
      <c r="S24" s="71"/>
      <c r="T24" s="163"/>
    </row>
    <row r="25" spans="2:20" ht="12" x14ac:dyDescent="0.2">
      <c r="B25" s="69"/>
      <c r="C25" s="190">
        <v>16</v>
      </c>
      <c r="D25" s="125" t="s">
        <v>875</v>
      </c>
      <c r="E25" s="125" t="s">
        <v>877</v>
      </c>
      <c r="F25" s="148" t="str">
        <f>IFERROR(VLOOKUP(D25,BD!$B:$D,2,FALSE),"")</f>
        <v>PIAMARTA</v>
      </c>
      <c r="G25" s="148" t="str">
        <f>IFERROR(VLOOKUP(E25,BD!$B:$D,2,FALSE),"")</f>
        <v>PIAMARTA</v>
      </c>
      <c r="H25" s="165">
        <f>IFERROR(VLOOKUP(D25,BD!$B:$D,3,FALSE),"")</f>
        <v>0</v>
      </c>
      <c r="I25" s="165">
        <f>IFERROR(VLOOKUP(E25,BD!$B:$D,3,FALSE),"")</f>
        <v>0</v>
      </c>
      <c r="J25" s="149">
        <f>IF(COUNT(L25:T25)&gt;=5,SUM(LARGE(L25:T25,{1,2,3,4,5})),IF(COUNT(L25:T25)=4,SUM(LARGE(L25:T25,{1,2,3,4})),IF(COUNT(L25:T25)=3,SUM(LARGE(L25:T25,{1,2,3})),IF(COUNT(L25:T25)=2,SUM(LARGE(L25:T25,{1,2})),IF(COUNT(L25:T25)=1,SUM(LARGE(L25:T25,{1})),0)))))</f>
        <v>560</v>
      </c>
      <c r="K25" s="150">
        <f t="shared" si="0"/>
        <v>1</v>
      </c>
      <c r="L25" s="71"/>
      <c r="M25" s="71"/>
      <c r="N25" s="71"/>
      <c r="O25" s="71"/>
      <c r="P25" s="71"/>
      <c r="Q25" s="71"/>
      <c r="R25" s="71"/>
      <c r="S25" s="71">
        <v>560</v>
      </c>
      <c r="T25" s="163"/>
    </row>
    <row r="26" spans="2:20" ht="12" x14ac:dyDescent="0.2">
      <c r="B26" s="69"/>
      <c r="C26" s="171"/>
      <c r="D26" s="126"/>
      <c r="E26" s="70"/>
      <c r="F26" s="148" t="str">
        <f>IFERROR(VLOOKUP(D26,BD!$B:$D,2,FALSE),"")</f>
        <v/>
      </c>
      <c r="G26" s="148" t="str">
        <f>IFERROR(VLOOKUP(E26,BD!$B:$D,2,FALSE),"")</f>
        <v/>
      </c>
      <c r="H26" s="165" t="str">
        <f>IFERROR(VLOOKUP(D26,BD!$B:$D,3,FALSE),"")</f>
        <v/>
      </c>
      <c r="I26" s="165" t="str">
        <f>IFERROR(VLOOKUP(E26,BD!$B:$D,3,FALSE),"")</f>
        <v/>
      </c>
      <c r="J26" s="149">
        <f>IF(COUNT(L26:T26)&gt;=5,SUM(LARGE(L26:T26,{1,2,3,4,5})),IF(COUNT(L26:T26)=4,SUM(LARGE(L26:T26,{1,2,3,4})),IF(COUNT(L26:T26)=3,SUM(LARGE(L26:T26,{1,2,3})),IF(COUNT(L26:T26)=2,SUM(LARGE(L26:T26,{1,2})),IF(COUNT(L26:T26)=1,SUM(LARGE(L26:T26,{1})),0)))))</f>
        <v>0</v>
      </c>
      <c r="K26" s="150">
        <f t="shared" ref="K26:K41" si="1">COUNT(L26:T26)-COUNTIF(L26:T26,"=0")</f>
        <v>0</v>
      </c>
      <c r="L26" s="71"/>
      <c r="M26" s="71"/>
      <c r="N26" s="71"/>
      <c r="O26" s="71"/>
      <c r="P26" s="71"/>
      <c r="Q26" s="71"/>
      <c r="R26" s="71"/>
      <c r="S26" s="71"/>
      <c r="T26" s="163"/>
    </row>
    <row r="27" spans="2:20" ht="12" x14ac:dyDescent="0.2">
      <c r="B27" s="69"/>
      <c r="C27" s="171"/>
      <c r="D27" s="126"/>
      <c r="E27" s="70"/>
      <c r="F27" s="148" t="str">
        <f>IFERROR(VLOOKUP(D27,BD!$B:$D,2,FALSE),"")</f>
        <v/>
      </c>
      <c r="G27" s="148" t="str">
        <f>IFERROR(VLOOKUP(E27,BD!$B:$D,2,FALSE),"")</f>
        <v/>
      </c>
      <c r="H27" s="165" t="str">
        <f>IFERROR(VLOOKUP(D27,BD!$B:$D,3,FALSE),"")</f>
        <v/>
      </c>
      <c r="I27" s="165" t="str">
        <f>IFERROR(VLOOKUP(E27,BD!$B:$D,3,FALSE),"")</f>
        <v/>
      </c>
      <c r="J27" s="149">
        <f>IF(COUNT(L27:T27)&gt;=5,SUM(LARGE(L27:T27,{1,2,3,4,5})),IF(COUNT(L27:T27)=4,SUM(LARGE(L27:T27,{1,2,3,4})),IF(COUNT(L27:T27)=3,SUM(LARGE(L27:T27,{1,2,3})),IF(COUNT(L27:T27)=2,SUM(LARGE(L27:T27,{1,2})),IF(COUNT(L27:T27)=1,SUM(LARGE(L27:T27,{1})),0)))))</f>
        <v>0</v>
      </c>
      <c r="K27" s="150">
        <f t="shared" si="1"/>
        <v>0</v>
      </c>
      <c r="L27" s="71"/>
      <c r="M27" s="71"/>
      <c r="N27" s="71"/>
      <c r="O27" s="71"/>
      <c r="P27" s="71"/>
      <c r="Q27" s="71"/>
      <c r="R27" s="71"/>
      <c r="S27" s="71"/>
      <c r="T27" s="163"/>
    </row>
    <row r="28" spans="2:20" ht="12" x14ac:dyDescent="0.2">
      <c r="B28" s="69"/>
      <c r="C28" s="171"/>
      <c r="D28" s="126"/>
      <c r="E28" s="70"/>
      <c r="F28" s="148" t="str">
        <f>IFERROR(VLOOKUP(D28,BD!$B:$D,2,FALSE),"")</f>
        <v/>
      </c>
      <c r="G28" s="148" t="str">
        <f>IFERROR(VLOOKUP(E28,BD!$B:$D,2,FALSE),"")</f>
        <v/>
      </c>
      <c r="H28" s="165" t="str">
        <f>IFERROR(VLOOKUP(D28,BD!$B:$D,3,FALSE),"")</f>
        <v/>
      </c>
      <c r="I28" s="165" t="str">
        <f>IFERROR(VLOOKUP(E28,BD!$B:$D,3,FALSE),"")</f>
        <v/>
      </c>
      <c r="J28" s="149">
        <f>IF(COUNT(L28:T28)&gt;=5,SUM(LARGE(L28:T28,{1,2,3,4,5})),IF(COUNT(L28:T28)=4,SUM(LARGE(L28:T28,{1,2,3,4})),IF(COUNT(L28:T28)=3,SUM(LARGE(L28:T28,{1,2,3})),IF(COUNT(L28:T28)=2,SUM(LARGE(L28:T28,{1,2})),IF(COUNT(L28:T28)=1,SUM(LARGE(L28:T28,{1})),0)))))</f>
        <v>0</v>
      </c>
      <c r="K28" s="150">
        <f t="shared" si="1"/>
        <v>0</v>
      </c>
      <c r="L28" s="71"/>
      <c r="M28" s="71"/>
      <c r="N28" s="71"/>
      <c r="O28" s="71"/>
      <c r="P28" s="71"/>
      <c r="Q28" s="71"/>
      <c r="R28" s="71"/>
      <c r="S28" s="71"/>
      <c r="T28" s="163"/>
    </row>
    <row r="29" spans="2:20" ht="12" x14ac:dyDescent="0.2">
      <c r="B29" s="69"/>
      <c r="C29" s="171"/>
      <c r="D29" s="126"/>
      <c r="E29" s="70"/>
      <c r="F29" s="148" t="str">
        <f>IFERROR(VLOOKUP(D29,BD!$B:$D,2,FALSE),"")</f>
        <v/>
      </c>
      <c r="G29" s="148" t="str">
        <f>IFERROR(VLOOKUP(E29,BD!$B:$D,2,FALSE),"")</f>
        <v/>
      </c>
      <c r="H29" s="165" t="str">
        <f>IFERROR(VLOOKUP(D29,BD!$B:$D,3,FALSE),"")</f>
        <v/>
      </c>
      <c r="I29" s="165" t="str">
        <f>IFERROR(VLOOKUP(E29,BD!$B:$D,3,FALSE),"")</f>
        <v/>
      </c>
      <c r="J29" s="149">
        <f>IF(COUNT(L29:T29)&gt;=5,SUM(LARGE(L29:T29,{1,2,3,4,5})),IF(COUNT(L29:T29)=4,SUM(LARGE(L29:T29,{1,2,3,4})),IF(COUNT(L29:T29)=3,SUM(LARGE(L29:T29,{1,2,3})),IF(COUNT(L29:T29)=2,SUM(LARGE(L29:T29,{1,2})),IF(COUNT(L29:T29)=1,SUM(LARGE(L29:T29,{1})),0)))))</f>
        <v>0</v>
      </c>
      <c r="K29" s="150">
        <f t="shared" si="1"/>
        <v>0</v>
      </c>
      <c r="L29" s="71"/>
      <c r="M29" s="71"/>
      <c r="N29" s="71"/>
      <c r="O29" s="71"/>
      <c r="P29" s="71"/>
      <c r="Q29" s="71"/>
      <c r="R29" s="71"/>
      <c r="S29" s="71"/>
      <c r="T29" s="163"/>
    </row>
    <row r="30" spans="2:20" ht="12" x14ac:dyDescent="0.2">
      <c r="B30" s="69"/>
      <c r="C30" s="171"/>
      <c r="D30" s="126"/>
      <c r="E30" s="70"/>
      <c r="F30" s="148" t="str">
        <f>IFERROR(VLOOKUP(D30,BD!$B:$D,2,FALSE),"")</f>
        <v/>
      </c>
      <c r="G30" s="148" t="str">
        <f>IFERROR(VLOOKUP(E30,BD!$B:$D,2,FALSE),"")</f>
        <v/>
      </c>
      <c r="H30" s="165" t="str">
        <f>IFERROR(VLOOKUP(D30,BD!$B:$D,3,FALSE),"")</f>
        <v/>
      </c>
      <c r="I30" s="165" t="str">
        <f>IFERROR(VLOOKUP(E30,BD!$B:$D,3,FALSE),"")</f>
        <v/>
      </c>
      <c r="J30" s="149">
        <f>IF(COUNT(L30:T30)&gt;=5,SUM(LARGE(L30:T30,{1,2,3,4,5})),IF(COUNT(L30:T30)=4,SUM(LARGE(L30:T30,{1,2,3,4})),IF(COUNT(L30:T30)=3,SUM(LARGE(L30:T30,{1,2,3})),IF(COUNT(L30:T30)=2,SUM(LARGE(L30:T30,{1,2})),IF(COUNT(L30:T30)=1,SUM(LARGE(L30:T30,{1})),0)))))</f>
        <v>0</v>
      </c>
      <c r="K30" s="150">
        <f t="shared" si="1"/>
        <v>0</v>
      </c>
      <c r="L30" s="71"/>
      <c r="M30" s="71"/>
      <c r="N30" s="71"/>
      <c r="O30" s="71"/>
      <c r="P30" s="71"/>
      <c r="Q30" s="71"/>
      <c r="R30" s="71"/>
      <c r="S30" s="71"/>
      <c r="T30" s="163"/>
    </row>
    <row r="31" spans="2:20" ht="12" x14ac:dyDescent="0.2">
      <c r="B31" s="69"/>
      <c r="C31" s="171"/>
      <c r="D31" s="126"/>
      <c r="E31" s="70"/>
      <c r="F31" s="148" t="str">
        <f>IFERROR(VLOOKUP(D31,BD!$B:$D,2,FALSE),"")</f>
        <v/>
      </c>
      <c r="G31" s="148" t="str">
        <f>IFERROR(VLOOKUP(E31,BD!$B:$D,2,FALSE),"")</f>
        <v/>
      </c>
      <c r="H31" s="165" t="str">
        <f>IFERROR(VLOOKUP(D31,BD!$B:$D,3,FALSE),"")</f>
        <v/>
      </c>
      <c r="I31" s="165" t="str">
        <f>IFERROR(VLOOKUP(E31,BD!$B:$D,3,FALSE),"")</f>
        <v/>
      </c>
      <c r="J31" s="149">
        <f>IF(COUNT(L31:T31)&gt;=5,SUM(LARGE(L31:T31,{1,2,3,4,5})),IF(COUNT(L31:T31)=4,SUM(LARGE(L31:T31,{1,2,3,4})),IF(COUNT(L31:T31)=3,SUM(LARGE(L31:T31,{1,2,3})),IF(COUNT(L31:T31)=2,SUM(LARGE(L31:T31,{1,2})),IF(COUNT(L31:T31)=1,SUM(LARGE(L31:T31,{1})),0)))))</f>
        <v>0</v>
      </c>
      <c r="K31" s="150">
        <f t="shared" si="1"/>
        <v>0</v>
      </c>
      <c r="L31" s="71"/>
      <c r="M31" s="71"/>
      <c r="N31" s="71"/>
      <c r="O31" s="71"/>
      <c r="P31" s="71"/>
      <c r="Q31" s="71"/>
      <c r="R31" s="71"/>
      <c r="S31" s="71"/>
      <c r="T31" s="163"/>
    </row>
    <row r="32" spans="2:20" ht="12" x14ac:dyDescent="0.2">
      <c r="B32" s="69"/>
      <c r="C32" s="171"/>
      <c r="D32" s="126"/>
      <c r="E32" s="70"/>
      <c r="F32" s="148" t="str">
        <f>IFERROR(VLOOKUP(D32,BD!$B:$D,2,FALSE),"")</f>
        <v/>
      </c>
      <c r="G32" s="148" t="str">
        <f>IFERROR(VLOOKUP(E32,BD!$B:$D,2,FALSE),"")</f>
        <v/>
      </c>
      <c r="H32" s="165" t="str">
        <f>IFERROR(VLOOKUP(D32,BD!$B:$D,3,FALSE),"")</f>
        <v/>
      </c>
      <c r="I32" s="165" t="str">
        <f>IFERROR(VLOOKUP(E32,BD!$B:$D,3,FALSE),"")</f>
        <v/>
      </c>
      <c r="J32" s="149">
        <f>IF(COUNT(L32:T32)&gt;=5,SUM(LARGE(L32:T32,{1,2,3,4,5})),IF(COUNT(L32:T32)=4,SUM(LARGE(L32:T32,{1,2,3,4})),IF(COUNT(L32:T32)=3,SUM(LARGE(L32:T32,{1,2,3})),IF(COUNT(L32:T32)=2,SUM(LARGE(L32:T32,{1,2})),IF(COUNT(L32:T32)=1,SUM(LARGE(L32:T32,{1})),0)))))</f>
        <v>0</v>
      </c>
      <c r="K32" s="150">
        <f t="shared" si="1"/>
        <v>0</v>
      </c>
      <c r="L32" s="71"/>
      <c r="M32" s="71"/>
      <c r="N32" s="71"/>
      <c r="O32" s="71"/>
      <c r="P32" s="71"/>
      <c r="Q32" s="71"/>
      <c r="R32" s="71"/>
      <c r="S32" s="71"/>
      <c r="T32" s="163"/>
    </row>
    <row r="33" spans="2:20" ht="12" x14ac:dyDescent="0.2">
      <c r="B33" s="69"/>
      <c r="C33" s="171"/>
      <c r="D33" s="126"/>
      <c r="E33" s="70"/>
      <c r="F33" s="148" t="str">
        <f>IFERROR(VLOOKUP(D33,BD!$B:$D,2,FALSE),"")</f>
        <v/>
      </c>
      <c r="G33" s="148" t="str">
        <f>IFERROR(VLOOKUP(E33,BD!$B:$D,2,FALSE),"")</f>
        <v/>
      </c>
      <c r="H33" s="165" t="str">
        <f>IFERROR(VLOOKUP(D33,BD!$B:$D,3,FALSE),"")</f>
        <v/>
      </c>
      <c r="I33" s="165" t="str">
        <f>IFERROR(VLOOKUP(E33,BD!$B:$D,3,FALSE),"")</f>
        <v/>
      </c>
      <c r="J33" s="149">
        <f>IF(COUNT(L33:T33)&gt;=5,SUM(LARGE(L33:T33,{1,2,3,4,5})),IF(COUNT(L33:T33)=4,SUM(LARGE(L33:T33,{1,2,3,4})),IF(COUNT(L33:T33)=3,SUM(LARGE(L33:T33,{1,2,3})),IF(COUNT(L33:T33)=2,SUM(LARGE(L33:T33,{1,2})),IF(COUNT(L33:T33)=1,SUM(LARGE(L33:T33,{1})),0)))))</f>
        <v>0</v>
      </c>
      <c r="K33" s="150">
        <f t="shared" si="1"/>
        <v>0</v>
      </c>
      <c r="L33" s="71"/>
      <c r="M33" s="71"/>
      <c r="N33" s="71"/>
      <c r="O33" s="71"/>
      <c r="P33" s="71"/>
      <c r="Q33" s="71"/>
      <c r="R33" s="71"/>
      <c r="S33" s="71"/>
      <c r="T33" s="163"/>
    </row>
    <row r="34" spans="2:20" ht="12" x14ac:dyDescent="0.2">
      <c r="B34" s="69"/>
      <c r="C34" s="171"/>
      <c r="D34" s="126"/>
      <c r="E34" s="70"/>
      <c r="F34" s="148" t="str">
        <f>IFERROR(VLOOKUP(D34,BD!$B:$D,2,FALSE),"")</f>
        <v/>
      </c>
      <c r="G34" s="148" t="str">
        <f>IFERROR(VLOOKUP(E34,BD!$B:$D,2,FALSE),"")</f>
        <v/>
      </c>
      <c r="H34" s="165" t="str">
        <f>IFERROR(VLOOKUP(D34,BD!$B:$D,3,FALSE),"")</f>
        <v/>
      </c>
      <c r="I34" s="165" t="str">
        <f>IFERROR(VLOOKUP(E34,BD!$B:$D,3,FALSE),"")</f>
        <v/>
      </c>
      <c r="J34" s="149">
        <f>IF(COUNT(L34:T34)&gt;=5,SUM(LARGE(L34:T34,{1,2,3,4,5})),IF(COUNT(L34:T34)=4,SUM(LARGE(L34:T34,{1,2,3,4})),IF(COUNT(L34:T34)=3,SUM(LARGE(L34:T34,{1,2,3})),IF(COUNT(L34:T34)=2,SUM(LARGE(L34:T34,{1,2})),IF(COUNT(L34:T34)=1,SUM(LARGE(L34:T34,{1})),0)))))</f>
        <v>0</v>
      </c>
      <c r="K34" s="150">
        <f t="shared" si="1"/>
        <v>0</v>
      </c>
      <c r="L34" s="71"/>
      <c r="M34" s="71"/>
      <c r="N34" s="71"/>
      <c r="O34" s="71"/>
      <c r="P34" s="71"/>
      <c r="Q34" s="71"/>
      <c r="R34" s="71"/>
      <c r="S34" s="71"/>
      <c r="T34" s="163"/>
    </row>
    <row r="35" spans="2:20" ht="12" x14ac:dyDescent="0.2">
      <c r="B35" s="69"/>
      <c r="C35" s="171"/>
      <c r="D35" s="126"/>
      <c r="E35" s="70"/>
      <c r="F35" s="148" t="str">
        <f>IFERROR(VLOOKUP(D35,BD!$B:$D,2,FALSE),"")</f>
        <v/>
      </c>
      <c r="G35" s="148" t="str">
        <f>IFERROR(VLOOKUP(E35,BD!$B:$D,2,FALSE),"")</f>
        <v/>
      </c>
      <c r="H35" s="165" t="str">
        <f>IFERROR(VLOOKUP(D35,BD!$B:$D,3,FALSE),"")</f>
        <v/>
      </c>
      <c r="I35" s="165" t="str">
        <f>IFERROR(VLOOKUP(E35,BD!$B:$D,3,FALSE),"")</f>
        <v/>
      </c>
      <c r="J35" s="149">
        <f>IF(COUNT(L35:T35)&gt;=5,SUM(LARGE(L35:T35,{1,2,3,4,5})),IF(COUNT(L35:T35)=4,SUM(LARGE(L35:T35,{1,2,3,4})),IF(COUNT(L35:T35)=3,SUM(LARGE(L35:T35,{1,2,3})),IF(COUNT(L35:T35)=2,SUM(LARGE(L35:T35,{1,2})),IF(COUNT(L35:T35)=1,SUM(LARGE(L35:T35,{1})),0)))))</f>
        <v>0</v>
      </c>
      <c r="K35" s="150">
        <f t="shared" si="1"/>
        <v>0</v>
      </c>
      <c r="L35" s="71"/>
      <c r="M35" s="71"/>
      <c r="N35" s="71"/>
      <c r="O35" s="71"/>
      <c r="P35" s="71"/>
      <c r="Q35" s="71"/>
      <c r="R35" s="71"/>
      <c r="S35" s="71"/>
      <c r="T35" s="163"/>
    </row>
    <row r="36" spans="2:20" ht="12" x14ac:dyDescent="0.2">
      <c r="B36" s="69"/>
      <c r="C36" s="171"/>
      <c r="D36" s="126"/>
      <c r="E36" s="70"/>
      <c r="F36" s="148" t="str">
        <f>IFERROR(VLOOKUP(D36,BD!$B:$D,2,FALSE),"")</f>
        <v/>
      </c>
      <c r="G36" s="148" t="str">
        <f>IFERROR(VLOOKUP(E36,BD!$B:$D,2,FALSE),"")</f>
        <v/>
      </c>
      <c r="H36" s="165" t="str">
        <f>IFERROR(VLOOKUP(D36,BD!$B:$D,3,FALSE),"")</f>
        <v/>
      </c>
      <c r="I36" s="165" t="str">
        <f>IFERROR(VLOOKUP(E36,BD!$B:$D,3,FALSE),"")</f>
        <v/>
      </c>
      <c r="J36" s="149">
        <f>IF(COUNT(L36:T36)&gt;=5,SUM(LARGE(L36:T36,{1,2,3,4,5})),IF(COUNT(L36:T36)=4,SUM(LARGE(L36:T36,{1,2,3,4})),IF(COUNT(L36:T36)=3,SUM(LARGE(L36:T36,{1,2,3})),IF(COUNT(L36:T36)=2,SUM(LARGE(L36:T36,{1,2})),IF(COUNT(L36:T36)=1,SUM(LARGE(L36:T36,{1})),0)))))</f>
        <v>0</v>
      </c>
      <c r="K36" s="150">
        <f t="shared" si="1"/>
        <v>0</v>
      </c>
      <c r="L36" s="71"/>
      <c r="M36" s="71"/>
      <c r="N36" s="71"/>
      <c r="O36" s="71"/>
      <c r="P36" s="71"/>
      <c r="Q36" s="71"/>
      <c r="R36" s="71"/>
      <c r="S36" s="71"/>
      <c r="T36" s="163"/>
    </row>
    <row r="37" spans="2:20" ht="12" x14ac:dyDescent="0.2">
      <c r="B37" s="69"/>
      <c r="C37" s="171"/>
      <c r="D37" s="126"/>
      <c r="E37" s="70"/>
      <c r="F37" s="148" t="str">
        <f>IFERROR(VLOOKUP(D37,BD!$B:$D,2,FALSE),"")</f>
        <v/>
      </c>
      <c r="G37" s="148" t="str">
        <f>IFERROR(VLOOKUP(E37,BD!$B:$D,2,FALSE),"")</f>
        <v/>
      </c>
      <c r="H37" s="165" t="str">
        <f>IFERROR(VLOOKUP(D37,BD!$B:$D,3,FALSE),"")</f>
        <v/>
      </c>
      <c r="I37" s="165" t="str">
        <f>IFERROR(VLOOKUP(E37,BD!$B:$D,3,FALSE),"")</f>
        <v/>
      </c>
      <c r="J37" s="149">
        <f>IF(COUNT(L37:T37)&gt;=5,SUM(LARGE(L37:T37,{1,2,3,4,5})),IF(COUNT(L37:T37)=4,SUM(LARGE(L37:T37,{1,2,3,4})),IF(COUNT(L37:T37)=3,SUM(LARGE(L37:T37,{1,2,3})),IF(COUNT(L37:T37)=2,SUM(LARGE(L37:T37,{1,2})),IF(COUNT(L37:T37)=1,SUM(LARGE(L37:T37,{1})),0)))))</f>
        <v>0</v>
      </c>
      <c r="K37" s="150">
        <f t="shared" si="1"/>
        <v>0</v>
      </c>
      <c r="L37" s="71"/>
      <c r="M37" s="71"/>
      <c r="N37" s="71"/>
      <c r="O37" s="71"/>
      <c r="P37" s="71"/>
      <c r="Q37" s="71"/>
      <c r="R37" s="71"/>
      <c r="S37" s="71"/>
      <c r="T37" s="163"/>
    </row>
    <row r="38" spans="2:20" ht="12" x14ac:dyDescent="0.2">
      <c r="B38" s="69"/>
      <c r="C38" s="171"/>
      <c r="D38" s="126"/>
      <c r="E38" s="70"/>
      <c r="F38" s="148" t="str">
        <f>IFERROR(VLOOKUP(D38,BD!$B:$D,2,FALSE),"")</f>
        <v/>
      </c>
      <c r="G38" s="148" t="str">
        <f>IFERROR(VLOOKUP(E38,BD!$B:$D,2,FALSE),"")</f>
        <v/>
      </c>
      <c r="H38" s="165" t="str">
        <f>IFERROR(VLOOKUP(D38,BD!$B:$D,3,FALSE),"")</f>
        <v/>
      </c>
      <c r="I38" s="165" t="str">
        <f>IFERROR(VLOOKUP(E38,BD!$B:$D,3,FALSE),"")</f>
        <v/>
      </c>
      <c r="J38" s="149">
        <f>IF(COUNT(L38:T38)&gt;=5,SUM(LARGE(L38:T38,{1,2,3,4,5})),IF(COUNT(L38:T38)=4,SUM(LARGE(L38:T38,{1,2,3,4})),IF(COUNT(L38:T38)=3,SUM(LARGE(L38:T38,{1,2,3})),IF(COUNT(L38:T38)=2,SUM(LARGE(L38:T38,{1,2})),IF(COUNT(L38:T38)=1,SUM(LARGE(L38:T38,{1})),0)))))</f>
        <v>0</v>
      </c>
      <c r="K38" s="150">
        <f t="shared" si="1"/>
        <v>0</v>
      </c>
      <c r="L38" s="71"/>
      <c r="M38" s="71"/>
      <c r="N38" s="71"/>
      <c r="O38" s="71"/>
      <c r="P38" s="71"/>
      <c r="Q38" s="71"/>
      <c r="R38" s="71"/>
      <c r="S38" s="71"/>
      <c r="T38" s="163"/>
    </row>
    <row r="39" spans="2:20" ht="12" x14ac:dyDescent="0.2">
      <c r="B39" s="69"/>
      <c r="C39" s="171"/>
      <c r="D39" s="126"/>
      <c r="E39" s="70"/>
      <c r="F39" s="148" t="str">
        <f>IFERROR(VLOOKUP(D39,BD!$B:$D,2,FALSE),"")</f>
        <v/>
      </c>
      <c r="G39" s="148" t="str">
        <f>IFERROR(VLOOKUP(E39,BD!$B:$D,2,FALSE),"")</f>
        <v/>
      </c>
      <c r="H39" s="165" t="str">
        <f>IFERROR(VLOOKUP(D39,BD!$B:$D,3,FALSE),"")</f>
        <v/>
      </c>
      <c r="I39" s="165" t="str">
        <f>IFERROR(VLOOKUP(E39,BD!$B:$D,3,FALSE),"")</f>
        <v/>
      </c>
      <c r="J39" s="149">
        <f>IF(COUNT(L39:T39)&gt;=5,SUM(LARGE(L39:T39,{1,2,3,4,5})),IF(COUNT(L39:T39)=4,SUM(LARGE(L39:T39,{1,2,3,4})),IF(COUNT(L39:T39)=3,SUM(LARGE(L39:T39,{1,2,3})),IF(COUNT(L39:T39)=2,SUM(LARGE(L39:T39,{1,2})),IF(COUNT(L39:T39)=1,SUM(LARGE(L39:T39,{1})),0)))))</f>
        <v>0</v>
      </c>
      <c r="K39" s="150">
        <f t="shared" si="1"/>
        <v>0</v>
      </c>
      <c r="L39" s="71"/>
      <c r="M39" s="71"/>
      <c r="N39" s="71"/>
      <c r="O39" s="71"/>
      <c r="P39" s="71"/>
      <c r="Q39" s="71"/>
      <c r="R39" s="71"/>
      <c r="S39" s="71"/>
      <c r="T39" s="163"/>
    </row>
    <row r="40" spans="2:20" ht="12" x14ac:dyDescent="0.2">
      <c r="B40" s="69"/>
      <c r="C40" s="171"/>
      <c r="D40" s="126"/>
      <c r="E40" s="70"/>
      <c r="F40" s="148" t="str">
        <f>IFERROR(VLOOKUP(D40,BD!$B:$D,2,FALSE),"")</f>
        <v/>
      </c>
      <c r="G40" s="148" t="str">
        <f>IFERROR(VLOOKUP(E40,BD!$B:$D,2,FALSE),"")</f>
        <v/>
      </c>
      <c r="H40" s="165" t="str">
        <f>IFERROR(VLOOKUP(D40,BD!$B:$D,3,FALSE),"")</f>
        <v/>
      </c>
      <c r="I40" s="165" t="str">
        <f>IFERROR(VLOOKUP(E40,BD!$B:$D,3,FALSE),"")</f>
        <v/>
      </c>
      <c r="J40" s="149">
        <f>IF(COUNT(L40:T40)&gt;=5,SUM(LARGE(L40:T40,{1,2,3,4,5})),IF(COUNT(L40:T40)=4,SUM(LARGE(L40:T40,{1,2,3,4})),IF(COUNT(L40:T40)=3,SUM(LARGE(L40:T40,{1,2,3})),IF(COUNT(L40:T40)=2,SUM(LARGE(L40:T40,{1,2})),IF(COUNT(L40:T40)=1,SUM(LARGE(L40:T40,{1})),0)))))</f>
        <v>0</v>
      </c>
      <c r="K40" s="150">
        <f t="shared" si="1"/>
        <v>0</v>
      </c>
      <c r="L40" s="71"/>
      <c r="M40" s="71"/>
      <c r="N40" s="71"/>
      <c r="O40" s="71"/>
      <c r="P40" s="71"/>
      <c r="Q40" s="71"/>
      <c r="R40" s="71"/>
      <c r="S40" s="71"/>
      <c r="T40" s="163"/>
    </row>
    <row r="41" spans="2:20" ht="12" x14ac:dyDescent="0.2">
      <c r="B41" s="69"/>
      <c r="C41" s="171"/>
      <c r="D41" s="126"/>
      <c r="E41" s="70"/>
      <c r="F41" s="148" t="str">
        <f>IFERROR(VLOOKUP(D41,BD!$B:$D,2,FALSE),"")</f>
        <v/>
      </c>
      <c r="G41" s="148" t="str">
        <f>IFERROR(VLOOKUP(E41,BD!$B:$D,2,FALSE),"")</f>
        <v/>
      </c>
      <c r="H41" s="165" t="str">
        <f>IFERROR(VLOOKUP(D41,BD!$B:$D,3,FALSE),"")</f>
        <v/>
      </c>
      <c r="I41" s="165" t="str">
        <f>IFERROR(VLOOKUP(E41,BD!$B:$D,3,FALSE),"")</f>
        <v/>
      </c>
      <c r="J41" s="149">
        <f>IF(COUNT(L41:T41)&gt;=5,SUM(LARGE(L41:T41,{1,2,3,4,5})),IF(COUNT(L41:T41)=4,SUM(LARGE(L41:T41,{1,2,3,4})),IF(COUNT(L41:T41)=3,SUM(LARGE(L41:T41,{1,2,3})),IF(COUNT(L41:T41)=2,SUM(LARGE(L41:T41,{1,2})),IF(COUNT(L41:T41)=1,SUM(LARGE(L41:T41,{1})),0)))))</f>
        <v>0</v>
      </c>
      <c r="K41" s="150">
        <f t="shared" si="1"/>
        <v>0</v>
      </c>
      <c r="L41" s="71"/>
      <c r="M41" s="71"/>
      <c r="N41" s="71"/>
      <c r="O41" s="71"/>
      <c r="P41" s="71"/>
      <c r="Q41" s="71"/>
      <c r="R41" s="71"/>
      <c r="S41" s="71"/>
      <c r="T41" s="163"/>
    </row>
    <row r="42" spans="2:20" ht="12" x14ac:dyDescent="0.2">
      <c r="B42" s="69"/>
      <c r="C42" s="171"/>
      <c r="D42" s="126"/>
      <c r="E42" s="70"/>
      <c r="F42" s="148" t="str">
        <f>IFERROR(VLOOKUP(D42,BD!$B:$D,2,FALSE),"")</f>
        <v/>
      </c>
      <c r="G42" s="148" t="str">
        <f>IFERROR(VLOOKUP(E42,BD!$B:$D,2,FALSE),"")</f>
        <v/>
      </c>
      <c r="H42" s="165" t="str">
        <f>IFERROR(VLOOKUP(D42,BD!$B:$D,3,FALSE),"")</f>
        <v/>
      </c>
      <c r="I42" s="165" t="str">
        <f>IFERROR(VLOOKUP(E42,BD!$B:$D,3,FALSE),"")</f>
        <v/>
      </c>
      <c r="J42" s="149">
        <f>IF(COUNT(L42:T42)&gt;=5,SUM(LARGE(L42:T42,{1,2,3,4,5})),IF(COUNT(L42:T42)=4,SUM(LARGE(L42:T42,{1,2,3,4})),IF(COUNT(L42:T42)=3,SUM(LARGE(L42:T42,{1,2,3})),IF(COUNT(L42:T42)=2,SUM(LARGE(L42:T42,{1,2})),IF(COUNT(L42:T42)=1,SUM(LARGE(L42:T42,{1})),0)))))</f>
        <v>0</v>
      </c>
      <c r="K42" s="150">
        <f t="shared" ref="K42:K69" si="2">COUNT(L42:T42)-COUNTIF(L42:T42,"=0")</f>
        <v>0</v>
      </c>
      <c r="L42" s="71"/>
      <c r="M42" s="71"/>
      <c r="N42" s="71"/>
      <c r="O42" s="71"/>
      <c r="P42" s="71"/>
      <c r="Q42" s="71"/>
      <c r="R42" s="71"/>
      <c r="S42" s="71"/>
      <c r="T42" s="163"/>
    </row>
    <row r="43" spans="2:20" ht="12" x14ac:dyDescent="0.2">
      <c r="B43" s="69"/>
      <c r="C43" s="171"/>
      <c r="D43" s="126"/>
      <c r="E43" s="70"/>
      <c r="F43" s="148" t="str">
        <f>IFERROR(VLOOKUP(D43,BD!$B:$D,2,FALSE),"")</f>
        <v/>
      </c>
      <c r="G43" s="148" t="str">
        <f>IFERROR(VLOOKUP(E43,BD!$B:$D,2,FALSE),"")</f>
        <v/>
      </c>
      <c r="H43" s="165" t="str">
        <f>IFERROR(VLOOKUP(D43,BD!$B:$D,3,FALSE),"")</f>
        <v/>
      </c>
      <c r="I43" s="165" t="str">
        <f>IFERROR(VLOOKUP(E43,BD!$B:$D,3,FALSE),"")</f>
        <v/>
      </c>
      <c r="J43" s="149">
        <f>IF(COUNT(L43:T43)&gt;=5,SUM(LARGE(L43:T43,{1,2,3,4,5})),IF(COUNT(L43:T43)=4,SUM(LARGE(L43:T43,{1,2,3,4})),IF(COUNT(L43:T43)=3,SUM(LARGE(L43:T43,{1,2,3})),IF(COUNT(L43:T43)=2,SUM(LARGE(L43:T43,{1,2})),IF(COUNT(L43:T43)=1,SUM(LARGE(L43:T43,{1})),0)))))</f>
        <v>0</v>
      </c>
      <c r="K43" s="150">
        <f t="shared" si="2"/>
        <v>0</v>
      </c>
      <c r="L43" s="71"/>
      <c r="M43" s="71"/>
      <c r="N43" s="71"/>
      <c r="O43" s="71"/>
      <c r="P43" s="71"/>
      <c r="Q43" s="71"/>
      <c r="R43" s="71"/>
      <c r="S43" s="71"/>
      <c r="T43" s="163"/>
    </row>
    <row r="44" spans="2:20" ht="12" x14ac:dyDescent="0.2">
      <c r="B44" s="69"/>
      <c r="C44" s="171"/>
      <c r="D44" s="126"/>
      <c r="E44" s="70"/>
      <c r="F44" s="148" t="str">
        <f>IFERROR(VLOOKUP(D44,BD!$B:$D,2,FALSE),"")</f>
        <v/>
      </c>
      <c r="G44" s="148" t="str">
        <f>IFERROR(VLOOKUP(E44,BD!$B:$D,2,FALSE),"")</f>
        <v/>
      </c>
      <c r="H44" s="165" t="str">
        <f>IFERROR(VLOOKUP(D44,BD!$B:$D,3,FALSE),"")</f>
        <v/>
      </c>
      <c r="I44" s="165" t="str">
        <f>IFERROR(VLOOKUP(E44,BD!$B:$D,3,FALSE),"")</f>
        <v/>
      </c>
      <c r="J44" s="149">
        <f>IF(COUNT(L44:T44)&gt;=5,SUM(LARGE(L44:T44,{1,2,3,4,5})),IF(COUNT(L44:T44)=4,SUM(LARGE(L44:T44,{1,2,3,4})),IF(COUNT(L44:T44)=3,SUM(LARGE(L44:T44,{1,2,3})),IF(COUNT(L44:T44)=2,SUM(LARGE(L44:T44,{1,2})),IF(COUNT(L44:T44)=1,SUM(LARGE(L44:T44,{1})),0)))))</f>
        <v>0</v>
      </c>
      <c r="K44" s="150">
        <f t="shared" si="2"/>
        <v>0</v>
      </c>
      <c r="L44" s="71"/>
      <c r="M44" s="71"/>
      <c r="N44" s="71"/>
      <c r="O44" s="71"/>
      <c r="P44" s="71"/>
      <c r="Q44" s="71"/>
      <c r="R44" s="71"/>
      <c r="S44" s="71"/>
      <c r="T44" s="163"/>
    </row>
    <row r="45" spans="2:20" ht="12" x14ac:dyDescent="0.2">
      <c r="B45" s="69"/>
      <c r="C45" s="171"/>
      <c r="D45" s="126"/>
      <c r="E45" s="70"/>
      <c r="F45" s="148" t="str">
        <f>IFERROR(VLOOKUP(D45,BD!$B:$D,2,FALSE),"")</f>
        <v/>
      </c>
      <c r="G45" s="148" t="str">
        <f>IFERROR(VLOOKUP(E45,BD!$B:$D,2,FALSE),"")</f>
        <v/>
      </c>
      <c r="H45" s="165" t="str">
        <f>IFERROR(VLOOKUP(D45,BD!$B:$D,3,FALSE),"")</f>
        <v/>
      </c>
      <c r="I45" s="165" t="str">
        <f>IFERROR(VLOOKUP(E45,BD!$B:$D,3,FALSE),"")</f>
        <v/>
      </c>
      <c r="J45" s="149">
        <f>IF(COUNT(L45:T45)&gt;=5,SUM(LARGE(L45:T45,{1,2,3,4,5})),IF(COUNT(L45:T45)=4,SUM(LARGE(L45:T45,{1,2,3,4})),IF(COUNT(L45:T45)=3,SUM(LARGE(L45:T45,{1,2,3})),IF(COUNT(L45:T45)=2,SUM(LARGE(L45:T45,{1,2})),IF(COUNT(L45:T45)=1,SUM(LARGE(L45:T45,{1})),0)))))</f>
        <v>0</v>
      </c>
      <c r="K45" s="150">
        <f t="shared" si="2"/>
        <v>0</v>
      </c>
      <c r="L45" s="71"/>
      <c r="M45" s="71"/>
      <c r="N45" s="71"/>
      <c r="O45" s="71"/>
      <c r="P45" s="71"/>
      <c r="Q45" s="71"/>
      <c r="R45" s="71"/>
      <c r="S45" s="71"/>
      <c r="T45" s="163"/>
    </row>
    <row r="46" spans="2:20" ht="12" x14ac:dyDescent="0.2">
      <c r="B46" s="69"/>
      <c r="C46" s="171"/>
      <c r="D46" s="126"/>
      <c r="E46" s="70"/>
      <c r="F46" s="148" t="str">
        <f>IFERROR(VLOOKUP(D46,BD!$B:$D,2,FALSE),"")</f>
        <v/>
      </c>
      <c r="G46" s="148" t="str">
        <f>IFERROR(VLOOKUP(E46,BD!$B:$D,2,FALSE),"")</f>
        <v/>
      </c>
      <c r="H46" s="165" t="str">
        <f>IFERROR(VLOOKUP(D46,BD!$B:$D,3,FALSE),"")</f>
        <v/>
      </c>
      <c r="I46" s="165" t="str">
        <f>IFERROR(VLOOKUP(E46,BD!$B:$D,3,FALSE),"")</f>
        <v/>
      </c>
      <c r="J46" s="149">
        <f>IF(COUNT(L46:T46)&gt;=5,SUM(LARGE(L46:T46,{1,2,3,4,5})),IF(COUNT(L46:T46)=4,SUM(LARGE(L46:T46,{1,2,3,4})),IF(COUNT(L46:T46)=3,SUM(LARGE(L46:T46,{1,2,3})),IF(COUNT(L46:T46)=2,SUM(LARGE(L46:T46,{1,2})),IF(COUNT(L46:T46)=1,SUM(LARGE(L46:T46,{1})),0)))))</f>
        <v>0</v>
      </c>
      <c r="K46" s="150">
        <f t="shared" si="2"/>
        <v>0</v>
      </c>
      <c r="L46" s="71"/>
      <c r="M46" s="71"/>
      <c r="N46" s="71"/>
      <c r="O46" s="71"/>
      <c r="P46" s="71"/>
      <c r="Q46" s="71"/>
      <c r="R46" s="71"/>
      <c r="S46" s="71"/>
      <c r="T46" s="163"/>
    </row>
    <row r="47" spans="2:20" ht="12" x14ac:dyDescent="0.2">
      <c r="B47" s="69"/>
      <c r="C47" s="171"/>
      <c r="D47" s="126"/>
      <c r="E47" s="70"/>
      <c r="F47" s="148" t="str">
        <f>IFERROR(VLOOKUP(D47,BD!$B:$D,2,FALSE),"")</f>
        <v/>
      </c>
      <c r="G47" s="148" t="str">
        <f>IFERROR(VLOOKUP(E47,BD!$B:$D,2,FALSE),"")</f>
        <v/>
      </c>
      <c r="H47" s="165" t="str">
        <f>IFERROR(VLOOKUP(D47,BD!$B:$D,3,FALSE),"")</f>
        <v/>
      </c>
      <c r="I47" s="165" t="str">
        <f>IFERROR(VLOOKUP(E47,BD!$B:$D,3,FALSE),"")</f>
        <v/>
      </c>
      <c r="J47" s="149">
        <f>IF(COUNT(L47:T47)&gt;=5,SUM(LARGE(L47:T47,{1,2,3,4,5})),IF(COUNT(L47:T47)=4,SUM(LARGE(L47:T47,{1,2,3,4})),IF(COUNT(L47:T47)=3,SUM(LARGE(L47:T47,{1,2,3})),IF(COUNT(L47:T47)=2,SUM(LARGE(L47:T47,{1,2})),IF(COUNT(L47:T47)=1,SUM(LARGE(L47:T47,{1})),0)))))</f>
        <v>0</v>
      </c>
      <c r="K47" s="150">
        <f t="shared" si="2"/>
        <v>0</v>
      </c>
      <c r="L47" s="71"/>
      <c r="M47" s="71"/>
      <c r="N47" s="71"/>
      <c r="O47" s="71"/>
      <c r="P47" s="71"/>
      <c r="Q47" s="71"/>
      <c r="R47" s="71"/>
      <c r="S47" s="71"/>
      <c r="T47" s="163"/>
    </row>
    <row r="48" spans="2:20" ht="12" x14ac:dyDescent="0.2">
      <c r="B48" s="69"/>
      <c r="C48" s="171"/>
      <c r="D48" s="126"/>
      <c r="E48" s="70"/>
      <c r="F48" s="148" t="str">
        <f>IFERROR(VLOOKUP(D48,BD!$B:$D,2,FALSE),"")</f>
        <v/>
      </c>
      <c r="G48" s="148" t="str">
        <f>IFERROR(VLOOKUP(E48,BD!$B:$D,2,FALSE),"")</f>
        <v/>
      </c>
      <c r="H48" s="165" t="str">
        <f>IFERROR(VLOOKUP(D48,BD!$B:$D,3,FALSE),"")</f>
        <v/>
      </c>
      <c r="I48" s="165" t="str">
        <f>IFERROR(VLOOKUP(E48,BD!$B:$D,3,FALSE),"")</f>
        <v/>
      </c>
      <c r="J48" s="149">
        <f>IF(COUNT(L48:T48)&gt;=5,SUM(LARGE(L48:T48,{1,2,3,4,5})),IF(COUNT(L48:T48)=4,SUM(LARGE(L48:T48,{1,2,3,4})),IF(COUNT(L48:T48)=3,SUM(LARGE(L48:T48,{1,2,3})),IF(COUNT(L48:T48)=2,SUM(LARGE(L48:T48,{1,2})),IF(COUNT(L48:T48)=1,SUM(LARGE(L48:T48,{1})),0)))))</f>
        <v>0</v>
      </c>
      <c r="K48" s="150">
        <f t="shared" si="2"/>
        <v>0</v>
      </c>
      <c r="L48" s="71"/>
      <c r="M48" s="71"/>
      <c r="N48" s="71"/>
      <c r="O48" s="71"/>
      <c r="P48" s="71"/>
      <c r="Q48" s="71"/>
      <c r="R48" s="71"/>
      <c r="S48" s="71"/>
      <c r="T48" s="163"/>
    </row>
    <row r="49" spans="2:20" ht="12" x14ac:dyDescent="0.2">
      <c r="B49" s="69"/>
      <c r="C49" s="171"/>
      <c r="D49" s="126"/>
      <c r="E49" s="70"/>
      <c r="F49" s="148" t="str">
        <f>IFERROR(VLOOKUP(D49,BD!$B:$D,2,FALSE),"")</f>
        <v/>
      </c>
      <c r="G49" s="148" t="str">
        <f>IFERROR(VLOOKUP(E49,BD!$B:$D,2,FALSE),"")</f>
        <v/>
      </c>
      <c r="H49" s="165" t="str">
        <f>IFERROR(VLOOKUP(D49,BD!$B:$D,3,FALSE),"")</f>
        <v/>
      </c>
      <c r="I49" s="165" t="str">
        <f>IFERROR(VLOOKUP(E49,BD!$B:$D,3,FALSE),"")</f>
        <v/>
      </c>
      <c r="J49" s="149">
        <f>IF(COUNT(L49:T49)&gt;=5,SUM(LARGE(L49:T49,{1,2,3,4,5})),IF(COUNT(L49:T49)=4,SUM(LARGE(L49:T49,{1,2,3,4})),IF(COUNT(L49:T49)=3,SUM(LARGE(L49:T49,{1,2,3})),IF(COUNT(L49:T49)=2,SUM(LARGE(L49:T49,{1,2})),IF(COUNT(L49:T49)=1,SUM(LARGE(L49:T49,{1})),0)))))</f>
        <v>0</v>
      </c>
      <c r="K49" s="150">
        <f t="shared" si="2"/>
        <v>0</v>
      </c>
      <c r="L49" s="71"/>
      <c r="M49" s="71"/>
      <c r="N49" s="71"/>
      <c r="O49" s="71"/>
      <c r="P49" s="71"/>
      <c r="Q49" s="71"/>
      <c r="R49" s="71"/>
      <c r="S49" s="71"/>
      <c r="T49" s="163"/>
    </row>
    <row r="50" spans="2:20" ht="12" x14ac:dyDescent="0.2">
      <c r="B50" s="69"/>
      <c r="C50" s="171"/>
      <c r="D50" s="126"/>
      <c r="E50" s="70"/>
      <c r="F50" s="148" t="str">
        <f>IFERROR(VLOOKUP(D50,BD!$B:$D,2,FALSE),"")</f>
        <v/>
      </c>
      <c r="G50" s="148" t="str">
        <f>IFERROR(VLOOKUP(E50,BD!$B:$D,2,FALSE),"")</f>
        <v/>
      </c>
      <c r="H50" s="165" t="str">
        <f>IFERROR(VLOOKUP(D50,BD!$B:$D,3,FALSE),"")</f>
        <v/>
      </c>
      <c r="I50" s="165" t="str">
        <f>IFERROR(VLOOKUP(E50,BD!$B:$D,3,FALSE),"")</f>
        <v/>
      </c>
      <c r="J50" s="149">
        <f>IF(COUNT(L50:T50)&gt;=5,SUM(LARGE(L50:T50,{1,2,3,4,5})),IF(COUNT(L50:T50)=4,SUM(LARGE(L50:T50,{1,2,3,4})),IF(COUNT(L50:T50)=3,SUM(LARGE(L50:T50,{1,2,3})),IF(COUNT(L50:T50)=2,SUM(LARGE(L50:T50,{1,2})),IF(COUNT(L50:T50)=1,SUM(LARGE(L50:T50,{1})),0)))))</f>
        <v>0</v>
      </c>
      <c r="K50" s="150">
        <f t="shared" si="2"/>
        <v>0</v>
      </c>
      <c r="L50" s="71"/>
      <c r="M50" s="71"/>
      <c r="N50" s="71"/>
      <c r="O50" s="71"/>
      <c r="P50" s="71"/>
      <c r="Q50" s="71"/>
      <c r="R50" s="71"/>
      <c r="S50" s="71"/>
      <c r="T50" s="163"/>
    </row>
    <row r="51" spans="2:20" ht="12" x14ac:dyDescent="0.2">
      <c r="B51" s="69"/>
      <c r="C51" s="171"/>
      <c r="D51" s="126"/>
      <c r="E51" s="70"/>
      <c r="F51" s="148" t="str">
        <f>IFERROR(VLOOKUP(D51,BD!$B:$D,2,FALSE),"")</f>
        <v/>
      </c>
      <c r="G51" s="148" t="str">
        <f>IFERROR(VLOOKUP(E51,BD!$B:$D,2,FALSE),"")</f>
        <v/>
      </c>
      <c r="H51" s="165" t="str">
        <f>IFERROR(VLOOKUP(D51,BD!$B:$D,3,FALSE),"")</f>
        <v/>
      </c>
      <c r="I51" s="165" t="str">
        <f>IFERROR(VLOOKUP(E51,BD!$B:$D,3,FALSE),"")</f>
        <v/>
      </c>
      <c r="J51" s="149">
        <f>IF(COUNT(L51:T51)&gt;=5,SUM(LARGE(L51:T51,{1,2,3,4,5})),IF(COUNT(L51:T51)=4,SUM(LARGE(L51:T51,{1,2,3,4})),IF(COUNT(L51:T51)=3,SUM(LARGE(L51:T51,{1,2,3})),IF(COUNT(L51:T51)=2,SUM(LARGE(L51:T51,{1,2})),IF(COUNT(L51:T51)=1,SUM(LARGE(L51:T51,{1})),0)))))</f>
        <v>0</v>
      </c>
      <c r="K51" s="150">
        <f t="shared" si="2"/>
        <v>0</v>
      </c>
      <c r="L51" s="71"/>
      <c r="M51" s="71"/>
      <c r="N51" s="71"/>
      <c r="O51" s="71"/>
      <c r="P51" s="71"/>
      <c r="Q51" s="71"/>
      <c r="R51" s="71"/>
      <c r="S51" s="71"/>
      <c r="T51" s="163"/>
    </row>
    <row r="52" spans="2:20" ht="12" x14ac:dyDescent="0.2">
      <c r="B52" s="69"/>
      <c r="C52" s="171"/>
      <c r="D52" s="126"/>
      <c r="E52" s="70"/>
      <c r="F52" s="148" t="str">
        <f>IFERROR(VLOOKUP(D52,BD!$B:$D,2,FALSE),"")</f>
        <v/>
      </c>
      <c r="G52" s="148" t="str">
        <f>IFERROR(VLOOKUP(E52,BD!$B:$D,2,FALSE),"")</f>
        <v/>
      </c>
      <c r="H52" s="165" t="str">
        <f>IFERROR(VLOOKUP(D52,BD!$B:$D,3,FALSE),"")</f>
        <v/>
      </c>
      <c r="I52" s="165" t="str">
        <f>IFERROR(VLOOKUP(E52,BD!$B:$D,3,FALSE),"")</f>
        <v/>
      </c>
      <c r="J52" s="149">
        <f>IF(COUNT(L52:T52)&gt;=5,SUM(LARGE(L52:T52,{1,2,3,4,5})),IF(COUNT(L52:T52)=4,SUM(LARGE(L52:T52,{1,2,3,4})),IF(COUNT(L52:T52)=3,SUM(LARGE(L52:T52,{1,2,3})),IF(COUNT(L52:T52)=2,SUM(LARGE(L52:T52,{1,2})),IF(COUNT(L52:T52)=1,SUM(LARGE(L52:T52,{1})),0)))))</f>
        <v>0</v>
      </c>
      <c r="K52" s="150">
        <f t="shared" si="2"/>
        <v>0</v>
      </c>
      <c r="L52" s="71"/>
      <c r="M52" s="71"/>
      <c r="N52" s="71"/>
      <c r="O52" s="71"/>
      <c r="P52" s="71"/>
      <c r="Q52" s="71"/>
      <c r="R52" s="71"/>
      <c r="S52" s="71"/>
      <c r="T52" s="163"/>
    </row>
    <row r="53" spans="2:20" ht="12" x14ac:dyDescent="0.2">
      <c r="B53" s="69"/>
      <c r="C53" s="171"/>
      <c r="D53" s="126"/>
      <c r="E53" s="70"/>
      <c r="F53" s="148" t="str">
        <f>IFERROR(VLOOKUP(D53,BD!$B:$D,2,FALSE),"")</f>
        <v/>
      </c>
      <c r="G53" s="148" t="str">
        <f>IFERROR(VLOOKUP(E53,BD!$B:$D,2,FALSE),"")</f>
        <v/>
      </c>
      <c r="H53" s="165" t="str">
        <f>IFERROR(VLOOKUP(D53,BD!$B:$D,3,FALSE),"")</f>
        <v/>
      </c>
      <c r="I53" s="165" t="str">
        <f>IFERROR(VLOOKUP(E53,BD!$B:$D,3,FALSE),"")</f>
        <v/>
      </c>
      <c r="J53" s="149">
        <f>IF(COUNT(L53:T53)&gt;=5,SUM(LARGE(L53:T53,{1,2,3,4,5})),IF(COUNT(L53:T53)=4,SUM(LARGE(L53:T53,{1,2,3,4})),IF(COUNT(L53:T53)=3,SUM(LARGE(L53:T53,{1,2,3})),IF(COUNT(L53:T53)=2,SUM(LARGE(L53:T53,{1,2})),IF(COUNT(L53:T53)=1,SUM(LARGE(L53:T53,{1})),0)))))</f>
        <v>0</v>
      </c>
      <c r="K53" s="150">
        <f t="shared" si="2"/>
        <v>0</v>
      </c>
      <c r="L53" s="71"/>
      <c r="M53" s="71"/>
      <c r="N53" s="71"/>
      <c r="O53" s="71"/>
      <c r="P53" s="71"/>
      <c r="Q53" s="71"/>
      <c r="R53" s="71"/>
      <c r="S53" s="71"/>
      <c r="T53" s="163"/>
    </row>
    <row r="54" spans="2:20" ht="12" x14ac:dyDescent="0.2">
      <c r="B54" s="69"/>
      <c r="C54" s="171"/>
      <c r="D54" s="126"/>
      <c r="E54" s="70"/>
      <c r="F54" s="148" t="str">
        <f>IFERROR(VLOOKUP(D54,BD!$B:$D,2,FALSE),"")</f>
        <v/>
      </c>
      <c r="G54" s="148" t="str">
        <f>IFERROR(VLOOKUP(E54,BD!$B:$D,2,FALSE),"")</f>
        <v/>
      </c>
      <c r="H54" s="165" t="str">
        <f>IFERROR(VLOOKUP(D54,BD!$B:$D,3,FALSE),"")</f>
        <v/>
      </c>
      <c r="I54" s="165" t="str">
        <f>IFERROR(VLOOKUP(E54,BD!$B:$D,3,FALSE),"")</f>
        <v/>
      </c>
      <c r="J54" s="149">
        <f>IF(COUNT(L54:T54)&gt;=5,SUM(LARGE(L54:T54,{1,2,3,4,5})),IF(COUNT(L54:T54)=4,SUM(LARGE(L54:T54,{1,2,3,4})),IF(COUNT(L54:T54)=3,SUM(LARGE(L54:T54,{1,2,3})),IF(COUNT(L54:T54)=2,SUM(LARGE(L54:T54,{1,2})),IF(COUNT(L54:T54)=1,SUM(LARGE(L54:T54,{1})),0)))))</f>
        <v>0</v>
      </c>
      <c r="K54" s="150">
        <f t="shared" si="2"/>
        <v>0</v>
      </c>
      <c r="L54" s="71"/>
      <c r="M54" s="71"/>
      <c r="N54" s="71"/>
      <c r="O54" s="71"/>
      <c r="P54" s="71"/>
      <c r="Q54" s="71"/>
      <c r="R54" s="71"/>
      <c r="S54" s="71"/>
      <c r="T54" s="163"/>
    </row>
    <row r="55" spans="2:20" ht="12" x14ac:dyDescent="0.2">
      <c r="B55" s="69"/>
      <c r="C55" s="171"/>
      <c r="D55" s="126"/>
      <c r="E55" s="70"/>
      <c r="F55" s="148" t="str">
        <f>IFERROR(VLOOKUP(D55,BD!$B:$D,2,FALSE),"")</f>
        <v/>
      </c>
      <c r="G55" s="148" t="str">
        <f>IFERROR(VLOOKUP(E55,BD!$B:$D,2,FALSE),"")</f>
        <v/>
      </c>
      <c r="H55" s="165" t="str">
        <f>IFERROR(VLOOKUP(D55,BD!$B:$D,3,FALSE),"")</f>
        <v/>
      </c>
      <c r="I55" s="165" t="str">
        <f>IFERROR(VLOOKUP(E55,BD!$B:$D,3,FALSE),"")</f>
        <v/>
      </c>
      <c r="J55" s="149">
        <f>IF(COUNT(L55:T55)&gt;=5,SUM(LARGE(L55:T55,{1,2,3,4,5})),IF(COUNT(L55:T55)=4,SUM(LARGE(L55:T55,{1,2,3,4})),IF(COUNT(L55:T55)=3,SUM(LARGE(L55:T55,{1,2,3})),IF(COUNT(L55:T55)=2,SUM(LARGE(L55:T55,{1,2})),IF(COUNT(L55:T55)=1,SUM(LARGE(L55:T55,{1})),0)))))</f>
        <v>0</v>
      </c>
      <c r="K55" s="150">
        <f t="shared" si="2"/>
        <v>0</v>
      </c>
      <c r="L55" s="71"/>
      <c r="M55" s="71"/>
      <c r="N55" s="71"/>
      <c r="O55" s="71"/>
      <c r="P55" s="71"/>
      <c r="Q55" s="71"/>
      <c r="R55" s="71"/>
      <c r="S55" s="71"/>
      <c r="T55" s="163"/>
    </row>
    <row r="56" spans="2:20" ht="12" x14ac:dyDescent="0.2">
      <c r="B56" s="69"/>
      <c r="C56" s="171"/>
      <c r="D56" s="126"/>
      <c r="E56" s="70"/>
      <c r="F56" s="148" t="str">
        <f>IFERROR(VLOOKUP(D56,BD!$B:$D,2,FALSE),"")</f>
        <v/>
      </c>
      <c r="G56" s="148" t="str">
        <f>IFERROR(VLOOKUP(E56,BD!$B:$D,2,FALSE),"")</f>
        <v/>
      </c>
      <c r="H56" s="165" t="str">
        <f>IFERROR(VLOOKUP(D56,BD!$B:$D,3,FALSE),"")</f>
        <v/>
      </c>
      <c r="I56" s="165" t="str">
        <f>IFERROR(VLOOKUP(E56,BD!$B:$D,3,FALSE),"")</f>
        <v/>
      </c>
      <c r="J56" s="149">
        <f>IF(COUNT(L56:T56)&gt;=5,SUM(LARGE(L56:T56,{1,2,3,4,5})),IF(COUNT(L56:T56)=4,SUM(LARGE(L56:T56,{1,2,3,4})),IF(COUNT(L56:T56)=3,SUM(LARGE(L56:T56,{1,2,3})),IF(COUNT(L56:T56)=2,SUM(LARGE(L56:T56,{1,2})),IF(COUNT(L56:T56)=1,SUM(LARGE(L56:T56,{1})),0)))))</f>
        <v>0</v>
      </c>
      <c r="K56" s="150">
        <f t="shared" si="2"/>
        <v>0</v>
      </c>
      <c r="L56" s="71"/>
      <c r="M56" s="71"/>
      <c r="N56" s="71"/>
      <c r="O56" s="71"/>
      <c r="P56" s="71"/>
      <c r="Q56" s="71"/>
      <c r="R56" s="71"/>
      <c r="S56" s="71"/>
      <c r="T56" s="163"/>
    </row>
    <row r="57" spans="2:20" ht="12" x14ac:dyDescent="0.2">
      <c r="B57" s="69"/>
      <c r="C57" s="171"/>
      <c r="D57" s="126"/>
      <c r="E57" s="70"/>
      <c r="F57" s="148" t="str">
        <f>IFERROR(VLOOKUP(D57,BD!$B:$D,2,FALSE),"")</f>
        <v/>
      </c>
      <c r="G57" s="148" t="str">
        <f>IFERROR(VLOOKUP(E57,BD!$B:$D,2,FALSE),"")</f>
        <v/>
      </c>
      <c r="H57" s="165" t="str">
        <f>IFERROR(VLOOKUP(D57,BD!$B:$D,3,FALSE),"")</f>
        <v/>
      </c>
      <c r="I57" s="165" t="str">
        <f>IFERROR(VLOOKUP(E57,BD!$B:$D,3,FALSE),"")</f>
        <v/>
      </c>
      <c r="J57" s="149">
        <f>IF(COUNT(L57:T57)&gt;=5,SUM(LARGE(L57:T57,{1,2,3,4,5})),IF(COUNT(L57:T57)=4,SUM(LARGE(L57:T57,{1,2,3,4})),IF(COUNT(L57:T57)=3,SUM(LARGE(L57:T57,{1,2,3})),IF(COUNT(L57:T57)=2,SUM(LARGE(L57:T57,{1,2})),IF(COUNT(L57:T57)=1,SUM(LARGE(L57:T57,{1})),0)))))</f>
        <v>0</v>
      </c>
      <c r="K57" s="150">
        <f t="shared" si="2"/>
        <v>0</v>
      </c>
      <c r="L57" s="71"/>
      <c r="M57" s="71"/>
      <c r="N57" s="71"/>
      <c r="O57" s="71"/>
      <c r="P57" s="71"/>
      <c r="Q57" s="71"/>
      <c r="R57" s="71"/>
      <c r="S57" s="71"/>
      <c r="T57" s="163"/>
    </row>
    <row r="58" spans="2:20" ht="12" x14ac:dyDescent="0.2">
      <c r="B58" s="69"/>
      <c r="C58" s="171"/>
      <c r="D58" s="126"/>
      <c r="E58" s="70"/>
      <c r="F58" s="148" t="str">
        <f>IFERROR(VLOOKUP(D58,BD!$B:$D,2,FALSE),"")</f>
        <v/>
      </c>
      <c r="G58" s="148" t="str">
        <f>IFERROR(VLOOKUP(E58,BD!$B:$D,2,FALSE),"")</f>
        <v/>
      </c>
      <c r="H58" s="165" t="str">
        <f>IFERROR(VLOOKUP(D58,BD!$B:$D,3,FALSE),"")</f>
        <v/>
      </c>
      <c r="I58" s="165" t="str">
        <f>IFERROR(VLOOKUP(E58,BD!$B:$D,3,FALSE),"")</f>
        <v/>
      </c>
      <c r="J58" s="149">
        <f>IF(COUNT(L58:T58)&gt;=5,SUM(LARGE(L58:T58,{1,2,3,4,5})),IF(COUNT(L58:T58)=4,SUM(LARGE(L58:T58,{1,2,3,4})),IF(COUNT(L58:T58)=3,SUM(LARGE(L58:T58,{1,2,3})),IF(COUNT(L58:T58)=2,SUM(LARGE(L58:T58,{1,2})),IF(COUNT(L58:T58)=1,SUM(LARGE(L58:T58,{1})),0)))))</f>
        <v>0</v>
      </c>
      <c r="K58" s="150">
        <f t="shared" si="2"/>
        <v>0</v>
      </c>
      <c r="L58" s="71"/>
      <c r="M58" s="71"/>
      <c r="N58" s="71"/>
      <c r="O58" s="71"/>
      <c r="P58" s="71"/>
      <c r="Q58" s="71"/>
      <c r="R58" s="71"/>
      <c r="S58" s="71"/>
      <c r="T58" s="163"/>
    </row>
    <row r="59" spans="2:20" ht="12" x14ac:dyDescent="0.2">
      <c r="B59" s="69"/>
      <c r="C59" s="171"/>
      <c r="D59" s="126"/>
      <c r="E59" s="70"/>
      <c r="F59" s="148" t="str">
        <f>IFERROR(VLOOKUP(D59,BD!$B:$D,2,FALSE),"")</f>
        <v/>
      </c>
      <c r="G59" s="148" t="str">
        <f>IFERROR(VLOOKUP(E59,BD!$B:$D,2,FALSE),"")</f>
        <v/>
      </c>
      <c r="H59" s="165" t="str">
        <f>IFERROR(VLOOKUP(D59,BD!$B:$D,3,FALSE),"")</f>
        <v/>
      </c>
      <c r="I59" s="165" t="str">
        <f>IFERROR(VLOOKUP(E59,BD!$B:$D,3,FALSE),"")</f>
        <v/>
      </c>
      <c r="J59" s="149">
        <f>IF(COUNT(L59:T59)&gt;=5,SUM(LARGE(L59:T59,{1,2,3,4,5})),IF(COUNT(L59:T59)=4,SUM(LARGE(L59:T59,{1,2,3,4})),IF(COUNT(L59:T59)=3,SUM(LARGE(L59:T59,{1,2,3})),IF(COUNT(L59:T59)=2,SUM(LARGE(L59:T59,{1,2})),IF(COUNT(L59:T59)=1,SUM(LARGE(L59:T59,{1})),0)))))</f>
        <v>0</v>
      </c>
      <c r="K59" s="150">
        <f t="shared" si="2"/>
        <v>0</v>
      </c>
      <c r="L59" s="71"/>
      <c r="M59" s="71"/>
      <c r="N59" s="71"/>
      <c r="O59" s="71"/>
      <c r="P59" s="71"/>
      <c r="Q59" s="71"/>
      <c r="R59" s="71"/>
      <c r="S59" s="71"/>
      <c r="T59" s="163"/>
    </row>
    <row r="60" spans="2:20" ht="12" x14ac:dyDescent="0.2">
      <c r="B60" s="69"/>
      <c r="C60" s="171"/>
      <c r="D60" s="126"/>
      <c r="E60" s="70"/>
      <c r="F60" s="148" t="str">
        <f>IFERROR(VLOOKUP(D60,BD!$B:$D,2,FALSE),"")</f>
        <v/>
      </c>
      <c r="G60" s="148" t="str">
        <f>IFERROR(VLOOKUP(E60,BD!$B:$D,2,FALSE),"")</f>
        <v/>
      </c>
      <c r="H60" s="165" t="str">
        <f>IFERROR(VLOOKUP(D60,BD!$B:$D,3,FALSE),"")</f>
        <v/>
      </c>
      <c r="I60" s="165" t="str">
        <f>IFERROR(VLOOKUP(E60,BD!$B:$D,3,FALSE),"")</f>
        <v/>
      </c>
      <c r="J60" s="149">
        <f>IF(COUNT(L60:T60)&gt;=5,SUM(LARGE(L60:T60,{1,2,3,4,5})),IF(COUNT(L60:T60)=4,SUM(LARGE(L60:T60,{1,2,3,4})),IF(COUNT(L60:T60)=3,SUM(LARGE(L60:T60,{1,2,3})),IF(COUNT(L60:T60)=2,SUM(LARGE(L60:T60,{1,2})),IF(COUNT(L60:T60)=1,SUM(LARGE(L60:T60,{1})),0)))))</f>
        <v>0</v>
      </c>
      <c r="K60" s="150">
        <f t="shared" si="2"/>
        <v>0</v>
      </c>
      <c r="L60" s="71"/>
      <c r="M60" s="71"/>
      <c r="N60" s="71"/>
      <c r="O60" s="71"/>
      <c r="P60" s="71"/>
      <c r="Q60" s="71"/>
      <c r="R60" s="71"/>
      <c r="S60" s="71"/>
      <c r="T60" s="163"/>
    </row>
    <row r="61" spans="2:20" ht="12" x14ac:dyDescent="0.2">
      <c r="B61" s="69"/>
      <c r="C61" s="171"/>
      <c r="D61" s="126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65" t="str">
        <f>IFERROR(VLOOKUP(D61,BD!$B:$D,3,FALSE),"")</f>
        <v/>
      </c>
      <c r="I61" s="165" t="str">
        <f>IFERROR(VLOOKUP(E61,BD!$B:$D,3,FALSE),"")</f>
        <v/>
      </c>
      <c r="J61" s="149">
        <f>IF(COUNT(L61:T61)&gt;=5,SUM(LARGE(L61:T61,{1,2,3,4,5})),IF(COUNT(L61:T61)=4,SUM(LARGE(L61:T61,{1,2,3,4})),IF(COUNT(L61:T61)=3,SUM(LARGE(L61:T61,{1,2,3})),IF(COUNT(L61:T61)=2,SUM(LARGE(L61:T61,{1,2})),IF(COUNT(L61:T61)=1,SUM(LARGE(L61:T61,{1})),0)))))</f>
        <v>0</v>
      </c>
      <c r="K61" s="150">
        <f t="shared" si="2"/>
        <v>0</v>
      </c>
      <c r="L61" s="71"/>
      <c r="M61" s="71"/>
      <c r="N61" s="71"/>
      <c r="O61" s="71"/>
      <c r="P61" s="71"/>
      <c r="Q61" s="71"/>
      <c r="R61" s="71"/>
      <c r="S61" s="71"/>
      <c r="T61" s="163"/>
    </row>
    <row r="62" spans="2:20" ht="12" x14ac:dyDescent="0.2">
      <c r="B62" s="69"/>
      <c r="C62" s="171"/>
      <c r="D62" s="126"/>
      <c r="E62" s="70"/>
      <c r="F62" s="148" t="str">
        <f>IFERROR(VLOOKUP(D62,BD!$B:$D,2,FALSE),"")</f>
        <v/>
      </c>
      <c r="G62" s="148" t="str">
        <f>IFERROR(VLOOKUP(E62,BD!$B:$D,2,FALSE),"")</f>
        <v/>
      </c>
      <c r="H62" s="165" t="str">
        <f>IFERROR(VLOOKUP(D62,BD!$B:$D,3,FALSE),"")</f>
        <v/>
      </c>
      <c r="I62" s="165" t="str">
        <f>IFERROR(VLOOKUP(E62,BD!$B:$D,3,FALSE),"")</f>
        <v/>
      </c>
      <c r="J62" s="149">
        <f>IF(COUNT(L62:T62)&gt;=5,SUM(LARGE(L62:T62,{1,2,3,4,5})),IF(COUNT(L62:T62)=4,SUM(LARGE(L62:T62,{1,2,3,4})),IF(COUNT(L62:T62)=3,SUM(LARGE(L62:T62,{1,2,3})),IF(COUNT(L62:T62)=2,SUM(LARGE(L62:T62,{1,2})),IF(COUNT(L62:T62)=1,SUM(LARGE(L62:T62,{1})),0)))))</f>
        <v>0</v>
      </c>
      <c r="K62" s="150">
        <f t="shared" si="2"/>
        <v>0</v>
      </c>
      <c r="L62" s="71"/>
      <c r="M62" s="71"/>
      <c r="N62" s="71"/>
      <c r="O62" s="71"/>
      <c r="P62" s="71"/>
      <c r="Q62" s="71"/>
      <c r="R62" s="71"/>
      <c r="S62" s="71"/>
      <c r="T62" s="163"/>
    </row>
    <row r="63" spans="2:20" ht="12" x14ac:dyDescent="0.2">
      <c r="B63" s="69"/>
      <c r="C63" s="171"/>
      <c r="D63" s="126"/>
      <c r="E63" s="70"/>
      <c r="F63" s="148" t="str">
        <f>IFERROR(VLOOKUP(D63,BD!$B:$D,2,FALSE),"")</f>
        <v/>
      </c>
      <c r="G63" s="148" t="str">
        <f>IFERROR(VLOOKUP(E63,BD!$B:$D,2,FALSE),"")</f>
        <v/>
      </c>
      <c r="H63" s="165" t="str">
        <f>IFERROR(VLOOKUP(D63,BD!$B:$D,3,FALSE),"")</f>
        <v/>
      </c>
      <c r="I63" s="165" t="str">
        <f>IFERROR(VLOOKUP(E63,BD!$B:$D,3,FALSE),"")</f>
        <v/>
      </c>
      <c r="J63" s="149">
        <f>IF(COUNT(L63:T63)&gt;=5,SUM(LARGE(L63:T63,{1,2,3,4,5})),IF(COUNT(L63:T63)=4,SUM(LARGE(L63:T63,{1,2,3,4})),IF(COUNT(L63:T63)=3,SUM(LARGE(L63:T63,{1,2,3})),IF(COUNT(L63:T63)=2,SUM(LARGE(L63:T63,{1,2})),IF(COUNT(L63:T63)=1,SUM(LARGE(L63:T63,{1})),0)))))</f>
        <v>0</v>
      </c>
      <c r="K63" s="150">
        <f t="shared" si="2"/>
        <v>0</v>
      </c>
      <c r="L63" s="71"/>
      <c r="M63" s="71"/>
      <c r="N63" s="71"/>
      <c r="O63" s="71"/>
      <c r="P63" s="71"/>
      <c r="Q63" s="71"/>
      <c r="R63" s="71"/>
      <c r="S63" s="71"/>
      <c r="T63" s="163"/>
    </row>
    <row r="64" spans="2:20" ht="12" x14ac:dyDescent="0.2">
      <c r="B64" s="69"/>
      <c r="C64" s="171"/>
      <c r="D64" s="126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65" t="str">
        <f>IFERROR(VLOOKUP(D64,BD!$B:$D,3,FALSE),"")</f>
        <v/>
      </c>
      <c r="I64" s="165" t="str">
        <f>IFERROR(VLOOKUP(E64,BD!$B:$D,3,FALSE),"")</f>
        <v/>
      </c>
      <c r="J64" s="149">
        <f>IF(COUNT(L64:T64)&gt;=5,SUM(LARGE(L64:T64,{1,2,3,4,5})),IF(COUNT(L64:T64)=4,SUM(LARGE(L64:T64,{1,2,3,4})),IF(COUNT(L64:T64)=3,SUM(LARGE(L64:T64,{1,2,3})),IF(COUNT(L64:T64)=2,SUM(LARGE(L64:T64,{1,2})),IF(COUNT(L64:T64)=1,SUM(LARGE(L64:T64,{1})),0)))))</f>
        <v>0</v>
      </c>
      <c r="K64" s="150">
        <f t="shared" si="2"/>
        <v>0</v>
      </c>
      <c r="L64" s="71"/>
      <c r="M64" s="71"/>
      <c r="N64" s="71"/>
      <c r="O64" s="71"/>
      <c r="P64" s="71"/>
      <c r="Q64" s="71"/>
      <c r="R64" s="71"/>
      <c r="S64" s="71"/>
      <c r="T64" s="163"/>
    </row>
    <row r="65" spans="2:20" ht="12" x14ac:dyDescent="0.2">
      <c r="B65" s="69"/>
      <c r="C65" s="171"/>
      <c r="D65" s="126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65" t="str">
        <f>IFERROR(VLOOKUP(D65,BD!$B:$D,3,FALSE),"")</f>
        <v/>
      </c>
      <c r="I65" s="165" t="str">
        <f>IFERROR(VLOOKUP(E65,BD!$B:$D,3,FALSE),"")</f>
        <v/>
      </c>
      <c r="J65" s="149">
        <f>IF(COUNT(L65:T65)&gt;=5,SUM(LARGE(L65:T65,{1,2,3,4,5})),IF(COUNT(L65:T65)=4,SUM(LARGE(L65:T65,{1,2,3,4})),IF(COUNT(L65:T65)=3,SUM(LARGE(L65:T65,{1,2,3})),IF(COUNT(L65:T65)=2,SUM(LARGE(L65:T65,{1,2})),IF(COUNT(L65:T65)=1,SUM(LARGE(L65:T65,{1})),0)))))</f>
        <v>0</v>
      </c>
      <c r="K65" s="150">
        <f t="shared" si="2"/>
        <v>0</v>
      </c>
      <c r="L65" s="71"/>
      <c r="M65" s="71"/>
      <c r="N65" s="71"/>
      <c r="O65" s="71"/>
      <c r="P65" s="71"/>
      <c r="Q65" s="71"/>
      <c r="R65" s="71"/>
      <c r="S65" s="71"/>
      <c r="T65" s="163"/>
    </row>
    <row r="66" spans="2:20" ht="12" x14ac:dyDescent="0.2">
      <c r="B66" s="69"/>
      <c r="C66" s="171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65" t="str">
        <f>IFERROR(VLOOKUP(D66,BD!$B:$D,3,FALSE),"")</f>
        <v/>
      </c>
      <c r="I66" s="165" t="str">
        <f>IFERROR(VLOOKUP(E66,BD!$B:$D,3,FALSE),"")</f>
        <v/>
      </c>
      <c r="J66" s="149">
        <f>IF(COUNT(L66:T66)&gt;=5,SUM(LARGE(L66:T66,{1,2,3,4,5})),IF(COUNT(L66:T66)=4,SUM(LARGE(L66:T66,{1,2,3,4})),IF(COUNT(L66:T66)=3,SUM(LARGE(L66:T66,{1,2,3})),IF(COUNT(L66:T66)=2,SUM(LARGE(L66:T66,{1,2})),IF(COUNT(L66:T66)=1,SUM(LARGE(L66:T66,{1})),0)))))</f>
        <v>0</v>
      </c>
      <c r="K66" s="150">
        <f t="shared" si="2"/>
        <v>0</v>
      </c>
      <c r="L66" s="71"/>
      <c r="M66" s="71"/>
      <c r="N66" s="71"/>
      <c r="O66" s="71"/>
      <c r="P66" s="71"/>
      <c r="Q66" s="71"/>
      <c r="R66" s="71"/>
      <c r="S66" s="71"/>
      <c r="T66" s="163"/>
    </row>
    <row r="67" spans="2:20" ht="12" x14ac:dyDescent="0.2">
      <c r="B67" s="69"/>
      <c r="C67" s="171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65" t="str">
        <f>IFERROR(VLOOKUP(D67,BD!$B:$D,3,FALSE),"")</f>
        <v/>
      </c>
      <c r="I67" s="165" t="str">
        <f>IFERROR(VLOOKUP(E67,BD!$B:$D,3,FALSE),"")</f>
        <v/>
      </c>
      <c r="J67" s="149">
        <f>IF(COUNT(L67:T67)&gt;=5,SUM(LARGE(L67:T67,{1,2,3,4,5})),IF(COUNT(L67:T67)=4,SUM(LARGE(L67:T67,{1,2,3,4})),IF(COUNT(L67:T67)=3,SUM(LARGE(L67:T67,{1,2,3})),IF(COUNT(L67:T67)=2,SUM(LARGE(L67:T67,{1,2})),IF(COUNT(L67:T67)=1,SUM(LARGE(L67:T67,{1})),0)))))</f>
        <v>0</v>
      </c>
      <c r="K67" s="150">
        <f t="shared" si="2"/>
        <v>0</v>
      </c>
      <c r="L67" s="71"/>
      <c r="M67" s="71"/>
      <c r="N67" s="71"/>
      <c r="O67" s="71"/>
      <c r="P67" s="71"/>
      <c r="Q67" s="71"/>
      <c r="R67" s="71"/>
      <c r="S67" s="71"/>
      <c r="T67" s="163"/>
    </row>
    <row r="68" spans="2:20" ht="12" x14ac:dyDescent="0.2">
      <c r="B68" s="69"/>
      <c r="C68" s="171"/>
      <c r="D68" s="126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65" t="str">
        <f>IFERROR(VLOOKUP(D68,BD!$B:$D,3,FALSE),"")</f>
        <v/>
      </c>
      <c r="I68" s="165" t="str">
        <f>IFERROR(VLOOKUP(E68,BD!$B:$D,3,FALSE),"")</f>
        <v/>
      </c>
      <c r="J68" s="149">
        <f>IF(COUNT(L68:T68)&gt;=5,SUM(LARGE(L68:T68,{1,2,3,4,5})),IF(COUNT(L68:T68)=4,SUM(LARGE(L68:T68,{1,2,3,4})),IF(COUNT(L68:T68)=3,SUM(LARGE(L68:T68,{1,2,3})),IF(COUNT(L68:T68)=2,SUM(LARGE(L68:T68,{1,2})),IF(COUNT(L68:T68)=1,SUM(LARGE(L68:T68,{1})),0)))))</f>
        <v>0</v>
      </c>
      <c r="K68" s="150">
        <f t="shared" si="2"/>
        <v>0</v>
      </c>
      <c r="L68" s="71"/>
      <c r="M68" s="71"/>
      <c r="N68" s="71"/>
      <c r="O68" s="71"/>
      <c r="P68" s="71"/>
      <c r="Q68" s="71"/>
      <c r="R68" s="71"/>
      <c r="S68" s="71"/>
      <c r="T68" s="163"/>
    </row>
    <row r="69" spans="2:20" ht="12" x14ac:dyDescent="0.2">
      <c r="B69" s="69"/>
      <c r="C69" s="171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65" t="str">
        <f>IFERROR(VLOOKUP(D69,BD!$B:$D,3,FALSE),"")</f>
        <v/>
      </c>
      <c r="I69" s="165" t="str">
        <f>IFERROR(VLOOKUP(E69,BD!$B:$D,3,FALSE),"")</f>
        <v/>
      </c>
      <c r="J69" s="149">
        <f>IF(COUNT(L69:T69)&gt;=5,SUM(LARGE(L69:T69,{1,2,3,4,5})),IF(COUNT(L69:T69)=4,SUM(LARGE(L69:T69,{1,2,3,4})),IF(COUNT(L69:T69)=3,SUM(LARGE(L69:T69,{1,2,3})),IF(COUNT(L69:T69)=2,SUM(LARGE(L69:T69,{1,2})),IF(COUNT(L69:T69)=1,SUM(LARGE(L69:T69,{1})),0)))))</f>
        <v>0</v>
      </c>
      <c r="K69" s="150">
        <f t="shared" si="2"/>
        <v>0</v>
      </c>
      <c r="L69" s="71"/>
      <c r="M69" s="71"/>
      <c r="N69" s="71"/>
      <c r="O69" s="71"/>
      <c r="P69" s="71"/>
      <c r="Q69" s="71"/>
      <c r="R69" s="71"/>
      <c r="S69" s="71"/>
      <c r="T69" s="163"/>
    </row>
    <row r="70" spans="2:20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74"/>
      <c r="T70" s="163"/>
    </row>
    <row r="71" spans="2:20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30</v>
      </c>
      <c r="N71" s="102">
        <f>SM!J$41</f>
        <v>25</v>
      </c>
      <c r="O71" s="102">
        <f>SM!K$41</f>
        <v>22</v>
      </c>
      <c r="P71" s="102">
        <f>SM!L$41</f>
        <v>10</v>
      </c>
      <c r="Q71" s="102">
        <f>SM!M$41</f>
        <v>6</v>
      </c>
      <c r="R71" s="102">
        <f>SM!N$41</f>
        <v>2</v>
      </c>
      <c r="S71" s="102">
        <f>SM!O$41</f>
        <v>1</v>
      </c>
      <c r="T71" s="164"/>
    </row>
  </sheetData>
  <sheetProtection selectLockedCells="1" selectUnlockedCells="1"/>
  <sortState ref="D10:S25">
    <sortCondition descending="1" ref="J10:J25"/>
    <sortCondition descending="1" ref="K10:K25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71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19" width="8.28515625" style="49" customWidth="1"/>
    <col min="20" max="20" width="1.85546875" style="49" customWidth="1"/>
    <col min="21" max="16384" width="9.28515625" style="49"/>
  </cols>
  <sheetData>
    <row r="2" spans="2:20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</row>
    <row r="3" spans="2:20" ht="12" x14ac:dyDescent="0.2">
      <c r="B3" s="53" t="s">
        <v>33</v>
      </c>
      <c r="D3" s="8">
        <f>SM!D3</f>
        <v>43052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</row>
    <row r="4" spans="2:20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</row>
    <row r="5" spans="2:20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162"/>
    </row>
    <row r="6" spans="2:20" ht="12" customHeight="1" x14ac:dyDescent="0.2">
      <c r="B6" s="62"/>
      <c r="C6" s="222" t="s">
        <v>1</v>
      </c>
      <c r="D6" s="222" t="str">
        <f>DM_S19!D6</f>
        <v>ATLETA 1</v>
      </c>
      <c r="E6" s="232" t="str">
        <f>DM_S19!E6</f>
        <v>ATLETA 2</v>
      </c>
      <c r="F6" s="235" t="str">
        <f>DM_S19!F6</f>
        <v>ENT 1</v>
      </c>
      <c r="G6" s="218" t="str">
        <f>DM_S19!G6</f>
        <v>ENT 2</v>
      </c>
      <c r="H6" s="229" t="s">
        <v>42</v>
      </c>
      <c r="I6" s="229" t="s">
        <v>43</v>
      </c>
      <c r="J6" s="228" t="str">
        <f>DM_S19!J6</f>
        <v>TOTAL RK52</v>
      </c>
      <c r="K6" s="226" t="str">
        <f>DM_S19!K6</f>
        <v>Torneios</v>
      </c>
      <c r="L6" s="167" t="str">
        <f>DM!J6</f>
        <v>4o</v>
      </c>
      <c r="M6" s="167" t="str">
        <f>DM!K6</f>
        <v>1o</v>
      </c>
      <c r="N6" s="167" t="str">
        <f>DM!L6</f>
        <v>1o</v>
      </c>
      <c r="O6" s="167" t="str">
        <f>DM!M6</f>
        <v>2o</v>
      </c>
      <c r="P6" s="167" t="str">
        <f>DM!N6</f>
        <v>3o</v>
      </c>
      <c r="Q6" s="167" t="str">
        <f>DM!O6</f>
        <v>2o</v>
      </c>
      <c r="R6" s="167" t="str">
        <f>DM!P6</f>
        <v>4o</v>
      </c>
      <c r="S6" s="167" t="str">
        <f>DM!Q6</f>
        <v>1o</v>
      </c>
      <c r="T6" s="163"/>
    </row>
    <row r="7" spans="2:20" ht="12" x14ac:dyDescent="0.2">
      <c r="B7" s="62"/>
      <c r="C7" s="222"/>
      <c r="D7" s="222"/>
      <c r="E7" s="233"/>
      <c r="F7" s="236"/>
      <c r="G7" s="218"/>
      <c r="H7" s="230"/>
      <c r="I7" s="230"/>
      <c r="J7" s="228"/>
      <c r="K7" s="226"/>
      <c r="L7" s="12" t="str">
        <f>DM!J7</f>
        <v>EST</v>
      </c>
      <c r="M7" s="12" t="str">
        <f>DM!K7</f>
        <v>EST</v>
      </c>
      <c r="N7" s="12" t="str">
        <f>DM!L7</f>
        <v>M-CWB</v>
      </c>
      <c r="O7" s="12" t="str">
        <f>DM!M7</f>
        <v>EST</v>
      </c>
      <c r="P7" s="12" t="str">
        <f>DM!N7</f>
        <v>EST</v>
      </c>
      <c r="Q7" s="12" t="str">
        <f>DM!O7</f>
        <v>M-CWB</v>
      </c>
      <c r="R7" s="12" t="str">
        <f>DM!P7</f>
        <v>EST</v>
      </c>
      <c r="S7" s="12" t="str">
        <f>DM!Q7</f>
        <v>M-OES</v>
      </c>
      <c r="T7" s="163"/>
    </row>
    <row r="8" spans="2:20" ht="12" x14ac:dyDescent="0.2">
      <c r="B8" s="64"/>
      <c r="C8" s="222"/>
      <c r="D8" s="222"/>
      <c r="E8" s="234"/>
      <c r="F8" s="237"/>
      <c r="G8" s="218"/>
      <c r="H8" s="231"/>
      <c r="I8" s="231"/>
      <c r="J8" s="228"/>
      <c r="K8" s="226"/>
      <c r="L8" s="13">
        <f>DM!J8</f>
        <v>42689</v>
      </c>
      <c r="M8" s="13">
        <f>DM!K8</f>
        <v>42849</v>
      </c>
      <c r="N8" s="13">
        <f>DM!L8</f>
        <v>42884</v>
      </c>
      <c r="O8" s="13">
        <f>DM!M8</f>
        <v>42905</v>
      </c>
      <c r="P8" s="13">
        <f>DM!N8</f>
        <v>42988</v>
      </c>
      <c r="Q8" s="13">
        <f>DM!O8</f>
        <v>43017</v>
      </c>
      <c r="R8" s="13">
        <f>DM!P8</f>
        <v>43045</v>
      </c>
      <c r="S8" s="13">
        <f>DM!Q8</f>
        <v>43052</v>
      </c>
      <c r="T8" s="163"/>
    </row>
    <row r="9" spans="2:20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163"/>
    </row>
    <row r="10" spans="2:20" ht="12" customHeight="1" x14ac:dyDescent="0.2">
      <c r="B10" s="69"/>
      <c r="C10" s="63">
        <v>1</v>
      </c>
      <c r="D10" s="70" t="s">
        <v>323</v>
      </c>
      <c r="E10" s="70" t="s">
        <v>728</v>
      </c>
      <c r="F10" s="148" t="str">
        <f>IFERROR(VLOOKUP(D10,BD!$B:$D,2,FALSE),"")</f>
        <v>BME</v>
      </c>
      <c r="G10" s="148" t="str">
        <f>IFERROR(VLOOKUP(E10,BD!$B:$D,2,FALSE),"")</f>
        <v>ZARDO</v>
      </c>
      <c r="H10" s="165">
        <f>IFERROR(VLOOKUP(D10,BD!$B:$D,3,FALSE),"")</f>
        <v>39454</v>
      </c>
      <c r="I10" s="165">
        <f>IFERROR(VLOOKUP(E10,BD!$B:$D,3,FALSE),"")</f>
        <v>39361</v>
      </c>
      <c r="J10" s="149">
        <f>IF(COUNT(L10:T10)&gt;=5,SUM(LARGE(L10:T10,{1,2,3,4,5})),IF(COUNT(L10:T10)=4,SUM(LARGE(L10:T10,{1,2,3,4})),IF(COUNT(L10:T10)=3,SUM(LARGE(L10:T10,{1,2,3})),IF(COUNT(L10:T10)=2,SUM(LARGE(L10:T10,{1,2})),IF(COUNT(L10:T10)=1,SUM(LARGE(L10:T10,{1})),0)))))</f>
        <v>7080</v>
      </c>
      <c r="K10" s="150">
        <f t="shared" ref="K10:K20" si="0">COUNT(L10:T10)-COUNTIF(L10:T10,"=0")</f>
        <v>5</v>
      </c>
      <c r="L10" s="71"/>
      <c r="M10" s="71">
        <v>1600</v>
      </c>
      <c r="N10" s="71"/>
      <c r="O10" s="71">
        <v>1600</v>
      </c>
      <c r="P10" s="71">
        <v>1600</v>
      </c>
      <c r="Q10" s="71">
        <v>680</v>
      </c>
      <c r="R10" s="71">
        <v>1600</v>
      </c>
      <c r="S10" s="71"/>
      <c r="T10" s="163"/>
    </row>
    <row r="11" spans="2:20" ht="12" customHeight="1" x14ac:dyDescent="0.2">
      <c r="B11" s="69"/>
      <c r="C11" s="63">
        <v>2</v>
      </c>
      <c r="D11" s="125" t="s">
        <v>580</v>
      </c>
      <c r="E11" s="129" t="s">
        <v>753</v>
      </c>
      <c r="F11" s="148" t="str">
        <f>IFERROR(VLOOKUP(D11,BD!$B:$D,2,FALSE),"")</f>
        <v>SMCC</v>
      </c>
      <c r="G11" s="148" t="str">
        <f>IFERROR(VLOOKUP(E11,BD!$B:$D,2,FALSE),"")</f>
        <v>SMCC</v>
      </c>
      <c r="H11" s="165">
        <f>IFERROR(VLOOKUP(D11,BD!$B:$D,3,FALSE),"")</f>
        <v>39276</v>
      </c>
      <c r="I11" s="165">
        <f>IFERROR(VLOOKUP(E11,BD!$B:$D,3,FALSE),"")</f>
        <v>39232</v>
      </c>
      <c r="J11" s="149">
        <f>IF(COUNT(L11:T11)&gt;=5,SUM(LARGE(L11:T11,{1,2,3,4,5})),IF(COUNT(L11:T11)=4,SUM(LARGE(L11:T11,{1,2,3,4})),IF(COUNT(L11:T11)=3,SUM(LARGE(L11:T11,{1,2,3})),IF(COUNT(L11:T11)=2,SUM(LARGE(L11:T11,{1,2})),IF(COUNT(L11:T11)=1,SUM(LARGE(L11:T11,{1})),0)))))</f>
        <v>4320</v>
      </c>
      <c r="K11" s="150">
        <f t="shared" si="0"/>
        <v>4</v>
      </c>
      <c r="L11" s="71"/>
      <c r="M11" s="71"/>
      <c r="N11" s="71">
        <v>800</v>
      </c>
      <c r="O11" s="71">
        <v>1360</v>
      </c>
      <c r="P11" s="71">
        <v>1360</v>
      </c>
      <c r="Q11" s="71">
        <v>800</v>
      </c>
      <c r="R11" s="71"/>
      <c r="S11" s="71"/>
      <c r="T11" s="163"/>
    </row>
    <row r="12" spans="2:20" ht="12" x14ac:dyDescent="0.2">
      <c r="B12" s="69"/>
      <c r="C12" s="190">
        <v>3</v>
      </c>
      <c r="D12" s="125" t="s">
        <v>585</v>
      </c>
      <c r="E12" s="70" t="s">
        <v>763</v>
      </c>
      <c r="F12" s="148" t="str">
        <f>IFERROR(VLOOKUP(D12,BD!$B:$D,2,FALSE),"")</f>
        <v>SMCC</v>
      </c>
      <c r="G12" s="148" t="str">
        <f>IFERROR(VLOOKUP(E12,BD!$B:$D,2,FALSE),"")</f>
        <v>SMCC</v>
      </c>
      <c r="H12" s="165">
        <f>IFERROR(VLOOKUP(D12,BD!$B:$D,3,FALSE),"")</f>
        <v>39349</v>
      </c>
      <c r="I12" s="165">
        <f>IFERROR(VLOOKUP(E12,BD!$B:$D,3,FALSE),"")</f>
        <v>39653</v>
      </c>
      <c r="J12" s="149">
        <f>IF(COUNT(L12:T12)&gt;=5,SUM(LARGE(L12:T12,{1,2,3,4,5})),IF(COUNT(L12:T12)=4,SUM(LARGE(L12:T12,{1,2,3,4})),IF(COUNT(L12:T12)=3,SUM(LARGE(L12:T12,{1,2,3})),IF(COUNT(L12:T12)=2,SUM(LARGE(L12:T12,{1,2})),IF(COUNT(L12:T12)=1,SUM(LARGE(L12:T12,{1})),0)))))</f>
        <v>3600</v>
      </c>
      <c r="K12" s="150">
        <f t="shared" si="0"/>
        <v>4</v>
      </c>
      <c r="L12" s="71"/>
      <c r="M12" s="71"/>
      <c r="N12" s="71">
        <v>560</v>
      </c>
      <c r="O12" s="71"/>
      <c r="P12" s="71">
        <v>1120</v>
      </c>
      <c r="Q12" s="71">
        <v>560</v>
      </c>
      <c r="R12" s="71">
        <v>1360</v>
      </c>
      <c r="S12" s="71"/>
      <c r="T12" s="163"/>
    </row>
    <row r="13" spans="2:20" ht="12" x14ac:dyDescent="0.2">
      <c r="B13" s="69"/>
      <c r="C13" s="190">
        <v>4</v>
      </c>
      <c r="D13" s="125" t="s">
        <v>566</v>
      </c>
      <c r="E13" s="70" t="s">
        <v>770</v>
      </c>
      <c r="F13" s="148" t="str">
        <f>IFERROR(VLOOKUP(D13,BD!$B:$D,2,FALSE),"")</f>
        <v>PIAMARTA</v>
      </c>
      <c r="G13" s="148" t="str">
        <f>IFERROR(VLOOKUP(E13,BD!$B:$D,2,FALSE),"")</f>
        <v>PIAMARTA</v>
      </c>
      <c r="H13" s="165">
        <f>IFERROR(VLOOKUP(D13,BD!$B:$D,3,FALSE),"")</f>
        <v>39369</v>
      </c>
      <c r="I13" s="165">
        <f>IFERROR(VLOOKUP(E13,BD!$B:$D,3,FALSE),"")</f>
        <v>39460</v>
      </c>
      <c r="J13" s="149">
        <f>IF(COUNT(L13:T13)&gt;=5,SUM(LARGE(L13:T13,{1,2,3,4,5})),IF(COUNT(L13:T13)=4,SUM(LARGE(L13:T13,{1,2,3,4})),IF(COUNT(L13:T13)=3,SUM(LARGE(L13:T13,{1,2,3})),IF(COUNT(L13:T13)=2,SUM(LARGE(L13:T13,{1,2})),IF(COUNT(L13:T13)=1,SUM(LARGE(L13:T13,{1})),0)))))</f>
        <v>3360</v>
      </c>
      <c r="K13" s="150">
        <f t="shared" si="0"/>
        <v>3</v>
      </c>
      <c r="L13" s="71"/>
      <c r="M13" s="71">
        <v>1360</v>
      </c>
      <c r="N13" s="71"/>
      <c r="O13" s="71">
        <v>1120</v>
      </c>
      <c r="P13" s="71"/>
      <c r="Q13" s="71"/>
      <c r="R13" s="71">
        <v>880</v>
      </c>
      <c r="S13" s="71"/>
      <c r="T13" s="163"/>
    </row>
    <row r="14" spans="2:20" ht="12" customHeight="1" x14ac:dyDescent="0.2">
      <c r="B14" s="69"/>
      <c r="C14" s="190">
        <v>5</v>
      </c>
      <c r="D14" s="125" t="s">
        <v>588</v>
      </c>
      <c r="E14" s="127" t="s">
        <v>760</v>
      </c>
      <c r="F14" s="148" t="str">
        <f>IFERROR(VLOOKUP(D14,BD!$B:$D,2,FALSE),"")</f>
        <v>SMCC</v>
      </c>
      <c r="G14" s="148" t="str">
        <f>IFERROR(VLOOKUP(E14,BD!$B:$D,2,FALSE),"")</f>
        <v>SMCC</v>
      </c>
      <c r="H14" s="165">
        <f>IFERROR(VLOOKUP(D14,BD!$B:$D,3,FALSE),"")</f>
        <v>39135</v>
      </c>
      <c r="I14" s="165">
        <f>IFERROR(VLOOKUP(E14,BD!$B:$D,3,FALSE),"")</f>
        <v>39436</v>
      </c>
      <c r="J14" s="149">
        <f>IF(COUNT(L14:T14)&gt;=5,SUM(LARGE(L14:T14,{1,2,3,4,5})),IF(COUNT(L14:T14)=4,SUM(LARGE(L14:T14,{1,2,3,4})),IF(COUNT(L14:T14)=3,SUM(LARGE(L14:T14,{1,2,3})),IF(COUNT(L14:T14)=2,SUM(LARGE(L14:T14,{1,2})),IF(COUNT(L14:T14)=1,SUM(LARGE(L14:T14,{1})),0)))))</f>
        <v>2440</v>
      </c>
      <c r="K14" s="150">
        <f t="shared" si="0"/>
        <v>3</v>
      </c>
      <c r="L14" s="71"/>
      <c r="M14" s="71"/>
      <c r="N14" s="71"/>
      <c r="O14" s="71"/>
      <c r="P14" s="71">
        <v>1120</v>
      </c>
      <c r="Q14" s="71">
        <v>440</v>
      </c>
      <c r="R14" s="71">
        <v>880</v>
      </c>
      <c r="S14" s="71"/>
      <c r="T14" s="163"/>
    </row>
    <row r="15" spans="2:20" ht="12" x14ac:dyDescent="0.2">
      <c r="B15" s="69"/>
      <c r="C15" s="190">
        <v>6</v>
      </c>
      <c r="D15" s="127" t="s">
        <v>590</v>
      </c>
      <c r="E15" s="70" t="s">
        <v>766</v>
      </c>
      <c r="F15" s="148" t="str">
        <f>IFERROR(VLOOKUP(D15,BD!$B:$D,2,FALSE),"")</f>
        <v>SMCC</v>
      </c>
      <c r="G15" s="148" t="str">
        <f>IFERROR(VLOOKUP(E15,BD!$B:$D,2,FALSE),"")</f>
        <v>SMCC</v>
      </c>
      <c r="H15" s="165">
        <f>IFERROR(VLOOKUP(D15,BD!$B:$D,3,FALSE),"")</f>
        <v>39264</v>
      </c>
      <c r="I15" s="165">
        <f>IFERROR(VLOOKUP(E15,BD!$B:$D,3,FALSE),"")</f>
        <v>39454</v>
      </c>
      <c r="J15" s="149">
        <f>IF(COUNT(L15:T15)&gt;=5,SUM(LARGE(L15:T15,{1,2,3,4,5})),IF(COUNT(L15:T15)=4,SUM(LARGE(L15:T15,{1,2,3,4})),IF(COUNT(L15:T15)=3,SUM(LARGE(L15:T15,{1,2,3})),IF(COUNT(L15:T15)=2,SUM(LARGE(L15:T15,{1,2})),IF(COUNT(L15:T15)=1,SUM(LARGE(L15:T15,{1})),0)))))</f>
        <v>1560</v>
      </c>
      <c r="K15" s="150">
        <f t="shared" si="0"/>
        <v>2</v>
      </c>
      <c r="L15" s="71"/>
      <c r="M15" s="71"/>
      <c r="N15" s="71"/>
      <c r="O15" s="71"/>
      <c r="P15" s="71"/>
      <c r="Q15" s="71">
        <v>440</v>
      </c>
      <c r="R15" s="71">
        <v>1120</v>
      </c>
      <c r="S15" s="71"/>
      <c r="T15" s="163"/>
    </row>
    <row r="16" spans="2:20" ht="12" x14ac:dyDescent="0.2">
      <c r="B16" s="69"/>
      <c r="C16" s="190">
        <v>7</v>
      </c>
      <c r="D16" s="126" t="s">
        <v>846</v>
      </c>
      <c r="E16" s="70" t="s">
        <v>586</v>
      </c>
      <c r="F16" s="148" t="str">
        <f>IFERROR(VLOOKUP(D16,BD!$B:$D,2,FALSE),"")</f>
        <v>PIAMARTA</v>
      </c>
      <c r="G16" s="148" t="str">
        <f>IFERROR(VLOOKUP(E16,BD!$B:$D,2,FALSE),"")</f>
        <v>PIAMARTA</v>
      </c>
      <c r="H16" s="165">
        <f>IFERROR(VLOOKUP(D16,BD!$B:$D,3,FALSE),"")</f>
        <v>0</v>
      </c>
      <c r="I16" s="165">
        <f>IFERROR(VLOOKUP(E16,BD!$B:$D,3,FALSE),"")</f>
        <v>40194</v>
      </c>
      <c r="J16" s="149">
        <f>IF(COUNT(L16:T16)&gt;=5,SUM(LARGE(L16:T16,{1,2,3,4,5})),IF(COUNT(L16:T16)=4,SUM(LARGE(L16:T16,{1,2,3,4})),IF(COUNT(L16:T16)=3,SUM(LARGE(L16:T16,{1,2,3})),IF(COUNT(L16:T16)=2,SUM(LARGE(L16:T16,{1,2})),IF(COUNT(L16:T16)=1,SUM(LARGE(L16:T16,{1})),0)))))</f>
        <v>880</v>
      </c>
      <c r="K16" s="150">
        <f t="shared" si="0"/>
        <v>1</v>
      </c>
      <c r="L16" s="71"/>
      <c r="M16" s="71"/>
      <c r="N16" s="71"/>
      <c r="O16" s="71"/>
      <c r="P16" s="71"/>
      <c r="Q16" s="71"/>
      <c r="R16" s="71">
        <v>880</v>
      </c>
      <c r="S16" s="71"/>
      <c r="T16" s="163"/>
    </row>
    <row r="17" spans="2:20" ht="12" x14ac:dyDescent="0.2">
      <c r="B17" s="69"/>
      <c r="C17" s="190">
        <v>8</v>
      </c>
      <c r="D17" s="125" t="s">
        <v>878</v>
      </c>
      <c r="E17" s="125" t="s">
        <v>591</v>
      </c>
      <c r="F17" s="148" t="str">
        <f>IFERROR(VLOOKUP(D17,BD!$B:$D,2,FALSE),"")</f>
        <v>ASSVP</v>
      </c>
      <c r="G17" s="148" t="str">
        <f>IFERROR(VLOOKUP(E17,BD!$B:$D,2,FALSE),"")</f>
        <v>ASSVP</v>
      </c>
      <c r="H17" s="165">
        <f>IFERROR(VLOOKUP(D17,BD!$B:$D,3,FALSE),"")</f>
        <v>0</v>
      </c>
      <c r="I17" s="165">
        <f>IFERROR(VLOOKUP(E17,BD!$B:$D,3,FALSE),"")</f>
        <v>0</v>
      </c>
      <c r="J17" s="149">
        <f>IF(COUNT(L17:T17)&gt;=5,SUM(LARGE(L17:T17,{1,2,3,4,5})),IF(COUNT(L17:T17)=4,SUM(LARGE(L17:T17,{1,2,3,4})),IF(COUNT(L17:T17)=3,SUM(LARGE(L17:T17,{1,2,3})),IF(COUNT(L17:T17)=2,SUM(LARGE(L17:T17,{1,2})),IF(COUNT(L17:T17)=1,SUM(LARGE(L17:T17,{1})),0)))))</f>
        <v>800</v>
      </c>
      <c r="K17" s="150">
        <f t="shared" si="0"/>
        <v>1</v>
      </c>
      <c r="L17" s="71"/>
      <c r="M17" s="71"/>
      <c r="N17" s="71"/>
      <c r="O17" s="71"/>
      <c r="P17" s="71"/>
      <c r="Q17" s="71"/>
      <c r="R17" s="71"/>
      <c r="S17" s="71">
        <v>800</v>
      </c>
      <c r="T17" s="163"/>
    </row>
    <row r="18" spans="2:20" ht="12" x14ac:dyDescent="0.2">
      <c r="B18" s="69"/>
      <c r="C18" s="190">
        <v>9</v>
      </c>
      <c r="D18" s="70" t="s">
        <v>323</v>
      </c>
      <c r="E18" s="70" t="s">
        <v>228</v>
      </c>
      <c r="F18" s="148" t="str">
        <f>IFERROR(VLOOKUP(D18,BD!$B:$D,2,FALSE),"")</f>
        <v>BME</v>
      </c>
      <c r="G18" s="148" t="str">
        <f>IFERROR(VLOOKUP(E18,BD!$B:$D,2,FALSE),"")</f>
        <v>BME</v>
      </c>
      <c r="H18" s="165">
        <f>IFERROR(VLOOKUP(D18,BD!$B:$D,3,FALSE),"")</f>
        <v>39454</v>
      </c>
      <c r="I18" s="165">
        <f>IFERROR(VLOOKUP(E18,BD!$B:$D,3,FALSE),"")</f>
        <v>39304</v>
      </c>
      <c r="J18" s="149">
        <f>IF(COUNT(L18:T18)&gt;=5,SUM(LARGE(L18:T18,{1,2,3,4,5})),IF(COUNT(L18:T18)=4,SUM(LARGE(L18:T18,{1,2,3,4})),IF(COUNT(L18:T18)=3,SUM(LARGE(L18:T18,{1,2,3})),IF(COUNT(L18:T18)=2,SUM(LARGE(L18:T18,{1,2})),IF(COUNT(L18:T18)=1,SUM(LARGE(L18:T18,{1})),0)))))</f>
        <v>680</v>
      </c>
      <c r="K18" s="150">
        <f t="shared" si="0"/>
        <v>1</v>
      </c>
      <c r="L18" s="71"/>
      <c r="M18" s="71"/>
      <c r="N18" s="71">
        <v>680</v>
      </c>
      <c r="O18" s="71"/>
      <c r="P18" s="71"/>
      <c r="Q18" s="71"/>
      <c r="R18" s="71"/>
      <c r="S18" s="71"/>
      <c r="T18" s="163"/>
    </row>
    <row r="19" spans="2:20" ht="12" x14ac:dyDescent="0.2">
      <c r="B19" s="69"/>
      <c r="C19" s="190">
        <v>10</v>
      </c>
      <c r="D19" s="126" t="s">
        <v>587</v>
      </c>
      <c r="E19" s="70" t="s">
        <v>590</v>
      </c>
      <c r="F19" s="148" t="str">
        <f>IFERROR(VLOOKUP(D19,BD!$B:$D,2,FALSE),"")</f>
        <v>SMCC</v>
      </c>
      <c r="G19" s="148" t="str">
        <f>IFERROR(VLOOKUP(E19,BD!$B:$D,2,FALSE),"")</f>
        <v>SMCC</v>
      </c>
      <c r="H19" s="165">
        <f>IFERROR(VLOOKUP(D19,BD!$B:$D,3,FALSE),"")</f>
        <v>39119</v>
      </c>
      <c r="I19" s="165">
        <f>IFERROR(VLOOKUP(E19,BD!$B:$D,3,FALSE),"")</f>
        <v>39264</v>
      </c>
      <c r="J19" s="149">
        <f>IF(COUNT(L19:T19)&gt;=5,SUM(LARGE(L19:T19,{1,2,3,4,5})),IF(COUNT(L19:T19)=4,SUM(LARGE(L19:T19,{1,2,3,4})),IF(COUNT(L19:T19)=3,SUM(LARGE(L19:T19,{1,2,3})),IF(COUNT(L19:T19)=2,SUM(LARGE(L19:T19,{1,2})),IF(COUNT(L19:T19)=1,SUM(LARGE(L19:T19,{1})),0)))))</f>
        <v>560</v>
      </c>
      <c r="K19" s="150">
        <f t="shared" si="0"/>
        <v>1</v>
      </c>
      <c r="L19" s="71"/>
      <c r="M19" s="71"/>
      <c r="N19" s="71">
        <v>560</v>
      </c>
      <c r="O19" s="71"/>
      <c r="P19" s="71"/>
      <c r="Q19" s="71"/>
      <c r="R19" s="71"/>
      <c r="S19" s="71"/>
      <c r="T19" s="163"/>
    </row>
    <row r="20" spans="2:20" ht="12" x14ac:dyDescent="0.2">
      <c r="B20" s="69"/>
      <c r="C20" s="190"/>
      <c r="D20" s="70" t="s">
        <v>586</v>
      </c>
      <c r="E20" s="70" t="s">
        <v>582</v>
      </c>
      <c r="F20" s="148" t="str">
        <f>IFERROR(VLOOKUP(D20,BD!$B:$D,2,FALSE),"")</f>
        <v>PIAMARTA</v>
      </c>
      <c r="G20" s="148" t="str">
        <f>IFERROR(VLOOKUP(E20,BD!$B:$D,2,FALSE),"")</f>
        <v>PIAMARTA</v>
      </c>
      <c r="H20" s="165">
        <f>IFERROR(VLOOKUP(D20,BD!$B:$D,3,FALSE),"")</f>
        <v>40194</v>
      </c>
      <c r="I20" s="165">
        <f>IFERROR(VLOOKUP(E20,BD!$B:$D,3,FALSE),"")</f>
        <v>39127</v>
      </c>
      <c r="J20" s="149">
        <f>IF(COUNT(L20:T20)&gt;=5,SUM(LARGE(L20:T20,{1,2,3,4,5})),IF(COUNT(L20:T20)=4,SUM(LARGE(L20:T20,{1,2,3,4})),IF(COUNT(L20:T20)=3,SUM(LARGE(L20:T20,{1,2,3})),IF(COUNT(L20:T20)=2,SUM(LARGE(L20:T20,{1,2})),IF(COUNT(L20:T20)=1,SUM(LARGE(L20:T20,{1})),0)))))</f>
        <v>560</v>
      </c>
      <c r="K20" s="150">
        <f t="shared" si="0"/>
        <v>1</v>
      </c>
      <c r="L20" s="71"/>
      <c r="M20" s="71"/>
      <c r="N20" s="71"/>
      <c r="O20" s="71"/>
      <c r="P20" s="71"/>
      <c r="Q20" s="71"/>
      <c r="R20" s="71"/>
      <c r="S20" s="71">
        <v>560</v>
      </c>
      <c r="T20" s="163"/>
    </row>
    <row r="21" spans="2:20" ht="12" x14ac:dyDescent="0.2">
      <c r="B21" s="69"/>
      <c r="C21" s="171"/>
      <c r="D21" s="126"/>
      <c r="E21" s="70"/>
      <c r="F21" s="148" t="str">
        <f>IFERROR(VLOOKUP(D21,BD!$B:$D,2,FALSE),"")</f>
        <v/>
      </c>
      <c r="G21" s="148" t="str">
        <f>IFERROR(VLOOKUP(E21,BD!$B:$D,2,FALSE),"")</f>
        <v/>
      </c>
      <c r="H21" s="165" t="str">
        <f>IFERROR(VLOOKUP(D21,BD!$B:$D,3,FALSE),"")</f>
        <v/>
      </c>
      <c r="I21" s="165" t="str">
        <f>IFERROR(VLOOKUP(E21,BD!$B:$D,3,FALSE),"")</f>
        <v/>
      </c>
      <c r="J21" s="149">
        <f>IF(COUNT(L21:T21)&gt;=5,SUM(LARGE(L21:T21,{1,2,3,4,5})),IF(COUNT(L21:T21)=4,SUM(LARGE(L21:T21,{1,2,3,4})),IF(COUNT(L21:T21)=3,SUM(LARGE(L21:T21,{1,2,3})),IF(COUNT(L21:T21)=2,SUM(LARGE(L21:T21,{1,2})),IF(COUNT(L21:T21)=1,SUM(LARGE(L21:T21,{1})),0)))))</f>
        <v>0</v>
      </c>
      <c r="K21" s="150">
        <f t="shared" ref="K21:K41" si="1">COUNT(L21:T21)-COUNTIF(L21:T21,"=0")</f>
        <v>0</v>
      </c>
      <c r="L21" s="71"/>
      <c r="M21" s="71"/>
      <c r="N21" s="71"/>
      <c r="O21" s="71"/>
      <c r="P21" s="71"/>
      <c r="Q21" s="71"/>
      <c r="R21" s="71"/>
      <c r="S21" s="71"/>
      <c r="T21" s="163"/>
    </row>
    <row r="22" spans="2:20" ht="12" x14ac:dyDescent="0.2">
      <c r="B22" s="69"/>
      <c r="C22" s="171"/>
      <c r="D22" s="126"/>
      <c r="E22" s="70"/>
      <c r="F22" s="148" t="str">
        <f>IFERROR(VLOOKUP(D22,BD!$B:$D,2,FALSE),"")</f>
        <v/>
      </c>
      <c r="G22" s="148" t="str">
        <f>IFERROR(VLOOKUP(E22,BD!$B:$D,2,FALSE),"")</f>
        <v/>
      </c>
      <c r="H22" s="165" t="str">
        <f>IFERROR(VLOOKUP(D22,BD!$B:$D,3,FALSE),"")</f>
        <v/>
      </c>
      <c r="I22" s="165" t="str">
        <f>IFERROR(VLOOKUP(E22,BD!$B:$D,3,FALSE),"")</f>
        <v/>
      </c>
      <c r="J22" s="149">
        <f>IF(COUNT(L22:T22)&gt;=5,SUM(LARGE(L22:T22,{1,2,3,4,5})),IF(COUNT(L22:T22)=4,SUM(LARGE(L22:T22,{1,2,3,4})),IF(COUNT(L22:T22)=3,SUM(LARGE(L22:T22,{1,2,3})),IF(COUNT(L22:T22)=2,SUM(LARGE(L22:T22,{1,2})),IF(COUNT(L22:T22)=1,SUM(LARGE(L22:T22,{1})),0)))))</f>
        <v>0</v>
      </c>
      <c r="K22" s="150">
        <f t="shared" si="1"/>
        <v>0</v>
      </c>
      <c r="L22" s="71"/>
      <c r="M22" s="71"/>
      <c r="N22" s="71"/>
      <c r="O22" s="71"/>
      <c r="P22" s="71"/>
      <c r="Q22" s="71"/>
      <c r="R22" s="71"/>
      <c r="S22" s="71"/>
      <c r="T22" s="163"/>
    </row>
    <row r="23" spans="2:20" ht="12" x14ac:dyDescent="0.2">
      <c r="B23" s="69"/>
      <c r="C23" s="171"/>
      <c r="D23" s="126"/>
      <c r="E23" s="70"/>
      <c r="F23" s="148" t="str">
        <f>IFERROR(VLOOKUP(D23,BD!$B:$D,2,FALSE),"")</f>
        <v/>
      </c>
      <c r="G23" s="148" t="str">
        <f>IFERROR(VLOOKUP(E23,BD!$B:$D,2,FALSE),"")</f>
        <v/>
      </c>
      <c r="H23" s="165" t="str">
        <f>IFERROR(VLOOKUP(D23,BD!$B:$D,3,FALSE),"")</f>
        <v/>
      </c>
      <c r="I23" s="165" t="str">
        <f>IFERROR(VLOOKUP(E23,BD!$B:$D,3,FALSE),"")</f>
        <v/>
      </c>
      <c r="J23" s="149">
        <f>IF(COUNT(L23:T23)&gt;=5,SUM(LARGE(L23:T23,{1,2,3,4,5})),IF(COUNT(L23:T23)=4,SUM(LARGE(L23:T23,{1,2,3,4})),IF(COUNT(L23:T23)=3,SUM(LARGE(L23:T23,{1,2,3})),IF(COUNT(L23:T23)=2,SUM(LARGE(L23:T23,{1,2})),IF(COUNT(L23:T23)=1,SUM(LARGE(L23:T23,{1})),0)))))</f>
        <v>0</v>
      </c>
      <c r="K23" s="150">
        <f t="shared" si="1"/>
        <v>0</v>
      </c>
      <c r="L23" s="71"/>
      <c r="M23" s="71"/>
      <c r="N23" s="71"/>
      <c r="O23" s="71"/>
      <c r="P23" s="71"/>
      <c r="Q23" s="71"/>
      <c r="R23" s="71"/>
      <c r="S23" s="71"/>
      <c r="T23" s="163"/>
    </row>
    <row r="24" spans="2:20" ht="12" x14ac:dyDescent="0.2">
      <c r="B24" s="69"/>
      <c r="C24" s="171"/>
      <c r="D24" s="126"/>
      <c r="E24" s="70"/>
      <c r="F24" s="148" t="str">
        <f>IFERROR(VLOOKUP(D24,BD!$B:$D,2,FALSE),"")</f>
        <v/>
      </c>
      <c r="G24" s="148" t="str">
        <f>IFERROR(VLOOKUP(E24,BD!$B:$D,2,FALSE),"")</f>
        <v/>
      </c>
      <c r="H24" s="165" t="str">
        <f>IFERROR(VLOOKUP(D24,BD!$B:$D,3,FALSE),"")</f>
        <v/>
      </c>
      <c r="I24" s="165" t="str">
        <f>IFERROR(VLOOKUP(E24,BD!$B:$D,3,FALSE),"")</f>
        <v/>
      </c>
      <c r="J24" s="149">
        <f>IF(COUNT(L24:T24)&gt;=5,SUM(LARGE(L24:T24,{1,2,3,4,5})),IF(COUNT(L24:T24)=4,SUM(LARGE(L24:T24,{1,2,3,4})),IF(COUNT(L24:T24)=3,SUM(LARGE(L24:T24,{1,2,3})),IF(COUNT(L24:T24)=2,SUM(LARGE(L24:T24,{1,2})),IF(COUNT(L24:T24)=1,SUM(LARGE(L24:T24,{1})),0)))))</f>
        <v>0</v>
      </c>
      <c r="K24" s="150">
        <f t="shared" si="1"/>
        <v>0</v>
      </c>
      <c r="L24" s="71"/>
      <c r="M24" s="71"/>
      <c r="N24" s="71"/>
      <c r="O24" s="71"/>
      <c r="P24" s="71"/>
      <c r="Q24" s="71"/>
      <c r="R24" s="71"/>
      <c r="S24" s="71"/>
      <c r="T24" s="163"/>
    </row>
    <row r="25" spans="2:20" ht="12" x14ac:dyDescent="0.2">
      <c r="B25" s="69"/>
      <c r="C25" s="171"/>
      <c r="D25" s="126"/>
      <c r="E25" s="70"/>
      <c r="F25" s="148" t="str">
        <f>IFERROR(VLOOKUP(D25,BD!$B:$D,2,FALSE),"")</f>
        <v/>
      </c>
      <c r="G25" s="148" t="str">
        <f>IFERROR(VLOOKUP(E25,BD!$B:$D,2,FALSE),"")</f>
        <v/>
      </c>
      <c r="H25" s="165" t="str">
        <f>IFERROR(VLOOKUP(D25,BD!$B:$D,3,FALSE),"")</f>
        <v/>
      </c>
      <c r="I25" s="165" t="str">
        <f>IFERROR(VLOOKUP(E25,BD!$B:$D,3,FALSE),"")</f>
        <v/>
      </c>
      <c r="J25" s="149">
        <f>IF(COUNT(L25:T25)&gt;=5,SUM(LARGE(L25:T25,{1,2,3,4,5})),IF(COUNT(L25:T25)=4,SUM(LARGE(L25:T25,{1,2,3,4})),IF(COUNT(L25:T25)=3,SUM(LARGE(L25:T25,{1,2,3})),IF(COUNT(L25:T25)=2,SUM(LARGE(L25:T25,{1,2})),IF(COUNT(L25:T25)=1,SUM(LARGE(L25:T25,{1})),0)))))</f>
        <v>0</v>
      </c>
      <c r="K25" s="150">
        <f t="shared" si="1"/>
        <v>0</v>
      </c>
      <c r="L25" s="71"/>
      <c r="M25" s="71"/>
      <c r="N25" s="71"/>
      <c r="O25" s="71"/>
      <c r="P25" s="71"/>
      <c r="Q25" s="71"/>
      <c r="R25" s="71"/>
      <c r="S25" s="71"/>
      <c r="T25" s="163"/>
    </row>
    <row r="26" spans="2:20" ht="12" x14ac:dyDescent="0.2">
      <c r="B26" s="69"/>
      <c r="C26" s="171"/>
      <c r="D26" s="126"/>
      <c r="E26" s="70"/>
      <c r="F26" s="148" t="str">
        <f>IFERROR(VLOOKUP(D26,BD!$B:$D,2,FALSE),"")</f>
        <v/>
      </c>
      <c r="G26" s="148" t="str">
        <f>IFERROR(VLOOKUP(E26,BD!$B:$D,2,FALSE),"")</f>
        <v/>
      </c>
      <c r="H26" s="165" t="str">
        <f>IFERROR(VLOOKUP(D26,BD!$B:$D,3,FALSE),"")</f>
        <v/>
      </c>
      <c r="I26" s="165" t="str">
        <f>IFERROR(VLOOKUP(E26,BD!$B:$D,3,FALSE),"")</f>
        <v/>
      </c>
      <c r="J26" s="149">
        <f>IF(COUNT(L26:T26)&gt;=5,SUM(LARGE(L26:T26,{1,2,3,4,5})),IF(COUNT(L26:T26)=4,SUM(LARGE(L26:T26,{1,2,3,4})),IF(COUNT(L26:T26)=3,SUM(LARGE(L26:T26,{1,2,3})),IF(COUNT(L26:T26)=2,SUM(LARGE(L26:T26,{1,2})),IF(COUNT(L26:T26)=1,SUM(LARGE(L26:T26,{1})),0)))))</f>
        <v>0</v>
      </c>
      <c r="K26" s="150">
        <f t="shared" si="1"/>
        <v>0</v>
      </c>
      <c r="L26" s="71"/>
      <c r="M26" s="71"/>
      <c r="N26" s="71"/>
      <c r="O26" s="71"/>
      <c r="P26" s="71"/>
      <c r="Q26" s="71"/>
      <c r="R26" s="71"/>
      <c r="S26" s="71"/>
      <c r="T26" s="163"/>
    </row>
    <row r="27" spans="2:20" ht="12" x14ac:dyDescent="0.2">
      <c r="B27" s="69"/>
      <c r="C27" s="171"/>
      <c r="D27" s="126"/>
      <c r="E27" s="70"/>
      <c r="F27" s="148" t="str">
        <f>IFERROR(VLOOKUP(D27,BD!$B:$D,2,FALSE),"")</f>
        <v/>
      </c>
      <c r="G27" s="148" t="str">
        <f>IFERROR(VLOOKUP(E27,BD!$B:$D,2,FALSE),"")</f>
        <v/>
      </c>
      <c r="H27" s="165" t="str">
        <f>IFERROR(VLOOKUP(D27,BD!$B:$D,3,FALSE),"")</f>
        <v/>
      </c>
      <c r="I27" s="165" t="str">
        <f>IFERROR(VLOOKUP(E27,BD!$B:$D,3,FALSE),"")</f>
        <v/>
      </c>
      <c r="J27" s="149">
        <f>IF(COUNT(L27:T27)&gt;=5,SUM(LARGE(L27:T27,{1,2,3,4,5})),IF(COUNT(L27:T27)=4,SUM(LARGE(L27:T27,{1,2,3,4})),IF(COUNT(L27:T27)=3,SUM(LARGE(L27:T27,{1,2,3})),IF(COUNT(L27:T27)=2,SUM(LARGE(L27:T27,{1,2})),IF(COUNT(L27:T27)=1,SUM(LARGE(L27:T27,{1})),0)))))</f>
        <v>0</v>
      </c>
      <c r="K27" s="150">
        <f t="shared" si="1"/>
        <v>0</v>
      </c>
      <c r="L27" s="71"/>
      <c r="M27" s="71"/>
      <c r="N27" s="71"/>
      <c r="O27" s="71"/>
      <c r="P27" s="71"/>
      <c r="Q27" s="71"/>
      <c r="R27" s="71"/>
      <c r="S27" s="71"/>
      <c r="T27" s="163"/>
    </row>
    <row r="28" spans="2:20" ht="12" x14ac:dyDescent="0.2">
      <c r="B28" s="69"/>
      <c r="C28" s="171"/>
      <c r="D28" s="126"/>
      <c r="E28" s="70"/>
      <c r="F28" s="148" t="str">
        <f>IFERROR(VLOOKUP(D28,BD!$B:$D,2,FALSE),"")</f>
        <v/>
      </c>
      <c r="G28" s="148" t="str">
        <f>IFERROR(VLOOKUP(E28,BD!$B:$D,2,FALSE),"")</f>
        <v/>
      </c>
      <c r="H28" s="165" t="str">
        <f>IFERROR(VLOOKUP(D28,BD!$B:$D,3,FALSE),"")</f>
        <v/>
      </c>
      <c r="I28" s="165" t="str">
        <f>IFERROR(VLOOKUP(E28,BD!$B:$D,3,FALSE),"")</f>
        <v/>
      </c>
      <c r="J28" s="149">
        <f>IF(COUNT(L28:T28)&gt;=5,SUM(LARGE(L28:T28,{1,2,3,4,5})),IF(COUNT(L28:T28)=4,SUM(LARGE(L28:T28,{1,2,3,4})),IF(COUNT(L28:T28)=3,SUM(LARGE(L28:T28,{1,2,3})),IF(COUNT(L28:T28)=2,SUM(LARGE(L28:T28,{1,2})),IF(COUNT(L28:T28)=1,SUM(LARGE(L28:T28,{1})),0)))))</f>
        <v>0</v>
      </c>
      <c r="K28" s="150">
        <f t="shared" si="1"/>
        <v>0</v>
      </c>
      <c r="L28" s="71"/>
      <c r="M28" s="71"/>
      <c r="N28" s="71"/>
      <c r="O28" s="71"/>
      <c r="P28" s="71"/>
      <c r="Q28" s="71"/>
      <c r="R28" s="71"/>
      <c r="S28" s="71"/>
      <c r="T28" s="163"/>
    </row>
    <row r="29" spans="2:20" ht="12" x14ac:dyDescent="0.2">
      <c r="B29" s="69"/>
      <c r="C29" s="171"/>
      <c r="D29" s="126"/>
      <c r="E29" s="70"/>
      <c r="F29" s="148" t="str">
        <f>IFERROR(VLOOKUP(D29,BD!$B:$D,2,FALSE),"")</f>
        <v/>
      </c>
      <c r="G29" s="148" t="str">
        <f>IFERROR(VLOOKUP(E29,BD!$B:$D,2,FALSE),"")</f>
        <v/>
      </c>
      <c r="H29" s="165" t="str">
        <f>IFERROR(VLOOKUP(D29,BD!$B:$D,3,FALSE),"")</f>
        <v/>
      </c>
      <c r="I29" s="165" t="str">
        <f>IFERROR(VLOOKUP(E29,BD!$B:$D,3,FALSE),"")</f>
        <v/>
      </c>
      <c r="J29" s="149">
        <f>IF(COUNT(L29:T29)&gt;=5,SUM(LARGE(L29:T29,{1,2,3,4,5})),IF(COUNT(L29:T29)=4,SUM(LARGE(L29:T29,{1,2,3,4})),IF(COUNT(L29:T29)=3,SUM(LARGE(L29:T29,{1,2,3})),IF(COUNT(L29:T29)=2,SUM(LARGE(L29:T29,{1,2})),IF(COUNT(L29:T29)=1,SUM(LARGE(L29:T29,{1})),0)))))</f>
        <v>0</v>
      </c>
      <c r="K29" s="150">
        <f t="shared" si="1"/>
        <v>0</v>
      </c>
      <c r="L29" s="71"/>
      <c r="M29" s="71"/>
      <c r="N29" s="71"/>
      <c r="O29" s="71"/>
      <c r="P29" s="71"/>
      <c r="Q29" s="71"/>
      <c r="R29" s="71"/>
      <c r="S29" s="71"/>
      <c r="T29" s="163"/>
    </row>
    <row r="30" spans="2:20" ht="12" x14ac:dyDescent="0.2">
      <c r="B30" s="69"/>
      <c r="C30" s="171"/>
      <c r="D30" s="126"/>
      <c r="E30" s="70"/>
      <c r="F30" s="148" t="str">
        <f>IFERROR(VLOOKUP(D30,BD!$B:$D,2,FALSE),"")</f>
        <v/>
      </c>
      <c r="G30" s="148" t="str">
        <f>IFERROR(VLOOKUP(E30,BD!$B:$D,2,FALSE),"")</f>
        <v/>
      </c>
      <c r="H30" s="165" t="str">
        <f>IFERROR(VLOOKUP(D30,BD!$B:$D,3,FALSE),"")</f>
        <v/>
      </c>
      <c r="I30" s="165" t="str">
        <f>IFERROR(VLOOKUP(E30,BD!$B:$D,3,FALSE),"")</f>
        <v/>
      </c>
      <c r="J30" s="149">
        <f>IF(COUNT(L30:T30)&gt;=5,SUM(LARGE(L30:T30,{1,2,3,4,5})),IF(COUNT(L30:T30)=4,SUM(LARGE(L30:T30,{1,2,3,4})),IF(COUNT(L30:T30)=3,SUM(LARGE(L30:T30,{1,2,3})),IF(COUNT(L30:T30)=2,SUM(LARGE(L30:T30,{1,2})),IF(COUNT(L30:T30)=1,SUM(LARGE(L30:T30,{1})),0)))))</f>
        <v>0</v>
      </c>
      <c r="K30" s="150">
        <f t="shared" si="1"/>
        <v>0</v>
      </c>
      <c r="L30" s="71"/>
      <c r="M30" s="71"/>
      <c r="N30" s="71"/>
      <c r="O30" s="71"/>
      <c r="P30" s="71"/>
      <c r="Q30" s="71"/>
      <c r="R30" s="71"/>
      <c r="S30" s="71"/>
      <c r="T30" s="163"/>
    </row>
    <row r="31" spans="2:20" ht="12" x14ac:dyDescent="0.2">
      <c r="B31" s="69"/>
      <c r="C31" s="171"/>
      <c r="D31" s="126"/>
      <c r="E31" s="70"/>
      <c r="F31" s="148" t="str">
        <f>IFERROR(VLOOKUP(D31,BD!$B:$D,2,FALSE),"")</f>
        <v/>
      </c>
      <c r="G31" s="148" t="str">
        <f>IFERROR(VLOOKUP(E31,BD!$B:$D,2,FALSE),"")</f>
        <v/>
      </c>
      <c r="H31" s="165" t="str">
        <f>IFERROR(VLOOKUP(D31,BD!$B:$D,3,FALSE),"")</f>
        <v/>
      </c>
      <c r="I31" s="165" t="str">
        <f>IFERROR(VLOOKUP(E31,BD!$B:$D,3,FALSE),"")</f>
        <v/>
      </c>
      <c r="J31" s="149">
        <f>IF(COUNT(L31:T31)&gt;=5,SUM(LARGE(L31:T31,{1,2,3,4,5})),IF(COUNT(L31:T31)=4,SUM(LARGE(L31:T31,{1,2,3,4})),IF(COUNT(L31:T31)=3,SUM(LARGE(L31:T31,{1,2,3})),IF(COUNT(L31:T31)=2,SUM(LARGE(L31:T31,{1,2})),IF(COUNT(L31:T31)=1,SUM(LARGE(L31:T31,{1})),0)))))</f>
        <v>0</v>
      </c>
      <c r="K31" s="150">
        <f t="shared" si="1"/>
        <v>0</v>
      </c>
      <c r="L31" s="71"/>
      <c r="M31" s="71"/>
      <c r="N31" s="71"/>
      <c r="O31" s="71"/>
      <c r="P31" s="71"/>
      <c r="Q31" s="71"/>
      <c r="R31" s="71"/>
      <c r="S31" s="71"/>
      <c r="T31" s="163"/>
    </row>
    <row r="32" spans="2:20" ht="12" x14ac:dyDescent="0.2">
      <c r="B32" s="69"/>
      <c r="C32" s="171"/>
      <c r="D32" s="126"/>
      <c r="E32" s="70"/>
      <c r="F32" s="148" t="str">
        <f>IFERROR(VLOOKUP(D32,BD!$B:$D,2,FALSE),"")</f>
        <v/>
      </c>
      <c r="G32" s="148" t="str">
        <f>IFERROR(VLOOKUP(E32,BD!$B:$D,2,FALSE),"")</f>
        <v/>
      </c>
      <c r="H32" s="165" t="str">
        <f>IFERROR(VLOOKUP(D32,BD!$B:$D,3,FALSE),"")</f>
        <v/>
      </c>
      <c r="I32" s="165" t="str">
        <f>IFERROR(VLOOKUP(E32,BD!$B:$D,3,FALSE),"")</f>
        <v/>
      </c>
      <c r="J32" s="149">
        <f>IF(COUNT(L32:T32)&gt;=5,SUM(LARGE(L32:T32,{1,2,3,4,5})),IF(COUNT(L32:T32)=4,SUM(LARGE(L32:T32,{1,2,3,4})),IF(COUNT(L32:T32)=3,SUM(LARGE(L32:T32,{1,2,3})),IF(COUNT(L32:T32)=2,SUM(LARGE(L32:T32,{1,2})),IF(COUNT(L32:T32)=1,SUM(LARGE(L32:T32,{1})),0)))))</f>
        <v>0</v>
      </c>
      <c r="K32" s="150">
        <f t="shared" si="1"/>
        <v>0</v>
      </c>
      <c r="L32" s="71"/>
      <c r="M32" s="71"/>
      <c r="N32" s="71"/>
      <c r="O32" s="71"/>
      <c r="P32" s="71"/>
      <c r="Q32" s="71"/>
      <c r="R32" s="71"/>
      <c r="S32" s="71"/>
      <c r="T32" s="163"/>
    </row>
    <row r="33" spans="2:20" ht="12" x14ac:dyDescent="0.2">
      <c r="B33" s="69"/>
      <c r="C33" s="171"/>
      <c r="D33" s="126"/>
      <c r="E33" s="70"/>
      <c r="F33" s="148" t="str">
        <f>IFERROR(VLOOKUP(D33,BD!$B:$D,2,FALSE),"")</f>
        <v/>
      </c>
      <c r="G33" s="148" t="str">
        <f>IFERROR(VLOOKUP(E33,BD!$B:$D,2,FALSE),"")</f>
        <v/>
      </c>
      <c r="H33" s="165" t="str">
        <f>IFERROR(VLOOKUP(D33,BD!$B:$D,3,FALSE),"")</f>
        <v/>
      </c>
      <c r="I33" s="165" t="str">
        <f>IFERROR(VLOOKUP(E33,BD!$B:$D,3,FALSE),"")</f>
        <v/>
      </c>
      <c r="J33" s="149">
        <f>IF(COUNT(L33:T33)&gt;=5,SUM(LARGE(L33:T33,{1,2,3,4,5})),IF(COUNT(L33:T33)=4,SUM(LARGE(L33:T33,{1,2,3,4})),IF(COUNT(L33:T33)=3,SUM(LARGE(L33:T33,{1,2,3})),IF(COUNT(L33:T33)=2,SUM(LARGE(L33:T33,{1,2})),IF(COUNT(L33:T33)=1,SUM(LARGE(L33:T33,{1})),0)))))</f>
        <v>0</v>
      </c>
      <c r="K33" s="150">
        <f t="shared" si="1"/>
        <v>0</v>
      </c>
      <c r="L33" s="71"/>
      <c r="M33" s="71"/>
      <c r="N33" s="71"/>
      <c r="O33" s="71"/>
      <c r="P33" s="71"/>
      <c r="Q33" s="71"/>
      <c r="R33" s="71"/>
      <c r="S33" s="71"/>
      <c r="T33" s="163"/>
    </row>
    <row r="34" spans="2:20" ht="12" x14ac:dyDescent="0.2">
      <c r="B34" s="69"/>
      <c r="C34" s="171"/>
      <c r="D34" s="126"/>
      <c r="E34" s="70"/>
      <c r="F34" s="148" t="str">
        <f>IFERROR(VLOOKUP(D34,BD!$B:$D,2,FALSE),"")</f>
        <v/>
      </c>
      <c r="G34" s="148" t="str">
        <f>IFERROR(VLOOKUP(E34,BD!$B:$D,2,FALSE),"")</f>
        <v/>
      </c>
      <c r="H34" s="165" t="str">
        <f>IFERROR(VLOOKUP(D34,BD!$B:$D,3,FALSE),"")</f>
        <v/>
      </c>
      <c r="I34" s="165" t="str">
        <f>IFERROR(VLOOKUP(E34,BD!$B:$D,3,FALSE),"")</f>
        <v/>
      </c>
      <c r="J34" s="149">
        <f>IF(COUNT(L34:T34)&gt;=5,SUM(LARGE(L34:T34,{1,2,3,4,5})),IF(COUNT(L34:T34)=4,SUM(LARGE(L34:T34,{1,2,3,4})),IF(COUNT(L34:T34)=3,SUM(LARGE(L34:T34,{1,2,3})),IF(COUNT(L34:T34)=2,SUM(LARGE(L34:T34,{1,2})),IF(COUNT(L34:T34)=1,SUM(LARGE(L34:T34,{1})),0)))))</f>
        <v>0</v>
      </c>
      <c r="K34" s="150">
        <f t="shared" si="1"/>
        <v>0</v>
      </c>
      <c r="L34" s="71"/>
      <c r="M34" s="71"/>
      <c r="N34" s="71"/>
      <c r="O34" s="71"/>
      <c r="P34" s="71"/>
      <c r="Q34" s="71"/>
      <c r="R34" s="71"/>
      <c r="S34" s="71"/>
      <c r="T34" s="163"/>
    </row>
    <row r="35" spans="2:20" ht="12" x14ac:dyDescent="0.2">
      <c r="B35" s="69"/>
      <c r="C35" s="171"/>
      <c r="D35" s="126"/>
      <c r="E35" s="70"/>
      <c r="F35" s="148" t="str">
        <f>IFERROR(VLOOKUP(D35,BD!$B:$D,2,FALSE),"")</f>
        <v/>
      </c>
      <c r="G35" s="148" t="str">
        <f>IFERROR(VLOOKUP(E35,BD!$B:$D,2,FALSE),"")</f>
        <v/>
      </c>
      <c r="H35" s="165" t="str">
        <f>IFERROR(VLOOKUP(D35,BD!$B:$D,3,FALSE),"")</f>
        <v/>
      </c>
      <c r="I35" s="165" t="str">
        <f>IFERROR(VLOOKUP(E35,BD!$B:$D,3,FALSE),"")</f>
        <v/>
      </c>
      <c r="J35" s="149">
        <f>IF(COUNT(L35:T35)&gt;=5,SUM(LARGE(L35:T35,{1,2,3,4,5})),IF(COUNT(L35:T35)=4,SUM(LARGE(L35:T35,{1,2,3,4})),IF(COUNT(L35:T35)=3,SUM(LARGE(L35:T35,{1,2,3})),IF(COUNT(L35:T35)=2,SUM(LARGE(L35:T35,{1,2})),IF(COUNT(L35:T35)=1,SUM(LARGE(L35:T35,{1})),0)))))</f>
        <v>0</v>
      </c>
      <c r="K35" s="150">
        <f t="shared" si="1"/>
        <v>0</v>
      </c>
      <c r="L35" s="71"/>
      <c r="M35" s="71"/>
      <c r="N35" s="71"/>
      <c r="O35" s="71"/>
      <c r="P35" s="71"/>
      <c r="Q35" s="71"/>
      <c r="R35" s="71"/>
      <c r="S35" s="71"/>
      <c r="T35" s="163"/>
    </row>
    <row r="36" spans="2:20" ht="12" x14ac:dyDescent="0.2">
      <c r="B36" s="69"/>
      <c r="C36" s="171"/>
      <c r="D36" s="126"/>
      <c r="E36" s="70"/>
      <c r="F36" s="148" t="str">
        <f>IFERROR(VLOOKUP(D36,BD!$B:$D,2,FALSE),"")</f>
        <v/>
      </c>
      <c r="G36" s="148" t="str">
        <f>IFERROR(VLOOKUP(E36,BD!$B:$D,2,FALSE),"")</f>
        <v/>
      </c>
      <c r="H36" s="165" t="str">
        <f>IFERROR(VLOOKUP(D36,BD!$B:$D,3,FALSE),"")</f>
        <v/>
      </c>
      <c r="I36" s="165" t="str">
        <f>IFERROR(VLOOKUP(E36,BD!$B:$D,3,FALSE),"")</f>
        <v/>
      </c>
      <c r="J36" s="149">
        <f>IF(COUNT(L36:T36)&gt;=5,SUM(LARGE(L36:T36,{1,2,3,4,5})),IF(COUNT(L36:T36)=4,SUM(LARGE(L36:T36,{1,2,3,4})),IF(COUNT(L36:T36)=3,SUM(LARGE(L36:T36,{1,2,3})),IF(COUNT(L36:T36)=2,SUM(LARGE(L36:T36,{1,2})),IF(COUNT(L36:T36)=1,SUM(LARGE(L36:T36,{1})),0)))))</f>
        <v>0</v>
      </c>
      <c r="K36" s="150">
        <f t="shared" si="1"/>
        <v>0</v>
      </c>
      <c r="L36" s="71"/>
      <c r="M36" s="71"/>
      <c r="N36" s="71"/>
      <c r="O36" s="71"/>
      <c r="P36" s="71"/>
      <c r="Q36" s="71"/>
      <c r="R36" s="71"/>
      <c r="S36" s="71"/>
      <c r="T36" s="163"/>
    </row>
    <row r="37" spans="2:20" ht="12" x14ac:dyDescent="0.2">
      <c r="B37" s="69"/>
      <c r="C37" s="171"/>
      <c r="D37" s="126"/>
      <c r="E37" s="70"/>
      <c r="F37" s="148" t="str">
        <f>IFERROR(VLOOKUP(D37,BD!$B:$D,2,FALSE),"")</f>
        <v/>
      </c>
      <c r="G37" s="148" t="str">
        <f>IFERROR(VLOOKUP(E37,BD!$B:$D,2,FALSE),"")</f>
        <v/>
      </c>
      <c r="H37" s="165" t="str">
        <f>IFERROR(VLOOKUP(D37,BD!$B:$D,3,FALSE),"")</f>
        <v/>
      </c>
      <c r="I37" s="165" t="str">
        <f>IFERROR(VLOOKUP(E37,BD!$B:$D,3,FALSE),"")</f>
        <v/>
      </c>
      <c r="J37" s="149">
        <f>IF(COUNT(L37:T37)&gt;=5,SUM(LARGE(L37:T37,{1,2,3,4,5})),IF(COUNT(L37:T37)=4,SUM(LARGE(L37:T37,{1,2,3,4})),IF(COUNT(L37:T37)=3,SUM(LARGE(L37:T37,{1,2,3})),IF(COUNT(L37:T37)=2,SUM(LARGE(L37:T37,{1,2})),IF(COUNT(L37:T37)=1,SUM(LARGE(L37:T37,{1})),0)))))</f>
        <v>0</v>
      </c>
      <c r="K37" s="150">
        <f t="shared" si="1"/>
        <v>0</v>
      </c>
      <c r="L37" s="71"/>
      <c r="M37" s="71"/>
      <c r="N37" s="71"/>
      <c r="O37" s="71"/>
      <c r="P37" s="71"/>
      <c r="Q37" s="71"/>
      <c r="R37" s="71"/>
      <c r="S37" s="71"/>
      <c r="T37" s="163"/>
    </row>
    <row r="38" spans="2:20" ht="12" x14ac:dyDescent="0.2">
      <c r="B38" s="69"/>
      <c r="C38" s="171"/>
      <c r="D38" s="126"/>
      <c r="E38" s="70"/>
      <c r="F38" s="148" t="str">
        <f>IFERROR(VLOOKUP(D38,BD!$B:$D,2,FALSE),"")</f>
        <v/>
      </c>
      <c r="G38" s="148" t="str">
        <f>IFERROR(VLOOKUP(E38,BD!$B:$D,2,FALSE),"")</f>
        <v/>
      </c>
      <c r="H38" s="165" t="str">
        <f>IFERROR(VLOOKUP(D38,BD!$B:$D,3,FALSE),"")</f>
        <v/>
      </c>
      <c r="I38" s="165" t="str">
        <f>IFERROR(VLOOKUP(E38,BD!$B:$D,3,FALSE),"")</f>
        <v/>
      </c>
      <c r="J38" s="149">
        <f>IF(COUNT(L38:T38)&gt;=5,SUM(LARGE(L38:T38,{1,2,3,4,5})),IF(COUNT(L38:T38)=4,SUM(LARGE(L38:T38,{1,2,3,4})),IF(COUNT(L38:T38)=3,SUM(LARGE(L38:T38,{1,2,3})),IF(COUNT(L38:T38)=2,SUM(LARGE(L38:T38,{1,2})),IF(COUNT(L38:T38)=1,SUM(LARGE(L38:T38,{1})),0)))))</f>
        <v>0</v>
      </c>
      <c r="K38" s="150">
        <f t="shared" si="1"/>
        <v>0</v>
      </c>
      <c r="L38" s="71"/>
      <c r="M38" s="71"/>
      <c r="N38" s="71"/>
      <c r="O38" s="71"/>
      <c r="P38" s="71"/>
      <c r="Q38" s="71"/>
      <c r="R38" s="71"/>
      <c r="S38" s="71"/>
      <c r="T38" s="163"/>
    </row>
    <row r="39" spans="2:20" ht="12" x14ac:dyDescent="0.2">
      <c r="B39" s="69"/>
      <c r="C39" s="171"/>
      <c r="D39" s="126"/>
      <c r="E39" s="70"/>
      <c r="F39" s="148" t="str">
        <f>IFERROR(VLOOKUP(D39,BD!$B:$D,2,FALSE),"")</f>
        <v/>
      </c>
      <c r="G39" s="148" t="str">
        <f>IFERROR(VLOOKUP(E39,BD!$B:$D,2,FALSE),"")</f>
        <v/>
      </c>
      <c r="H39" s="165" t="str">
        <f>IFERROR(VLOOKUP(D39,BD!$B:$D,3,FALSE),"")</f>
        <v/>
      </c>
      <c r="I39" s="165" t="str">
        <f>IFERROR(VLOOKUP(E39,BD!$B:$D,3,FALSE),"")</f>
        <v/>
      </c>
      <c r="J39" s="149">
        <f>IF(COUNT(L39:T39)&gt;=5,SUM(LARGE(L39:T39,{1,2,3,4,5})),IF(COUNT(L39:T39)=4,SUM(LARGE(L39:T39,{1,2,3,4})),IF(COUNT(L39:T39)=3,SUM(LARGE(L39:T39,{1,2,3})),IF(COUNT(L39:T39)=2,SUM(LARGE(L39:T39,{1,2})),IF(COUNT(L39:T39)=1,SUM(LARGE(L39:T39,{1})),0)))))</f>
        <v>0</v>
      </c>
      <c r="K39" s="150">
        <f t="shared" si="1"/>
        <v>0</v>
      </c>
      <c r="L39" s="71"/>
      <c r="M39" s="71"/>
      <c r="N39" s="71"/>
      <c r="O39" s="71"/>
      <c r="P39" s="71"/>
      <c r="Q39" s="71"/>
      <c r="R39" s="71"/>
      <c r="S39" s="71"/>
      <c r="T39" s="163"/>
    </row>
    <row r="40" spans="2:20" ht="12" x14ac:dyDescent="0.2">
      <c r="B40" s="69"/>
      <c r="C40" s="171"/>
      <c r="D40" s="126"/>
      <c r="E40" s="70"/>
      <c r="F40" s="148" t="str">
        <f>IFERROR(VLOOKUP(D40,BD!$B:$D,2,FALSE),"")</f>
        <v/>
      </c>
      <c r="G40" s="148" t="str">
        <f>IFERROR(VLOOKUP(E40,BD!$B:$D,2,FALSE),"")</f>
        <v/>
      </c>
      <c r="H40" s="165" t="str">
        <f>IFERROR(VLOOKUP(D40,BD!$B:$D,3,FALSE),"")</f>
        <v/>
      </c>
      <c r="I40" s="165" t="str">
        <f>IFERROR(VLOOKUP(E40,BD!$B:$D,3,FALSE),"")</f>
        <v/>
      </c>
      <c r="J40" s="149">
        <f>IF(COUNT(L40:T40)&gt;=5,SUM(LARGE(L40:T40,{1,2,3,4,5})),IF(COUNT(L40:T40)=4,SUM(LARGE(L40:T40,{1,2,3,4})),IF(COUNT(L40:T40)=3,SUM(LARGE(L40:T40,{1,2,3})),IF(COUNT(L40:T40)=2,SUM(LARGE(L40:T40,{1,2})),IF(COUNT(L40:T40)=1,SUM(LARGE(L40:T40,{1})),0)))))</f>
        <v>0</v>
      </c>
      <c r="K40" s="150">
        <f t="shared" si="1"/>
        <v>0</v>
      </c>
      <c r="L40" s="71"/>
      <c r="M40" s="71"/>
      <c r="N40" s="71"/>
      <c r="O40" s="71"/>
      <c r="P40" s="71"/>
      <c r="Q40" s="71"/>
      <c r="R40" s="71"/>
      <c r="S40" s="71"/>
      <c r="T40" s="163"/>
    </row>
    <row r="41" spans="2:20" ht="12" x14ac:dyDescent="0.2">
      <c r="B41" s="69"/>
      <c r="C41" s="171"/>
      <c r="D41" s="126"/>
      <c r="E41" s="70"/>
      <c r="F41" s="148" t="str">
        <f>IFERROR(VLOOKUP(D41,BD!$B:$D,2,FALSE),"")</f>
        <v/>
      </c>
      <c r="G41" s="148" t="str">
        <f>IFERROR(VLOOKUP(E41,BD!$B:$D,2,FALSE),"")</f>
        <v/>
      </c>
      <c r="H41" s="165" t="str">
        <f>IFERROR(VLOOKUP(D41,BD!$B:$D,3,FALSE),"")</f>
        <v/>
      </c>
      <c r="I41" s="165" t="str">
        <f>IFERROR(VLOOKUP(E41,BD!$B:$D,3,FALSE),"")</f>
        <v/>
      </c>
      <c r="J41" s="149">
        <f>IF(COUNT(L41:T41)&gt;=5,SUM(LARGE(L41:T41,{1,2,3,4,5})),IF(COUNT(L41:T41)=4,SUM(LARGE(L41:T41,{1,2,3,4})),IF(COUNT(L41:T41)=3,SUM(LARGE(L41:T41,{1,2,3})),IF(COUNT(L41:T41)=2,SUM(LARGE(L41:T41,{1,2})),IF(COUNT(L41:T41)=1,SUM(LARGE(L41:T41,{1})),0)))))</f>
        <v>0</v>
      </c>
      <c r="K41" s="150">
        <f t="shared" si="1"/>
        <v>0</v>
      </c>
      <c r="L41" s="71"/>
      <c r="M41" s="71"/>
      <c r="N41" s="71"/>
      <c r="O41" s="71"/>
      <c r="P41" s="71"/>
      <c r="Q41" s="71"/>
      <c r="R41" s="71"/>
      <c r="S41" s="71"/>
      <c r="T41" s="163"/>
    </row>
    <row r="42" spans="2:20" ht="12" x14ac:dyDescent="0.2">
      <c r="B42" s="69"/>
      <c r="C42" s="171"/>
      <c r="D42" s="126"/>
      <c r="E42" s="70"/>
      <c r="F42" s="148" t="str">
        <f>IFERROR(VLOOKUP(D42,BD!$B:$D,2,FALSE),"")</f>
        <v/>
      </c>
      <c r="G42" s="148" t="str">
        <f>IFERROR(VLOOKUP(E42,BD!$B:$D,2,FALSE),"")</f>
        <v/>
      </c>
      <c r="H42" s="165" t="str">
        <f>IFERROR(VLOOKUP(D42,BD!$B:$D,3,FALSE),"")</f>
        <v/>
      </c>
      <c r="I42" s="165" t="str">
        <f>IFERROR(VLOOKUP(E42,BD!$B:$D,3,FALSE),"")</f>
        <v/>
      </c>
      <c r="J42" s="149">
        <f>IF(COUNT(L42:T42)&gt;=5,SUM(LARGE(L42:T42,{1,2,3,4,5})),IF(COUNT(L42:T42)=4,SUM(LARGE(L42:T42,{1,2,3,4})),IF(COUNT(L42:T42)=3,SUM(LARGE(L42:T42,{1,2,3})),IF(COUNT(L42:T42)=2,SUM(LARGE(L42:T42,{1,2})),IF(COUNT(L42:T42)=1,SUM(LARGE(L42:T42,{1})),0)))))</f>
        <v>0</v>
      </c>
      <c r="K42" s="150">
        <f t="shared" ref="K42:K69" si="2">COUNT(L42:T42)-COUNTIF(L42:T42,"=0")</f>
        <v>0</v>
      </c>
      <c r="L42" s="71"/>
      <c r="M42" s="71"/>
      <c r="N42" s="71"/>
      <c r="O42" s="71"/>
      <c r="P42" s="71"/>
      <c r="Q42" s="71"/>
      <c r="R42" s="71"/>
      <c r="S42" s="71"/>
      <c r="T42" s="163"/>
    </row>
    <row r="43" spans="2:20" ht="12" x14ac:dyDescent="0.2">
      <c r="B43" s="69"/>
      <c r="C43" s="171"/>
      <c r="D43" s="126"/>
      <c r="E43" s="70"/>
      <c r="F43" s="148" t="str">
        <f>IFERROR(VLOOKUP(D43,BD!$B:$D,2,FALSE),"")</f>
        <v/>
      </c>
      <c r="G43" s="148" t="str">
        <f>IFERROR(VLOOKUP(E43,BD!$B:$D,2,FALSE),"")</f>
        <v/>
      </c>
      <c r="H43" s="165" t="str">
        <f>IFERROR(VLOOKUP(D43,BD!$B:$D,3,FALSE),"")</f>
        <v/>
      </c>
      <c r="I43" s="165" t="str">
        <f>IFERROR(VLOOKUP(E43,BD!$B:$D,3,FALSE),"")</f>
        <v/>
      </c>
      <c r="J43" s="149">
        <f>IF(COUNT(L43:T43)&gt;=5,SUM(LARGE(L43:T43,{1,2,3,4,5})),IF(COUNT(L43:T43)=4,SUM(LARGE(L43:T43,{1,2,3,4})),IF(COUNT(L43:T43)=3,SUM(LARGE(L43:T43,{1,2,3})),IF(COUNT(L43:T43)=2,SUM(LARGE(L43:T43,{1,2})),IF(COUNT(L43:T43)=1,SUM(LARGE(L43:T43,{1})),0)))))</f>
        <v>0</v>
      </c>
      <c r="K43" s="150">
        <f t="shared" si="2"/>
        <v>0</v>
      </c>
      <c r="L43" s="71"/>
      <c r="M43" s="71"/>
      <c r="N43" s="71"/>
      <c r="O43" s="71"/>
      <c r="P43" s="71"/>
      <c r="Q43" s="71"/>
      <c r="R43" s="71"/>
      <c r="S43" s="71"/>
      <c r="T43" s="163"/>
    </row>
    <row r="44" spans="2:20" ht="12" x14ac:dyDescent="0.2">
      <c r="B44" s="69"/>
      <c r="C44" s="171"/>
      <c r="D44" s="126"/>
      <c r="E44" s="70"/>
      <c r="F44" s="148" t="str">
        <f>IFERROR(VLOOKUP(D44,BD!$B:$D,2,FALSE),"")</f>
        <v/>
      </c>
      <c r="G44" s="148" t="str">
        <f>IFERROR(VLOOKUP(E44,BD!$B:$D,2,FALSE),"")</f>
        <v/>
      </c>
      <c r="H44" s="165" t="str">
        <f>IFERROR(VLOOKUP(D44,BD!$B:$D,3,FALSE),"")</f>
        <v/>
      </c>
      <c r="I44" s="165" t="str">
        <f>IFERROR(VLOOKUP(E44,BD!$B:$D,3,FALSE),"")</f>
        <v/>
      </c>
      <c r="J44" s="149">
        <f>IF(COUNT(L44:T44)&gt;=5,SUM(LARGE(L44:T44,{1,2,3,4,5})),IF(COUNT(L44:T44)=4,SUM(LARGE(L44:T44,{1,2,3,4})),IF(COUNT(L44:T44)=3,SUM(LARGE(L44:T44,{1,2,3})),IF(COUNT(L44:T44)=2,SUM(LARGE(L44:T44,{1,2})),IF(COUNT(L44:T44)=1,SUM(LARGE(L44:T44,{1})),0)))))</f>
        <v>0</v>
      </c>
      <c r="K44" s="150">
        <f t="shared" si="2"/>
        <v>0</v>
      </c>
      <c r="L44" s="71"/>
      <c r="M44" s="71"/>
      <c r="N44" s="71"/>
      <c r="O44" s="71"/>
      <c r="P44" s="71"/>
      <c r="Q44" s="71"/>
      <c r="R44" s="71"/>
      <c r="S44" s="71"/>
      <c r="T44" s="163"/>
    </row>
    <row r="45" spans="2:20" ht="12" x14ac:dyDescent="0.2">
      <c r="B45" s="69"/>
      <c r="C45" s="171"/>
      <c r="D45" s="126"/>
      <c r="E45" s="70"/>
      <c r="F45" s="148" t="str">
        <f>IFERROR(VLOOKUP(D45,BD!$B:$D,2,FALSE),"")</f>
        <v/>
      </c>
      <c r="G45" s="148" t="str">
        <f>IFERROR(VLOOKUP(E45,BD!$B:$D,2,FALSE),"")</f>
        <v/>
      </c>
      <c r="H45" s="165" t="str">
        <f>IFERROR(VLOOKUP(D45,BD!$B:$D,3,FALSE),"")</f>
        <v/>
      </c>
      <c r="I45" s="165" t="str">
        <f>IFERROR(VLOOKUP(E45,BD!$B:$D,3,FALSE),"")</f>
        <v/>
      </c>
      <c r="J45" s="149">
        <f>IF(COUNT(L45:T45)&gt;=5,SUM(LARGE(L45:T45,{1,2,3,4,5})),IF(COUNT(L45:T45)=4,SUM(LARGE(L45:T45,{1,2,3,4})),IF(COUNT(L45:T45)=3,SUM(LARGE(L45:T45,{1,2,3})),IF(COUNT(L45:T45)=2,SUM(LARGE(L45:T45,{1,2})),IF(COUNT(L45:T45)=1,SUM(LARGE(L45:T45,{1})),0)))))</f>
        <v>0</v>
      </c>
      <c r="K45" s="150">
        <f t="shared" si="2"/>
        <v>0</v>
      </c>
      <c r="L45" s="71"/>
      <c r="M45" s="71"/>
      <c r="N45" s="71"/>
      <c r="O45" s="71"/>
      <c r="P45" s="71"/>
      <c r="Q45" s="71"/>
      <c r="R45" s="71"/>
      <c r="S45" s="71"/>
      <c r="T45" s="163"/>
    </row>
    <row r="46" spans="2:20" ht="12" x14ac:dyDescent="0.2">
      <c r="B46" s="69"/>
      <c r="C46" s="171"/>
      <c r="D46" s="126"/>
      <c r="E46" s="70"/>
      <c r="F46" s="148" t="str">
        <f>IFERROR(VLOOKUP(D46,BD!$B:$D,2,FALSE),"")</f>
        <v/>
      </c>
      <c r="G46" s="148" t="str">
        <f>IFERROR(VLOOKUP(E46,BD!$B:$D,2,FALSE),"")</f>
        <v/>
      </c>
      <c r="H46" s="165" t="str">
        <f>IFERROR(VLOOKUP(D46,BD!$B:$D,3,FALSE),"")</f>
        <v/>
      </c>
      <c r="I46" s="165" t="str">
        <f>IFERROR(VLOOKUP(E46,BD!$B:$D,3,FALSE),"")</f>
        <v/>
      </c>
      <c r="J46" s="149">
        <f>IF(COUNT(L46:T46)&gt;=5,SUM(LARGE(L46:T46,{1,2,3,4,5})),IF(COUNT(L46:T46)=4,SUM(LARGE(L46:T46,{1,2,3,4})),IF(COUNT(L46:T46)=3,SUM(LARGE(L46:T46,{1,2,3})),IF(COUNT(L46:T46)=2,SUM(LARGE(L46:T46,{1,2})),IF(COUNT(L46:T46)=1,SUM(LARGE(L46:T46,{1})),0)))))</f>
        <v>0</v>
      </c>
      <c r="K46" s="150">
        <f t="shared" si="2"/>
        <v>0</v>
      </c>
      <c r="L46" s="71"/>
      <c r="M46" s="71"/>
      <c r="N46" s="71"/>
      <c r="O46" s="71"/>
      <c r="P46" s="71"/>
      <c r="Q46" s="71"/>
      <c r="R46" s="71"/>
      <c r="S46" s="71"/>
      <c r="T46" s="163"/>
    </row>
    <row r="47" spans="2:20" ht="12" x14ac:dyDescent="0.2">
      <c r="B47" s="69"/>
      <c r="C47" s="171"/>
      <c r="D47" s="126"/>
      <c r="E47" s="70"/>
      <c r="F47" s="148" t="str">
        <f>IFERROR(VLOOKUP(D47,BD!$B:$D,2,FALSE),"")</f>
        <v/>
      </c>
      <c r="G47" s="148" t="str">
        <f>IFERROR(VLOOKUP(E47,BD!$B:$D,2,FALSE),"")</f>
        <v/>
      </c>
      <c r="H47" s="165" t="str">
        <f>IFERROR(VLOOKUP(D47,BD!$B:$D,3,FALSE),"")</f>
        <v/>
      </c>
      <c r="I47" s="165" t="str">
        <f>IFERROR(VLOOKUP(E47,BD!$B:$D,3,FALSE),"")</f>
        <v/>
      </c>
      <c r="J47" s="149">
        <f>IF(COUNT(L47:T47)&gt;=5,SUM(LARGE(L47:T47,{1,2,3,4,5})),IF(COUNT(L47:T47)=4,SUM(LARGE(L47:T47,{1,2,3,4})),IF(COUNT(L47:T47)=3,SUM(LARGE(L47:T47,{1,2,3})),IF(COUNT(L47:T47)=2,SUM(LARGE(L47:T47,{1,2})),IF(COUNT(L47:T47)=1,SUM(LARGE(L47:T47,{1})),0)))))</f>
        <v>0</v>
      </c>
      <c r="K47" s="150">
        <f t="shared" si="2"/>
        <v>0</v>
      </c>
      <c r="L47" s="71"/>
      <c r="M47" s="71"/>
      <c r="N47" s="71"/>
      <c r="O47" s="71"/>
      <c r="P47" s="71"/>
      <c r="Q47" s="71"/>
      <c r="R47" s="71"/>
      <c r="S47" s="71"/>
      <c r="T47" s="163"/>
    </row>
    <row r="48" spans="2:20" ht="12" x14ac:dyDescent="0.2">
      <c r="B48" s="69"/>
      <c r="C48" s="171"/>
      <c r="D48" s="126"/>
      <c r="E48" s="70"/>
      <c r="F48" s="148" t="str">
        <f>IFERROR(VLOOKUP(D48,BD!$B:$D,2,FALSE),"")</f>
        <v/>
      </c>
      <c r="G48" s="148" t="str">
        <f>IFERROR(VLOOKUP(E48,BD!$B:$D,2,FALSE),"")</f>
        <v/>
      </c>
      <c r="H48" s="165" t="str">
        <f>IFERROR(VLOOKUP(D48,BD!$B:$D,3,FALSE),"")</f>
        <v/>
      </c>
      <c r="I48" s="165" t="str">
        <f>IFERROR(VLOOKUP(E48,BD!$B:$D,3,FALSE),"")</f>
        <v/>
      </c>
      <c r="J48" s="149">
        <f>IF(COUNT(L48:T48)&gt;=5,SUM(LARGE(L48:T48,{1,2,3,4,5})),IF(COUNT(L48:T48)=4,SUM(LARGE(L48:T48,{1,2,3,4})),IF(COUNT(L48:T48)=3,SUM(LARGE(L48:T48,{1,2,3})),IF(COUNT(L48:T48)=2,SUM(LARGE(L48:T48,{1,2})),IF(COUNT(L48:T48)=1,SUM(LARGE(L48:T48,{1})),0)))))</f>
        <v>0</v>
      </c>
      <c r="K48" s="150">
        <f t="shared" si="2"/>
        <v>0</v>
      </c>
      <c r="L48" s="71"/>
      <c r="M48" s="71"/>
      <c r="N48" s="71"/>
      <c r="O48" s="71"/>
      <c r="P48" s="71"/>
      <c r="Q48" s="71"/>
      <c r="R48" s="71"/>
      <c r="S48" s="71"/>
      <c r="T48" s="163"/>
    </row>
    <row r="49" spans="2:20" ht="12" x14ac:dyDescent="0.2">
      <c r="B49" s="69"/>
      <c r="C49" s="171"/>
      <c r="D49" s="126"/>
      <c r="E49" s="70"/>
      <c r="F49" s="148" t="str">
        <f>IFERROR(VLOOKUP(D49,BD!$B:$D,2,FALSE),"")</f>
        <v/>
      </c>
      <c r="G49" s="148" t="str">
        <f>IFERROR(VLOOKUP(E49,BD!$B:$D,2,FALSE),"")</f>
        <v/>
      </c>
      <c r="H49" s="165" t="str">
        <f>IFERROR(VLOOKUP(D49,BD!$B:$D,3,FALSE),"")</f>
        <v/>
      </c>
      <c r="I49" s="165" t="str">
        <f>IFERROR(VLOOKUP(E49,BD!$B:$D,3,FALSE),"")</f>
        <v/>
      </c>
      <c r="J49" s="149">
        <f>IF(COUNT(L49:T49)&gt;=5,SUM(LARGE(L49:T49,{1,2,3,4,5})),IF(COUNT(L49:T49)=4,SUM(LARGE(L49:T49,{1,2,3,4})),IF(COUNT(L49:T49)=3,SUM(LARGE(L49:T49,{1,2,3})),IF(COUNT(L49:T49)=2,SUM(LARGE(L49:T49,{1,2})),IF(COUNT(L49:T49)=1,SUM(LARGE(L49:T49,{1})),0)))))</f>
        <v>0</v>
      </c>
      <c r="K49" s="150">
        <f t="shared" si="2"/>
        <v>0</v>
      </c>
      <c r="L49" s="71"/>
      <c r="M49" s="71"/>
      <c r="N49" s="71"/>
      <c r="O49" s="71"/>
      <c r="P49" s="71"/>
      <c r="Q49" s="71"/>
      <c r="R49" s="71"/>
      <c r="S49" s="71"/>
      <c r="T49" s="163"/>
    </row>
    <row r="50" spans="2:20" ht="12" x14ac:dyDescent="0.2">
      <c r="B50" s="69"/>
      <c r="C50" s="171"/>
      <c r="D50" s="126"/>
      <c r="E50" s="70"/>
      <c r="F50" s="148" t="str">
        <f>IFERROR(VLOOKUP(D50,BD!$B:$D,2,FALSE),"")</f>
        <v/>
      </c>
      <c r="G50" s="148" t="str">
        <f>IFERROR(VLOOKUP(E50,BD!$B:$D,2,FALSE),"")</f>
        <v/>
      </c>
      <c r="H50" s="165" t="str">
        <f>IFERROR(VLOOKUP(D50,BD!$B:$D,3,FALSE),"")</f>
        <v/>
      </c>
      <c r="I50" s="165" t="str">
        <f>IFERROR(VLOOKUP(E50,BD!$B:$D,3,FALSE),"")</f>
        <v/>
      </c>
      <c r="J50" s="149">
        <f>IF(COUNT(L50:T50)&gt;=5,SUM(LARGE(L50:T50,{1,2,3,4,5})),IF(COUNT(L50:T50)=4,SUM(LARGE(L50:T50,{1,2,3,4})),IF(COUNT(L50:T50)=3,SUM(LARGE(L50:T50,{1,2,3})),IF(COUNT(L50:T50)=2,SUM(LARGE(L50:T50,{1,2})),IF(COUNT(L50:T50)=1,SUM(LARGE(L50:T50,{1})),0)))))</f>
        <v>0</v>
      </c>
      <c r="K50" s="150">
        <f t="shared" si="2"/>
        <v>0</v>
      </c>
      <c r="L50" s="71"/>
      <c r="M50" s="71"/>
      <c r="N50" s="71"/>
      <c r="O50" s="71"/>
      <c r="P50" s="71"/>
      <c r="Q50" s="71"/>
      <c r="R50" s="71"/>
      <c r="S50" s="71"/>
      <c r="T50" s="163"/>
    </row>
    <row r="51" spans="2:20" ht="12" x14ac:dyDescent="0.2">
      <c r="B51" s="69"/>
      <c r="C51" s="171"/>
      <c r="D51" s="126"/>
      <c r="E51" s="70"/>
      <c r="F51" s="148" t="str">
        <f>IFERROR(VLOOKUP(D51,BD!$B:$D,2,FALSE),"")</f>
        <v/>
      </c>
      <c r="G51" s="148" t="str">
        <f>IFERROR(VLOOKUP(E51,BD!$B:$D,2,FALSE),"")</f>
        <v/>
      </c>
      <c r="H51" s="165" t="str">
        <f>IFERROR(VLOOKUP(D51,BD!$B:$D,3,FALSE),"")</f>
        <v/>
      </c>
      <c r="I51" s="165" t="str">
        <f>IFERROR(VLOOKUP(E51,BD!$B:$D,3,FALSE),"")</f>
        <v/>
      </c>
      <c r="J51" s="149">
        <f>IF(COUNT(L51:T51)&gt;=5,SUM(LARGE(L51:T51,{1,2,3,4,5})),IF(COUNT(L51:T51)=4,SUM(LARGE(L51:T51,{1,2,3,4})),IF(COUNT(L51:T51)=3,SUM(LARGE(L51:T51,{1,2,3})),IF(COUNT(L51:T51)=2,SUM(LARGE(L51:T51,{1,2})),IF(COUNT(L51:T51)=1,SUM(LARGE(L51:T51,{1})),0)))))</f>
        <v>0</v>
      </c>
      <c r="K51" s="150">
        <f t="shared" si="2"/>
        <v>0</v>
      </c>
      <c r="L51" s="71"/>
      <c r="M51" s="71"/>
      <c r="N51" s="71"/>
      <c r="O51" s="71"/>
      <c r="P51" s="71"/>
      <c r="Q51" s="71"/>
      <c r="R51" s="71"/>
      <c r="S51" s="71"/>
      <c r="T51" s="163"/>
    </row>
    <row r="52" spans="2:20" ht="12" x14ac:dyDescent="0.2">
      <c r="B52" s="69"/>
      <c r="C52" s="171"/>
      <c r="D52" s="126"/>
      <c r="E52" s="70"/>
      <c r="F52" s="148" t="str">
        <f>IFERROR(VLOOKUP(D52,BD!$B:$D,2,FALSE),"")</f>
        <v/>
      </c>
      <c r="G52" s="148" t="str">
        <f>IFERROR(VLOOKUP(E52,BD!$B:$D,2,FALSE),"")</f>
        <v/>
      </c>
      <c r="H52" s="165" t="str">
        <f>IFERROR(VLOOKUP(D52,BD!$B:$D,3,FALSE),"")</f>
        <v/>
      </c>
      <c r="I52" s="165" t="str">
        <f>IFERROR(VLOOKUP(E52,BD!$B:$D,3,FALSE),"")</f>
        <v/>
      </c>
      <c r="J52" s="149">
        <f>IF(COUNT(L52:T52)&gt;=5,SUM(LARGE(L52:T52,{1,2,3,4,5})),IF(COUNT(L52:T52)=4,SUM(LARGE(L52:T52,{1,2,3,4})),IF(COUNT(L52:T52)=3,SUM(LARGE(L52:T52,{1,2,3})),IF(COUNT(L52:T52)=2,SUM(LARGE(L52:T52,{1,2})),IF(COUNT(L52:T52)=1,SUM(LARGE(L52:T52,{1})),0)))))</f>
        <v>0</v>
      </c>
      <c r="K52" s="150">
        <f t="shared" si="2"/>
        <v>0</v>
      </c>
      <c r="L52" s="71"/>
      <c r="M52" s="71"/>
      <c r="N52" s="71"/>
      <c r="O52" s="71"/>
      <c r="P52" s="71"/>
      <c r="Q52" s="71"/>
      <c r="R52" s="71"/>
      <c r="S52" s="71"/>
      <c r="T52" s="163"/>
    </row>
    <row r="53" spans="2:20" ht="12" x14ac:dyDescent="0.2">
      <c r="B53" s="69"/>
      <c r="C53" s="171"/>
      <c r="D53" s="126"/>
      <c r="E53" s="70"/>
      <c r="F53" s="148" t="str">
        <f>IFERROR(VLOOKUP(D53,BD!$B:$D,2,FALSE),"")</f>
        <v/>
      </c>
      <c r="G53" s="148" t="str">
        <f>IFERROR(VLOOKUP(E53,BD!$B:$D,2,FALSE),"")</f>
        <v/>
      </c>
      <c r="H53" s="165" t="str">
        <f>IFERROR(VLOOKUP(D53,BD!$B:$D,3,FALSE),"")</f>
        <v/>
      </c>
      <c r="I53" s="165" t="str">
        <f>IFERROR(VLOOKUP(E53,BD!$B:$D,3,FALSE),"")</f>
        <v/>
      </c>
      <c r="J53" s="149">
        <f>IF(COUNT(L53:T53)&gt;=5,SUM(LARGE(L53:T53,{1,2,3,4,5})),IF(COUNT(L53:T53)=4,SUM(LARGE(L53:T53,{1,2,3,4})),IF(COUNT(L53:T53)=3,SUM(LARGE(L53:T53,{1,2,3})),IF(COUNT(L53:T53)=2,SUM(LARGE(L53:T53,{1,2})),IF(COUNT(L53:T53)=1,SUM(LARGE(L53:T53,{1})),0)))))</f>
        <v>0</v>
      </c>
      <c r="K53" s="150">
        <f t="shared" si="2"/>
        <v>0</v>
      </c>
      <c r="L53" s="71"/>
      <c r="M53" s="71"/>
      <c r="N53" s="71"/>
      <c r="O53" s="71"/>
      <c r="P53" s="71"/>
      <c r="Q53" s="71"/>
      <c r="R53" s="71"/>
      <c r="S53" s="71"/>
      <c r="T53" s="163"/>
    </row>
    <row r="54" spans="2:20" ht="12" x14ac:dyDescent="0.2">
      <c r="B54" s="69"/>
      <c r="C54" s="171"/>
      <c r="D54" s="126"/>
      <c r="E54" s="70"/>
      <c r="F54" s="148" t="str">
        <f>IFERROR(VLOOKUP(D54,BD!$B:$D,2,FALSE),"")</f>
        <v/>
      </c>
      <c r="G54" s="148" t="str">
        <f>IFERROR(VLOOKUP(E54,BD!$B:$D,2,FALSE),"")</f>
        <v/>
      </c>
      <c r="H54" s="165" t="str">
        <f>IFERROR(VLOOKUP(D54,BD!$B:$D,3,FALSE),"")</f>
        <v/>
      </c>
      <c r="I54" s="165" t="str">
        <f>IFERROR(VLOOKUP(E54,BD!$B:$D,3,FALSE),"")</f>
        <v/>
      </c>
      <c r="J54" s="149">
        <f>IF(COUNT(L54:T54)&gt;=5,SUM(LARGE(L54:T54,{1,2,3,4,5})),IF(COUNT(L54:T54)=4,SUM(LARGE(L54:T54,{1,2,3,4})),IF(COUNT(L54:T54)=3,SUM(LARGE(L54:T54,{1,2,3})),IF(COUNT(L54:T54)=2,SUM(LARGE(L54:T54,{1,2})),IF(COUNT(L54:T54)=1,SUM(LARGE(L54:T54,{1})),0)))))</f>
        <v>0</v>
      </c>
      <c r="K54" s="150">
        <f t="shared" si="2"/>
        <v>0</v>
      </c>
      <c r="L54" s="71"/>
      <c r="M54" s="71"/>
      <c r="N54" s="71"/>
      <c r="O54" s="71"/>
      <c r="P54" s="71"/>
      <c r="Q54" s="71"/>
      <c r="R54" s="71"/>
      <c r="S54" s="71"/>
      <c r="T54" s="163"/>
    </row>
    <row r="55" spans="2:20" ht="12" x14ac:dyDescent="0.2">
      <c r="B55" s="69"/>
      <c r="C55" s="171"/>
      <c r="D55" s="126"/>
      <c r="E55" s="70"/>
      <c r="F55" s="148" t="str">
        <f>IFERROR(VLOOKUP(D55,BD!$B:$D,2,FALSE),"")</f>
        <v/>
      </c>
      <c r="G55" s="148" t="str">
        <f>IFERROR(VLOOKUP(E55,BD!$B:$D,2,FALSE),"")</f>
        <v/>
      </c>
      <c r="H55" s="165" t="str">
        <f>IFERROR(VLOOKUP(D55,BD!$B:$D,3,FALSE),"")</f>
        <v/>
      </c>
      <c r="I55" s="165" t="str">
        <f>IFERROR(VLOOKUP(E55,BD!$B:$D,3,FALSE),"")</f>
        <v/>
      </c>
      <c r="J55" s="149">
        <f>IF(COUNT(L55:T55)&gt;=5,SUM(LARGE(L55:T55,{1,2,3,4,5})),IF(COUNT(L55:T55)=4,SUM(LARGE(L55:T55,{1,2,3,4})),IF(COUNT(L55:T55)=3,SUM(LARGE(L55:T55,{1,2,3})),IF(COUNT(L55:T55)=2,SUM(LARGE(L55:T55,{1,2})),IF(COUNT(L55:T55)=1,SUM(LARGE(L55:T55,{1})),0)))))</f>
        <v>0</v>
      </c>
      <c r="K55" s="150">
        <f t="shared" si="2"/>
        <v>0</v>
      </c>
      <c r="L55" s="71"/>
      <c r="M55" s="71"/>
      <c r="N55" s="71"/>
      <c r="O55" s="71"/>
      <c r="P55" s="71"/>
      <c r="Q55" s="71"/>
      <c r="R55" s="71"/>
      <c r="S55" s="71"/>
      <c r="T55" s="163"/>
    </row>
    <row r="56" spans="2:20" ht="12" x14ac:dyDescent="0.2">
      <c r="B56" s="69"/>
      <c r="C56" s="171"/>
      <c r="D56" s="126"/>
      <c r="E56" s="70"/>
      <c r="F56" s="148" t="str">
        <f>IFERROR(VLOOKUP(D56,BD!$B:$D,2,FALSE),"")</f>
        <v/>
      </c>
      <c r="G56" s="148" t="str">
        <f>IFERROR(VLOOKUP(E56,BD!$B:$D,2,FALSE),"")</f>
        <v/>
      </c>
      <c r="H56" s="165" t="str">
        <f>IFERROR(VLOOKUP(D56,BD!$B:$D,3,FALSE),"")</f>
        <v/>
      </c>
      <c r="I56" s="165" t="str">
        <f>IFERROR(VLOOKUP(E56,BD!$B:$D,3,FALSE),"")</f>
        <v/>
      </c>
      <c r="J56" s="149">
        <f>IF(COUNT(L56:T56)&gt;=5,SUM(LARGE(L56:T56,{1,2,3,4,5})),IF(COUNT(L56:T56)=4,SUM(LARGE(L56:T56,{1,2,3,4})),IF(COUNT(L56:T56)=3,SUM(LARGE(L56:T56,{1,2,3})),IF(COUNT(L56:T56)=2,SUM(LARGE(L56:T56,{1,2})),IF(COUNT(L56:T56)=1,SUM(LARGE(L56:T56,{1})),0)))))</f>
        <v>0</v>
      </c>
      <c r="K56" s="150">
        <f t="shared" si="2"/>
        <v>0</v>
      </c>
      <c r="L56" s="71"/>
      <c r="M56" s="71"/>
      <c r="N56" s="71"/>
      <c r="O56" s="71"/>
      <c r="P56" s="71"/>
      <c r="Q56" s="71"/>
      <c r="R56" s="71"/>
      <c r="S56" s="71"/>
      <c r="T56" s="163"/>
    </row>
    <row r="57" spans="2:20" ht="12" x14ac:dyDescent="0.2">
      <c r="B57" s="69"/>
      <c r="C57" s="171"/>
      <c r="D57" s="126"/>
      <c r="E57" s="70"/>
      <c r="F57" s="148" t="str">
        <f>IFERROR(VLOOKUP(D57,BD!$B:$D,2,FALSE),"")</f>
        <v/>
      </c>
      <c r="G57" s="148" t="str">
        <f>IFERROR(VLOOKUP(E57,BD!$B:$D,2,FALSE),"")</f>
        <v/>
      </c>
      <c r="H57" s="165" t="str">
        <f>IFERROR(VLOOKUP(D57,BD!$B:$D,3,FALSE),"")</f>
        <v/>
      </c>
      <c r="I57" s="165" t="str">
        <f>IFERROR(VLOOKUP(E57,BD!$B:$D,3,FALSE),"")</f>
        <v/>
      </c>
      <c r="J57" s="149">
        <f>IF(COUNT(L57:T57)&gt;=5,SUM(LARGE(L57:T57,{1,2,3,4,5})),IF(COUNT(L57:T57)=4,SUM(LARGE(L57:T57,{1,2,3,4})),IF(COUNT(L57:T57)=3,SUM(LARGE(L57:T57,{1,2,3})),IF(COUNT(L57:T57)=2,SUM(LARGE(L57:T57,{1,2})),IF(COUNT(L57:T57)=1,SUM(LARGE(L57:T57,{1})),0)))))</f>
        <v>0</v>
      </c>
      <c r="K57" s="150">
        <f t="shared" si="2"/>
        <v>0</v>
      </c>
      <c r="L57" s="71"/>
      <c r="M57" s="71"/>
      <c r="N57" s="71"/>
      <c r="O57" s="71"/>
      <c r="P57" s="71"/>
      <c r="Q57" s="71"/>
      <c r="R57" s="71"/>
      <c r="S57" s="71"/>
      <c r="T57" s="163"/>
    </row>
    <row r="58" spans="2:20" ht="12" x14ac:dyDescent="0.2">
      <c r="B58" s="69"/>
      <c r="C58" s="171"/>
      <c r="D58" s="126"/>
      <c r="E58" s="70"/>
      <c r="F58" s="148" t="str">
        <f>IFERROR(VLOOKUP(D58,BD!$B:$D,2,FALSE),"")</f>
        <v/>
      </c>
      <c r="G58" s="148" t="str">
        <f>IFERROR(VLOOKUP(E58,BD!$B:$D,2,FALSE),"")</f>
        <v/>
      </c>
      <c r="H58" s="165" t="str">
        <f>IFERROR(VLOOKUP(D58,BD!$B:$D,3,FALSE),"")</f>
        <v/>
      </c>
      <c r="I58" s="165" t="str">
        <f>IFERROR(VLOOKUP(E58,BD!$B:$D,3,FALSE),"")</f>
        <v/>
      </c>
      <c r="J58" s="149">
        <f>IF(COUNT(L58:T58)&gt;=5,SUM(LARGE(L58:T58,{1,2,3,4,5})),IF(COUNT(L58:T58)=4,SUM(LARGE(L58:T58,{1,2,3,4})),IF(COUNT(L58:T58)=3,SUM(LARGE(L58:T58,{1,2,3})),IF(COUNT(L58:T58)=2,SUM(LARGE(L58:T58,{1,2})),IF(COUNT(L58:T58)=1,SUM(LARGE(L58:T58,{1})),0)))))</f>
        <v>0</v>
      </c>
      <c r="K58" s="150">
        <f t="shared" si="2"/>
        <v>0</v>
      </c>
      <c r="L58" s="71"/>
      <c r="M58" s="71"/>
      <c r="N58" s="71"/>
      <c r="O58" s="71"/>
      <c r="P58" s="71"/>
      <c r="Q58" s="71"/>
      <c r="R58" s="71"/>
      <c r="S58" s="71"/>
      <c r="T58" s="163"/>
    </row>
    <row r="59" spans="2:20" ht="12" x14ac:dyDescent="0.2">
      <c r="B59" s="69"/>
      <c r="C59" s="171"/>
      <c r="D59" s="126"/>
      <c r="E59" s="70"/>
      <c r="F59" s="148" t="str">
        <f>IFERROR(VLOOKUP(D59,BD!$B:$D,2,FALSE),"")</f>
        <v/>
      </c>
      <c r="G59" s="148" t="str">
        <f>IFERROR(VLOOKUP(E59,BD!$B:$D,2,FALSE),"")</f>
        <v/>
      </c>
      <c r="H59" s="165" t="str">
        <f>IFERROR(VLOOKUP(D59,BD!$B:$D,3,FALSE),"")</f>
        <v/>
      </c>
      <c r="I59" s="165" t="str">
        <f>IFERROR(VLOOKUP(E59,BD!$B:$D,3,FALSE),"")</f>
        <v/>
      </c>
      <c r="J59" s="149">
        <f>IF(COUNT(L59:T59)&gt;=5,SUM(LARGE(L59:T59,{1,2,3,4,5})),IF(COUNT(L59:T59)=4,SUM(LARGE(L59:T59,{1,2,3,4})),IF(COUNT(L59:T59)=3,SUM(LARGE(L59:T59,{1,2,3})),IF(COUNT(L59:T59)=2,SUM(LARGE(L59:T59,{1,2})),IF(COUNT(L59:T59)=1,SUM(LARGE(L59:T59,{1})),0)))))</f>
        <v>0</v>
      </c>
      <c r="K59" s="150">
        <f t="shared" si="2"/>
        <v>0</v>
      </c>
      <c r="L59" s="71"/>
      <c r="M59" s="71"/>
      <c r="N59" s="71"/>
      <c r="O59" s="71"/>
      <c r="P59" s="71"/>
      <c r="Q59" s="71"/>
      <c r="R59" s="71"/>
      <c r="S59" s="71"/>
      <c r="T59" s="163"/>
    </row>
    <row r="60" spans="2:20" ht="12" x14ac:dyDescent="0.2">
      <c r="B60" s="69"/>
      <c r="C60" s="171"/>
      <c r="D60" s="126"/>
      <c r="E60" s="70"/>
      <c r="F60" s="148" t="str">
        <f>IFERROR(VLOOKUP(D60,BD!$B:$D,2,FALSE),"")</f>
        <v/>
      </c>
      <c r="G60" s="148" t="str">
        <f>IFERROR(VLOOKUP(E60,BD!$B:$D,2,FALSE),"")</f>
        <v/>
      </c>
      <c r="H60" s="165" t="str">
        <f>IFERROR(VLOOKUP(D60,BD!$B:$D,3,FALSE),"")</f>
        <v/>
      </c>
      <c r="I60" s="165" t="str">
        <f>IFERROR(VLOOKUP(E60,BD!$B:$D,3,FALSE),"")</f>
        <v/>
      </c>
      <c r="J60" s="149">
        <f>IF(COUNT(L60:T60)&gt;=5,SUM(LARGE(L60:T60,{1,2,3,4,5})),IF(COUNT(L60:T60)=4,SUM(LARGE(L60:T60,{1,2,3,4})),IF(COUNT(L60:T60)=3,SUM(LARGE(L60:T60,{1,2,3})),IF(COUNT(L60:T60)=2,SUM(LARGE(L60:T60,{1,2})),IF(COUNT(L60:T60)=1,SUM(LARGE(L60:T60,{1})),0)))))</f>
        <v>0</v>
      </c>
      <c r="K60" s="150">
        <f t="shared" si="2"/>
        <v>0</v>
      </c>
      <c r="L60" s="71"/>
      <c r="M60" s="71"/>
      <c r="N60" s="71"/>
      <c r="O60" s="71"/>
      <c r="P60" s="71"/>
      <c r="Q60" s="71"/>
      <c r="R60" s="71"/>
      <c r="S60" s="71"/>
      <c r="T60" s="163"/>
    </row>
    <row r="61" spans="2:20" ht="12" x14ac:dyDescent="0.2">
      <c r="B61" s="69"/>
      <c r="C61" s="171"/>
      <c r="D61" s="126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65" t="str">
        <f>IFERROR(VLOOKUP(D61,BD!$B:$D,3,FALSE),"")</f>
        <v/>
      </c>
      <c r="I61" s="165" t="str">
        <f>IFERROR(VLOOKUP(E61,BD!$B:$D,3,FALSE),"")</f>
        <v/>
      </c>
      <c r="J61" s="149">
        <f>IF(COUNT(L61:T61)&gt;=5,SUM(LARGE(L61:T61,{1,2,3,4,5})),IF(COUNT(L61:T61)=4,SUM(LARGE(L61:T61,{1,2,3,4})),IF(COUNT(L61:T61)=3,SUM(LARGE(L61:T61,{1,2,3})),IF(COUNT(L61:T61)=2,SUM(LARGE(L61:T61,{1,2})),IF(COUNT(L61:T61)=1,SUM(LARGE(L61:T61,{1})),0)))))</f>
        <v>0</v>
      </c>
      <c r="K61" s="150">
        <f t="shared" si="2"/>
        <v>0</v>
      </c>
      <c r="L61" s="71"/>
      <c r="M61" s="71"/>
      <c r="N61" s="71"/>
      <c r="O61" s="71"/>
      <c r="P61" s="71"/>
      <c r="Q61" s="71"/>
      <c r="R61" s="71"/>
      <c r="S61" s="71"/>
      <c r="T61" s="163"/>
    </row>
    <row r="62" spans="2:20" ht="12" x14ac:dyDescent="0.2">
      <c r="B62" s="69"/>
      <c r="C62" s="171"/>
      <c r="D62" s="126"/>
      <c r="E62" s="70"/>
      <c r="F62" s="148" t="str">
        <f>IFERROR(VLOOKUP(D62,BD!$B:$D,2,FALSE),"")</f>
        <v/>
      </c>
      <c r="G62" s="148" t="str">
        <f>IFERROR(VLOOKUP(E62,BD!$B:$D,2,FALSE),"")</f>
        <v/>
      </c>
      <c r="H62" s="165" t="str">
        <f>IFERROR(VLOOKUP(D62,BD!$B:$D,3,FALSE),"")</f>
        <v/>
      </c>
      <c r="I62" s="165" t="str">
        <f>IFERROR(VLOOKUP(E62,BD!$B:$D,3,FALSE),"")</f>
        <v/>
      </c>
      <c r="J62" s="149">
        <f>IF(COUNT(L62:T62)&gt;=5,SUM(LARGE(L62:T62,{1,2,3,4,5})),IF(COUNT(L62:T62)=4,SUM(LARGE(L62:T62,{1,2,3,4})),IF(COUNT(L62:T62)=3,SUM(LARGE(L62:T62,{1,2,3})),IF(COUNT(L62:T62)=2,SUM(LARGE(L62:T62,{1,2})),IF(COUNT(L62:T62)=1,SUM(LARGE(L62:T62,{1})),0)))))</f>
        <v>0</v>
      </c>
      <c r="K62" s="150">
        <f t="shared" si="2"/>
        <v>0</v>
      </c>
      <c r="L62" s="71"/>
      <c r="M62" s="71"/>
      <c r="N62" s="71"/>
      <c r="O62" s="71"/>
      <c r="P62" s="71"/>
      <c r="Q62" s="71"/>
      <c r="R62" s="71"/>
      <c r="S62" s="71"/>
      <c r="T62" s="163"/>
    </row>
    <row r="63" spans="2:20" ht="12" x14ac:dyDescent="0.2">
      <c r="B63" s="69"/>
      <c r="C63" s="171"/>
      <c r="D63" s="126"/>
      <c r="E63" s="70"/>
      <c r="F63" s="148" t="str">
        <f>IFERROR(VLOOKUP(D63,BD!$B:$D,2,FALSE),"")</f>
        <v/>
      </c>
      <c r="G63" s="148" t="str">
        <f>IFERROR(VLOOKUP(E63,BD!$B:$D,2,FALSE),"")</f>
        <v/>
      </c>
      <c r="H63" s="165" t="str">
        <f>IFERROR(VLOOKUP(D63,BD!$B:$D,3,FALSE),"")</f>
        <v/>
      </c>
      <c r="I63" s="165" t="str">
        <f>IFERROR(VLOOKUP(E63,BD!$B:$D,3,FALSE),"")</f>
        <v/>
      </c>
      <c r="J63" s="149">
        <f>IF(COUNT(L63:T63)&gt;=5,SUM(LARGE(L63:T63,{1,2,3,4,5})),IF(COUNT(L63:T63)=4,SUM(LARGE(L63:T63,{1,2,3,4})),IF(COUNT(L63:T63)=3,SUM(LARGE(L63:T63,{1,2,3})),IF(COUNT(L63:T63)=2,SUM(LARGE(L63:T63,{1,2})),IF(COUNT(L63:T63)=1,SUM(LARGE(L63:T63,{1})),0)))))</f>
        <v>0</v>
      </c>
      <c r="K63" s="150">
        <f t="shared" si="2"/>
        <v>0</v>
      </c>
      <c r="L63" s="71"/>
      <c r="M63" s="71"/>
      <c r="N63" s="71"/>
      <c r="O63" s="71"/>
      <c r="P63" s="71"/>
      <c r="Q63" s="71"/>
      <c r="R63" s="71"/>
      <c r="S63" s="71"/>
      <c r="T63" s="163"/>
    </row>
    <row r="64" spans="2:20" ht="12" x14ac:dyDescent="0.2">
      <c r="B64" s="69"/>
      <c r="C64" s="171"/>
      <c r="D64" s="126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65" t="str">
        <f>IFERROR(VLOOKUP(D64,BD!$B:$D,3,FALSE),"")</f>
        <v/>
      </c>
      <c r="I64" s="165" t="str">
        <f>IFERROR(VLOOKUP(E64,BD!$B:$D,3,FALSE),"")</f>
        <v/>
      </c>
      <c r="J64" s="149">
        <f>IF(COUNT(L64:T64)&gt;=5,SUM(LARGE(L64:T64,{1,2,3,4,5})),IF(COUNT(L64:T64)=4,SUM(LARGE(L64:T64,{1,2,3,4})),IF(COUNT(L64:T64)=3,SUM(LARGE(L64:T64,{1,2,3})),IF(COUNT(L64:T64)=2,SUM(LARGE(L64:T64,{1,2})),IF(COUNT(L64:T64)=1,SUM(LARGE(L64:T64,{1})),0)))))</f>
        <v>0</v>
      </c>
      <c r="K64" s="150">
        <f t="shared" si="2"/>
        <v>0</v>
      </c>
      <c r="L64" s="71"/>
      <c r="M64" s="71"/>
      <c r="N64" s="71"/>
      <c r="O64" s="71"/>
      <c r="P64" s="71"/>
      <c r="Q64" s="71"/>
      <c r="R64" s="71"/>
      <c r="S64" s="71"/>
      <c r="T64" s="163"/>
    </row>
    <row r="65" spans="2:20" ht="12" x14ac:dyDescent="0.2">
      <c r="B65" s="69"/>
      <c r="C65" s="171"/>
      <c r="D65" s="126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65" t="str">
        <f>IFERROR(VLOOKUP(D65,BD!$B:$D,3,FALSE),"")</f>
        <v/>
      </c>
      <c r="I65" s="165" t="str">
        <f>IFERROR(VLOOKUP(E65,BD!$B:$D,3,FALSE),"")</f>
        <v/>
      </c>
      <c r="J65" s="149">
        <f>IF(COUNT(L65:T65)&gt;=5,SUM(LARGE(L65:T65,{1,2,3,4,5})),IF(COUNT(L65:T65)=4,SUM(LARGE(L65:T65,{1,2,3,4})),IF(COUNT(L65:T65)=3,SUM(LARGE(L65:T65,{1,2,3})),IF(COUNT(L65:T65)=2,SUM(LARGE(L65:T65,{1,2})),IF(COUNT(L65:T65)=1,SUM(LARGE(L65:T65,{1})),0)))))</f>
        <v>0</v>
      </c>
      <c r="K65" s="150">
        <f t="shared" si="2"/>
        <v>0</v>
      </c>
      <c r="L65" s="71"/>
      <c r="M65" s="71"/>
      <c r="N65" s="71"/>
      <c r="O65" s="71"/>
      <c r="P65" s="71"/>
      <c r="Q65" s="71"/>
      <c r="R65" s="71"/>
      <c r="S65" s="71"/>
      <c r="T65" s="163"/>
    </row>
    <row r="66" spans="2:20" ht="12" x14ac:dyDescent="0.2">
      <c r="B66" s="69"/>
      <c r="C66" s="171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65" t="str">
        <f>IFERROR(VLOOKUP(D66,BD!$B:$D,3,FALSE),"")</f>
        <v/>
      </c>
      <c r="I66" s="165" t="str">
        <f>IFERROR(VLOOKUP(E66,BD!$B:$D,3,FALSE),"")</f>
        <v/>
      </c>
      <c r="J66" s="149">
        <f>IF(COUNT(L66:T66)&gt;=5,SUM(LARGE(L66:T66,{1,2,3,4,5})),IF(COUNT(L66:T66)=4,SUM(LARGE(L66:T66,{1,2,3,4})),IF(COUNT(L66:T66)=3,SUM(LARGE(L66:T66,{1,2,3})),IF(COUNT(L66:T66)=2,SUM(LARGE(L66:T66,{1,2})),IF(COUNT(L66:T66)=1,SUM(LARGE(L66:T66,{1})),0)))))</f>
        <v>0</v>
      </c>
      <c r="K66" s="150">
        <f t="shared" si="2"/>
        <v>0</v>
      </c>
      <c r="L66" s="71"/>
      <c r="M66" s="71"/>
      <c r="N66" s="71"/>
      <c r="O66" s="71"/>
      <c r="P66" s="71"/>
      <c r="Q66" s="71"/>
      <c r="R66" s="71"/>
      <c r="S66" s="71"/>
      <c r="T66" s="163"/>
    </row>
    <row r="67" spans="2:20" ht="12" x14ac:dyDescent="0.2">
      <c r="B67" s="69"/>
      <c r="C67" s="171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65" t="str">
        <f>IFERROR(VLOOKUP(D67,BD!$B:$D,3,FALSE),"")</f>
        <v/>
      </c>
      <c r="I67" s="165" t="str">
        <f>IFERROR(VLOOKUP(E67,BD!$B:$D,3,FALSE),"")</f>
        <v/>
      </c>
      <c r="J67" s="149">
        <f>IF(COUNT(L67:T67)&gt;=5,SUM(LARGE(L67:T67,{1,2,3,4,5})),IF(COUNT(L67:T67)=4,SUM(LARGE(L67:T67,{1,2,3,4})),IF(COUNT(L67:T67)=3,SUM(LARGE(L67:T67,{1,2,3})),IF(COUNT(L67:T67)=2,SUM(LARGE(L67:T67,{1,2})),IF(COUNT(L67:T67)=1,SUM(LARGE(L67:T67,{1})),0)))))</f>
        <v>0</v>
      </c>
      <c r="K67" s="150">
        <f t="shared" si="2"/>
        <v>0</v>
      </c>
      <c r="L67" s="71"/>
      <c r="M67" s="71"/>
      <c r="N67" s="71"/>
      <c r="O67" s="71"/>
      <c r="P67" s="71"/>
      <c r="Q67" s="71"/>
      <c r="R67" s="71"/>
      <c r="S67" s="71"/>
      <c r="T67" s="163"/>
    </row>
    <row r="68" spans="2:20" ht="12" x14ac:dyDescent="0.2">
      <c r="B68" s="69"/>
      <c r="C68" s="171"/>
      <c r="D68" s="126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65" t="str">
        <f>IFERROR(VLOOKUP(D68,BD!$B:$D,3,FALSE),"")</f>
        <v/>
      </c>
      <c r="I68" s="165" t="str">
        <f>IFERROR(VLOOKUP(E68,BD!$B:$D,3,FALSE),"")</f>
        <v/>
      </c>
      <c r="J68" s="149">
        <f>IF(COUNT(L68:T68)&gt;=5,SUM(LARGE(L68:T68,{1,2,3,4,5})),IF(COUNT(L68:T68)=4,SUM(LARGE(L68:T68,{1,2,3,4})),IF(COUNT(L68:T68)=3,SUM(LARGE(L68:T68,{1,2,3})),IF(COUNT(L68:T68)=2,SUM(LARGE(L68:T68,{1,2})),IF(COUNT(L68:T68)=1,SUM(LARGE(L68:T68,{1})),0)))))</f>
        <v>0</v>
      </c>
      <c r="K68" s="150">
        <f t="shared" si="2"/>
        <v>0</v>
      </c>
      <c r="L68" s="71"/>
      <c r="M68" s="71"/>
      <c r="N68" s="71"/>
      <c r="O68" s="71"/>
      <c r="P68" s="71"/>
      <c r="Q68" s="71"/>
      <c r="R68" s="71"/>
      <c r="S68" s="71"/>
      <c r="T68" s="163"/>
    </row>
    <row r="69" spans="2:20" ht="12" x14ac:dyDescent="0.2">
      <c r="B69" s="69"/>
      <c r="C69" s="171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65" t="str">
        <f>IFERROR(VLOOKUP(D69,BD!$B:$D,3,FALSE),"")</f>
        <v/>
      </c>
      <c r="I69" s="165" t="str">
        <f>IFERROR(VLOOKUP(E69,BD!$B:$D,3,FALSE),"")</f>
        <v/>
      </c>
      <c r="J69" s="149">
        <f>IF(COUNT(L69:T69)&gt;=5,SUM(LARGE(L69:T69,{1,2,3,4,5})),IF(COUNT(L69:T69)=4,SUM(LARGE(L69:T69,{1,2,3,4})),IF(COUNT(L69:T69)=3,SUM(LARGE(L69:T69,{1,2,3})),IF(COUNT(L69:T69)=2,SUM(LARGE(L69:T69,{1,2})),IF(COUNT(L69:T69)=1,SUM(LARGE(L69:T69,{1})),0)))))</f>
        <v>0</v>
      </c>
      <c r="K69" s="150">
        <f t="shared" si="2"/>
        <v>0</v>
      </c>
      <c r="L69" s="71"/>
      <c r="M69" s="71"/>
      <c r="N69" s="71"/>
      <c r="O69" s="71"/>
      <c r="P69" s="71"/>
      <c r="Q69" s="71"/>
      <c r="R69" s="71"/>
      <c r="S69" s="71"/>
      <c r="T69" s="163"/>
    </row>
    <row r="70" spans="2:20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74"/>
      <c r="T70" s="163"/>
    </row>
    <row r="71" spans="2:20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30</v>
      </c>
      <c r="N71" s="102">
        <f>SM!J$41</f>
        <v>25</v>
      </c>
      <c r="O71" s="102">
        <f>SM!K$41</f>
        <v>22</v>
      </c>
      <c r="P71" s="102">
        <f>SM!L$41</f>
        <v>10</v>
      </c>
      <c r="Q71" s="102">
        <f>SM!M$41</f>
        <v>6</v>
      </c>
      <c r="R71" s="102">
        <f>SM!N$41</f>
        <v>2</v>
      </c>
      <c r="S71" s="102">
        <f>SM!O$41</f>
        <v>1</v>
      </c>
      <c r="T71" s="164"/>
    </row>
  </sheetData>
  <sheetProtection selectLockedCells="1" selectUnlockedCells="1"/>
  <sortState ref="D10:S20">
    <sortCondition descending="1" ref="J10:J20"/>
    <sortCondition descending="1" ref="K10:K20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71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9" customWidth="1"/>
    <col min="2" max="2" width="1.85546875" style="49" customWidth="1"/>
    <col min="3" max="3" width="8.28515625" style="49" customWidth="1"/>
    <col min="4" max="5" width="35.85546875" style="49" customWidth="1"/>
    <col min="6" max="7" width="10.85546875" style="81" customWidth="1"/>
    <col min="8" max="9" width="10.85546875" style="84" customWidth="1"/>
    <col min="10" max="10" width="10.85546875" style="49" customWidth="1"/>
    <col min="11" max="11" width="10.85546875" style="81" customWidth="1"/>
    <col min="12" max="19" width="8.28515625" style="49" customWidth="1"/>
    <col min="20" max="20" width="1.85546875" style="49" customWidth="1"/>
    <col min="21" max="16384" width="9.28515625" style="49"/>
  </cols>
  <sheetData>
    <row r="2" spans="2:20" ht="12" x14ac:dyDescent="0.2">
      <c r="B2" s="48" t="str">
        <f>SM_S19!B2</f>
        <v>RANKING ESTADUAL - 2017</v>
      </c>
      <c r="F2" s="51"/>
      <c r="G2" s="51"/>
      <c r="H2" s="85"/>
      <c r="I2" s="85"/>
      <c r="J2" s="50"/>
      <c r="K2" s="51"/>
      <c r="L2" s="52"/>
      <c r="M2" s="52"/>
      <c r="N2" s="52"/>
      <c r="O2" s="52"/>
      <c r="P2" s="52"/>
      <c r="Q2" s="52"/>
      <c r="R2" s="52"/>
      <c r="S2" s="52"/>
    </row>
    <row r="3" spans="2:20" ht="12" x14ac:dyDescent="0.2">
      <c r="B3" s="53" t="s">
        <v>32</v>
      </c>
      <c r="D3" s="8">
        <f>SM!D3</f>
        <v>43052</v>
      </c>
      <c r="E3" s="54"/>
      <c r="F3" s="51"/>
      <c r="G3" s="51"/>
      <c r="H3" s="85"/>
      <c r="I3" s="85"/>
      <c r="J3" s="50"/>
      <c r="K3" s="51"/>
      <c r="L3" s="52"/>
      <c r="M3" s="52"/>
      <c r="N3" s="52"/>
      <c r="O3" s="52"/>
      <c r="P3" s="52"/>
      <c r="Q3" s="52"/>
      <c r="R3" s="52"/>
      <c r="S3" s="52"/>
    </row>
    <row r="4" spans="2:20" ht="12" x14ac:dyDescent="0.2">
      <c r="B4" s="52"/>
      <c r="C4" s="55"/>
      <c r="D4" s="56"/>
      <c r="E4" s="56"/>
      <c r="F4" s="51"/>
      <c r="G4" s="51"/>
      <c r="H4" s="85"/>
      <c r="I4" s="85"/>
      <c r="J4" s="50"/>
      <c r="K4" s="51"/>
      <c r="L4" s="52"/>
      <c r="M4" s="52"/>
      <c r="N4" s="52"/>
      <c r="O4" s="52"/>
      <c r="P4" s="52"/>
      <c r="Q4" s="52"/>
      <c r="R4" s="52"/>
      <c r="S4" s="52"/>
    </row>
    <row r="5" spans="2:20" ht="6" customHeight="1" x14ac:dyDescent="0.2">
      <c r="B5" s="57"/>
      <c r="C5" s="58"/>
      <c r="D5" s="58"/>
      <c r="E5" s="58"/>
      <c r="F5" s="89"/>
      <c r="G5" s="89"/>
      <c r="H5" s="91"/>
      <c r="I5" s="91"/>
      <c r="J5" s="59"/>
      <c r="K5" s="60"/>
      <c r="L5" s="61"/>
      <c r="M5" s="61"/>
      <c r="N5" s="61"/>
      <c r="O5" s="61"/>
      <c r="P5" s="61"/>
      <c r="Q5" s="61"/>
      <c r="R5" s="61"/>
      <c r="S5" s="61"/>
      <c r="T5" s="162"/>
    </row>
    <row r="6" spans="2:20" ht="12" customHeight="1" x14ac:dyDescent="0.2">
      <c r="B6" s="62"/>
      <c r="C6" s="222" t="s">
        <v>1</v>
      </c>
      <c r="D6" s="222" t="str">
        <f>DM_S19!D6</f>
        <v>ATLETA 1</v>
      </c>
      <c r="E6" s="232" t="str">
        <f>DM_S19!E6</f>
        <v>ATLETA 2</v>
      </c>
      <c r="F6" s="235" t="str">
        <f>DM_S19!F6</f>
        <v>ENT 1</v>
      </c>
      <c r="G6" s="218" t="str">
        <f>DM_S19!G6</f>
        <v>ENT 2</v>
      </c>
      <c r="H6" s="229" t="s">
        <v>42</v>
      </c>
      <c r="I6" s="229" t="s">
        <v>43</v>
      </c>
      <c r="J6" s="228" t="str">
        <f>DM_S19!J6</f>
        <v>TOTAL RK52</v>
      </c>
      <c r="K6" s="226" t="str">
        <f>DM_S19!K6</f>
        <v>Torneios</v>
      </c>
      <c r="L6" s="167" t="str">
        <f>DM!J6</f>
        <v>4o</v>
      </c>
      <c r="M6" s="167" t="str">
        <f>DM!K6</f>
        <v>1o</v>
      </c>
      <c r="N6" s="167" t="str">
        <f>DM!L6</f>
        <v>1o</v>
      </c>
      <c r="O6" s="167" t="str">
        <f>DM!M6</f>
        <v>2o</v>
      </c>
      <c r="P6" s="167" t="str">
        <f>DM!N6</f>
        <v>3o</v>
      </c>
      <c r="Q6" s="167" t="str">
        <f>DM!O6</f>
        <v>2o</v>
      </c>
      <c r="R6" s="167" t="str">
        <f>DM!P6</f>
        <v>4o</v>
      </c>
      <c r="S6" s="167" t="str">
        <f>DM!Q6</f>
        <v>1o</v>
      </c>
      <c r="T6" s="163"/>
    </row>
    <row r="7" spans="2:20" ht="12" x14ac:dyDescent="0.2">
      <c r="B7" s="62"/>
      <c r="C7" s="222"/>
      <c r="D7" s="222"/>
      <c r="E7" s="233"/>
      <c r="F7" s="236"/>
      <c r="G7" s="218"/>
      <c r="H7" s="230"/>
      <c r="I7" s="230"/>
      <c r="J7" s="228"/>
      <c r="K7" s="226"/>
      <c r="L7" s="12" t="str">
        <f>DM!J7</f>
        <v>EST</v>
      </c>
      <c r="M7" s="12" t="str">
        <f>DM!K7</f>
        <v>EST</v>
      </c>
      <c r="N7" s="12" t="str">
        <f>DM!L7</f>
        <v>M-CWB</v>
      </c>
      <c r="O7" s="12" t="str">
        <f>DM!M7</f>
        <v>EST</v>
      </c>
      <c r="P7" s="12" t="str">
        <f>DM!N7</f>
        <v>EST</v>
      </c>
      <c r="Q7" s="12" t="str">
        <f>DM!O7</f>
        <v>M-CWB</v>
      </c>
      <c r="R7" s="12" t="str">
        <f>DM!P7</f>
        <v>EST</v>
      </c>
      <c r="S7" s="12" t="str">
        <f>DM!Q7</f>
        <v>M-OES</v>
      </c>
      <c r="T7" s="163"/>
    </row>
    <row r="8" spans="2:20" ht="12" x14ac:dyDescent="0.2">
      <c r="B8" s="64"/>
      <c r="C8" s="222"/>
      <c r="D8" s="222"/>
      <c r="E8" s="234"/>
      <c r="F8" s="237"/>
      <c r="G8" s="218"/>
      <c r="H8" s="231"/>
      <c r="I8" s="231"/>
      <c r="J8" s="228"/>
      <c r="K8" s="226"/>
      <c r="L8" s="13">
        <f>DM!J8</f>
        <v>42689</v>
      </c>
      <c r="M8" s="13">
        <f>DM!K8</f>
        <v>42849</v>
      </c>
      <c r="N8" s="13">
        <f>DM!L8</f>
        <v>42884</v>
      </c>
      <c r="O8" s="13">
        <f>DM!M8</f>
        <v>42905</v>
      </c>
      <c r="P8" s="13">
        <f>DM!N8</f>
        <v>42988</v>
      </c>
      <c r="Q8" s="13">
        <f>DM!O8</f>
        <v>43017</v>
      </c>
      <c r="R8" s="13">
        <f>DM!P8</f>
        <v>43045</v>
      </c>
      <c r="S8" s="13">
        <f>DM!Q8</f>
        <v>43052</v>
      </c>
      <c r="T8" s="163"/>
    </row>
    <row r="9" spans="2:20" ht="6" customHeight="1" x14ac:dyDescent="0.2">
      <c r="B9" s="65"/>
      <c r="C9" s="58"/>
      <c r="D9" s="58"/>
      <c r="E9" s="58"/>
      <c r="F9" s="90"/>
      <c r="G9" s="90"/>
      <c r="H9" s="91"/>
      <c r="I9" s="91"/>
      <c r="J9" s="66"/>
      <c r="K9" s="67"/>
      <c r="L9" s="68"/>
      <c r="M9" s="68"/>
      <c r="N9" s="68"/>
      <c r="O9" s="68"/>
      <c r="P9" s="68"/>
      <c r="Q9" s="68"/>
      <c r="R9" s="68"/>
      <c r="S9" s="68"/>
      <c r="T9" s="163"/>
    </row>
    <row r="10" spans="2:20" ht="12" x14ac:dyDescent="0.2">
      <c r="B10" s="69"/>
      <c r="C10" s="63">
        <v>1</v>
      </c>
      <c r="D10" s="126" t="s">
        <v>320</v>
      </c>
      <c r="E10" s="126" t="s">
        <v>728</v>
      </c>
      <c r="F10" s="148" t="str">
        <f>IFERROR(VLOOKUP(D10,BD!$B:$D,2,FALSE),"")</f>
        <v>ZARDO</v>
      </c>
      <c r="G10" s="148" t="str">
        <f>IFERROR(VLOOKUP(E10,BD!$B:$D,2,FALSE),"")</f>
        <v>ZARDO</v>
      </c>
      <c r="H10" s="165">
        <f>IFERROR(VLOOKUP(D10,BD!$B:$D,3,FALSE),"")</f>
        <v>39327</v>
      </c>
      <c r="I10" s="165">
        <f>IFERROR(VLOOKUP(E10,BD!$B:$D,3,FALSE),"")</f>
        <v>39361</v>
      </c>
      <c r="J10" s="149">
        <f>IF(COUNT(L10:T10)&gt;=5,SUM(LARGE(L10:T10,{1,2,3,4,5})),IF(COUNT(L10:T10)=4,SUM(LARGE(L10:T10,{1,2,3,4})),IF(COUNT(L10:T10)=3,SUM(LARGE(L10:T10,{1,2,3})),IF(COUNT(L10:T10)=2,SUM(LARGE(L10:T10,{1,2})),IF(COUNT(L10:T10)=1,SUM(LARGE(L10:T10,{1})),0)))))</f>
        <v>6720</v>
      </c>
      <c r="K10" s="150">
        <f t="shared" ref="K10:K34" si="0">COUNT(L10:T10)-COUNTIF(L10:T10,"=0")</f>
        <v>6</v>
      </c>
      <c r="L10" s="71"/>
      <c r="M10" s="71">
        <v>1600</v>
      </c>
      <c r="N10" s="71">
        <v>800</v>
      </c>
      <c r="O10" s="71">
        <v>1600</v>
      </c>
      <c r="P10" s="71">
        <v>1600</v>
      </c>
      <c r="Q10" s="71">
        <v>440</v>
      </c>
      <c r="R10" s="71">
        <v>1120</v>
      </c>
      <c r="S10" s="71"/>
      <c r="T10" s="163"/>
    </row>
    <row r="11" spans="2:20" ht="12" x14ac:dyDescent="0.2">
      <c r="B11" s="69"/>
      <c r="C11" s="63">
        <v>2</v>
      </c>
      <c r="D11" s="126" t="s">
        <v>226</v>
      </c>
      <c r="E11" s="126" t="s">
        <v>753</v>
      </c>
      <c r="F11" s="148" t="str">
        <f>IFERROR(VLOOKUP(D11,BD!$B:$D,2,FALSE),"")</f>
        <v>SMCC</v>
      </c>
      <c r="G11" s="148" t="str">
        <f>IFERROR(VLOOKUP(E11,BD!$B:$D,2,FALSE),"")</f>
        <v>SMCC</v>
      </c>
      <c r="H11" s="165">
        <f>IFERROR(VLOOKUP(D11,BD!$B:$D,3,FALSE),"")</f>
        <v>39220</v>
      </c>
      <c r="I11" s="165">
        <f>IFERROR(VLOOKUP(E11,BD!$B:$D,3,FALSE),"")</f>
        <v>39232</v>
      </c>
      <c r="J11" s="149">
        <f>IF(COUNT(L11:T11)&gt;=5,SUM(LARGE(L11:T11,{1,2,3,4,5})),IF(COUNT(L11:T11)=4,SUM(LARGE(L11:T11,{1,2,3,4})),IF(COUNT(L11:T11)=3,SUM(LARGE(L11:T11,{1,2,3})),IF(COUNT(L11:T11)=2,SUM(LARGE(L11:T11,{1,2})),IF(COUNT(L11:T11)=1,SUM(LARGE(L11:T11,{1})),0)))))</f>
        <v>2840</v>
      </c>
      <c r="K11" s="150">
        <f t="shared" si="0"/>
        <v>3</v>
      </c>
      <c r="L11" s="71"/>
      <c r="M11" s="71"/>
      <c r="N11" s="71">
        <v>560</v>
      </c>
      <c r="O11" s="71"/>
      <c r="P11" s="71"/>
      <c r="Q11" s="71">
        <v>680</v>
      </c>
      <c r="R11" s="71">
        <v>1600</v>
      </c>
      <c r="S11" s="71"/>
      <c r="T11" s="163"/>
    </row>
    <row r="12" spans="2:20" ht="12" x14ac:dyDescent="0.2">
      <c r="B12" s="69"/>
      <c r="C12" s="190">
        <v>3</v>
      </c>
      <c r="D12" s="70" t="s">
        <v>574</v>
      </c>
      <c r="E12" s="126" t="s">
        <v>580</v>
      </c>
      <c r="F12" s="148" t="str">
        <f>IFERROR(VLOOKUP(D12,BD!$B:$D,2,FALSE),"")</f>
        <v>SMCC</v>
      </c>
      <c r="G12" s="148" t="str">
        <f>IFERROR(VLOOKUP(E12,BD!$B:$D,2,FALSE),"")</f>
        <v>SMCC</v>
      </c>
      <c r="H12" s="165">
        <f>IFERROR(VLOOKUP(D12,BD!$B:$D,3,FALSE),"")</f>
        <v>39289</v>
      </c>
      <c r="I12" s="165">
        <f>IFERROR(VLOOKUP(E12,BD!$B:$D,3,FALSE),"")</f>
        <v>39276</v>
      </c>
      <c r="J12" s="149">
        <f>IF(COUNT(L12:T12)&gt;=5,SUM(LARGE(L12:T12,{1,2,3,4,5})),IF(COUNT(L12:T12)=4,SUM(LARGE(L12:T12,{1,2,3,4})),IF(COUNT(L12:T12)=3,SUM(LARGE(L12:T12,{1,2,3})),IF(COUNT(L12:T12)=2,SUM(LARGE(L12:T12,{1,2})),IF(COUNT(L12:T12)=1,SUM(LARGE(L12:T12,{1})),0)))))</f>
        <v>2680</v>
      </c>
      <c r="K12" s="150">
        <f t="shared" si="0"/>
        <v>3</v>
      </c>
      <c r="L12" s="71"/>
      <c r="M12" s="71"/>
      <c r="N12" s="71"/>
      <c r="O12" s="71"/>
      <c r="P12" s="71">
        <v>1120</v>
      </c>
      <c r="Q12" s="71">
        <v>440</v>
      </c>
      <c r="R12" s="71">
        <v>1120</v>
      </c>
      <c r="S12" s="71"/>
      <c r="T12" s="163"/>
    </row>
    <row r="13" spans="2:20" ht="12" x14ac:dyDescent="0.2">
      <c r="B13" s="69"/>
      <c r="C13" s="190">
        <v>4</v>
      </c>
      <c r="D13" s="70" t="s">
        <v>758</v>
      </c>
      <c r="E13" s="70" t="s">
        <v>763</v>
      </c>
      <c r="F13" s="148" t="str">
        <f>IFERROR(VLOOKUP(D13,BD!$B:$D,2,FALSE),"")</f>
        <v>SMCC</v>
      </c>
      <c r="G13" s="148" t="str">
        <f>IFERROR(VLOOKUP(E13,BD!$B:$D,2,FALSE),"")</f>
        <v>SMCC</v>
      </c>
      <c r="H13" s="165">
        <f>IFERROR(VLOOKUP(D13,BD!$B:$D,3,FALSE),"")</f>
        <v>39343</v>
      </c>
      <c r="I13" s="165">
        <f>IFERROR(VLOOKUP(E13,BD!$B:$D,3,FALSE),"")</f>
        <v>39653</v>
      </c>
      <c r="J13" s="149">
        <f>IF(COUNT(L13:T13)&gt;=5,SUM(LARGE(L13:T13,{1,2,3,4,5})),IF(COUNT(L13:T13)=4,SUM(LARGE(L13:T13,{1,2,3,4})),IF(COUNT(L13:T13)=3,SUM(LARGE(L13:T13,{1,2,3})),IF(COUNT(L13:T13)=2,SUM(LARGE(L13:T13,{1,2})),IF(COUNT(L13:T13)=1,SUM(LARGE(L13:T13,{1})),0)))))</f>
        <v>2160</v>
      </c>
      <c r="K13" s="150">
        <f t="shared" si="0"/>
        <v>2</v>
      </c>
      <c r="L13" s="71"/>
      <c r="M13" s="71"/>
      <c r="N13" s="71"/>
      <c r="O13" s="71"/>
      <c r="P13" s="71"/>
      <c r="Q13" s="71">
        <v>800</v>
      </c>
      <c r="R13" s="71">
        <v>1360</v>
      </c>
      <c r="S13" s="71"/>
      <c r="T13" s="163"/>
    </row>
    <row r="14" spans="2:20" ht="12" x14ac:dyDescent="0.2">
      <c r="B14" s="69"/>
      <c r="C14" s="190">
        <v>5</v>
      </c>
      <c r="D14" s="70" t="s">
        <v>576</v>
      </c>
      <c r="E14" s="126" t="s">
        <v>763</v>
      </c>
      <c r="F14" s="148" t="str">
        <f>IFERROR(VLOOKUP(D14,BD!$B:$D,2,FALSE),"")</f>
        <v>SMCC</v>
      </c>
      <c r="G14" s="148" t="str">
        <f>IFERROR(VLOOKUP(E14,BD!$B:$D,2,FALSE),"")</f>
        <v>SMCC</v>
      </c>
      <c r="H14" s="165">
        <f>IFERROR(VLOOKUP(D14,BD!$B:$D,3,FALSE),"")</f>
        <v>39616</v>
      </c>
      <c r="I14" s="165">
        <f>IFERROR(VLOOKUP(E14,BD!$B:$D,3,FALSE),"")</f>
        <v>39653</v>
      </c>
      <c r="J14" s="149">
        <f>IF(COUNT(L14:T14)&gt;=5,SUM(LARGE(L14:T14,{1,2,3,4,5})),IF(COUNT(L14:T14)=4,SUM(LARGE(L14:T14,{1,2,3,4})),IF(COUNT(L14:T14)=3,SUM(LARGE(L14:T14,{1,2,3})),IF(COUNT(L14:T14)=2,SUM(LARGE(L14:T14,{1,2})),IF(COUNT(L14:T14)=1,SUM(LARGE(L14:T14,{1})),0)))))</f>
        <v>2040</v>
      </c>
      <c r="K14" s="150">
        <f t="shared" si="0"/>
        <v>2</v>
      </c>
      <c r="L14" s="71"/>
      <c r="M14" s="71"/>
      <c r="N14" s="71">
        <v>680</v>
      </c>
      <c r="O14" s="71"/>
      <c r="P14" s="71">
        <v>1360</v>
      </c>
      <c r="Q14" s="71"/>
      <c r="R14" s="71"/>
      <c r="S14" s="71"/>
      <c r="T14" s="163"/>
    </row>
    <row r="15" spans="2:20" ht="12" x14ac:dyDescent="0.2">
      <c r="B15" s="69"/>
      <c r="C15" s="190">
        <v>6</v>
      </c>
      <c r="D15" s="70" t="s">
        <v>771</v>
      </c>
      <c r="E15" s="70" t="s">
        <v>770</v>
      </c>
      <c r="F15" s="148" t="str">
        <f>IFERROR(VLOOKUP(D15,BD!$B:$D,2,FALSE),"")</f>
        <v>PIAMARTA</v>
      </c>
      <c r="G15" s="148" t="str">
        <f>IFERROR(VLOOKUP(E15,BD!$B:$D,2,FALSE),"")</f>
        <v>PIAMARTA</v>
      </c>
      <c r="H15" s="165">
        <f>IFERROR(VLOOKUP(D15,BD!$B:$D,3,FALSE),"")</f>
        <v>39463</v>
      </c>
      <c r="I15" s="165">
        <f>IFERROR(VLOOKUP(E15,BD!$B:$D,3,FALSE),"")</f>
        <v>39460</v>
      </c>
      <c r="J15" s="149">
        <f>IF(COUNT(L15:T15)&gt;=5,SUM(LARGE(L15:T15,{1,2,3,4,5})),IF(COUNT(L15:T15)=4,SUM(LARGE(L15:T15,{1,2,3,4})),IF(COUNT(L15:T15)=3,SUM(LARGE(L15:T15,{1,2,3})),IF(COUNT(L15:T15)=2,SUM(LARGE(L15:T15,{1,2})),IF(COUNT(L15:T15)=1,SUM(LARGE(L15:T15,{1})),0)))))</f>
        <v>1760</v>
      </c>
      <c r="K15" s="150">
        <f t="shared" si="0"/>
        <v>2</v>
      </c>
      <c r="L15" s="71"/>
      <c r="M15" s="71"/>
      <c r="N15" s="71"/>
      <c r="O15" s="71">
        <v>1120</v>
      </c>
      <c r="P15" s="71"/>
      <c r="Q15" s="71"/>
      <c r="R15" s="71">
        <v>640</v>
      </c>
      <c r="S15" s="71"/>
      <c r="T15" s="163"/>
    </row>
    <row r="16" spans="2:20" ht="12" x14ac:dyDescent="0.2">
      <c r="B16" s="69"/>
      <c r="C16" s="190">
        <v>7</v>
      </c>
      <c r="D16" s="70" t="s">
        <v>694</v>
      </c>
      <c r="E16" s="70" t="s">
        <v>323</v>
      </c>
      <c r="F16" s="148" t="str">
        <f>IFERROR(VLOOKUP(D16,BD!$B:$D,2,FALSE),"")</f>
        <v>ZARDO</v>
      </c>
      <c r="G16" s="148" t="str">
        <f>IFERROR(VLOOKUP(E16,BD!$B:$D,2,FALSE),"")</f>
        <v>BME</v>
      </c>
      <c r="H16" s="165">
        <f>IFERROR(VLOOKUP(D16,BD!$B:$D,3,FALSE),"")</f>
        <v>0</v>
      </c>
      <c r="I16" s="165">
        <f>IFERROR(VLOOKUP(E16,BD!$B:$D,3,FALSE),"")</f>
        <v>39454</v>
      </c>
      <c r="J16" s="149">
        <f>IF(COUNT(L16:T16)&gt;=5,SUM(LARGE(L16:T16,{1,2,3,4,5})),IF(COUNT(L16:T16)=4,SUM(LARGE(L16:T16,{1,2,3,4})),IF(COUNT(L16:T16)=3,SUM(LARGE(L16:T16,{1,2,3})),IF(COUNT(L16:T16)=2,SUM(LARGE(L16:T16,{1,2})),IF(COUNT(L16:T16)=1,SUM(LARGE(L16:T16,{1})),0)))))</f>
        <v>1440</v>
      </c>
      <c r="K16" s="150">
        <f t="shared" si="0"/>
        <v>2</v>
      </c>
      <c r="L16" s="71"/>
      <c r="M16" s="71"/>
      <c r="N16" s="71"/>
      <c r="O16" s="71"/>
      <c r="P16" s="71">
        <v>880</v>
      </c>
      <c r="Q16" s="71">
        <v>560</v>
      </c>
      <c r="R16" s="71"/>
      <c r="S16" s="71"/>
      <c r="T16" s="163"/>
    </row>
    <row r="17" spans="2:20" ht="12" x14ac:dyDescent="0.2">
      <c r="B17" s="69"/>
      <c r="C17" s="190">
        <v>8</v>
      </c>
      <c r="D17" s="126" t="s">
        <v>823</v>
      </c>
      <c r="E17" s="70" t="s">
        <v>591</v>
      </c>
      <c r="F17" s="148" t="str">
        <f>IFERROR(VLOOKUP(D17,BD!$B:$D,2,FALSE),"")</f>
        <v>ASSVP</v>
      </c>
      <c r="G17" s="148" t="str">
        <f>IFERROR(VLOOKUP(E17,BD!$B:$D,2,FALSE),"")</f>
        <v>ASSVP</v>
      </c>
      <c r="H17" s="165">
        <f>IFERROR(VLOOKUP(D17,BD!$B:$D,3,FALSE),"")</f>
        <v>39417</v>
      </c>
      <c r="I17" s="165">
        <f>IFERROR(VLOOKUP(E17,BD!$B:$D,3,FALSE),"")</f>
        <v>0</v>
      </c>
      <c r="J17" s="149">
        <f>IF(COUNT(L17:T17)&gt;=5,SUM(LARGE(L17:T17,{1,2,3,4,5})),IF(COUNT(L17:T17)=4,SUM(LARGE(L17:T17,{1,2,3,4})),IF(COUNT(L17:T17)=3,SUM(LARGE(L17:T17,{1,2,3})),IF(COUNT(L17:T17)=2,SUM(LARGE(L17:T17,{1,2})),IF(COUNT(L17:T17)=1,SUM(LARGE(L17:T17,{1})),0)))))</f>
        <v>1360</v>
      </c>
      <c r="K17" s="150">
        <f t="shared" si="0"/>
        <v>1</v>
      </c>
      <c r="L17" s="71"/>
      <c r="M17" s="71"/>
      <c r="N17" s="71"/>
      <c r="O17" s="71">
        <v>1360</v>
      </c>
      <c r="P17" s="71"/>
      <c r="Q17" s="71"/>
      <c r="R17" s="71"/>
      <c r="S17" s="71"/>
      <c r="T17" s="163"/>
    </row>
    <row r="18" spans="2:20" ht="12" x14ac:dyDescent="0.2">
      <c r="B18" s="69"/>
      <c r="C18" s="190"/>
      <c r="D18" s="126" t="s">
        <v>318</v>
      </c>
      <c r="E18" s="70" t="s">
        <v>591</v>
      </c>
      <c r="F18" s="148" t="str">
        <f>IFERROR(VLOOKUP(D18,BD!$B:$D,2,FALSE),"")</f>
        <v>ASSVP</v>
      </c>
      <c r="G18" s="148" t="str">
        <f>IFERROR(VLOOKUP(E18,BD!$B:$D,2,FALSE),"")</f>
        <v>ASSVP</v>
      </c>
      <c r="H18" s="165">
        <f>IFERROR(VLOOKUP(D18,BD!$B:$D,3,FALSE),"")</f>
        <v>39382</v>
      </c>
      <c r="I18" s="165">
        <f>IFERROR(VLOOKUP(E18,BD!$B:$D,3,FALSE),"")</f>
        <v>0</v>
      </c>
      <c r="J18" s="149">
        <f>IF(COUNT(L18:T18)&gt;=5,SUM(LARGE(L18:T18,{1,2,3,4,5})),IF(COUNT(L18:T18)=4,SUM(LARGE(L18:T18,{1,2,3,4})),IF(COUNT(L18:T18)=3,SUM(LARGE(L18:T18,{1,2,3})),IF(COUNT(L18:T18)=2,SUM(LARGE(L18:T18,{1,2})),IF(COUNT(L18:T18)=1,SUM(LARGE(L18:T18,{1})),0)))))</f>
        <v>1360</v>
      </c>
      <c r="K18" s="150">
        <f t="shared" si="0"/>
        <v>1</v>
      </c>
      <c r="L18" s="71"/>
      <c r="M18" s="71">
        <v>1360</v>
      </c>
      <c r="N18" s="71"/>
      <c r="O18" s="71"/>
      <c r="P18" s="71"/>
      <c r="Q18" s="71"/>
      <c r="R18" s="71"/>
      <c r="S18" s="71"/>
      <c r="T18" s="163"/>
    </row>
    <row r="19" spans="2:20" ht="12" x14ac:dyDescent="0.2">
      <c r="B19" s="69"/>
      <c r="C19" s="190">
        <v>10</v>
      </c>
      <c r="D19" s="125" t="s">
        <v>561</v>
      </c>
      <c r="E19" s="70" t="s">
        <v>582</v>
      </c>
      <c r="F19" s="148" t="str">
        <f>IFERROR(VLOOKUP(D19,BD!$B:$D,2,FALSE),"")</f>
        <v>PIAMARTA</v>
      </c>
      <c r="G19" s="148" t="str">
        <f>IFERROR(VLOOKUP(E19,BD!$B:$D,2,FALSE),"")</f>
        <v>PIAMARTA</v>
      </c>
      <c r="H19" s="165">
        <f>IFERROR(VLOOKUP(D19,BD!$B:$D,3,FALSE),"")</f>
        <v>39762</v>
      </c>
      <c r="I19" s="165">
        <f>IFERROR(VLOOKUP(E19,BD!$B:$D,3,FALSE),"")</f>
        <v>39127</v>
      </c>
      <c r="J19" s="149">
        <f>IF(COUNT(L19:T19)&gt;=5,SUM(LARGE(L19:T19,{1,2,3,4,5})),IF(COUNT(L19:T19)=4,SUM(LARGE(L19:T19,{1,2,3,4})),IF(COUNT(L19:T19)=3,SUM(LARGE(L19:T19,{1,2,3})),IF(COUNT(L19:T19)=2,SUM(LARGE(L19:T19,{1,2})),IF(COUNT(L19:T19)=1,SUM(LARGE(L19:T19,{1})),0)))))</f>
        <v>1120</v>
      </c>
      <c r="K19" s="150">
        <f t="shared" si="0"/>
        <v>1</v>
      </c>
      <c r="L19" s="71"/>
      <c r="M19" s="71">
        <v>1120</v>
      </c>
      <c r="N19" s="71"/>
      <c r="O19" s="71"/>
      <c r="P19" s="71"/>
      <c r="Q19" s="71"/>
      <c r="R19" s="71"/>
      <c r="S19" s="71"/>
      <c r="T19" s="163"/>
    </row>
    <row r="20" spans="2:20" ht="12" x14ac:dyDescent="0.2">
      <c r="B20" s="69"/>
      <c r="C20" s="190"/>
      <c r="D20" s="129" t="s">
        <v>824</v>
      </c>
      <c r="E20" s="70" t="s">
        <v>583</v>
      </c>
      <c r="F20" s="148" t="str">
        <f>IFERROR(VLOOKUP(D20,BD!$B:$D,2,FALSE),"")</f>
        <v>ASSVP</v>
      </c>
      <c r="G20" s="148" t="str">
        <f>IFERROR(VLOOKUP(E20,BD!$B:$D,2,FALSE),"")</f>
        <v>ASSVP</v>
      </c>
      <c r="H20" s="165">
        <f>IFERROR(VLOOKUP(D20,BD!$B:$D,3,FALSE),"")</f>
        <v>40368</v>
      </c>
      <c r="I20" s="165">
        <f>IFERROR(VLOOKUP(E20,BD!$B:$D,3,FALSE),"")</f>
        <v>0</v>
      </c>
      <c r="J20" s="149">
        <f>IF(COUNT(L20:T20)&gt;=5,SUM(LARGE(L20:T20,{1,2,3,4,5})),IF(COUNT(L20:T20)=4,SUM(LARGE(L20:T20,{1,2,3,4})),IF(COUNT(L20:T20)=3,SUM(LARGE(L20:T20,{1,2,3})),IF(COUNT(L20:T20)=2,SUM(LARGE(L20:T20,{1,2})),IF(COUNT(L20:T20)=1,SUM(LARGE(L20:T20,{1})),0)))))</f>
        <v>1120</v>
      </c>
      <c r="K20" s="150">
        <f t="shared" si="0"/>
        <v>1</v>
      </c>
      <c r="L20" s="71"/>
      <c r="M20" s="71">
        <v>1120</v>
      </c>
      <c r="N20" s="71"/>
      <c r="O20" s="71"/>
      <c r="P20" s="71"/>
      <c r="Q20" s="71"/>
      <c r="R20" s="71"/>
      <c r="S20" s="71"/>
      <c r="T20" s="163"/>
    </row>
    <row r="21" spans="2:20" ht="12" x14ac:dyDescent="0.2">
      <c r="B21" s="69"/>
      <c r="C21" s="190"/>
      <c r="D21" s="70" t="s">
        <v>567</v>
      </c>
      <c r="E21" s="70" t="s">
        <v>586</v>
      </c>
      <c r="F21" s="148" t="str">
        <f>IFERROR(VLOOKUP(D21,BD!$B:$D,2,FALSE),"")</f>
        <v>PIAMARTA</v>
      </c>
      <c r="G21" s="148" t="str">
        <f>IFERROR(VLOOKUP(E21,BD!$B:$D,2,FALSE),"")</f>
        <v>PIAMARTA</v>
      </c>
      <c r="H21" s="165">
        <f>IFERROR(VLOOKUP(D21,BD!$B:$D,3,FALSE),"")</f>
        <v>39204</v>
      </c>
      <c r="I21" s="165">
        <f>IFERROR(VLOOKUP(E21,BD!$B:$D,3,FALSE),"")</f>
        <v>40194</v>
      </c>
      <c r="J21" s="149">
        <f>IF(COUNT(L21:T21)&gt;=5,SUM(LARGE(L21:T21,{1,2,3,4,5})),IF(COUNT(L21:T21)=4,SUM(LARGE(L21:T21,{1,2,3,4})),IF(COUNT(L21:T21)=3,SUM(LARGE(L21:T21,{1,2,3})),IF(COUNT(L21:T21)=2,SUM(LARGE(L21:T21,{1,2})),IF(COUNT(L21:T21)=1,SUM(LARGE(L21:T21,{1})),0)))))</f>
        <v>1120</v>
      </c>
      <c r="K21" s="150">
        <f t="shared" si="0"/>
        <v>1</v>
      </c>
      <c r="L21" s="71"/>
      <c r="M21" s="71"/>
      <c r="N21" s="71"/>
      <c r="O21" s="71">
        <v>1120</v>
      </c>
      <c r="P21" s="71"/>
      <c r="Q21" s="71"/>
      <c r="R21" s="71"/>
      <c r="S21" s="71"/>
      <c r="T21" s="163"/>
    </row>
    <row r="22" spans="2:20" ht="12" x14ac:dyDescent="0.2">
      <c r="B22" s="69"/>
      <c r="C22" s="190"/>
      <c r="D22" s="126" t="s">
        <v>758</v>
      </c>
      <c r="E22" s="70" t="s">
        <v>753</v>
      </c>
      <c r="F22" s="148" t="str">
        <f>IFERROR(VLOOKUP(D22,BD!$B:$D,2,FALSE),"")</f>
        <v>SMCC</v>
      </c>
      <c r="G22" s="148" t="str">
        <f>IFERROR(VLOOKUP(E22,BD!$B:$D,2,FALSE),"")</f>
        <v>SMCC</v>
      </c>
      <c r="H22" s="165">
        <f>IFERROR(VLOOKUP(D22,BD!$B:$D,3,FALSE),"")</f>
        <v>39343</v>
      </c>
      <c r="I22" s="165">
        <f>IFERROR(VLOOKUP(E22,BD!$B:$D,3,FALSE),"")</f>
        <v>39232</v>
      </c>
      <c r="J22" s="149">
        <f>IF(COUNT(L22:T22)&gt;=5,SUM(LARGE(L22:T22,{1,2,3,4,5})),IF(COUNT(L22:T22)=4,SUM(LARGE(L22:T22,{1,2,3,4})),IF(COUNT(L22:T22)=3,SUM(LARGE(L22:T22,{1,2,3})),IF(COUNT(L22:T22)=2,SUM(LARGE(L22:T22,{1,2})),IF(COUNT(L22:T22)=1,SUM(LARGE(L22:T22,{1})),0)))))</f>
        <v>1120</v>
      </c>
      <c r="K22" s="150">
        <f t="shared" si="0"/>
        <v>1</v>
      </c>
      <c r="L22" s="71"/>
      <c r="M22" s="71"/>
      <c r="N22" s="71"/>
      <c r="O22" s="71"/>
      <c r="P22" s="71">
        <v>1120</v>
      </c>
      <c r="Q22" s="71"/>
      <c r="R22" s="71"/>
      <c r="S22" s="71"/>
      <c r="T22" s="163"/>
    </row>
    <row r="23" spans="2:20" ht="12" x14ac:dyDescent="0.2">
      <c r="B23" s="69"/>
      <c r="C23" s="190">
        <v>14</v>
      </c>
      <c r="D23" s="129" t="s">
        <v>757</v>
      </c>
      <c r="E23" s="70" t="s">
        <v>590</v>
      </c>
      <c r="F23" s="148" t="str">
        <f>IFERROR(VLOOKUP(D23,BD!$B:$D,2,FALSE),"")</f>
        <v>SMCC</v>
      </c>
      <c r="G23" s="148" t="str">
        <f>IFERROR(VLOOKUP(E23,BD!$B:$D,2,FALSE),"")</f>
        <v>SMCC</v>
      </c>
      <c r="H23" s="165">
        <f>IFERROR(VLOOKUP(D23,BD!$B:$D,3,FALSE),"")</f>
        <v>39137</v>
      </c>
      <c r="I23" s="165">
        <f>IFERROR(VLOOKUP(E23,BD!$B:$D,3,FALSE),"")</f>
        <v>39264</v>
      </c>
      <c r="J23" s="149">
        <f>IF(COUNT(L23:T23)&gt;=5,SUM(LARGE(L23:T23,{1,2,3,4,5})),IF(COUNT(L23:T23)=4,SUM(LARGE(L23:T23,{1,2,3,4})),IF(COUNT(L23:T23)=3,SUM(LARGE(L23:T23,{1,2,3})),IF(COUNT(L23:T23)=2,SUM(LARGE(L23:T23,{1,2})),IF(COUNT(L23:T23)=1,SUM(LARGE(L23:T23,{1})),0)))))</f>
        <v>1080</v>
      </c>
      <c r="K23" s="150">
        <f t="shared" si="0"/>
        <v>2</v>
      </c>
      <c r="L23" s="71"/>
      <c r="M23" s="71"/>
      <c r="N23" s="71"/>
      <c r="O23" s="71"/>
      <c r="P23" s="71"/>
      <c r="Q23" s="71">
        <v>440</v>
      </c>
      <c r="R23" s="71">
        <v>640</v>
      </c>
      <c r="S23" s="71"/>
      <c r="T23" s="163"/>
    </row>
    <row r="24" spans="2:20" ht="12" x14ac:dyDescent="0.2">
      <c r="B24" s="69"/>
      <c r="C24" s="190">
        <v>15</v>
      </c>
      <c r="D24" s="125" t="s">
        <v>561</v>
      </c>
      <c r="E24" s="70" t="s">
        <v>566</v>
      </c>
      <c r="F24" s="148" t="str">
        <f>IFERROR(VLOOKUP(D24,BD!$B:$D,2,FALSE),"")</f>
        <v>PIAMARTA</v>
      </c>
      <c r="G24" s="148" t="str">
        <f>IFERROR(VLOOKUP(E24,BD!$B:$D,2,FALSE),"")</f>
        <v>PIAMARTA</v>
      </c>
      <c r="H24" s="165">
        <f>IFERROR(VLOOKUP(D24,BD!$B:$D,3,FALSE),"")</f>
        <v>39762</v>
      </c>
      <c r="I24" s="165">
        <f>IFERROR(VLOOKUP(E24,BD!$B:$D,3,FALSE),"")</f>
        <v>39369</v>
      </c>
      <c r="J24" s="149">
        <f>IF(COUNT(L24:T24)&gt;=5,SUM(LARGE(L24:T24,{1,2,3,4,5})),IF(COUNT(L24:T24)=4,SUM(LARGE(L24:T24,{1,2,3,4})),IF(COUNT(L24:T24)=3,SUM(LARGE(L24:T24,{1,2,3})),IF(COUNT(L24:T24)=2,SUM(LARGE(L24:T24,{1,2})),IF(COUNT(L24:T24)=1,SUM(LARGE(L24:T24,{1})),0)))))</f>
        <v>880</v>
      </c>
      <c r="K24" s="150">
        <f t="shared" si="0"/>
        <v>1</v>
      </c>
      <c r="L24" s="71"/>
      <c r="M24" s="71"/>
      <c r="N24" s="71"/>
      <c r="O24" s="71"/>
      <c r="P24" s="71"/>
      <c r="Q24" s="71"/>
      <c r="R24" s="71">
        <v>880</v>
      </c>
      <c r="S24" s="71"/>
      <c r="T24" s="163"/>
    </row>
    <row r="25" spans="2:20" ht="12" x14ac:dyDescent="0.2">
      <c r="B25" s="69"/>
      <c r="C25" s="190"/>
      <c r="D25" s="70" t="s">
        <v>664</v>
      </c>
      <c r="E25" s="70" t="s">
        <v>666</v>
      </c>
      <c r="F25" s="148" t="str">
        <f>IFERROR(VLOOKUP(D25,BD!$B:$D,2,FALSE),"")</f>
        <v>CC</v>
      </c>
      <c r="G25" s="148" t="str">
        <f>IFERROR(VLOOKUP(E25,BD!$B:$D,2,FALSE),"")</f>
        <v>CC</v>
      </c>
      <c r="H25" s="165">
        <f>IFERROR(VLOOKUP(D25,BD!$B:$D,3,FALSE),"")</f>
        <v>0</v>
      </c>
      <c r="I25" s="165">
        <f>IFERROR(VLOOKUP(E25,BD!$B:$D,3,FALSE),"")</f>
        <v>0</v>
      </c>
      <c r="J25" s="149">
        <f>IF(COUNT(L25:T25)&gt;=5,SUM(LARGE(L25:T25,{1,2,3,4,5})),IF(COUNT(L25:T25)=4,SUM(LARGE(L25:T25,{1,2,3,4})),IF(COUNT(L25:T25)=3,SUM(LARGE(L25:T25,{1,2,3})),IF(COUNT(L25:T25)=2,SUM(LARGE(L25:T25,{1,2})),IF(COUNT(L25:T25)=1,SUM(LARGE(L25:T25,{1})),0)))))</f>
        <v>880</v>
      </c>
      <c r="K25" s="150">
        <f t="shared" si="0"/>
        <v>1</v>
      </c>
      <c r="L25" s="71"/>
      <c r="M25" s="71"/>
      <c r="N25" s="71"/>
      <c r="O25" s="71"/>
      <c r="P25" s="71">
        <v>880</v>
      </c>
      <c r="Q25" s="71"/>
      <c r="R25" s="71"/>
      <c r="S25" s="71"/>
      <c r="T25" s="163"/>
    </row>
    <row r="26" spans="2:20" ht="12" x14ac:dyDescent="0.2">
      <c r="B26" s="69"/>
      <c r="C26" s="190"/>
      <c r="D26" s="126" t="s">
        <v>692</v>
      </c>
      <c r="E26" s="70" t="s">
        <v>588</v>
      </c>
      <c r="F26" s="148" t="str">
        <f>IFERROR(VLOOKUP(D26,BD!$B:$D,2,FALSE),"")</f>
        <v>SMCC</v>
      </c>
      <c r="G26" s="148" t="str">
        <f>IFERROR(VLOOKUP(E26,BD!$B:$D,2,FALSE),"")</f>
        <v>SMCC</v>
      </c>
      <c r="H26" s="165">
        <f>IFERROR(VLOOKUP(D26,BD!$B:$D,3,FALSE),"")</f>
        <v>0</v>
      </c>
      <c r="I26" s="165">
        <f>IFERROR(VLOOKUP(E26,BD!$B:$D,3,FALSE),"")</f>
        <v>39135</v>
      </c>
      <c r="J26" s="149">
        <f>IF(COUNT(L26:T26)&gt;=5,SUM(LARGE(L26:T26,{1,2,3,4,5})),IF(COUNT(L26:T26)=4,SUM(LARGE(L26:T26,{1,2,3,4})),IF(COUNT(L26:T26)=3,SUM(LARGE(L26:T26,{1,2,3})),IF(COUNT(L26:T26)=2,SUM(LARGE(L26:T26,{1,2})),IF(COUNT(L26:T26)=1,SUM(LARGE(L26:T26,{1})),0)))))</f>
        <v>880</v>
      </c>
      <c r="K26" s="150">
        <f t="shared" si="0"/>
        <v>1</v>
      </c>
      <c r="L26" s="71"/>
      <c r="M26" s="71"/>
      <c r="N26" s="71"/>
      <c r="O26" s="71"/>
      <c r="P26" s="71">
        <v>880</v>
      </c>
      <c r="Q26" s="71"/>
      <c r="R26" s="71"/>
      <c r="S26" s="71"/>
      <c r="T26" s="163"/>
    </row>
    <row r="27" spans="2:20" ht="12" x14ac:dyDescent="0.2">
      <c r="B27" s="69"/>
      <c r="C27" s="190">
        <v>18</v>
      </c>
      <c r="D27" s="125" t="s">
        <v>561</v>
      </c>
      <c r="E27" s="70" t="s">
        <v>846</v>
      </c>
      <c r="F27" s="148" t="str">
        <f>IFERROR(VLOOKUP(D27,BD!$B:$D,2,FALSE),"")</f>
        <v>PIAMARTA</v>
      </c>
      <c r="G27" s="148" t="str">
        <f>IFERROR(VLOOKUP(E27,BD!$B:$D,2,FALSE),"")</f>
        <v>PIAMARTA</v>
      </c>
      <c r="H27" s="165">
        <f>IFERROR(VLOOKUP(D27,BD!$B:$D,3,FALSE),"")</f>
        <v>39762</v>
      </c>
      <c r="I27" s="165">
        <f>IFERROR(VLOOKUP(E27,BD!$B:$D,3,FALSE),"")</f>
        <v>0</v>
      </c>
      <c r="J27" s="149">
        <f>IF(COUNT(L27:T27)&gt;=5,SUM(LARGE(L27:T27,{1,2,3,4,5})),IF(COUNT(L27:T27)=4,SUM(LARGE(L27:T27,{1,2,3,4})),IF(COUNT(L27:T27)=3,SUM(LARGE(L27:T27,{1,2,3})),IF(COUNT(L27:T27)=2,SUM(LARGE(L27:T27,{1,2})),IF(COUNT(L27:T27)=1,SUM(LARGE(L27:T27,{1})),0)))))</f>
        <v>800</v>
      </c>
      <c r="K27" s="150">
        <f t="shared" si="0"/>
        <v>1</v>
      </c>
      <c r="L27" s="71"/>
      <c r="M27" s="71"/>
      <c r="N27" s="71"/>
      <c r="O27" s="71"/>
      <c r="P27" s="71"/>
      <c r="Q27" s="71"/>
      <c r="R27" s="71"/>
      <c r="S27" s="71">
        <v>800</v>
      </c>
      <c r="T27" s="163"/>
    </row>
    <row r="28" spans="2:20" ht="12" x14ac:dyDescent="0.2">
      <c r="B28" s="69"/>
      <c r="C28" s="190">
        <v>19</v>
      </c>
      <c r="D28" s="126" t="s">
        <v>877</v>
      </c>
      <c r="E28" s="70" t="s">
        <v>582</v>
      </c>
      <c r="F28" s="148" t="str">
        <f>IFERROR(VLOOKUP(D28,BD!$B:$D,2,FALSE),"")</f>
        <v>PIAMARTA</v>
      </c>
      <c r="G28" s="148" t="str">
        <f>IFERROR(VLOOKUP(E28,BD!$B:$D,2,FALSE),"")</f>
        <v>PIAMARTA</v>
      </c>
      <c r="H28" s="165">
        <f>IFERROR(VLOOKUP(D28,BD!$B:$D,3,FALSE),"")</f>
        <v>0</v>
      </c>
      <c r="I28" s="165">
        <f>IFERROR(VLOOKUP(E28,BD!$B:$D,3,FALSE),"")</f>
        <v>39127</v>
      </c>
      <c r="J28" s="149">
        <f>IF(COUNT(L28:T28)&gt;=5,SUM(LARGE(L28:T28,{1,2,3,4,5})),IF(COUNT(L28:T28)=4,SUM(LARGE(L28:T28,{1,2,3,4})),IF(COUNT(L28:T28)=3,SUM(LARGE(L28:T28,{1,2,3})),IF(COUNT(L28:T28)=2,SUM(LARGE(L28:T28,{1,2})),IF(COUNT(L28:T28)=1,SUM(LARGE(L28:T28,{1})),0)))))</f>
        <v>680</v>
      </c>
      <c r="K28" s="150">
        <f t="shared" si="0"/>
        <v>1</v>
      </c>
      <c r="L28" s="71"/>
      <c r="M28" s="71"/>
      <c r="N28" s="71"/>
      <c r="O28" s="71"/>
      <c r="P28" s="71"/>
      <c r="Q28" s="71"/>
      <c r="R28" s="71"/>
      <c r="S28" s="71">
        <v>680</v>
      </c>
      <c r="T28" s="163"/>
    </row>
    <row r="29" spans="2:20" ht="12" x14ac:dyDescent="0.2">
      <c r="B29" s="69"/>
      <c r="C29" s="190">
        <v>20</v>
      </c>
      <c r="D29" s="126" t="s">
        <v>754</v>
      </c>
      <c r="E29" s="70" t="s">
        <v>766</v>
      </c>
      <c r="F29" s="148" t="str">
        <f>IFERROR(VLOOKUP(D29,BD!$B:$D,2,FALSE),"")</f>
        <v>SMCC</v>
      </c>
      <c r="G29" s="148" t="str">
        <f>IFERROR(VLOOKUP(E29,BD!$B:$D,2,FALSE),"")</f>
        <v>SMCC</v>
      </c>
      <c r="H29" s="165">
        <f>IFERROR(VLOOKUP(D29,BD!$B:$D,3,FALSE),"")</f>
        <v>39567</v>
      </c>
      <c r="I29" s="165">
        <f>IFERROR(VLOOKUP(E29,BD!$B:$D,3,FALSE),"")</f>
        <v>39454</v>
      </c>
      <c r="J29" s="149">
        <f>IF(COUNT(L29:T29)&gt;=5,SUM(LARGE(L29:T29,{1,2,3,4,5})),IF(COUNT(L29:T29)=4,SUM(LARGE(L29:T29,{1,2,3,4})),IF(COUNT(L29:T29)=3,SUM(LARGE(L29:T29,{1,2,3})),IF(COUNT(L29:T29)=2,SUM(LARGE(L29:T29,{1,2})),IF(COUNT(L29:T29)=1,SUM(LARGE(L29:T29,{1})),0)))))</f>
        <v>640</v>
      </c>
      <c r="K29" s="150">
        <f t="shared" si="0"/>
        <v>1</v>
      </c>
      <c r="L29" s="71"/>
      <c r="M29" s="71"/>
      <c r="N29" s="71"/>
      <c r="O29" s="71"/>
      <c r="P29" s="71"/>
      <c r="Q29" s="71"/>
      <c r="R29" s="71">
        <v>640</v>
      </c>
      <c r="S29" s="71"/>
      <c r="T29" s="163"/>
    </row>
    <row r="30" spans="2:20" ht="12" x14ac:dyDescent="0.2">
      <c r="B30" s="69"/>
      <c r="C30" s="190"/>
      <c r="D30" s="126" t="s">
        <v>571</v>
      </c>
      <c r="E30" s="70" t="s">
        <v>585</v>
      </c>
      <c r="F30" s="148" t="str">
        <f>IFERROR(VLOOKUP(D30,BD!$B:$D,2,FALSE),"")</f>
        <v>SMCC</v>
      </c>
      <c r="G30" s="148" t="str">
        <f>IFERROR(VLOOKUP(E30,BD!$B:$D,2,FALSE),"")</f>
        <v>SMCC</v>
      </c>
      <c r="H30" s="165">
        <f>IFERROR(VLOOKUP(D30,BD!$B:$D,3,FALSE),"")</f>
        <v>39168</v>
      </c>
      <c r="I30" s="165">
        <f>IFERROR(VLOOKUP(E30,BD!$B:$D,3,FALSE),"")</f>
        <v>39349</v>
      </c>
      <c r="J30" s="149">
        <f>IF(COUNT(L30:T30)&gt;=5,SUM(LARGE(L30:T30,{1,2,3,4,5})),IF(COUNT(L30:T30)=4,SUM(LARGE(L30:T30,{1,2,3,4})),IF(COUNT(L30:T30)=3,SUM(LARGE(L30:T30,{1,2,3})),IF(COUNT(L30:T30)=2,SUM(LARGE(L30:T30,{1,2})),IF(COUNT(L30:T30)=1,SUM(LARGE(L30:T30,{1})),0)))))</f>
        <v>640</v>
      </c>
      <c r="K30" s="150">
        <f t="shared" si="0"/>
        <v>1</v>
      </c>
      <c r="L30" s="71"/>
      <c r="M30" s="71"/>
      <c r="N30" s="71"/>
      <c r="O30" s="71"/>
      <c r="P30" s="71"/>
      <c r="Q30" s="71"/>
      <c r="R30" s="71">
        <v>640</v>
      </c>
      <c r="S30" s="71"/>
      <c r="T30" s="163"/>
    </row>
    <row r="31" spans="2:20" ht="12" x14ac:dyDescent="0.2">
      <c r="B31" s="69"/>
      <c r="C31" s="190"/>
      <c r="D31" s="125" t="s">
        <v>845</v>
      </c>
      <c r="E31" s="70" t="s">
        <v>847</v>
      </c>
      <c r="F31" s="148" t="str">
        <f>IFERROR(VLOOKUP(D31,BD!$B:$D,2,FALSE),"")</f>
        <v>ASERP</v>
      </c>
      <c r="G31" s="148" t="str">
        <f>IFERROR(VLOOKUP(E31,BD!$B:$D,2,FALSE),"")</f>
        <v>ASERP</v>
      </c>
      <c r="H31" s="165">
        <f>IFERROR(VLOOKUP(D31,BD!$B:$D,3,FALSE),"")</f>
        <v>0</v>
      </c>
      <c r="I31" s="165">
        <f>IFERROR(VLOOKUP(E31,BD!$B:$D,3,FALSE),"")</f>
        <v>0</v>
      </c>
      <c r="J31" s="149">
        <f>IF(COUNT(L31:T31)&gt;=5,SUM(LARGE(L31:T31,{1,2,3,4,5})),IF(COUNT(L31:T31)=4,SUM(LARGE(L31:T31,{1,2,3,4})),IF(COUNT(L31:T31)=3,SUM(LARGE(L31:T31,{1,2,3})),IF(COUNT(L31:T31)=2,SUM(LARGE(L31:T31,{1,2})),IF(COUNT(L31:T31)=1,SUM(LARGE(L31:T31,{1})),0)))))</f>
        <v>640</v>
      </c>
      <c r="K31" s="150">
        <f t="shared" si="0"/>
        <v>1</v>
      </c>
      <c r="L31" s="71"/>
      <c r="M31" s="71"/>
      <c r="N31" s="71"/>
      <c r="O31" s="71"/>
      <c r="P31" s="71"/>
      <c r="Q31" s="71"/>
      <c r="R31" s="71">
        <v>640</v>
      </c>
      <c r="S31" s="71"/>
      <c r="T31" s="163"/>
    </row>
    <row r="32" spans="2:20" ht="12" x14ac:dyDescent="0.2">
      <c r="B32" s="69"/>
      <c r="C32" s="190"/>
      <c r="D32" s="126" t="s">
        <v>819</v>
      </c>
      <c r="E32" s="70" t="s">
        <v>323</v>
      </c>
      <c r="F32" s="148" t="str">
        <f>IFERROR(VLOOKUP(D32,BD!$B:$D,2,FALSE),"")</f>
        <v>ASSVP</v>
      </c>
      <c r="G32" s="148" t="str">
        <f>IFERROR(VLOOKUP(E32,BD!$B:$D,2,FALSE),"")</f>
        <v>BME</v>
      </c>
      <c r="H32" s="165">
        <f>IFERROR(VLOOKUP(D32,BD!$B:$D,3,FALSE),"")</f>
        <v>40102</v>
      </c>
      <c r="I32" s="165">
        <f>IFERROR(VLOOKUP(E32,BD!$B:$D,3,FALSE),"")</f>
        <v>39454</v>
      </c>
      <c r="J32" s="149">
        <f>IF(COUNT(L32:T32)&gt;=5,SUM(LARGE(L32:T32,{1,2,3,4,5})),IF(COUNT(L32:T32)=4,SUM(LARGE(L32:T32,{1,2,3,4})),IF(COUNT(L32:T32)=3,SUM(LARGE(L32:T32,{1,2,3})),IF(COUNT(L32:T32)=2,SUM(LARGE(L32:T32,{1,2})),IF(COUNT(L32:T32)=1,SUM(LARGE(L32:T32,{1})),0)))))</f>
        <v>640</v>
      </c>
      <c r="K32" s="150">
        <f t="shared" si="0"/>
        <v>1</v>
      </c>
      <c r="L32" s="71"/>
      <c r="M32" s="71"/>
      <c r="N32" s="71"/>
      <c r="O32" s="71"/>
      <c r="P32" s="71"/>
      <c r="Q32" s="71"/>
      <c r="R32" s="71">
        <v>640</v>
      </c>
      <c r="S32" s="71"/>
      <c r="T32" s="163"/>
    </row>
    <row r="33" spans="2:20" ht="12" x14ac:dyDescent="0.2">
      <c r="B33" s="69"/>
      <c r="C33" s="190">
        <v>24</v>
      </c>
      <c r="D33" s="70" t="s">
        <v>758</v>
      </c>
      <c r="E33" s="70" t="s">
        <v>580</v>
      </c>
      <c r="F33" s="148" t="str">
        <f>IFERROR(VLOOKUP(D33,BD!$B:$D,2,FALSE),"")</f>
        <v>SMCC</v>
      </c>
      <c r="G33" s="148" t="str">
        <f>IFERROR(VLOOKUP(E33,BD!$B:$D,2,FALSE),"")</f>
        <v>SMCC</v>
      </c>
      <c r="H33" s="165">
        <f>IFERROR(VLOOKUP(D33,BD!$B:$D,3,FALSE),"")</f>
        <v>39343</v>
      </c>
      <c r="I33" s="165">
        <f>IFERROR(VLOOKUP(E33,BD!$B:$D,3,FALSE),"")</f>
        <v>39276</v>
      </c>
      <c r="J33" s="149">
        <f>IF(COUNT(L33:T33)&gt;=5,SUM(LARGE(L33:T33,{1,2,3,4,5})),IF(COUNT(L33:T33)=4,SUM(LARGE(L33:T33,{1,2,3,4})),IF(COUNT(L33:T33)=3,SUM(LARGE(L33:T33,{1,2,3})),IF(COUNT(L33:T33)=2,SUM(LARGE(L33:T33,{1,2})),IF(COUNT(L33:T33)=1,SUM(LARGE(L33:T33,{1})),0)))))</f>
        <v>560</v>
      </c>
      <c r="K33" s="150">
        <f t="shared" si="0"/>
        <v>1</v>
      </c>
      <c r="L33" s="71"/>
      <c r="M33" s="71"/>
      <c r="N33" s="71">
        <v>560</v>
      </c>
      <c r="O33" s="71"/>
      <c r="P33" s="71"/>
      <c r="Q33" s="71"/>
      <c r="R33" s="71"/>
      <c r="S33" s="71"/>
      <c r="T33" s="163"/>
    </row>
    <row r="34" spans="2:20" ht="12" x14ac:dyDescent="0.2">
      <c r="B34" s="69"/>
      <c r="C34" s="190">
        <v>25</v>
      </c>
      <c r="D34" s="126" t="s">
        <v>576</v>
      </c>
      <c r="E34" s="70" t="s">
        <v>585</v>
      </c>
      <c r="F34" s="148" t="str">
        <f>IFERROR(VLOOKUP(D34,BD!$B:$D,2,FALSE),"")</f>
        <v>SMCC</v>
      </c>
      <c r="G34" s="148" t="str">
        <f>IFERROR(VLOOKUP(E34,BD!$B:$D,2,FALSE),"")</f>
        <v>SMCC</v>
      </c>
      <c r="H34" s="165">
        <f>IFERROR(VLOOKUP(D34,BD!$B:$D,3,FALSE),"")</f>
        <v>39616</v>
      </c>
      <c r="I34" s="165">
        <f>IFERROR(VLOOKUP(E34,BD!$B:$D,3,FALSE),"")</f>
        <v>39349</v>
      </c>
      <c r="J34" s="149">
        <f>IF(COUNT(L34:T34)&gt;=5,SUM(LARGE(L34:T34,{1,2,3,4,5})),IF(COUNT(L34:T34)=4,SUM(LARGE(L34:T34,{1,2,3,4})),IF(COUNT(L34:T34)=3,SUM(LARGE(L34:T34,{1,2,3})),IF(COUNT(L34:T34)=2,SUM(LARGE(L34:T34,{1,2})),IF(COUNT(L34:T34)=1,SUM(LARGE(L34:T34,{1})),0)))))</f>
        <v>440</v>
      </c>
      <c r="K34" s="150">
        <f t="shared" si="0"/>
        <v>1</v>
      </c>
      <c r="L34" s="71"/>
      <c r="M34" s="71"/>
      <c r="N34" s="71"/>
      <c r="O34" s="71"/>
      <c r="P34" s="71"/>
      <c r="Q34" s="71">
        <v>440</v>
      </c>
      <c r="R34" s="71"/>
      <c r="S34" s="71"/>
      <c r="T34" s="163"/>
    </row>
    <row r="35" spans="2:20" ht="12" x14ac:dyDescent="0.2">
      <c r="B35" s="69"/>
      <c r="C35" s="171"/>
      <c r="D35" s="126"/>
      <c r="E35" s="70"/>
      <c r="F35" s="148" t="str">
        <f>IFERROR(VLOOKUP(D35,BD!$B:$D,2,FALSE),"")</f>
        <v/>
      </c>
      <c r="G35" s="148" t="str">
        <f>IFERROR(VLOOKUP(E35,BD!$B:$D,2,FALSE),"")</f>
        <v/>
      </c>
      <c r="H35" s="165" t="str">
        <f>IFERROR(VLOOKUP(D35,BD!$B:$D,3,FALSE),"")</f>
        <v/>
      </c>
      <c r="I35" s="165" t="str">
        <f>IFERROR(VLOOKUP(E35,BD!$B:$D,3,FALSE),"")</f>
        <v/>
      </c>
      <c r="J35" s="149">
        <f>IF(COUNT(L35:T35)&gt;=5,SUM(LARGE(L35:T35,{1,2,3,4,5})),IF(COUNT(L35:T35)=4,SUM(LARGE(L35:T35,{1,2,3,4})),IF(COUNT(L35:T35)=3,SUM(LARGE(L35:T35,{1,2,3})),IF(COUNT(L35:T35)=2,SUM(LARGE(L35:T35,{1,2})),IF(COUNT(L35:T35)=1,SUM(LARGE(L35:T35,{1})),0)))))</f>
        <v>0</v>
      </c>
      <c r="K35" s="150">
        <f t="shared" ref="K35:K41" si="1">COUNT(L35:T35)-COUNTIF(L35:T35,"=0")</f>
        <v>0</v>
      </c>
      <c r="L35" s="71"/>
      <c r="M35" s="71"/>
      <c r="N35" s="71"/>
      <c r="O35" s="71"/>
      <c r="P35" s="71"/>
      <c r="Q35" s="71"/>
      <c r="R35" s="71"/>
      <c r="S35" s="71"/>
      <c r="T35" s="163"/>
    </row>
    <row r="36" spans="2:20" ht="12" x14ac:dyDescent="0.2">
      <c r="B36" s="69"/>
      <c r="C36" s="171"/>
      <c r="D36" s="126"/>
      <c r="E36" s="70"/>
      <c r="F36" s="148" t="str">
        <f>IFERROR(VLOOKUP(D36,BD!$B:$D,2,FALSE),"")</f>
        <v/>
      </c>
      <c r="G36" s="148" t="str">
        <f>IFERROR(VLOOKUP(E36,BD!$B:$D,2,FALSE),"")</f>
        <v/>
      </c>
      <c r="H36" s="165" t="str">
        <f>IFERROR(VLOOKUP(D36,BD!$B:$D,3,FALSE),"")</f>
        <v/>
      </c>
      <c r="I36" s="165" t="str">
        <f>IFERROR(VLOOKUP(E36,BD!$B:$D,3,FALSE),"")</f>
        <v/>
      </c>
      <c r="J36" s="149">
        <f>IF(COUNT(L36:T36)&gt;=5,SUM(LARGE(L36:T36,{1,2,3,4,5})),IF(COUNT(L36:T36)=4,SUM(LARGE(L36:T36,{1,2,3,4})),IF(COUNT(L36:T36)=3,SUM(LARGE(L36:T36,{1,2,3})),IF(COUNT(L36:T36)=2,SUM(LARGE(L36:T36,{1,2})),IF(COUNT(L36:T36)=1,SUM(LARGE(L36:T36,{1})),0)))))</f>
        <v>0</v>
      </c>
      <c r="K36" s="150">
        <f t="shared" si="1"/>
        <v>0</v>
      </c>
      <c r="L36" s="71"/>
      <c r="M36" s="71"/>
      <c r="N36" s="71"/>
      <c r="O36" s="71"/>
      <c r="P36" s="71"/>
      <c r="Q36" s="71"/>
      <c r="R36" s="71"/>
      <c r="S36" s="71"/>
      <c r="T36" s="163"/>
    </row>
    <row r="37" spans="2:20" ht="12" x14ac:dyDescent="0.2">
      <c r="B37" s="69"/>
      <c r="C37" s="171"/>
      <c r="D37" s="126"/>
      <c r="E37" s="70"/>
      <c r="F37" s="148" t="str">
        <f>IFERROR(VLOOKUP(D37,BD!$B:$D,2,FALSE),"")</f>
        <v/>
      </c>
      <c r="G37" s="148" t="str">
        <f>IFERROR(VLOOKUP(E37,BD!$B:$D,2,FALSE),"")</f>
        <v/>
      </c>
      <c r="H37" s="165" t="str">
        <f>IFERROR(VLOOKUP(D37,BD!$B:$D,3,FALSE),"")</f>
        <v/>
      </c>
      <c r="I37" s="165" t="str">
        <f>IFERROR(VLOOKUP(E37,BD!$B:$D,3,FALSE),"")</f>
        <v/>
      </c>
      <c r="J37" s="149">
        <f>IF(COUNT(L37:T37)&gt;=5,SUM(LARGE(L37:T37,{1,2,3,4,5})),IF(COUNT(L37:T37)=4,SUM(LARGE(L37:T37,{1,2,3,4})),IF(COUNT(L37:T37)=3,SUM(LARGE(L37:T37,{1,2,3})),IF(COUNT(L37:T37)=2,SUM(LARGE(L37:T37,{1,2})),IF(COUNT(L37:T37)=1,SUM(LARGE(L37:T37,{1})),0)))))</f>
        <v>0</v>
      </c>
      <c r="K37" s="150">
        <f t="shared" si="1"/>
        <v>0</v>
      </c>
      <c r="L37" s="71"/>
      <c r="M37" s="71"/>
      <c r="N37" s="71"/>
      <c r="O37" s="71"/>
      <c r="P37" s="71"/>
      <c r="Q37" s="71"/>
      <c r="R37" s="71"/>
      <c r="S37" s="71"/>
      <c r="T37" s="163"/>
    </row>
    <row r="38" spans="2:20" ht="12" x14ac:dyDescent="0.2">
      <c r="B38" s="69"/>
      <c r="C38" s="171"/>
      <c r="D38" s="126"/>
      <c r="E38" s="70"/>
      <c r="F38" s="148" t="str">
        <f>IFERROR(VLOOKUP(D38,BD!$B:$D,2,FALSE),"")</f>
        <v/>
      </c>
      <c r="G38" s="148" t="str">
        <f>IFERROR(VLOOKUP(E38,BD!$B:$D,2,FALSE),"")</f>
        <v/>
      </c>
      <c r="H38" s="165" t="str">
        <f>IFERROR(VLOOKUP(D38,BD!$B:$D,3,FALSE),"")</f>
        <v/>
      </c>
      <c r="I38" s="165" t="str">
        <f>IFERROR(VLOOKUP(E38,BD!$B:$D,3,FALSE),"")</f>
        <v/>
      </c>
      <c r="J38" s="149">
        <f>IF(COUNT(L38:T38)&gt;=5,SUM(LARGE(L38:T38,{1,2,3,4,5})),IF(COUNT(L38:T38)=4,SUM(LARGE(L38:T38,{1,2,3,4})),IF(COUNT(L38:T38)=3,SUM(LARGE(L38:T38,{1,2,3})),IF(COUNT(L38:T38)=2,SUM(LARGE(L38:T38,{1,2})),IF(COUNT(L38:T38)=1,SUM(LARGE(L38:T38,{1})),0)))))</f>
        <v>0</v>
      </c>
      <c r="K38" s="150">
        <f t="shared" si="1"/>
        <v>0</v>
      </c>
      <c r="L38" s="71"/>
      <c r="M38" s="71"/>
      <c r="N38" s="71"/>
      <c r="O38" s="71"/>
      <c r="P38" s="71"/>
      <c r="Q38" s="71"/>
      <c r="R38" s="71"/>
      <c r="S38" s="71"/>
      <c r="T38" s="163"/>
    </row>
    <row r="39" spans="2:20" ht="12" x14ac:dyDescent="0.2">
      <c r="B39" s="69"/>
      <c r="C39" s="171"/>
      <c r="D39" s="126"/>
      <c r="E39" s="70"/>
      <c r="F39" s="148" t="str">
        <f>IFERROR(VLOOKUP(D39,BD!$B:$D,2,FALSE),"")</f>
        <v/>
      </c>
      <c r="G39" s="148" t="str">
        <f>IFERROR(VLOOKUP(E39,BD!$B:$D,2,FALSE),"")</f>
        <v/>
      </c>
      <c r="H39" s="165" t="str">
        <f>IFERROR(VLOOKUP(D39,BD!$B:$D,3,FALSE),"")</f>
        <v/>
      </c>
      <c r="I39" s="165" t="str">
        <f>IFERROR(VLOOKUP(E39,BD!$B:$D,3,FALSE),"")</f>
        <v/>
      </c>
      <c r="J39" s="149">
        <f>IF(COUNT(L39:T39)&gt;=5,SUM(LARGE(L39:T39,{1,2,3,4,5})),IF(COUNT(L39:T39)=4,SUM(LARGE(L39:T39,{1,2,3,4})),IF(COUNT(L39:T39)=3,SUM(LARGE(L39:T39,{1,2,3})),IF(COUNT(L39:T39)=2,SUM(LARGE(L39:T39,{1,2})),IF(COUNT(L39:T39)=1,SUM(LARGE(L39:T39,{1})),0)))))</f>
        <v>0</v>
      </c>
      <c r="K39" s="150">
        <f t="shared" si="1"/>
        <v>0</v>
      </c>
      <c r="L39" s="71"/>
      <c r="M39" s="71"/>
      <c r="N39" s="71"/>
      <c r="O39" s="71"/>
      <c r="P39" s="71"/>
      <c r="Q39" s="71"/>
      <c r="R39" s="71"/>
      <c r="S39" s="71"/>
      <c r="T39" s="163"/>
    </row>
    <row r="40" spans="2:20" ht="12" x14ac:dyDescent="0.2">
      <c r="B40" s="69"/>
      <c r="C40" s="171"/>
      <c r="D40" s="126"/>
      <c r="E40" s="70"/>
      <c r="F40" s="148" t="str">
        <f>IFERROR(VLOOKUP(D40,BD!$B:$D,2,FALSE),"")</f>
        <v/>
      </c>
      <c r="G40" s="148" t="str">
        <f>IFERROR(VLOOKUP(E40,BD!$B:$D,2,FALSE),"")</f>
        <v/>
      </c>
      <c r="H40" s="165" t="str">
        <f>IFERROR(VLOOKUP(D40,BD!$B:$D,3,FALSE),"")</f>
        <v/>
      </c>
      <c r="I40" s="165" t="str">
        <f>IFERROR(VLOOKUP(E40,BD!$B:$D,3,FALSE),"")</f>
        <v/>
      </c>
      <c r="J40" s="149">
        <f>IF(COUNT(L40:T40)&gt;=5,SUM(LARGE(L40:T40,{1,2,3,4,5})),IF(COUNT(L40:T40)=4,SUM(LARGE(L40:T40,{1,2,3,4})),IF(COUNT(L40:T40)=3,SUM(LARGE(L40:T40,{1,2,3})),IF(COUNT(L40:T40)=2,SUM(LARGE(L40:T40,{1,2})),IF(COUNT(L40:T40)=1,SUM(LARGE(L40:T40,{1})),0)))))</f>
        <v>0</v>
      </c>
      <c r="K40" s="150">
        <f t="shared" si="1"/>
        <v>0</v>
      </c>
      <c r="L40" s="71"/>
      <c r="M40" s="71"/>
      <c r="N40" s="71"/>
      <c r="O40" s="71"/>
      <c r="P40" s="71"/>
      <c r="Q40" s="71"/>
      <c r="R40" s="71"/>
      <c r="S40" s="71"/>
      <c r="T40" s="163"/>
    </row>
    <row r="41" spans="2:20" ht="12" x14ac:dyDescent="0.2">
      <c r="B41" s="69"/>
      <c r="C41" s="171"/>
      <c r="D41" s="126"/>
      <c r="E41" s="70"/>
      <c r="F41" s="148" t="str">
        <f>IFERROR(VLOOKUP(D41,BD!$B:$D,2,FALSE),"")</f>
        <v/>
      </c>
      <c r="G41" s="148" t="str">
        <f>IFERROR(VLOOKUP(E41,BD!$B:$D,2,FALSE),"")</f>
        <v/>
      </c>
      <c r="H41" s="165" t="str">
        <f>IFERROR(VLOOKUP(D41,BD!$B:$D,3,FALSE),"")</f>
        <v/>
      </c>
      <c r="I41" s="165" t="str">
        <f>IFERROR(VLOOKUP(E41,BD!$B:$D,3,FALSE),"")</f>
        <v/>
      </c>
      <c r="J41" s="149">
        <f>IF(COUNT(L41:T41)&gt;=5,SUM(LARGE(L41:T41,{1,2,3,4,5})),IF(COUNT(L41:T41)=4,SUM(LARGE(L41:T41,{1,2,3,4})),IF(COUNT(L41:T41)=3,SUM(LARGE(L41:T41,{1,2,3})),IF(COUNT(L41:T41)=2,SUM(LARGE(L41:T41,{1,2})),IF(COUNT(L41:T41)=1,SUM(LARGE(L41:T41,{1})),0)))))</f>
        <v>0</v>
      </c>
      <c r="K41" s="150">
        <f t="shared" si="1"/>
        <v>0</v>
      </c>
      <c r="L41" s="71"/>
      <c r="M41" s="71"/>
      <c r="N41" s="71"/>
      <c r="O41" s="71"/>
      <c r="P41" s="71"/>
      <c r="Q41" s="71"/>
      <c r="R41" s="71"/>
      <c r="S41" s="71"/>
      <c r="T41" s="163"/>
    </row>
    <row r="42" spans="2:20" ht="12" x14ac:dyDescent="0.2">
      <c r="B42" s="69"/>
      <c r="C42" s="171"/>
      <c r="D42" s="126"/>
      <c r="E42" s="70"/>
      <c r="F42" s="148" t="str">
        <f>IFERROR(VLOOKUP(D42,BD!$B:$D,2,FALSE),"")</f>
        <v/>
      </c>
      <c r="G42" s="148" t="str">
        <f>IFERROR(VLOOKUP(E42,BD!$B:$D,2,FALSE),"")</f>
        <v/>
      </c>
      <c r="H42" s="165" t="str">
        <f>IFERROR(VLOOKUP(D42,BD!$B:$D,3,FALSE),"")</f>
        <v/>
      </c>
      <c r="I42" s="165" t="str">
        <f>IFERROR(VLOOKUP(E42,BD!$B:$D,3,FALSE),"")</f>
        <v/>
      </c>
      <c r="J42" s="149">
        <f>IF(COUNT(L42:T42)&gt;=5,SUM(LARGE(L42:T42,{1,2,3,4,5})),IF(COUNT(L42:T42)=4,SUM(LARGE(L42:T42,{1,2,3,4})),IF(COUNT(L42:T42)=3,SUM(LARGE(L42:T42,{1,2,3})),IF(COUNT(L42:T42)=2,SUM(LARGE(L42:T42,{1,2})),IF(COUNT(L42:T42)=1,SUM(LARGE(L42:T42,{1})),0)))))</f>
        <v>0</v>
      </c>
      <c r="K42" s="150">
        <f t="shared" ref="K42:K69" si="2">COUNT(L42:T42)-COUNTIF(L42:T42,"=0")</f>
        <v>0</v>
      </c>
      <c r="L42" s="71"/>
      <c r="M42" s="71"/>
      <c r="N42" s="71"/>
      <c r="O42" s="71"/>
      <c r="P42" s="71"/>
      <c r="Q42" s="71"/>
      <c r="R42" s="71"/>
      <c r="S42" s="71"/>
      <c r="T42" s="163"/>
    </row>
    <row r="43" spans="2:20" ht="12" x14ac:dyDescent="0.2">
      <c r="B43" s="69"/>
      <c r="C43" s="171"/>
      <c r="D43" s="126"/>
      <c r="E43" s="70"/>
      <c r="F43" s="148" t="str">
        <f>IFERROR(VLOOKUP(D43,BD!$B:$D,2,FALSE),"")</f>
        <v/>
      </c>
      <c r="G43" s="148" t="str">
        <f>IFERROR(VLOOKUP(E43,BD!$B:$D,2,FALSE),"")</f>
        <v/>
      </c>
      <c r="H43" s="165" t="str">
        <f>IFERROR(VLOOKUP(D43,BD!$B:$D,3,FALSE),"")</f>
        <v/>
      </c>
      <c r="I43" s="165" t="str">
        <f>IFERROR(VLOOKUP(E43,BD!$B:$D,3,FALSE),"")</f>
        <v/>
      </c>
      <c r="J43" s="149">
        <f>IF(COUNT(L43:T43)&gt;=5,SUM(LARGE(L43:T43,{1,2,3,4,5})),IF(COUNT(L43:T43)=4,SUM(LARGE(L43:T43,{1,2,3,4})),IF(COUNT(L43:T43)=3,SUM(LARGE(L43:T43,{1,2,3})),IF(COUNT(L43:T43)=2,SUM(LARGE(L43:T43,{1,2})),IF(COUNT(L43:T43)=1,SUM(LARGE(L43:T43,{1})),0)))))</f>
        <v>0</v>
      </c>
      <c r="K43" s="150">
        <f t="shared" si="2"/>
        <v>0</v>
      </c>
      <c r="L43" s="71"/>
      <c r="M43" s="71"/>
      <c r="N43" s="71"/>
      <c r="O43" s="71"/>
      <c r="P43" s="71"/>
      <c r="Q43" s="71"/>
      <c r="R43" s="71"/>
      <c r="S43" s="71"/>
      <c r="T43" s="163"/>
    </row>
    <row r="44" spans="2:20" ht="12" x14ac:dyDescent="0.2">
      <c r="B44" s="69"/>
      <c r="C44" s="171"/>
      <c r="D44" s="126"/>
      <c r="E44" s="70"/>
      <c r="F44" s="148" t="str">
        <f>IFERROR(VLOOKUP(D44,BD!$B:$D,2,FALSE),"")</f>
        <v/>
      </c>
      <c r="G44" s="148" t="str">
        <f>IFERROR(VLOOKUP(E44,BD!$B:$D,2,FALSE),"")</f>
        <v/>
      </c>
      <c r="H44" s="165" t="str">
        <f>IFERROR(VLOOKUP(D44,BD!$B:$D,3,FALSE),"")</f>
        <v/>
      </c>
      <c r="I44" s="165" t="str">
        <f>IFERROR(VLOOKUP(E44,BD!$B:$D,3,FALSE),"")</f>
        <v/>
      </c>
      <c r="J44" s="149">
        <f>IF(COUNT(L44:T44)&gt;=5,SUM(LARGE(L44:T44,{1,2,3,4,5})),IF(COUNT(L44:T44)=4,SUM(LARGE(L44:T44,{1,2,3,4})),IF(COUNT(L44:T44)=3,SUM(LARGE(L44:T44,{1,2,3})),IF(COUNT(L44:T44)=2,SUM(LARGE(L44:T44,{1,2})),IF(COUNT(L44:T44)=1,SUM(LARGE(L44:T44,{1})),0)))))</f>
        <v>0</v>
      </c>
      <c r="K44" s="150">
        <f t="shared" si="2"/>
        <v>0</v>
      </c>
      <c r="L44" s="71"/>
      <c r="M44" s="71"/>
      <c r="N44" s="71"/>
      <c r="O44" s="71"/>
      <c r="P44" s="71"/>
      <c r="Q44" s="71"/>
      <c r="R44" s="71"/>
      <c r="S44" s="71"/>
      <c r="T44" s="163"/>
    </row>
    <row r="45" spans="2:20" ht="12" x14ac:dyDescent="0.2">
      <c r="B45" s="69"/>
      <c r="C45" s="171"/>
      <c r="D45" s="126"/>
      <c r="E45" s="70"/>
      <c r="F45" s="148" t="str">
        <f>IFERROR(VLOOKUP(D45,BD!$B:$D,2,FALSE),"")</f>
        <v/>
      </c>
      <c r="G45" s="148" t="str">
        <f>IFERROR(VLOOKUP(E45,BD!$B:$D,2,FALSE),"")</f>
        <v/>
      </c>
      <c r="H45" s="165" t="str">
        <f>IFERROR(VLOOKUP(D45,BD!$B:$D,3,FALSE),"")</f>
        <v/>
      </c>
      <c r="I45" s="165" t="str">
        <f>IFERROR(VLOOKUP(E45,BD!$B:$D,3,FALSE),"")</f>
        <v/>
      </c>
      <c r="J45" s="149">
        <f>IF(COUNT(L45:T45)&gt;=5,SUM(LARGE(L45:T45,{1,2,3,4,5})),IF(COUNT(L45:T45)=4,SUM(LARGE(L45:T45,{1,2,3,4})),IF(COUNT(L45:T45)=3,SUM(LARGE(L45:T45,{1,2,3})),IF(COUNT(L45:T45)=2,SUM(LARGE(L45:T45,{1,2})),IF(COUNT(L45:T45)=1,SUM(LARGE(L45:T45,{1})),0)))))</f>
        <v>0</v>
      </c>
      <c r="K45" s="150">
        <f t="shared" si="2"/>
        <v>0</v>
      </c>
      <c r="L45" s="71"/>
      <c r="M45" s="71"/>
      <c r="N45" s="71"/>
      <c r="O45" s="71"/>
      <c r="P45" s="71"/>
      <c r="Q45" s="71"/>
      <c r="R45" s="71"/>
      <c r="S45" s="71"/>
      <c r="T45" s="163"/>
    </row>
    <row r="46" spans="2:20" ht="12" x14ac:dyDescent="0.2">
      <c r="B46" s="69"/>
      <c r="C46" s="171"/>
      <c r="D46" s="126"/>
      <c r="E46" s="70"/>
      <c r="F46" s="148" t="str">
        <f>IFERROR(VLOOKUP(D46,BD!$B:$D,2,FALSE),"")</f>
        <v/>
      </c>
      <c r="G46" s="148" t="str">
        <f>IFERROR(VLOOKUP(E46,BD!$B:$D,2,FALSE),"")</f>
        <v/>
      </c>
      <c r="H46" s="165" t="str">
        <f>IFERROR(VLOOKUP(D46,BD!$B:$D,3,FALSE),"")</f>
        <v/>
      </c>
      <c r="I46" s="165" t="str">
        <f>IFERROR(VLOOKUP(E46,BD!$B:$D,3,FALSE),"")</f>
        <v/>
      </c>
      <c r="J46" s="149">
        <f>IF(COUNT(L46:T46)&gt;=5,SUM(LARGE(L46:T46,{1,2,3,4,5})),IF(COUNT(L46:T46)=4,SUM(LARGE(L46:T46,{1,2,3,4})),IF(COUNT(L46:T46)=3,SUM(LARGE(L46:T46,{1,2,3})),IF(COUNT(L46:T46)=2,SUM(LARGE(L46:T46,{1,2})),IF(COUNT(L46:T46)=1,SUM(LARGE(L46:T46,{1})),0)))))</f>
        <v>0</v>
      </c>
      <c r="K46" s="150">
        <f t="shared" si="2"/>
        <v>0</v>
      </c>
      <c r="L46" s="71"/>
      <c r="M46" s="71"/>
      <c r="N46" s="71"/>
      <c r="O46" s="71"/>
      <c r="P46" s="71"/>
      <c r="Q46" s="71"/>
      <c r="R46" s="71"/>
      <c r="S46" s="71"/>
      <c r="T46" s="163"/>
    </row>
    <row r="47" spans="2:20" ht="12" x14ac:dyDescent="0.2">
      <c r="B47" s="69"/>
      <c r="C47" s="171"/>
      <c r="D47" s="126"/>
      <c r="E47" s="70"/>
      <c r="F47" s="148" t="str">
        <f>IFERROR(VLOOKUP(D47,BD!$B:$D,2,FALSE),"")</f>
        <v/>
      </c>
      <c r="G47" s="148" t="str">
        <f>IFERROR(VLOOKUP(E47,BD!$B:$D,2,FALSE),"")</f>
        <v/>
      </c>
      <c r="H47" s="165" t="str">
        <f>IFERROR(VLOOKUP(D47,BD!$B:$D,3,FALSE),"")</f>
        <v/>
      </c>
      <c r="I47" s="165" t="str">
        <f>IFERROR(VLOOKUP(E47,BD!$B:$D,3,FALSE),"")</f>
        <v/>
      </c>
      <c r="J47" s="149">
        <f>IF(COUNT(L47:T47)&gt;=5,SUM(LARGE(L47:T47,{1,2,3,4,5})),IF(COUNT(L47:T47)=4,SUM(LARGE(L47:T47,{1,2,3,4})),IF(COUNT(L47:T47)=3,SUM(LARGE(L47:T47,{1,2,3})),IF(COUNT(L47:T47)=2,SUM(LARGE(L47:T47,{1,2})),IF(COUNT(L47:T47)=1,SUM(LARGE(L47:T47,{1})),0)))))</f>
        <v>0</v>
      </c>
      <c r="K47" s="150">
        <f t="shared" si="2"/>
        <v>0</v>
      </c>
      <c r="L47" s="71"/>
      <c r="M47" s="71"/>
      <c r="N47" s="71"/>
      <c r="O47" s="71"/>
      <c r="P47" s="71"/>
      <c r="Q47" s="71"/>
      <c r="R47" s="71"/>
      <c r="S47" s="71"/>
      <c r="T47" s="163"/>
    </row>
    <row r="48" spans="2:20" ht="12" x14ac:dyDescent="0.2">
      <c r="B48" s="69"/>
      <c r="C48" s="171"/>
      <c r="D48" s="126"/>
      <c r="E48" s="70"/>
      <c r="F48" s="148" t="str">
        <f>IFERROR(VLOOKUP(D48,BD!$B:$D,2,FALSE),"")</f>
        <v/>
      </c>
      <c r="G48" s="148" t="str">
        <f>IFERROR(VLOOKUP(E48,BD!$B:$D,2,FALSE),"")</f>
        <v/>
      </c>
      <c r="H48" s="165" t="str">
        <f>IFERROR(VLOOKUP(D48,BD!$B:$D,3,FALSE),"")</f>
        <v/>
      </c>
      <c r="I48" s="165" t="str">
        <f>IFERROR(VLOOKUP(E48,BD!$B:$D,3,FALSE),"")</f>
        <v/>
      </c>
      <c r="J48" s="149">
        <f>IF(COUNT(L48:T48)&gt;=5,SUM(LARGE(L48:T48,{1,2,3,4,5})),IF(COUNT(L48:T48)=4,SUM(LARGE(L48:T48,{1,2,3,4})),IF(COUNT(L48:T48)=3,SUM(LARGE(L48:T48,{1,2,3})),IF(COUNT(L48:T48)=2,SUM(LARGE(L48:T48,{1,2})),IF(COUNT(L48:T48)=1,SUM(LARGE(L48:T48,{1})),0)))))</f>
        <v>0</v>
      </c>
      <c r="K48" s="150">
        <f t="shared" si="2"/>
        <v>0</v>
      </c>
      <c r="L48" s="71"/>
      <c r="M48" s="71"/>
      <c r="N48" s="71"/>
      <c r="O48" s="71"/>
      <c r="P48" s="71"/>
      <c r="Q48" s="71"/>
      <c r="R48" s="71"/>
      <c r="S48" s="71"/>
      <c r="T48" s="163"/>
    </row>
    <row r="49" spans="2:20" ht="12" x14ac:dyDescent="0.2">
      <c r="B49" s="69"/>
      <c r="C49" s="171"/>
      <c r="D49" s="126"/>
      <c r="E49" s="70"/>
      <c r="F49" s="148" t="str">
        <f>IFERROR(VLOOKUP(D49,BD!$B:$D,2,FALSE),"")</f>
        <v/>
      </c>
      <c r="G49" s="148" t="str">
        <f>IFERROR(VLOOKUP(E49,BD!$B:$D,2,FALSE),"")</f>
        <v/>
      </c>
      <c r="H49" s="165" t="str">
        <f>IFERROR(VLOOKUP(D49,BD!$B:$D,3,FALSE),"")</f>
        <v/>
      </c>
      <c r="I49" s="165" t="str">
        <f>IFERROR(VLOOKUP(E49,BD!$B:$D,3,FALSE),"")</f>
        <v/>
      </c>
      <c r="J49" s="149">
        <f>IF(COUNT(L49:T49)&gt;=5,SUM(LARGE(L49:T49,{1,2,3,4,5})),IF(COUNT(L49:T49)=4,SUM(LARGE(L49:T49,{1,2,3,4})),IF(COUNT(L49:T49)=3,SUM(LARGE(L49:T49,{1,2,3})),IF(COUNT(L49:T49)=2,SUM(LARGE(L49:T49,{1,2})),IF(COUNT(L49:T49)=1,SUM(LARGE(L49:T49,{1})),0)))))</f>
        <v>0</v>
      </c>
      <c r="K49" s="150">
        <f t="shared" si="2"/>
        <v>0</v>
      </c>
      <c r="L49" s="71"/>
      <c r="M49" s="71"/>
      <c r="N49" s="71"/>
      <c r="O49" s="71"/>
      <c r="P49" s="71"/>
      <c r="Q49" s="71"/>
      <c r="R49" s="71"/>
      <c r="S49" s="71"/>
      <c r="T49" s="163"/>
    </row>
    <row r="50" spans="2:20" ht="12" x14ac:dyDescent="0.2">
      <c r="B50" s="69"/>
      <c r="C50" s="171"/>
      <c r="D50" s="126"/>
      <c r="E50" s="70"/>
      <c r="F50" s="148" t="str">
        <f>IFERROR(VLOOKUP(D50,BD!$B:$D,2,FALSE),"")</f>
        <v/>
      </c>
      <c r="G50" s="148" t="str">
        <f>IFERROR(VLOOKUP(E50,BD!$B:$D,2,FALSE),"")</f>
        <v/>
      </c>
      <c r="H50" s="165" t="str">
        <f>IFERROR(VLOOKUP(D50,BD!$B:$D,3,FALSE),"")</f>
        <v/>
      </c>
      <c r="I50" s="165" t="str">
        <f>IFERROR(VLOOKUP(E50,BD!$B:$D,3,FALSE),"")</f>
        <v/>
      </c>
      <c r="J50" s="149">
        <f>IF(COUNT(L50:T50)&gt;=5,SUM(LARGE(L50:T50,{1,2,3,4,5})),IF(COUNT(L50:T50)=4,SUM(LARGE(L50:T50,{1,2,3,4})),IF(COUNT(L50:T50)=3,SUM(LARGE(L50:T50,{1,2,3})),IF(COUNT(L50:T50)=2,SUM(LARGE(L50:T50,{1,2})),IF(COUNT(L50:T50)=1,SUM(LARGE(L50:T50,{1})),0)))))</f>
        <v>0</v>
      </c>
      <c r="K50" s="150">
        <f t="shared" si="2"/>
        <v>0</v>
      </c>
      <c r="L50" s="71"/>
      <c r="M50" s="71"/>
      <c r="N50" s="71"/>
      <c r="O50" s="71"/>
      <c r="P50" s="71"/>
      <c r="Q50" s="71"/>
      <c r="R50" s="71"/>
      <c r="S50" s="71"/>
      <c r="T50" s="163"/>
    </row>
    <row r="51" spans="2:20" ht="12" x14ac:dyDescent="0.2">
      <c r="B51" s="69"/>
      <c r="C51" s="171"/>
      <c r="D51" s="126"/>
      <c r="E51" s="70"/>
      <c r="F51" s="148" t="str">
        <f>IFERROR(VLOOKUP(D51,BD!$B:$D,2,FALSE),"")</f>
        <v/>
      </c>
      <c r="G51" s="148" t="str">
        <f>IFERROR(VLOOKUP(E51,BD!$B:$D,2,FALSE),"")</f>
        <v/>
      </c>
      <c r="H51" s="165" t="str">
        <f>IFERROR(VLOOKUP(D51,BD!$B:$D,3,FALSE),"")</f>
        <v/>
      </c>
      <c r="I51" s="165" t="str">
        <f>IFERROR(VLOOKUP(E51,BD!$B:$D,3,FALSE),"")</f>
        <v/>
      </c>
      <c r="J51" s="149">
        <f>IF(COUNT(L51:T51)&gt;=5,SUM(LARGE(L51:T51,{1,2,3,4,5})),IF(COUNT(L51:T51)=4,SUM(LARGE(L51:T51,{1,2,3,4})),IF(COUNT(L51:T51)=3,SUM(LARGE(L51:T51,{1,2,3})),IF(COUNT(L51:T51)=2,SUM(LARGE(L51:T51,{1,2})),IF(COUNT(L51:T51)=1,SUM(LARGE(L51:T51,{1})),0)))))</f>
        <v>0</v>
      </c>
      <c r="K51" s="150">
        <f t="shared" si="2"/>
        <v>0</v>
      </c>
      <c r="L51" s="71"/>
      <c r="M51" s="71"/>
      <c r="N51" s="71"/>
      <c r="O51" s="71"/>
      <c r="P51" s="71"/>
      <c r="Q51" s="71"/>
      <c r="R51" s="71"/>
      <c r="S51" s="71"/>
      <c r="T51" s="163"/>
    </row>
    <row r="52" spans="2:20" ht="12" x14ac:dyDescent="0.2">
      <c r="B52" s="69"/>
      <c r="C52" s="171"/>
      <c r="D52" s="126"/>
      <c r="E52" s="70"/>
      <c r="F52" s="148" t="str">
        <f>IFERROR(VLOOKUP(D52,BD!$B:$D,2,FALSE),"")</f>
        <v/>
      </c>
      <c r="G52" s="148" t="str">
        <f>IFERROR(VLOOKUP(E52,BD!$B:$D,2,FALSE),"")</f>
        <v/>
      </c>
      <c r="H52" s="165" t="str">
        <f>IFERROR(VLOOKUP(D52,BD!$B:$D,3,FALSE),"")</f>
        <v/>
      </c>
      <c r="I52" s="165" t="str">
        <f>IFERROR(VLOOKUP(E52,BD!$B:$D,3,FALSE),"")</f>
        <v/>
      </c>
      <c r="J52" s="149">
        <f>IF(COUNT(L52:T52)&gt;=5,SUM(LARGE(L52:T52,{1,2,3,4,5})),IF(COUNT(L52:T52)=4,SUM(LARGE(L52:T52,{1,2,3,4})),IF(COUNT(L52:T52)=3,SUM(LARGE(L52:T52,{1,2,3})),IF(COUNT(L52:T52)=2,SUM(LARGE(L52:T52,{1,2})),IF(COUNT(L52:T52)=1,SUM(LARGE(L52:T52,{1})),0)))))</f>
        <v>0</v>
      </c>
      <c r="K52" s="150">
        <f t="shared" si="2"/>
        <v>0</v>
      </c>
      <c r="L52" s="71"/>
      <c r="M52" s="71"/>
      <c r="N52" s="71"/>
      <c r="O52" s="71"/>
      <c r="P52" s="71"/>
      <c r="Q52" s="71"/>
      <c r="R52" s="71"/>
      <c r="S52" s="71"/>
      <c r="T52" s="163"/>
    </row>
    <row r="53" spans="2:20" ht="12" x14ac:dyDescent="0.2">
      <c r="B53" s="69"/>
      <c r="C53" s="171"/>
      <c r="D53" s="126"/>
      <c r="E53" s="70"/>
      <c r="F53" s="148" t="str">
        <f>IFERROR(VLOOKUP(D53,BD!$B:$D,2,FALSE),"")</f>
        <v/>
      </c>
      <c r="G53" s="148" t="str">
        <f>IFERROR(VLOOKUP(E53,BD!$B:$D,2,FALSE),"")</f>
        <v/>
      </c>
      <c r="H53" s="165" t="str">
        <f>IFERROR(VLOOKUP(D53,BD!$B:$D,3,FALSE),"")</f>
        <v/>
      </c>
      <c r="I53" s="165" t="str">
        <f>IFERROR(VLOOKUP(E53,BD!$B:$D,3,FALSE),"")</f>
        <v/>
      </c>
      <c r="J53" s="149">
        <f>IF(COUNT(L53:T53)&gt;=5,SUM(LARGE(L53:T53,{1,2,3,4,5})),IF(COUNT(L53:T53)=4,SUM(LARGE(L53:T53,{1,2,3,4})),IF(COUNT(L53:T53)=3,SUM(LARGE(L53:T53,{1,2,3})),IF(COUNT(L53:T53)=2,SUM(LARGE(L53:T53,{1,2})),IF(COUNT(L53:T53)=1,SUM(LARGE(L53:T53,{1})),0)))))</f>
        <v>0</v>
      </c>
      <c r="K53" s="150">
        <f t="shared" si="2"/>
        <v>0</v>
      </c>
      <c r="L53" s="71"/>
      <c r="M53" s="71"/>
      <c r="N53" s="71"/>
      <c r="O53" s="71"/>
      <c r="P53" s="71"/>
      <c r="Q53" s="71"/>
      <c r="R53" s="71"/>
      <c r="S53" s="71"/>
      <c r="T53" s="163"/>
    </row>
    <row r="54" spans="2:20" ht="12" x14ac:dyDescent="0.2">
      <c r="B54" s="69"/>
      <c r="C54" s="171"/>
      <c r="D54" s="126"/>
      <c r="E54" s="70"/>
      <c r="F54" s="148" t="str">
        <f>IFERROR(VLOOKUP(D54,BD!$B:$D,2,FALSE),"")</f>
        <v/>
      </c>
      <c r="G54" s="148" t="str">
        <f>IFERROR(VLOOKUP(E54,BD!$B:$D,2,FALSE),"")</f>
        <v/>
      </c>
      <c r="H54" s="165" t="str">
        <f>IFERROR(VLOOKUP(D54,BD!$B:$D,3,FALSE),"")</f>
        <v/>
      </c>
      <c r="I54" s="165" t="str">
        <f>IFERROR(VLOOKUP(E54,BD!$B:$D,3,FALSE),"")</f>
        <v/>
      </c>
      <c r="J54" s="149">
        <f>IF(COUNT(L54:T54)&gt;=5,SUM(LARGE(L54:T54,{1,2,3,4,5})),IF(COUNT(L54:T54)=4,SUM(LARGE(L54:T54,{1,2,3,4})),IF(COUNT(L54:T54)=3,SUM(LARGE(L54:T54,{1,2,3})),IF(COUNT(L54:T54)=2,SUM(LARGE(L54:T54,{1,2})),IF(COUNT(L54:T54)=1,SUM(LARGE(L54:T54,{1})),0)))))</f>
        <v>0</v>
      </c>
      <c r="K54" s="150">
        <f t="shared" si="2"/>
        <v>0</v>
      </c>
      <c r="L54" s="71"/>
      <c r="M54" s="71"/>
      <c r="N54" s="71"/>
      <c r="O54" s="71"/>
      <c r="P54" s="71"/>
      <c r="Q54" s="71"/>
      <c r="R54" s="71"/>
      <c r="S54" s="71"/>
      <c r="T54" s="163"/>
    </row>
    <row r="55" spans="2:20" ht="12" x14ac:dyDescent="0.2">
      <c r="B55" s="69"/>
      <c r="C55" s="171"/>
      <c r="D55" s="126"/>
      <c r="E55" s="70"/>
      <c r="F55" s="148" t="str">
        <f>IFERROR(VLOOKUP(D55,BD!$B:$D,2,FALSE),"")</f>
        <v/>
      </c>
      <c r="G55" s="148" t="str">
        <f>IFERROR(VLOOKUP(E55,BD!$B:$D,2,FALSE),"")</f>
        <v/>
      </c>
      <c r="H55" s="165" t="str">
        <f>IFERROR(VLOOKUP(D55,BD!$B:$D,3,FALSE),"")</f>
        <v/>
      </c>
      <c r="I55" s="165" t="str">
        <f>IFERROR(VLOOKUP(E55,BD!$B:$D,3,FALSE),"")</f>
        <v/>
      </c>
      <c r="J55" s="149">
        <f>IF(COUNT(L55:T55)&gt;=5,SUM(LARGE(L55:T55,{1,2,3,4,5})),IF(COUNT(L55:T55)=4,SUM(LARGE(L55:T55,{1,2,3,4})),IF(COUNT(L55:T55)=3,SUM(LARGE(L55:T55,{1,2,3})),IF(COUNT(L55:T55)=2,SUM(LARGE(L55:T55,{1,2})),IF(COUNT(L55:T55)=1,SUM(LARGE(L55:T55,{1})),0)))))</f>
        <v>0</v>
      </c>
      <c r="K55" s="150">
        <f t="shared" si="2"/>
        <v>0</v>
      </c>
      <c r="L55" s="71"/>
      <c r="M55" s="71"/>
      <c r="N55" s="71"/>
      <c r="O55" s="71"/>
      <c r="P55" s="71"/>
      <c r="Q55" s="71"/>
      <c r="R55" s="71"/>
      <c r="S55" s="71"/>
      <c r="T55" s="163"/>
    </row>
    <row r="56" spans="2:20" ht="12" x14ac:dyDescent="0.2">
      <c r="B56" s="69"/>
      <c r="C56" s="171"/>
      <c r="D56" s="126"/>
      <c r="E56" s="70"/>
      <c r="F56" s="148" t="str">
        <f>IFERROR(VLOOKUP(D56,BD!$B:$D,2,FALSE),"")</f>
        <v/>
      </c>
      <c r="G56" s="148" t="str">
        <f>IFERROR(VLOOKUP(E56,BD!$B:$D,2,FALSE),"")</f>
        <v/>
      </c>
      <c r="H56" s="165" t="str">
        <f>IFERROR(VLOOKUP(D56,BD!$B:$D,3,FALSE),"")</f>
        <v/>
      </c>
      <c r="I56" s="165" t="str">
        <f>IFERROR(VLOOKUP(E56,BD!$B:$D,3,FALSE),"")</f>
        <v/>
      </c>
      <c r="J56" s="149">
        <f>IF(COUNT(L56:T56)&gt;=5,SUM(LARGE(L56:T56,{1,2,3,4,5})),IF(COUNT(L56:T56)=4,SUM(LARGE(L56:T56,{1,2,3,4})),IF(COUNT(L56:T56)=3,SUM(LARGE(L56:T56,{1,2,3})),IF(COUNT(L56:T56)=2,SUM(LARGE(L56:T56,{1,2})),IF(COUNT(L56:T56)=1,SUM(LARGE(L56:T56,{1})),0)))))</f>
        <v>0</v>
      </c>
      <c r="K56" s="150">
        <f t="shared" si="2"/>
        <v>0</v>
      </c>
      <c r="L56" s="71"/>
      <c r="M56" s="71"/>
      <c r="N56" s="71"/>
      <c r="O56" s="71"/>
      <c r="P56" s="71"/>
      <c r="Q56" s="71"/>
      <c r="R56" s="71"/>
      <c r="S56" s="71"/>
      <c r="T56" s="163"/>
    </row>
    <row r="57" spans="2:20" ht="12" x14ac:dyDescent="0.2">
      <c r="B57" s="69"/>
      <c r="C57" s="171"/>
      <c r="D57" s="126"/>
      <c r="E57" s="70"/>
      <c r="F57" s="148" t="str">
        <f>IFERROR(VLOOKUP(D57,BD!$B:$D,2,FALSE),"")</f>
        <v/>
      </c>
      <c r="G57" s="148" t="str">
        <f>IFERROR(VLOOKUP(E57,BD!$B:$D,2,FALSE),"")</f>
        <v/>
      </c>
      <c r="H57" s="165" t="str">
        <f>IFERROR(VLOOKUP(D57,BD!$B:$D,3,FALSE),"")</f>
        <v/>
      </c>
      <c r="I57" s="165" t="str">
        <f>IFERROR(VLOOKUP(E57,BD!$B:$D,3,FALSE),"")</f>
        <v/>
      </c>
      <c r="J57" s="149">
        <f>IF(COUNT(L57:T57)&gt;=5,SUM(LARGE(L57:T57,{1,2,3,4,5})),IF(COUNT(L57:T57)=4,SUM(LARGE(L57:T57,{1,2,3,4})),IF(COUNT(L57:T57)=3,SUM(LARGE(L57:T57,{1,2,3})),IF(COUNT(L57:T57)=2,SUM(LARGE(L57:T57,{1,2})),IF(COUNT(L57:T57)=1,SUM(LARGE(L57:T57,{1})),0)))))</f>
        <v>0</v>
      </c>
      <c r="K57" s="150">
        <f t="shared" si="2"/>
        <v>0</v>
      </c>
      <c r="L57" s="71"/>
      <c r="M57" s="71"/>
      <c r="N57" s="71"/>
      <c r="O57" s="71"/>
      <c r="P57" s="71"/>
      <c r="Q57" s="71"/>
      <c r="R57" s="71"/>
      <c r="S57" s="71"/>
      <c r="T57" s="163"/>
    </row>
    <row r="58" spans="2:20" ht="12" x14ac:dyDescent="0.2">
      <c r="B58" s="69"/>
      <c r="C58" s="171"/>
      <c r="D58" s="126"/>
      <c r="E58" s="70"/>
      <c r="F58" s="148" t="str">
        <f>IFERROR(VLOOKUP(D58,BD!$B:$D,2,FALSE),"")</f>
        <v/>
      </c>
      <c r="G58" s="148" t="str">
        <f>IFERROR(VLOOKUP(E58,BD!$B:$D,2,FALSE),"")</f>
        <v/>
      </c>
      <c r="H58" s="165" t="str">
        <f>IFERROR(VLOOKUP(D58,BD!$B:$D,3,FALSE),"")</f>
        <v/>
      </c>
      <c r="I58" s="165" t="str">
        <f>IFERROR(VLOOKUP(E58,BD!$B:$D,3,FALSE),"")</f>
        <v/>
      </c>
      <c r="J58" s="149">
        <f>IF(COUNT(L58:T58)&gt;=5,SUM(LARGE(L58:T58,{1,2,3,4,5})),IF(COUNT(L58:T58)=4,SUM(LARGE(L58:T58,{1,2,3,4})),IF(COUNT(L58:T58)=3,SUM(LARGE(L58:T58,{1,2,3})),IF(COUNT(L58:T58)=2,SUM(LARGE(L58:T58,{1,2})),IF(COUNT(L58:T58)=1,SUM(LARGE(L58:T58,{1})),0)))))</f>
        <v>0</v>
      </c>
      <c r="K58" s="150">
        <f t="shared" si="2"/>
        <v>0</v>
      </c>
      <c r="L58" s="71"/>
      <c r="M58" s="71"/>
      <c r="N58" s="71"/>
      <c r="O58" s="71"/>
      <c r="P58" s="71"/>
      <c r="Q58" s="71"/>
      <c r="R58" s="71"/>
      <c r="S58" s="71"/>
      <c r="T58" s="163"/>
    </row>
    <row r="59" spans="2:20" ht="12" x14ac:dyDescent="0.2">
      <c r="B59" s="69"/>
      <c r="C59" s="171"/>
      <c r="D59" s="126"/>
      <c r="E59" s="70"/>
      <c r="F59" s="148" t="str">
        <f>IFERROR(VLOOKUP(D59,BD!$B:$D,2,FALSE),"")</f>
        <v/>
      </c>
      <c r="G59" s="148" t="str">
        <f>IFERROR(VLOOKUP(E59,BD!$B:$D,2,FALSE),"")</f>
        <v/>
      </c>
      <c r="H59" s="165" t="str">
        <f>IFERROR(VLOOKUP(D59,BD!$B:$D,3,FALSE),"")</f>
        <v/>
      </c>
      <c r="I59" s="165" t="str">
        <f>IFERROR(VLOOKUP(E59,BD!$B:$D,3,FALSE),"")</f>
        <v/>
      </c>
      <c r="J59" s="149">
        <f>IF(COUNT(L59:T59)&gt;=5,SUM(LARGE(L59:T59,{1,2,3,4,5})),IF(COUNT(L59:T59)=4,SUM(LARGE(L59:T59,{1,2,3,4})),IF(COUNT(L59:T59)=3,SUM(LARGE(L59:T59,{1,2,3})),IF(COUNT(L59:T59)=2,SUM(LARGE(L59:T59,{1,2})),IF(COUNT(L59:T59)=1,SUM(LARGE(L59:T59,{1})),0)))))</f>
        <v>0</v>
      </c>
      <c r="K59" s="150">
        <f t="shared" si="2"/>
        <v>0</v>
      </c>
      <c r="L59" s="71"/>
      <c r="M59" s="71"/>
      <c r="N59" s="71"/>
      <c r="O59" s="71"/>
      <c r="P59" s="71"/>
      <c r="Q59" s="71"/>
      <c r="R59" s="71"/>
      <c r="S59" s="71"/>
      <c r="T59" s="163"/>
    </row>
    <row r="60" spans="2:20" ht="12" x14ac:dyDescent="0.2">
      <c r="B60" s="69"/>
      <c r="C60" s="171"/>
      <c r="D60" s="126"/>
      <c r="E60" s="70"/>
      <c r="F60" s="148" t="str">
        <f>IFERROR(VLOOKUP(D60,BD!$B:$D,2,FALSE),"")</f>
        <v/>
      </c>
      <c r="G60" s="148" t="str">
        <f>IFERROR(VLOOKUP(E60,BD!$B:$D,2,FALSE),"")</f>
        <v/>
      </c>
      <c r="H60" s="165" t="str">
        <f>IFERROR(VLOOKUP(D60,BD!$B:$D,3,FALSE),"")</f>
        <v/>
      </c>
      <c r="I60" s="165" t="str">
        <f>IFERROR(VLOOKUP(E60,BD!$B:$D,3,FALSE),"")</f>
        <v/>
      </c>
      <c r="J60" s="149">
        <f>IF(COUNT(L60:T60)&gt;=5,SUM(LARGE(L60:T60,{1,2,3,4,5})),IF(COUNT(L60:T60)=4,SUM(LARGE(L60:T60,{1,2,3,4})),IF(COUNT(L60:T60)=3,SUM(LARGE(L60:T60,{1,2,3})),IF(COUNT(L60:T60)=2,SUM(LARGE(L60:T60,{1,2})),IF(COUNT(L60:T60)=1,SUM(LARGE(L60:T60,{1})),0)))))</f>
        <v>0</v>
      </c>
      <c r="K60" s="150">
        <f t="shared" si="2"/>
        <v>0</v>
      </c>
      <c r="L60" s="71"/>
      <c r="M60" s="71"/>
      <c r="N60" s="71"/>
      <c r="O60" s="71"/>
      <c r="P60" s="71"/>
      <c r="Q60" s="71"/>
      <c r="R60" s="71"/>
      <c r="S60" s="71"/>
      <c r="T60" s="163"/>
    </row>
    <row r="61" spans="2:20" ht="12" x14ac:dyDescent="0.2">
      <c r="B61" s="69"/>
      <c r="C61" s="171"/>
      <c r="D61" s="126"/>
      <c r="E61" s="70"/>
      <c r="F61" s="148" t="str">
        <f>IFERROR(VLOOKUP(D61,BD!$B:$D,2,FALSE),"")</f>
        <v/>
      </c>
      <c r="G61" s="148" t="str">
        <f>IFERROR(VLOOKUP(E61,BD!$B:$D,2,FALSE),"")</f>
        <v/>
      </c>
      <c r="H61" s="165" t="str">
        <f>IFERROR(VLOOKUP(D61,BD!$B:$D,3,FALSE),"")</f>
        <v/>
      </c>
      <c r="I61" s="165" t="str">
        <f>IFERROR(VLOOKUP(E61,BD!$B:$D,3,FALSE),"")</f>
        <v/>
      </c>
      <c r="J61" s="149">
        <f>IF(COUNT(L61:T61)&gt;=5,SUM(LARGE(L61:T61,{1,2,3,4,5})),IF(COUNT(L61:T61)=4,SUM(LARGE(L61:T61,{1,2,3,4})),IF(COUNT(L61:T61)=3,SUM(LARGE(L61:T61,{1,2,3})),IF(COUNT(L61:T61)=2,SUM(LARGE(L61:T61,{1,2})),IF(COUNT(L61:T61)=1,SUM(LARGE(L61:T61,{1})),0)))))</f>
        <v>0</v>
      </c>
      <c r="K61" s="150">
        <f t="shared" si="2"/>
        <v>0</v>
      </c>
      <c r="L61" s="71"/>
      <c r="M61" s="71"/>
      <c r="N61" s="71"/>
      <c r="O61" s="71"/>
      <c r="P61" s="71"/>
      <c r="Q61" s="71"/>
      <c r="R61" s="71"/>
      <c r="S61" s="71"/>
      <c r="T61" s="163"/>
    </row>
    <row r="62" spans="2:20" ht="12" x14ac:dyDescent="0.2">
      <c r="B62" s="69"/>
      <c r="C62" s="171"/>
      <c r="D62" s="126"/>
      <c r="E62" s="70"/>
      <c r="F62" s="148" t="str">
        <f>IFERROR(VLOOKUP(D62,BD!$B:$D,2,FALSE),"")</f>
        <v/>
      </c>
      <c r="G62" s="148" t="str">
        <f>IFERROR(VLOOKUP(E62,BD!$B:$D,2,FALSE),"")</f>
        <v/>
      </c>
      <c r="H62" s="165" t="str">
        <f>IFERROR(VLOOKUP(D62,BD!$B:$D,3,FALSE),"")</f>
        <v/>
      </c>
      <c r="I62" s="165" t="str">
        <f>IFERROR(VLOOKUP(E62,BD!$B:$D,3,FALSE),"")</f>
        <v/>
      </c>
      <c r="J62" s="149">
        <f>IF(COUNT(L62:T62)&gt;=5,SUM(LARGE(L62:T62,{1,2,3,4,5})),IF(COUNT(L62:T62)=4,SUM(LARGE(L62:T62,{1,2,3,4})),IF(COUNT(L62:T62)=3,SUM(LARGE(L62:T62,{1,2,3})),IF(COUNT(L62:T62)=2,SUM(LARGE(L62:T62,{1,2})),IF(COUNT(L62:T62)=1,SUM(LARGE(L62:T62,{1})),0)))))</f>
        <v>0</v>
      </c>
      <c r="K62" s="150">
        <f t="shared" si="2"/>
        <v>0</v>
      </c>
      <c r="L62" s="71"/>
      <c r="M62" s="71"/>
      <c r="N62" s="71"/>
      <c r="O62" s="71"/>
      <c r="P62" s="71"/>
      <c r="Q62" s="71"/>
      <c r="R62" s="71"/>
      <c r="S62" s="71"/>
      <c r="T62" s="163"/>
    </row>
    <row r="63" spans="2:20" ht="12" x14ac:dyDescent="0.2">
      <c r="B63" s="69"/>
      <c r="C63" s="171"/>
      <c r="D63" s="126"/>
      <c r="E63" s="70"/>
      <c r="F63" s="148" t="str">
        <f>IFERROR(VLOOKUP(D63,BD!$B:$D,2,FALSE),"")</f>
        <v/>
      </c>
      <c r="G63" s="148" t="str">
        <f>IFERROR(VLOOKUP(E63,BD!$B:$D,2,FALSE),"")</f>
        <v/>
      </c>
      <c r="H63" s="165" t="str">
        <f>IFERROR(VLOOKUP(D63,BD!$B:$D,3,FALSE),"")</f>
        <v/>
      </c>
      <c r="I63" s="165" t="str">
        <f>IFERROR(VLOOKUP(E63,BD!$B:$D,3,FALSE),"")</f>
        <v/>
      </c>
      <c r="J63" s="149">
        <f>IF(COUNT(L63:T63)&gt;=5,SUM(LARGE(L63:T63,{1,2,3,4,5})),IF(COUNT(L63:T63)=4,SUM(LARGE(L63:T63,{1,2,3,4})),IF(COUNT(L63:T63)=3,SUM(LARGE(L63:T63,{1,2,3})),IF(COUNT(L63:T63)=2,SUM(LARGE(L63:T63,{1,2})),IF(COUNT(L63:T63)=1,SUM(LARGE(L63:T63,{1})),0)))))</f>
        <v>0</v>
      </c>
      <c r="K63" s="150">
        <f t="shared" si="2"/>
        <v>0</v>
      </c>
      <c r="L63" s="71"/>
      <c r="M63" s="71"/>
      <c r="N63" s="71"/>
      <c r="O63" s="71"/>
      <c r="P63" s="71"/>
      <c r="Q63" s="71"/>
      <c r="R63" s="71"/>
      <c r="S63" s="71"/>
      <c r="T63" s="163"/>
    </row>
    <row r="64" spans="2:20" ht="12" x14ac:dyDescent="0.2">
      <c r="B64" s="69"/>
      <c r="C64" s="171"/>
      <c r="D64" s="126"/>
      <c r="E64" s="70"/>
      <c r="F64" s="148" t="str">
        <f>IFERROR(VLOOKUP(D64,BD!$B:$D,2,FALSE),"")</f>
        <v/>
      </c>
      <c r="G64" s="148" t="str">
        <f>IFERROR(VLOOKUP(E64,BD!$B:$D,2,FALSE),"")</f>
        <v/>
      </c>
      <c r="H64" s="165" t="str">
        <f>IFERROR(VLOOKUP(D64,BD!$B:$D,3,FALSE),"")</f>
        <v/>
      </c>
      <c r="I64" s="165" t="str">
        <f>IFERROR(VLOOKUP(E64,BD!$B:$D,3,FALSE),"")</f>
        <v/>
      </c>
      <c r="J64" s="149">
        <f>IF(COUNT(L64:T64)&gt;=5,SUM(LARGE(L64:T64,{1,2,3,4,5})),IF(COUNT(L64:T64)=4,SUM(LARGE(L64:T64,{1,2,3,4})),IF(COUNT(L64:T64)=3,SUM(LARGE(L64:T64,{1,2,3})),IF(COUNT(L64:T64)=2,SUM(LARGE(L64:T64,{1,2})),IF(COUNT(L64:T64)=1,SUM(LARGE(L64:T64,{1})),0)))))</f>
        <v>0</v>
      </c>
      <c r="K64" s="150">
        <f t="shared" si="2"/>
        <v>0</v>
      </c>
      <c r="L64" s="71"/>
      <c r="M64" s="71"/>
      <c r="N64" s="71"/>
      <c r="O64" s="71"/>
      <c r="P64" s="71"/>
      <c r="Q64" s="71"/>
      <c r="R64" s="71"/>
      <c r="S64" s="71"/>
      <c r="T64" s="163"/>
    </row>
    <row r="65" spans="2:20" ht="12" x14ac:dyDescent="0.2">
      <c r="B65" s="69"/>
      <c r="C65" s="171"/>
      <c r="D65" s="126"/>
      <c r="E65" s="70"/>
      <c r="F65" s="148" t="str">
        <f>IFERROR(VLOOKUP(D65,BD!$B:$D,2,FALSE),"")</f>
        <v/>
      </c>
      <c r="G65" s="148" t="str">
        <f>IFERROR(VLOOKUP(E65,BD!$B:$D,2,FALSE),"")</f>
        <v/>
      </c>
      <c r="H65" s="165" t="str">
        <f>IFERROR(VLOOKUP(D65,BD!$B:$D,3,FALSE),"")</f>
        <v/>
      </c>
      <c r="I65" s="165" t="str">
        <f>IFERROR(VLOOKUP(E65,BD!$B:$D,3,FALSE),"")</f>
        <v/>
      </c>
      <c r="J65" s="149">
        <f>IF(COUNT(L65:T65)&gt;=5,SUM(LARGE(L65:T65,{1,2,3,4,5})),IF(COUNT(L65:T65)=4,SUM(LARGE(L65:T65,{1,2,3,4})),IF(COUNT(L65:T65)=3,SUM(LARGE(L65:T65,{1,2,3})),IF(COUNT(L65:T65)=2,SUM(LARGE(L65:T65,{1,2})),IF(COUNT(L65:T65)=1,SUM(LARGE(L65:T65,{1})),0)))))</f>
        <v>0</v>
      </c>
      <c r="K65" s="150">
        <f t="shared" si="2"/>
        <v>0</v>
      </c>
      <c r="L65" s="71"/>
      <c r="M65" s="71"/>
      <c r="N65" s="71"/>
      <c r="O65" s="71"/>
      <c r="P65" s="71"/>
      <c r="Q65" s="71"/>
      <c r="R65" s="71"/>
      <c r="S65" s="71"/>
      <c r="T65" s="163"/>
    </row>
    <row r="66" spans="2:20" ht="12" x14ac:dyDescent="0.2">
      <c r="B66" s="69"/>
      <c r="C66" s="171"/>
      <c r="D66" s="126"/>
      <c r="E66" s="70"/>
      <c r="F66" s="148" t="str">
        <f>IFERROR(VLOOKUP(D66,BD!$B:$D,2,FALSE),"")</f>
        <v/>
      </c>
      <c r="G66" s="148" t="str">
        <f>IFERROR(VLOOKUP(E66,BD!$B:$D,2,FALSE),"")</f>
        <v/>
      </c>
      <c r="H66" s="165" t="str">
        <f>IFERROR(VLOOKUP(D66,BD!$B:$D,3,FALSE),"")</f>
        <v/>
      </c>
      <c r="I66" s="165" t="str">
        <f>IFERROR(VLOOKUP(E66,BD!$B:$D,3,FALSE),"")</f>
        <v/>
      </c>
      <c r="J66" s="149">
        <f>IF(COUNT(L66:T66)&gt;=5,SUM(LARGE(L66:T66,{1,2,3,4,5})),IF(COUNT(L66:T66)=4,SUM(LARGE(L66:T66,{1,2,3,4})),IF(COUNT(L66:T66)=3,SUM(LARGE(L66:T66,{1,2,3})),IF(COUNT(L66:T66)=2,SUM(LARGE(L66:T66,{1,2})),IF(COUNT(L66:T66)=1,SUM(LARGE(L66:T66,{1})),0)))))</f>
        <v>0</v>
      </c>
      <c r="K66" s="150">
        <f t="shared" si="2"/>
        <v>0</v>
      </c>
      <c r="L66" s="71"/>
      <c r="M66" s="71"/>
      <c r="N66" s="71"/>
      <c r="O66" s="71"/>
      <c r="P66" s="71"/>
      <c r="Q66" s="71"/>
      <c r="R66" s="71"/>
      <c r="S66" s="71"/>
      <c r="T66" s="163"/>
    </row>
    <row r="67" spans="2:20" ht="12" x14ac:dyDescent="0.2">
      <c r="B67" s="69"/>
      <c r="C67" s="171"/>
      <c r="D67" s="126"/>
      <c r="E67" s="70"/>
      <c r="F67" s="148" t="str">
        <f>IFERROR(VLOOKUP(D67,BD!$B:$D,2,FALSE),"")</f>
        <v/>
      </c>
      <c r="G67" s="148" t="str">
        <f>IFERROR(VLOOKUP(E67,BD!$B:$D,2,FALSE),"")</f>
        <v/>
      </c>
      <c r="H67" s="165" t="str">
        <f>IFERROR(VLOOKUP(D67,BD!$B:$D,3,FALSE),"")</f>
        <v/>
      </c>
      <c r="I67" s="165" t="str">
        <f>IFERROR(VLOOKUP(E67,BD!$B:$D,3,FALSE),"")</f>
        <v/>
      </c>
      <c r="J67" s="149">
        <f>IF(COUNT(L67:T67)&gt;=5,SUM(LARGE(L67:T67,{1,2,3,4,5})),IF(COUNT(L67:T67)=4,SUM(LARGE(L67:T67,{1,2,3,4})),IF(COUNT(L67:T67)=3,SUM(LARGE(L67:T67,{1,2,3})),IF(COUNT(L67:T67)=2,SUM(LARGE(L67:T67,{1,2})),IF(COUNT(L67:T67)=1,SUM(LARGE(L67:T67,{1})),0)))))</f>
        <v>0</v>
      </c>
      <c r="K67" s="150">
        <f t="shared" si="2"/>
        <v>0</v>
      </c>
      <c r="L67" s="71"/>
      <c r="M67" s="71"/>
      <c r="N67" s="71"/>
      <c r="O67" s="71"/>
      <c r="P67" s="71"/>
      <c r="Q67" s="71"/>
      <c r="R67" s="71"/>
      <c r="S67" s="71"/>
      <c r="T67" s="163"/>
    </row>
    <row r="68" spans="2:20" ht="12" x14ac:dyDescent="0.2">
      <c r="B68" s="69"/>
      <c r="C68" s="171"/>
      <c r="D68" s="126"/>
      <c r="E68" s="70"/>
      <c r="F68" s="148" t="str">
        <f>IFERROR(VLOOKUP(D68,BD!$B:$D,2,FALSE),"")</f>
        <v/>
      </c>
      <c r="G68" s="148" t="str">
        <f>IFERROR(VLOOKUP(E68,BD!$B:$D,2,FALSE),"")</f>
        <v/>
      </c>
      <c r="H68" s="165" t="str">
        <f>IFERROR(VLOOKUP(D68,BD!$B:$D,3,FALSE),"")</f>
        <v/>
      </c>
      <c r="I68" s="165" t="str">
        <f>IFERROR(VLOOKUP(E68,BD!$B:$D,3,FALSE),"")</f>
        <v/>
      </c>
      <c r="J68" s="149">
        <f>IF(COUNT(L68:T68)&gt;=5,SUM(LARGE(L68:T68,{1,2,3,4,5})),IF(COUNT(L68:T68)=4,SUM(LARGE(L68:T68,{1,2,3,4})),IF(COUNT(L68:T68)=3,SUM(LARGE(L68:T68,{1,2,3})),IF(COUNT(L68:T68)=2,SUM(LARGE(L68:T68,{1,2})),IF(COUNT(L68:T68)=1,SUM(LARGE(L68:T68,{1})),0)))))</f>
        <v>0</v>
      </c>
      <c r="K68" s="150">
        <f t="shared" si="2"/>
        <v>0</v>
      </c>
      <c r="L68" s="71"/>
      <c r="M68" s="71"/>
      <c r="N68" s="71"/>
      <c r="O68" s="71"/>
      <c r="P68" s="71"/>
      <c r="Q68" s="71"/>
      <c r="R68" s="71"/>
      <c r="S68" s="71"/>
      <c r="T68" s="163"/>
    </row>
    <row r="69" spans="2:20" ht="12" x14ac:dyDescent="0.2">
      <c r="B69" s="69"/>
      <c r="C69" s="171"/>
      <c r="D69" s="126"/>
      <c r="E69" s="70"/>
      <c r="F69" s="148" t="str">
        <f>IFERROR(VLOOKUP(D69,BD!$B:$D,2,FALSE),"")</f>
        <v/>
      </c>
      <c r="G69" s="148" t="str">
        <f>IFERROR(VLOOKUP(E69,BD!$B:$D,2,FALSE),"")</f>
        <v/>
      </c>
      <c r="H69" s="165" t="str">
        <f>IFERROR(VLOOKUP(D69,BD!$B:$D,3,FALSE),"")</f>
        <v/>
      </c>
      <c r="I69" s="165" t="str">
        <f>IFERROR(VLOOKUP(E69,BD!$B:$D,3,FALSE),"")</f>
        <v/>
      </c>
      <c r="J69" s="149">
        <f>IF(COUNT(L69:T69)&gt;=5,SUM(LARGE(L69:T69,{1,2,3,4,5})),IF(COUNT(L69:T69)=4,SUM(LARGE(L69:T69,{1,2,3,4})),IF(COUNT(L69:T69)=3,SUM(LARGE(L69:T69,{1,2,3})),IF(COUNT(L69:T69)=2,SUM(LARGE(L69:T69,{1,2})),IF(COUNT(L69:T69)=1,SUM(LARGE(L69:T69,{1})),0)))))</f>
        <v>0</v>
      </c>
      <c r="K69" s="150">
        <f t="shared" si="2"/>
        <v>0</v>
      </c>
      <c r="L69" s="71"/>
      <c r="M69" s="71"/>
      <c r="N69" s="71"/>
      <c r="O69" s="71"/>
      <c r="P69" s="71"/>
      <c r="Q69" s="71"/>
      <c r="R69" s="71"/>
      <c r="S69" s="71"/>
      <c r="T69" s="163"/>
    </row>
    <row r="70" spans="2:20" x14ac:dyDescent="0.2">
      <c r="B70" s="72"/>
      <c r="C70" s="73"/>
      <c r="D70" s="73"/>
      <c r="E70" s="73"/>
      <c r="F70" s="75"/>
      <c r="G70" s="75"/>
      <c r="H70" s="83"/>
      <c r="I70" s="83"/>
      <c r="J70" s="74"/>
      <c r="K70" s="75"/>
      <c r="L70" s="74"/>
      <c r="M70" s="74"/>
      <c r="N70" s="74"/>
      <c r="O70" s="74"/>
      <c r="P70" s="74"/>
      <c r="Q70" s="74"/>
      <c r="R70" s="74"/>
      <c r="S70" s="74"/>
      <c r="T70" s="163"/>
    </row>
    <row r="71" spans="2:20" s="80" customFormat="1" x14ac:dyDescent="0.2">
      <c r="B71" s="76"/>
      <c r="C71" s="77"/>
      <c r="D71" s="78"/>
      <c r="E71" s="78" t="str">
        <f>SM_S19!$D$41</f>
        <v>CONTAGEM DE SEMANAS</v>
      </c>
      <c r="F71" s="82"/>
      <c r="G71" s="82"/>
      <c r="H71" s="83"/>
      <c r="I71" s="83"/>
      <c r="J71" s="79"/>
      <c r="K71" s="79"/>
      <c r="L71" s="102">
        <f>SM!H$41</f>
        <v>52</v>
      </c>
      <c r="M71" s="102">
        <f>SM!I$41</f>
        <v>30</v>
      </c>
      <c r="N71" s="102">
        <f>SM!J$41</f>
        <v>25</v>
      </c>
      <c r="O71" s="102">
        <f>SM!K$41</f>
        <v>22</v>
      </c>
      <c r="P71" s="102">
        <f>SM!L$41</f>
        <v>10</v>
      </c>
      <c r="Q71" s="102">
        <f>SM!M$41</f>
        <v>6</v>
      </c>
      <c r="R71" s="102">
        <f>SM!N$41</f>
        <v>2</v>
      </c>
      <c r="S71" s="102">
        <f>SM!O$41</f>
        <v>1</v>
      </c>
      <c r="T71" s="164"/>
    </row>
  </sheetData>
  <sheetProtection selectLockedCells="1" selectUnlockedCells="1"/>
  <sortState ref="D10:S34">
    <sortCondition descending="1" ref="J10:J34"/>
    <sortCondition descending="1" ref="K10:K34"/>
  </sortState>
  <mergeCells count="9">
    <mergeCell ref="I6:I8"/>
    <mergeCell ref="J6:J8"/>
    <mergeCell ref="K6:K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59" orientation="portrait" horizontalDpi="4294967292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D10:E69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1"/>
  <sheetViews>
    <sheetView showGridLines="0" zoomScaleNormal="100" zoomScaleSheetLayoutView="100" workbookViewId="0">
      <selection activeCell="D28" sqref="D28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5" width="8.28515625" style="4" customWidth="1"/>
    <col min="16" max="16" width="1.85546875" style="4" customWidth="1"/>
    <col min="17" max="16384" width="9.28515625" style="4"/>
  </cols>
  <sheetData>
    <row r="2" spans="2:16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</row>
    <row r="3" spans="2:16" ht="12" x14ac:dyDescent="0.2">
      <c r="B3" s="7" t="s">
        <v>118</v>
      </c>
      <c r="D3" s="8">
        <f>SM!D3</f>
        <v>43052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</row>
    <row r="4" spans="2:16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</row>
    <row r="5" spans="2:16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43"/>
    </row>
    <row r="6" spans="2:16" ht="12" customHeight="1" x14ac:dyDescent="0.2">
      <c r="B6" s="26"/>
      <c r="C6" s="216" t="s">
        <v>1</v>
      </c>
      <c r="D6" s="216" t="str">
        <f>SM!D6</f>
        <v>ATLETA</v>
      </c>
      <c r="E6" s="221" t="str">
        <f>SM!E6</f>
        <v>ENTIDADE</v>
      </c>
      <c r="F6" s="217" t="str">
        <f>SM!F6</f>
        <v>TOTAL RK52</v>
      </c>
      <c r="G6" s="215" t="str">
        <f>SM!G6</f>
        <v>Torneios</v>
      </c>
      <c r="H6" s="11" t="str">
        <f>SM!H6</f>
        <v>4o</v>
      </c>
      <c r="I6" s="11" t="str">
        <f>SM!I6</f>
        <v>1o</v>
      </c>
      <c r="J6" s="11" t="str">
        <f>SM!J6</f>
        <v>1o</v>
      </c>
      <c r="K6" s="11" t="str">
        <f>SM!K6</f>
        <v>2o</v>
      </c>
      <c r="L6" s="11" t="str">
        <f>SM!L6</f>
        <v>3o</v>
      </c>
      <c r="M6" s="11" t="str">
        <f>SM!M6</f>
        <v>2o</v>
      </c>
      <c r="N6" s="11" t="str">
        <f>SM!N6</f>
        <v>4o</v>
      </c>
      <c r="O6" s="11" t="str">
        <f>SM!O6</f>
        <v>1o</v>
      </c>
      <c r="P6" s="144"/>
    </row>
    <row r="7" spans="2:16" ht="12" x14ac:dyDescent="0.2">
      <c r="B7" s="26"/>
      <c r="C7" s="216"/>
      <c r="D7" s="216"/>
      <c r="E7" s="221"/>
      <c r="F7" s="217"/>
      <c r="G7" s="215"/>
      <c r="H7" s="12" t="str">
        <f>SM!H7</f>
        <v>EST</v>
      </c>
      <c r="I7" s="12" t="str">
        <f>SM!I7</f>
        <v>EST</v>
      </c>
      <c r="J7" s="12" t="str">
        <f>SM!J7</f>
        <v>M-CWB</v>
      </c>
      <c r="K7" s="12" t="str">
        <f>SM!K7</f>
        <v>EST</v>
      </c>
      <c r="L7" s="12" t="str">
        <f>SM!L7</f>
        <v>EST</v>
      </c>
      <c r="M7" s="12" t="str">
        <f>SM!M7</f>
        <v>M-CWB</v>
      </c>
      <c r="N7" s="12" t="str">
        <f>SM!N7</f>
        <v>EST</v>
      </c>
      <c r="O7" s="12" t="str">
        <f>SM!O7</f>
        <v>M-OES</v>
      </c>
      <c r="P7" s="144"/>
    </row>
    <row r="8" spans="2:16" ht="12" x14ac:dyDescent="0.2">
      <c r="B8" s="29"/>
      <c r="C8" s="216"/>
      <c r="D8" s="216"/>
      <c r="E8" s="221"/>
      <c r="F8" s="217"/>
      <c r="G8" s="215"/>
      <c r="H8" s="13">
        <f>SM!H8</f>
        <v>42689</v>
      </c>
      <c r="I8" s="13">
        <f>SM!I8</f>
        <v>42849</v>
      </c>
      <c r="J8" s="13">
        <f>SM!J8</f>
        <v>42884</v>
      </c>
      <c r="K8" s="13">
        <f>SM!K8</f>
        <v>42905</v>
      </c>
      <c r="L8" s="13">
        <f>SM!L8</f>
        <v>42988</v>
      </c>
      <c r="M8" s="13">
        <f>SM!M8</f>
        <v>43017</v>
      </c>
      <c r="N8" s="13">
        <f>SM!N8</f>
        <v>43045</v>
      </c>
      <c r="O8" s="13">
        <f>SM!O8</f>
        <v>43052</v>
      </c>
      <c r="P8" s="144"/>
    </row>
    <row r="9" spans="2:16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144"/>
    </row>
    <row r="10" spans="2:16" ht="12" x14ac:dyDescent="0.2">
      <c r="B10" s="27"/>
      <c r="C10" s="1">
        <v>1</v>
      </c>
      <c r="D10" s="2" t="s">
        <v>72</v>
      </c>
      <c r="E10" s="148" t="str">
        <f>IFERROR(VLOOKUP(D10,BD!$B:$D,2,FALSE),"")</f>
        <v>BME</v>
      </c>
      <c r="F10" s="149">
        <f>IF(COUNT(H10:P10)&gt;=5,SUM(LARGE(H10:P10,{1,2,3,4,5})),IF(COUNT(H10:P10)=4,SUM(LARGE(H10:P10,{1,2,3,4})),IF(COUNT(H10:P10)=3,SUM(LARGE(H10:P10,{1,2,3})),IF(COUNT(H10:P10)=2,SUM(LARGE(H10:P10,{1,2})),IF(COUNT(H10:P10)=1,SUM(LARGE(H10:P10,{1})),0)))))</f>
        <v>6960</v>
      </c>
      <c r="G10" s="150">
        <f t="shared" ref="G10:G39" si="0">COUNT(H10:P10)-COUNTIF(H10:P10,"=0")</f>
        <v>5</v>
      </c>
      <c r="H10" s="33">
        <v>1360</v>
      </c>
      <c r="I10" s="33"/>
      <c r="J10" s="33"/>
      <c r="K10" s="33">
        <v>1600</v>
      </c>
      <c r="L10" s="33">
        <v>1600</v>
      </c>
      <c r="M10" s="33">
        <v>800</v>
      </c>
      <c r="N10" s="33">
        <v>1600</v>
      </c>
      <c r="O10" s="33"/>
      <c r="P10" s="144"/>
    </row>
    <row r="11" spans="2:16" ht="12" x14ac:dyDescent="0.2">
      <c r="B11" s="27"/>
      <c r="C11" s="1">
        <v>2</v>
      </c>
      <c r="D11" s="2" t="s">
        <v>326</v>
      </c>
      <c r="E11" s="148" t="str">
        <f>IFERROR(VLOOKUP(D11,BD!$B:$D,2,FALSE),"")</f>
        <v>PALOTINA</v>
      </c>
      <c r="F11" s="149">
        <f>IF(COUNT(H11:P11)&gt;=5,SUM(LARGE(H11:P11,{1,2,3,4,5})),IF(COUNT(H11:P11)=4,SUM(LARGE(H11:P11,{1,2,3,4})),IF(COUNT(H11:P11)=3,SUM(LARGE(H11:P11,{1,2,3})),IF(COUNT(H11:P11)=2,SUM(LARGE(H11:P11,{1,2})),IF(COUNT(H11:P11)=1,SUM(LARGE(H11:P11,{1})),0)))))</f>
        <v>4000</v>
      </c>
      <c r="G11" s="150">
        <f t="shared" si="0"/>
        <v>4</v>
      </c>
      <c r="H11" s="33">
        <v>640</v>
      </c>
      <c r="I11" s="33">
        <v>1120</v>
      </c>
      <c r="J11" s="33"/>
      <c r="K11" s="33">
        <v>1120</v>
      </c>
      <c r="L11" s="33"/>
      <c r="M11" s="33"/>
      <c r="N11" s="33">
        <v>1120</v>
      </c>
      <c r="O11" s="33"/>
      <c r="P11" s="144"/>
    </row>
    <row r="12" spans="2:16" ht="12" x14ac:dyDescent="0.2">
      <c r="B12" s="27"/>
      <c r="C12" s="176">
        <v>3</v>
      </c>
      <c r="D12" s="131" t="s">
        <v>177</v>
      </c>
      <c r="E12" s="148" t="str">
        <f>IFERROR(VLOOKUP(D12,BD!$B:$D,2,FALSE),"")</f>
        <v>ZARDO</v>
      </c>
      <c r="F12" s="149">
        <f>IF(COUNT(H12:P12)&gt;=5,SUM(LARGE(H12:P12,{1,2,3,4,5})),IF(COUNT(H12:P12)=4,SUM(LARGE(H12:P12,{1,2,3,4})),IF(COUNT(H12:P12)=3,SUM(LARGE(H12:P12,{1,2,3})),IF(COUNT(H12:P12)=2,SUM(LARGE(H12:P12,{1,2})),IF(COUNT(H12:P12)=1,SUM(LARGE(H12:P12,{1})),0)))))</f>
        <v>3920</v>
      </c>
      <c r="G12" s="150">
        <f t="shared" si="0"/>
        <v>7</v>
      </c>
      <c r="H12" s="33">
        <v>640</v>
      </c>
      <c r="I12" s="33">
        <v>640</v>
      </c>
      <c r="J12" s="33">
        <v>440</v>
      </c>
      <c r="K12" s="33">
        <v>880</v>
      </c>
      <c r="L12" s="33">
        <v>880</v>
      </c>
      <c r="M12" s="33">
        <v>440</v>
      </c>
      <c r="N12" s="33">
        <v>880</v>
      </c>
      <c r="O12" s="33"/>
      <c r="P12" s="144"/>
    </row>
    <row r="13" spans="2:16" ht="12" x14ac:dyDescent="0.2">
      <c r="B13" s="27"/>
      <c r="C13" s="176">
        <v>4</v>
      </c>
      <c r="D13" s="2" t="s">
        <v>152</v>
      </c>
      <c r="E13" s="148" t="str">
        <f>IFERROR(VLOOKUP(D13,BD!$B:$D,2,FALSE),"")</f>
        <v>BME</v>
      </c>
      <c r="F13" s="149">
        <f>IF(COUNT(H13:P13)&gt;=5,SUM(LARGE(H13:P13,{1,2,3,4,5})),IF(COUNT(H13:P13)=4,SUM(LARGE(H13:P13,{1,2,3,4})),IF(COUNT(H13:P13)=3,SUM(LARGE(H13:P13,{1,2,3})),IF(COUNT(H13:P13)=2,SUM(LARGE(H13:P13,{1,2})),IF(COUNT(H13:P13)=1,SUM(LARGE(H13:P13,{1})),0)))))</f>
        <v>3920</v>
      </c>
      <c r="G13" s="150">
        <f t="shared" si="0"/>
        <v>4</v>
      </c>
      <c r="H13" s="33">
        <v>1120</v>
      </c>
      <c r="I13" s="33">
        <v>640</v>
      </c>
      <c r="J13" s="33">
        <v>800</v>
      </c>
      <c r="K13" s="33">
        <v>1360</v>
      </c>
      <c r="L13" s="33"/>
      <c r="M13" s="33"/>
      <c r="N13" s="33"/>
      <c r="O13" s="33"/>
      <c r="P13" s="144"/>
    </row>
    <row r="14" spans="2:16" ht="12" x14ac:dyDescent="0.2">
      <c r="B14" s="27"/>
      <c r="C14" s="176">
        <v>5</v>
      </c>
      <c r="D14" s="123" t="s">
        <v>799</v>
      </c>
      <c r="E14" s="148" t="str">
        <f>IFERROR(VLOOKUP(D14,BD!$B:$D,2,FALSE),"")</f>
        <v>ZARDO</v>
      </c>
      <c r="F14" s="149">
        <f>IF(COUNT(H14:P14)&gt;=5,SUM(LARGE(H14:P14,{1,2,3,4,5})),IF(COUNT(H14:P14)=4,SUM(LARGE(H14:P14,{1,2,3,4})),IF(COUNT(H14:P14)=3,SUM(LARGE(H14:P14,{1,2,3})),IF(COUNT(H14:P14)=2,SUM(LARGE(H14:P14,{1,2})),IF(COUNT(H14:P14)=1,SUM(LARGE(H14:P14,{1})),0)))))</f>
        <v>3280</v>
      </c>
      <c r="G14" s="150">
        <f t="shared" si="0"/>
        <v>5</v>
      </c>
      <c r="H14" s="33"/>
      <c r="I14" s="33">
        <v>640</v>
      </c>
      <c r="J14" s="33">
        <v>440</v>
      </c>
      <c r="K14" s="33">
        <v>880</v>
      </c>
      <c r="L14" s="33"/>
      <c r="M14" s="33">
        <v>440</v>
      </c>
      <c r="N14" s="33">
        <v>880</v>
      </c>
      <c r="O14" s="33"/>
      <c r="P14" s="144"/>
    </row>
    <row r="15" spans="2:16" ht="12" x14ac:dyDescent="0.2">
      <c r="B15" s="27"/>
      <c r="C15" s="176">
        <v>6</v>
      </c>
      <c r="D15" s="125" t="s">
        <v>592</v>
      </c>
      <c r="E15" s="148" t="str">
        <f>IFERROR(VLOOKUP(D15,BD!$B:$D,2,FALSE),"")</f>
        <v>CC</v>
      </c>
      <c r="F15" s="149">
        <f>IF(COUNT(H15:P15)&gt;=5,SUM(LARGE(H15:P15,{1,2,3,4,5})),IF(COUNT(H15:P15)=4,SUM(LARGE(H15:P15,{1,2,3,4})),IF(COUNT(H15:P15)=3,SUM(LARGE(H15:P15,{1,2,3})),IF(COUNT(H15:P15)=2,SUM(LARGE(H15:P15,{1,2})),IF(COUNT(H15:P15)=1,SUM(LARGE(H15:P15,{1})),0)))))</f>
        <v>3000</v>
      </c>
      <c r="G15" s="150">
        <f t="shared" si="0"/>
        <v>4</v>
      </c>
      <c r="H15" s="33"/>
      <c r="I15" s="33"/>
      <c r="J15" s="33">
        <v>440</v>
      </c>
      <c r="K15" s="33"/>
      <c r="L15" s="33">
        <v>880</v>
      </c>
      <c r="M15" s="33">
        <v>560</v>
      </c>
      <c r="N15" s="33">
        <v>1120</v>
      </c>
      <c r="O15" s="33"/>
      <c r="P15" s="144"/>
    </row>
    <row r="16" spans="2:16" ht="12" x14ac:dyDescent="0.2">
      <c r="B16" s="27"/>
      <c r="C16" s="176">
        <v>7</v>
      </c>
      <c r="D16" s="2" t="s">
        <v>196</v>
      </c>
      <c r="E16" s="148" t="str">
        <f>IFERROR(VLOOKUP(D16,BD!$B:$D,2,FALSE),"")</f>
        <v>GRESFI</v>
      </c>
      <c r="F16" s="149">
        <f>IF(COUNT(H16:P16)&gt;=5,SUM(LARGE(H16:P16,{1,2,3,4,5})),IF(COUNT(H16:P16)=4,SUM(LARGE(H16:P16,{1,2,3,4})),IF(COUNT(H16:P16)=3,SUM(LARGE(H16:P16,{1,2,3})),IF(COUNT(H16:P16)=2,SUM(LARGE(H16:P16,{1,2})),IF(COUNT(H16:P16)=1,SUM(LARGE(H16:P16,{1})),0)))))</f>
        <v>2960</v>
      </c>
      <c r="G16" s="150">
        <f t="shared" si="0"/>
        <v>2</v>
      </c>
      <c r="H16" s="33"/>
      <c r="I16" s="33">
        <v>1600</v>
      </c>
      <c r="J16" s="33"/>
      <c r="K16" s="33"/>
      <c r="L16" s="33">
        <v>1360</v>
      </c>
      <c r="M16" s="33"/>
      <c r="N16" s="33"/>
      <c r="O16" s="33"/>
      <c r="P16" s="144"/>
    </row>
    <row r="17" spans="2:16" ht="12" x14ac:dyDescent="0.2">
      <c r="B17" s="27"/>
      <c r="C17" s="176">
        <v>8</v>
      </c>
      <c r="D17" s="2" t="s">
        <v>746</v>
      </c>
      <c r="E17" s="148" t="str">
        <f>IFERROR(VLOOKUP(D17,BD!$B:$D,2,FALSE),"")</f>
        <v>BME</v>
      </c>
      <c r="F17" s="149">
        <f>IF(COUNT(H17:P17)&gt;=5,SUM(LARGE(H17:P17,{1,2,3,4,5})),IF(COUNT(H17:P17)=4,SUM(LARGE(H17:P17,{1,2,3,4})),IF(COUNT(H17:P17)=3,SUM(LARGE(H17:P17,{1,2,3})),IF(COUNT(H17:P17)=2,SUM(LARGE(H17:P17,{1,2})),IF(COUNT(H17:P17)=1,SUM(LARGE(H17:P17,{1})),0)))))</f>
        <v>2720</v>
      </c>
      <c r="G17" s="150">
        <f t="shared" si="0"/>
        <v>4</v>
      </c>
      <c r="H17" s="33">
        <v>640</v>
      </c>
      <c r="I17" s="33">
        <v>640</v>
      </c>
      <c r="J17" s="33">
        <v>560</v>
      </c>
      <c r="K17" s="33">
        <v>880</v>
      </c>
      <c r="L17" s="33"/>
      <c r="M17" s="33"/>
      <c r="N17" s="33"/>
      <c r="O17" s="33"/>
      <c r="P17" s="144"/>
    </row>
    <row r="18" spans="2:16" ht="12" x14ac:dyDescent="0.2">
      <c r="B18" s="27"/>
      <c r="C18" s="176">
        <v>9</v>
      </c>
      <c r="D18" s="2" t="s">
        <v>99</v>
      </c>
      <c r="E18" s="148" t="str">
        <f>IFERROR(VLOOKUP(D18,BD!$B:$D,2,FALSE),"")</f>
        <v>ILECE</v>
      </c>
      <c r="F18" s="149">
        <f>IF(COUNT(H18:P18)&gt;=5,SUM(LARGE(H18:P18,{1,2,3,4,5})),IF(COUNT(H18:P18)=4,SUM(LARGE(H18:P18,{1,2,3,4})),IF(COUNT(H18:P18)=3,SUM(LARGE(H18:P18,{1,2,3})),IF(COUNT(H18:P18)=2,SUM(LARGE(H18:P18,{1,2})),IF(COUNT(H18:P18)=1,SUM(LARGE(H18:P18,{1})),0)))))</f>
        <v>2480</v>
      </c>
      <c r="G18" s="150">
        <f t="shared" si="0"/>
        <v>2</v>
      </c>
      <c r="H18" s="33">
        <v>1120</v>
      </c>
      <c r="I18" s="33">
        <v>1360</v>
      </c>
      <c r="J18" s="33"/>
      <c r="K18" s="33"/>
      <c r="L18" s="33"/>
      <c r="M18" s="33"/>
      <c r="N18" s="33"/>
      <c r="O18" s="33"/>
      <c r="P18" s="144"/>
    </row>
    <row r="19" spans="2:16" ht="12" x14ac:dyDescent="0.2">
      <c r="B19" s="27"/>
      <c r="C19" s="176">
        <v>10</v>
      </c>
      <c r="D19" s="2" t="s">
        <v>359</v>
      </c>
      <c r="E19" s="148" t="str">
        <f>IFERROR(VLOOKUP(D19,BD!$B:$D,2,FALSE),"")</f>
        <v>AVULSO</v>
      </c>
      <c r="F19" s="149">
        <f>IF(COUNT(H19:P19)&gt;=5,SUM(LARGE(H19:P19,{1,2,3,4,5})),IF(COUNT(H19:P19)=4,SUM(LARGE(H19:P19,{1,2,3,4})),IF(COUNT(H19:P19)=3,SUM(LARGE(H19:P19,{1,2,3})),IF(COUNT(H19:P19)=2,SUM(LARGE(H19:P19,{1,2})),IF(COUNT(H19:P19)=1,SUM(LARGE(H19:P19,{1})),0)))))</f>
        <v>1600</v>
      </c>
      <c r="G19" s="150">
        <f t="shared" si="0"/>
        <v>1</v>
      </c>
      <c r="H19" s="33">
        <v>1600</v>
      </c>
      <c r="I19" s="33"/>
      <c r="J19" s="33"/>
      <c r="K19" s="33"/>
      <c r="L19" s="33"/>
      <c r="M19" s="33"/>
      <c r="N19" s="33"/>
      <c r="O19" s="33"/>
      <c r="P19" s="144"/>
    </row>
    <row r="20" spans="2:16" ht="12" x14ac:dyDescent="0.2">
      <c r="B20" s="27"/>
      <c r="C20" s="176">
        <v>11</v>
      </c>
      <c r="D20" s="2" t="s">
        <v>388</v>
      </c>
      <c r="E20" s="148" t="str">
        <f>IFERROR(VLOOKUP(D20,BD!$B:$D,2,FALSE),"")</f>
        <v>ZARDO</v>
      </c>
      <c r="F20" s="149">
        <f>IF(COUNT(H20:P20)&gt;=5,SUM(LARGE(H20:P20,{1,2,3,4,5})),IF(COUNT(H20:P20)=4,SUM(LARGE(H20:P20,{1,2,3,4})),IF(COUNT(H20:P20)=3,SUM(LARGE(H20:P20,{1,2,3})),IF(COUNT(H20:P20)=2,SUM(LARGE(H20:P20,{1,2})),IF(COUNT(H20:P20)=1,SUM(LARGE(H20:P20,{1})),0)))))</f>
        <v>1560</v>
      </c>
      <c r="G20" s="150">
        <f t="shared" si="0"/>
        <v>2</v>
      </c>
      <c r="H20" s="33"/>
      <c r="I20" s="33"/>
      <c r="J20" s="33"/>
      <c r="K20" s="33"/>
      <c r="L20" s="33">
        <v>1120</v>
      </c>
      <c r="M20" s="33">
        <v>440</v>
      </c>
      <c r="N20" s="33"/>
      <c r="O20" s="33"/>
      <c r="P20" s="144"/>
    </row>
    <row r="21" spans="2:16" ht="12" x14ac:dyDescent="0.2">
      <c r="B21" s="27"/>
      <c r="C21" s="176">
        <v>12</v>
      </c>
      <c r="D21" s="2" t="s">
        <v>782</v>
      </c>
      <c r="E21" s="148" t="str">
        <f>IFERROR(VLOOKUP(D21,BD!$B:$D,2,FALSE),"")</f>
        <v>SMCC</v>
      </c>
      <c r="F21" s="149">
        <f>IF(COUNT(H21:P21)&gt;=5,SUM(LARGE(H21:P21,{1,2,3,4,5})),IF(COUNT(H21:P21)=4,SUM(LARGE(H21:P21,{1,2,3,4})),IF(COUNT(H21:P21)=3,SUM(LARGE(H21:P21,{1,2,3})),IF(COUNT(H21:P21)=2,SUM(LARGE(H21:P21,{1,2})),IF(COUNT(H21:P21)=1,SUM(LARGE(H21:P21,{1})),0)))))</f>
        <v>1440</v>
      </c>
      <c r="G21" s="150">
        <f t="shared" si="0"/>
        <v>2</v>
      </c>
      <c r="H21" s="33"/>
      <c r="I21" s="33"/>
      <c r="J21" s="33"/>
      <c r="K21" s="33"/>
      <c r="L21" s="33"/>
      <c r="M21" s="33">
        <v>560</v>
      </c>
      <c r="N21" s="33">
        <v>880</v>
      </c>
      <c r="O21" s="33"/>
      <c r="P21" s="144"/>
    </row>
    <row r="22" spans="2:16" ht="12" x14ac:dyDescent="0.2">
      <c r="B22" s="27"/>
      <c r="C22" s="176">
        <v>13</v>
      </c>
      <c r="D22" s="124" t="s">
        <v>180</v>
      </c>
      <c r="E22" s="148" t="str">
        <f>IFERROR(VLOOKUP(D22,BD!$B:$D,2,FALSE),"")</f>
        <v>BME</v>
      </c>
      <c r="F22" s="149">
        <f>IF(COUNT(H22:P22)&gt;=5,SUM(LARGE(H22:P22,{1,2,3,4,5})),IF(COUNT(H22:P22)=4,SUM(LARGE(H22:P22,{1,2,3,4})),IF(COUNT(H22:P22)=3,SUM(LARGE(H22:P22,{1,2,3})),IF(COUNT(H22:P22)=2,SUM(LARGE(H22:P22,{1,2})),IF(COUNT(H22:P22)=1,SUM(LARGE(H22:P22,{1})),0)))))</f>
        <v>1360</v>
      </c>
      <c r="G22" s="150">
        <f t="shared" si="0"/>
        <v>2</v>
      </c>
      <c r="H22" s="33"/>
      <c r="I22" s="33"/>
      <c r="J22" s="33">
        <v>680</v>
      </c>
      <c r="K22" s="33"/>
      <c r="L22" s="33"/>
      <c r="M22" s="33">
        <v>680</v>
      </c>
      <c r="N22" s="33"/>
      <c r="O22" s="33"/>
      <c r="P22" s="144"/>
    </row>
    <row r="23" spans="2:16" ht="12" x14ac:dyDescent="0.2">
      <c r="B23" s="27"/>
      <c r="C23" s="176">
        <v>14</v>
      </c>
      <c r="D23" s="131" t="s">
        <v>238</v>
      </c>
      <c r="E23" s="148" t="str">
        <f>IFERROR(VLOOKUP(D23,BD!$B:$D,2,FALSE),"")</f>
        <v>ASERP</v>
      </c>
      <c r="F23" s="149">
        <f>IF(COUNT(H23:P23)&gt;=5,SUM(LARGE(H23:P23,{1,2,3,4,5})),IF(COUNT(H23:P23)=4,SUM(LARGE(H23:P23,{1,2,3,4})),IF(COUNT(H23:P23)=3,SUM(LARGE(H23:P23,{1,2,3})),IF(COUNT(H23:P23)=2,SUM(LARGE(H23:P23,{1,2})),IF(COUNT(H23:P23)=1,SUM(LARGE(H23:P23,{1})),0)))))</f>
        <v>1360</v>
      </c>
      <c r="G23" s="150">
        <f t="shared" si="0"/>
        <v>1</v>
      </c>
      <c r="H23" s="33"/>
      <c r="I23" s="33"/>
      <c r="J23" s="33"/>
      <c r="K23" s="33"/>
      <c r="L23" s="33"/>
      <c r="M23" s="33"/>
      <c r="N23" s="33">
        <v>1360</v>
      </c>
      <c r="O23" s="33"/>
      <c r="P23" s="144"/>
    </row>
    <row r="24" spans="2:16" ht="12" x14ac:dyDescent="0.2">
      <c r="B24" s="27"/>
      <c r="C24" s="176">
        <v>15</v>
      </c>
      <c r="D24" s="2" t="s">
        <v>155</v>
      </c>
      <c r="E24" s="243" t="s">
        <v>354</v>
      </c>
      <c r="F24" s="149">
        <f>IF(COUNT(H24:P24)&gt;=5,SUM(LARGE(H24:P24,{1,2,3,4,5})),IF(COUNT(H24:P24)=4,SUM(LARGE(H24:P24,{1,2,3,4})),IF(COUNT(H24:P24)=3,SUM(LARGE(H24:P24,{1,2,3})),IF(COUNT(H24:P24)=2,SUM(LARGE(H24:P24,{1,2})),IF(COUNT(H24:P24)=1,SUM(LARGE(H24:P24,{1})),0)))))</f>
        <v>1120</v>
      </c>
      <c r="G24" s="150">
        <f t="shared" si="0"/>
        <v>1</v>
      </c>
      <c r="H24" s="33"/>
      <c r="I24" s="33">
        <v>1120</v>
      </c>
      <c r="J24" s="33"/>
      <c r="K24" s="33"/>
      <c r="L24" s="33"/>
      <c r="M24" s="33"/>
      <c r="N24" s="33"/>
      <c r="O24" s="33"/>
      <c r="P24" s="144"/>
    </row>
    <row r="25" spans="2:16" ht="12" x14ac:dyDescent="0.2">
      <c r="B25" s="27"/>
      <c r="C25" s="176"/>
      <c r="D25" s="2" t="s">
        <v>439</v>
      </c>
      <c r="E25" s="148" t="str">
        <f>IFERROR(VLOOKUP(D25,BD!$B:$D,2,FALSE),"")</f>
        <v>ABB</v>
      </c>
      <c r="F25" s="149">
        <f>IF(COUNT(H25:P25)&gt;=5,SUM(LARGE(H25:P25,{1,2,3,4,5})),IF(COUNT(H25:P25)=4,SUM(LARGE(H25:P25,{1,2,3,4})),IF(COUNT(H25:P25)=3,SUM(LARGE(H25:P25,{1,2,3})),IF(COUNT(H25:P25)=2,SUM(LARGE(H25:P25,{1,2})),IF(COUNT(H25:P25)=1,SUM(LARGE(H25:P25,{1})),0)))))</f>
        <v>1120</v>
      </c>
      <c r="G25" s="150">
        <f t="shared" si="0"/>
        <v>1</v>
      </c>
      <c r="H25" s="33"/>
      <c r="I25" s="33"/>
      <c r="J25" s="33"/>
      <c r="K25" s="33">
        <v>1120</v>
      </c>
      <c r="L25" s="33"/>
      <c r="M25" s="33"/>
      <c r="N25" s="33"/>
      <c r="O25" s="33"/>
      <c r="P25" s="144"/>
    </row>
    <row r="26" spans="2:16" ht="12" x14ac:dyDescent="0.2">
      <c r="B26" s="27"/>
      <c r="C26" s="176">
        <v>17</v>
      </c>
      <c r="D26" s="125" t="s">
        <v>331</v>
      </c>
      <c r="E26" s="148" t="str">
        <f>IFERROR(VLOOKUP(D26,BD!$B:$D,2,FALSE),"")</f>
        <v>ZARDO</v>
      </c>
      <c r="F26" s="149">
        <f>IF(COUNT(H26:P26)&gt;=5,SUM(LARGE(H26:P26,{1,2,3,4,5})),IF(COUNT(H26:P26)=4,SUM(LARGE(H26:P26,{1,2,3,4})),IF(COUNT(H26:P26)=3,SUM(LARGE(H26:P26,{1,2,3})),IF(COUNT(H26:P26)=2,SUM(LARGE(H26:P26,{1,2})),IF(COUNT(H26:P26)=1,SUM(LARGE(H26:P26,{1})),0)))))</f>
        <v>1080</v>
      </c>
      <c r="G26" s="150">
        <f t="shared" si="0"/>
        <v>2</v>
      </c>
      <c r="H26" s="33"/>
      <c r="I26" s="33">
        <v>640</v>
      </c>
      <c r="J26" s="33"/>
      <c r="K26" s="33"/>
      <c r="L26" s="33"/>
      <c r="M26" s="33">
        <v>440</v>
      </c>
      <c r="N26" s="33"/>
      <c r="O26" s="33"/>
      <c r="P26" s="144"/>
    </row>
    <row r="27" spans="2:16" ht="12" x14ac:dyDescent="0.2">
      <c r="B27" s="27"/>
      <c r="C27" s="176">
        <v>18</v>
      </c>
      <c r="D27" s="2" t="s">
        <v>596</v>
      </c>
      <c r="E27" s="148" t="str">
        <f>IFERROR(VLOOKUP(D27,BD!$B:$D,2,FALSE),"")</f>
        <v>CC</v>
      </c>
      <c r="F27" s="149">
        <f>IF(COUNT(H27:P27)&gt;=5,SUM(LARGE(H27:P27,{1,2,3,4,5})),IF(COUNT(H27:P27)=4,SUM(LARGE(H27:P27,{1,2,3,4})),IF(COUNT(H27:P27)=3,SUM(LARGE(H27:P27,{1,2,3})),IF(COUNT(H27:P27)=2,SUM(LARGE(H27:P27,{1,2})),IF(COUNT(H27:P27)=1,SUM(LARGE(H27:P27,{1})),0)))))</f>
        <v>880</v>
      </c>
      <c r="G27" s="150">
        <f t="shared" si="0"/>
        <v>1</v>
      </c>
      <c r="H27" s="33"/>
      <c r="I27" s="33"/>
      <c r="J27" s="33"/>
      <c r="K27" s="33"/>
      <c r="L27" s="33">
        <v>880</v>
      </c>
      <c r="M27" s="33"/>
      <c r="N27" s="33"/>
      <c r="O27" s="33"/>
      <c r="P27" s="144"/>
    </row>
    <row r="28" spans="2:16" ht="12" x14ac:dyDescent="0.2">
      <c r="B28" s="27"/>
      <c r="C28" s="176"/>
      <c r="D28" s="2" t="s">
        <v>848</v>
      </c>
      <c r="E28" s="148" t="str">
        <f>IFERROR(VLOOKUP(D28,BD!$B:$D,2,FALSE),"")</f>
        <v>SMCC</v>
      </c>
      <c r="F28" s="149">
        <f>IF(COUNT(H28:P28)&gt;=5,SUM(LARGE(H28:P28,{1,2,3,4,5})),IF(COUNT(H28:P28)=4,SUM(LARGE(H28:P28,{1,2,3,4})),IF(COUNT(H28:P28)=3,SUM(LARGE(H28:P28,{1,2,3})),IF(COUNT(H28:P28)=2,SUM(LARGE(H28:P28,{1,2})),IF(COUNT(H28:P28)=1,SUM(LARGE(H28:P28,{1})),0)))))</f>
        <v>880</v>
      </c>
      <c r="G28" s="150">
        <f t="shared" si="0"/>
        <v>1</v>
      </c>
      <c r="H28" s="33"/>
      <c r="I28" s="33"/>
      <c r="J28" s="33"/>
      <c r="K28" s="33"/>
      <c r="L28" s="33"/>
      <c r="M28" s="33"/>
      <c r="N28" s="33">
        <v>880</v>
      </c>
      <c r="O28" s="33"/>
      <c r="P28" s="144"/>
    </row>
    <row r="29" spans="2:16" ht="12" x14ac:dyDescent="0.2">
      <c r="B29" s="27"/>
      <c r="C29" s="176">
        <v>20</v>
      </c>
      <c r="D29" s="125" t="s">
        <v>593</v>
      </c>
      <c r="E29" s="148" t="str">
        <f>IFERROR(VLOOKUP(D29,BD!$B:$D,2,FALSE),"")</f>
        <v>PALOTINA</v>
      </c>
      <c r="F29" s="149">
        <f>IF(COUNT(H29:P29)&gt;=5,SUM(LARGE(H29:P29,{1,2,3,4,5})),IF(COUNT(H29:P29)=4,SUM(LARGE(H29:P29,{1,2,3,4})),IF(COUNT(H29:P29)=3,SUM(LARGE(H29:P29,{1,2,3})),IF(COUNT(H29:P29)=2,SUM(LARGE(H29:P29,{1,2})),IF(COUNT(H29:P29)=1,SUM(LARGE(H29:P29,{1})),0)))))</f>
        <v>640</v>
      </c>
      <c r="G29" s="150">
        <f t="shared" si="0"/>
        <v>1</v>
      </c>
      <c r="H29" s="33">
        <v>640</v>
      </c>
      <c r="I29" s="33"/>
      <c r="J29" s="33"/>
      <c r="K29" s="33"/>
      <c r="L29" s="33"/>
      <c r="M29" s="33"/>
      <c r="N29" s="33"/>
      <c r="O29" s="33"/>
      <c r="P29" s="144"/>
    </row>
    <row r="30" spans="2:16" ht="12" x14ac:dyDescent="0.2">
      <c r="B30" s="27"/>
      <c r="C30" s="176"/>
      <c r="D30" s="2" t="s">
        <v>327</v>
      </c>
      <c r="E30" s="148" t="str">
        <f>IFERROR(VLOOKUP(D30,BD!$B:$D,2,FALSE),"")</f>
        <v>AVULSO</v>
      </c>
      <c r="F30" s="149">
        <f>IF(COUNT(H30:P30)&gt;=5,SUM(LARGE(H30:P30,{1,2,3,4,5})),IF(COUNT(H30:P30)=4,SUM(LARGE(H30:P30,{1,2,3,4})),IF(COUNT(H30:P30)=3,SUM(LARGE(H30:P30,{1,2,3})),IF(COUNT(H30:P30)=2,SUM(LARGE(H30:P30,{1,2})),IF(COUNT(H30:P30)=1,SUM(LARGE(H30:P30,{1})),0)))))</f>
        <v>640</v>
      </c>
      <c r="G30" s="150">
        <f t="shared" si="0"/>
        <v>1</v>
      </c>
      <c r="H30" s="33"/>
      <c r="I30" s="33">
        <v>640</v>
      </c>
      <c r="J30" s="33"/>
      <c r="K30" s="33"/>
      <c r="L30" s="33"/>
      <c r="M30" s="33"/>
      <c r="N30" s="33"/>
      <c r="O30" s="33"/>
      <c r="P30" s="144"/>
    </row>
    <row r="31" spans="2:16" ht="12" x14ac:dyDescent="0.2">
      <c r="B31" s="27"/>
      <c r="C31" s="176"/>
      <c r="D31" s="2" t="s">
        <v>206</v>
      </c>
      <c r="E31" s="148" t="str">
        <f>IFERROR(VLOOKUP(D31,BD!$B:$D,2,FALSE),"")</f>
        <v>ILECE</v>
      </c>
      <c r="F31" s="149">
        <f>IF(COUNT(H31:P31)&gt;=5,SUM(LARGE(H31:P31,{1,2,3,4,5})),IF(COUNT(H31:P31)=4,SUM(LARGE(H31:P31,{1,2,3,4})),IF(COUNT(H31:P31)=3,SUM(LARGE(H31:P31,{1,2,3})),IF(COUNT(H31:P31)=2,SUM(LARGE(H31:P31,{1,2})),IF(COUNT(H31:P31)=1,SUM(LARGE(H31:P31,{1})),0)))))</f>
        <v>640</v>
      </c>
      <c r="G31" s="150">
        <f t="shared" si="0"/>
        <v>1</v>
      </c>
      <c r="H31" s="33">
        <v>640</v>
      </c>
      <c r="I31" s="33"/>
      <c r="J31" s="33"/>
      <c r="K31" s="33"/>
      <c r="L31" s="33"/>
      <c r="M31" s="33"/>
      <c r="N31" s="33"/>
      <c r="O31" s="33"/>
      <c r="P31" s="144"/>
    </row>
    <row r="32" spans="2:16" ht="12" x14ac:dyDescent="0.2">
      <c r="B32" s="27"/>
      <c r="C32" s="141"/>
      <c r="D32" s="2"/>
      <c r="E32" s="148" t="str">
        <f>IFERROR(VLOOKUP(D32,BD!$B:$D,2,FALSE),"")</f>
        <v/>
      </c>
      <c r="F32" s="149">
        <f>IF(COUNT(H32:P32)&gt;=5,SUM(LARGE(H32:P32,{1,2,3,4,5})),IF(COUNT(H32:P32)=4,SUM(LARGE(H32:P32,{1,2,3,4})),IF(COUNT(H32:P32)=3,SUM(LARGE(H32:P32,{1,2,3})),IF(COUNT(H32:P32)=2,SUM(LARGE(H32:P32,{1,2})),IF(COUNT(H32:P32)=1,SUM(LARGE(H32:P32,{1})),0)))))</f>
        <v>0</v>
      </c>
      <c r="G32" s="150">
        <f t="shared" si="0"/>
        <v>0</v>
      </c>
      <c r="H32" s="33"/>
      <c r="I32" s="33"/>
      <c r="J32" s="33"/>
      <c r="K32" s="33"/>
      <c r="L32" s="33"/>
      <c r="M32" s="33"/>
      <c r="N32" s="33"/>
      <c r="O32" s="33"/>
      <c r="P32" s="144"/>
    </row>
    <row r="33" spans="2:16" ht="12" x14ac:dyDescent="0.2">
      <c r="B33" s="27"/>
      <c r="C33" s="141"/>
      <c r="D33" s="2"/>
      <c r="E33" s="148" t="str">
        <f>IFERROR(VLOOKUP(D33,BD!$B:$D,2,FALSE),"")</f>
        <v/>
      </c>
      <c r="F33" s="149">
        <f>IF(COUNT(H33:P33)&gt;=5,SUM(LARGE(H33:P33,{1,2,3,4,5})),IF(COUNT(H33:P33)=4,SUM(LARGE(H33:P33,{1,2,3,4})),IF(COUNT(H33:P33)=3,SUM(LARGE(H33:P33,{1,2,3})),IF(COUNT(H33:P33)=2,SUM(LARGE(H33:P33,{1,2})),IF(COUNT(H33:P33)=1,SUM(LARGE(H33:P33,{1})),0)))))</f>
        <v>0</v>
      </c>
      <c r="G33" s="150">
        <f t="shared" si="0"/>
        <v>0</v>
      </c>
      <c r="H33" s="33"/>
      <c r="I33" s="33"/>
      <c r="J33" s="33"/>
      <c r="K33" s="33"/>
      <c r="L33" s="33"/>
      <c r="M33" s="33"/>
      <c r="N33" s="33"/>
      <c r="O33" s="33"/>
      <c r="P33" s="144"/>
    </row>
    <row r="34" spans="2:16" ht="12" x14ac:dyDescent="0.2">
      <c r="B34" s="27"/>
      <c r="C34" s="141"/>
      <c r="D34" s="2"/>
      <c r="E34" s="148" t="str">
        <f>IFERROR(VLOOKUP(D34,BD!$B:$D,2,FALSE),"")</f>
        <v/>
      </c>
      <c r="F34" s="149">
        <f>IF(COUNT(H34:P34)&gt;=5,SUM(LARGE(H34:P34,{1,2,3,4,5})),IF(COUNT(H34:P34)=4,SUM(LARGE(H34:P34,{1,2,3,4})),IF(COUNT(H34:P34)=3,SUM(LARGE(H34:P34,{1,2,3})),IF(COUNT(H34:P34)=2,SUM(LARGE(H34:P34,{1,2})),IF(COUNT(H34:P34)=1,SUM(LARGE(H34:P34,{1})),0)))))</f>
        <v>0</v>
      </c>
      <c r="G34" s="150">
        <f t="shared" si="0"/>
        <v>0</v>
      </c>
      <c r="H34" s="33"/>
      <c r="I34" s="33"/>
      <c r="J34" s="33"/>
      <c r="K34" s="33"/>
      <c r="L34" s="33"/>
      <c r="M34" s="33"/>
      <c r="N34" s="33"/>
      <c r="O34" s="33"/>
      <c r="P34" s="144"/>
    </row>
    <row r="35" spans="2:16" ht="12" x14ac:dyDescent="0.2">
      <c r="B35" s="27"/>
      <c r="C35" s="141"/>
      <c r="D35" s="2"/>
      <c r="E35" s="148" t="str">
        <f>IFERROR(VLOOKUP(D35,BD!$B:$D,2,FALSE),"")</f>
        <v/>
      </c>
      <c r="F35" s="149">
        <f>IF(COUNT(H35:P35)&gt;=5,SUM(LARGE(H35:P35,{1,2,3,4,5})),IF(COUNT(H35:P35)=4,SUM(LARGE(H35:P35,{1,2,3,4})),IF(COUNT(H35:P35)=3,SUM(LARGE(H35:P35,{1,2,3})),IF(COUNT(H35:P35)=2,SUM(LARGE(H35:P35,{1,2})),IF(COUNT(H35:P35)=1,SUM(LARGE(H35:P35,{1})),0)))))</f>
        <v>0</v>
      </c>
      <c r="G35" s="150">
        <f t="shared" si="0"/>
        <v>0</v>
      </c>
      <c r="H35" s="33"/>
      <c r="I35" s="33"/>
      <c r="J35" s="33"/>
      <c r="K35" s="33"/>
      <c r="L35" s="33"/>
      <c r="M35" s="33"/>
      <c r="N35" s="33"/>
      <c r="O35" s="33"/>
      <c r="P35" s="144"/>
    </row>
    <row r="36" spans="2:16" ht="12" x14ac:dyDescent="0.2">
      <c r="B36" s="27"/>
      <c r="C36" s="141"/>
      <c r="D36" s="2"/>
      <c r="E36" s="148" t="str">
        <f>IFERROR(VLOOKUP(D36,BD!$B:$D,2,FALSE),"")</f>
        <v/>
      </c>
      <c r="F36" s="149">
        <f>IF(COUNT(H36:P36)&gt;=5,SUM(LARGE(H36:P36,{1,2,3,4,5})),IF(COUNT(H36:P36)=4,SUM(LARGE(H36:P36,{1,2,3,4})),IF(COUNT(H36:P36)=3,SUM(LARGE(H36:P36,{1,2,3})),IF(COUNT(H36:P36)=2,SUM(LARGE(H36:P36,{1,2})),IF(COUNT(H36:P36)=1,SUM(LARGE(H36:P36,{1})),0)))))</f>
        <v>0</v>
      </c>
      <c r="G36" s="150">
        <f t="shared" si="0"/>
        <v>0</v>
      </c>
      <c r="H36" s="33"/>
      <c r="I36" s="33"/>
      <c r="J36" s="33"/>
      <c r="K36" s="33"/>
      <c r="L36" s="33"/>
      <c r="M36" s="33"/>
      <c r="N36" s="33"/>
      <c r="O36" s="33"/>
      <c r="P36" s="144"/>
    </row>
    <row r="37" spans="2:16" ht="12" x14ac:dyDescent="0.2">
      <c r="B37" s="27"/>
      <c r="C37" s="141"/>
      <c r="D37" s="2"/>
      <c r="E37" s="148" t="str">
        <f>IFERROR(VLOOKUP(D37,BD!$B:$D,2,FALSE),"")</f>
        <v/>
      </c>
      <c r="F37" s="149">
        <f>IF(COUNT(H37:P37)&gt;=5,SUM(LARGE(H37:P37,{1,2,3,4,5})),IF(COUNT(H37:P37)=4,SUM(LARGE(H37:P37,{1,2,3,4})),IF(COUNT(H37:P37)=3,SUM(LARGE(H37:P37,{1,2,3})),IF(COUNT(H37:P37)=2,SUM(LARGE(H37:P37,{1,2})),IF(COUNT(H37:P37)=1,SUM(LARGE(H37:P37,{1})),0)))))</f>
        <v>0</v>
      </c>
      <c r="G37" s="150">
        <f t="shared" si="0"/>
        <v>0</v>
      </c>
      <c r="H37" s="33"/>
      <c r="I37" s="33"/>
      <c r="J37" s="33"/>
      <c r="K37" s="33"/>
      <c r="L37" s="33"/>
      <c r="M37" s="33"/>
      <c r="N37" s="33"/>
      <c r="O37" s="33"/>
      <c r="P37" s="144"/>
    </row>
    <row r="38" spans="2:16" ht="12" x14ac:dyDescent="0.2">
      <c r="B38" s="27"/>
      <c r="C38" s="141"/>
      <c r="D38" s="2"/>
      <c r="E38" s="148" t="str">
        <f>IFERROR(VLOOKUP(D38,BD!$B:$D,2,FALSE),"")</f>
        <v/>
      </c>
      <c r="F38" s="149">
        <f>IF(COUNT(H38:P38)&gt;=5,SUM(LARGE(H38:P38,{1,2,3,4,5})),IF(COUNT(H38:P38)=4,SUM(LARGE(H38:P38,{1,2,3,4})),IF(COUNT(H38:P38)=3,SUM(LARGE(H38:P38,{1,2,3})),IF(COUNT(H38:P38)=2,SUM(LARGE(H38:P38,{1,2})),IF(COUNT(H38:P38)=1,SUM(LARGE(H38:P38,{1})),0)))))</f>
        <v>0</v>
      </c>
      <c r="G38" s="150">
        <f t="shared" si="0"/>
        <v>0</v>
      </c>
      <c r="H38" s="33"/>
      <c r="I38" s="33"/>
      <c r="J38" s="33"/>
      <c r="K38" s="33"/>
      <c r="L38" s="33"/>
      <c r="M38" s="33"/>
      <c r="N38" s="33"/>
      <c r="O38" s="33"/>
      <c r="P38" s="144"/>
    </row>
    <row r="39" spans="2:16" ht="12" x14ac:dyDescent="0.2">
      <c r="B39" s="27"/>
      <c r="C39" s="141"/>
      <c r="D39" s="2"/>
      <c r="E39" s="148" t="str">
        <f>IFERROR(VLOOKUP(D39,BD!$B:$D,2,FALSE),"")</f>
        <v/>
      </c>
      <c r="F39" s="149">
        <f>IF(COUNT(H39:P39)&gt;=5,SUM(LARGE(H39:P39,{1,2,3,4,5})),IF(COUNT(H39:P39)=4,SUM(LARGE(H39:P39,{1,2,3,4})),IF(COUNT(H39:P39)=3,SUM(LARGE(H39:P39,{1,2,3})),IF(COUNT(H39:P39)=2,SUM(LARGE(H39:P39,{1,2})),IF(COUNT(H39:P39)=1,SUM(LARGE(H39:P39,{1})),0)))))</f>
        <v>0</v>
      </c>
      <c r="G39" s="150">
        <f t="shared" si="0"/>
        <v>0</v>
      </c>
      <c r="H39" s="33"/>
      <c r="I39" s="33"/>
      <c r="J39" s="33"/>
      <c r="K39" s="33"/>
      <c r="L39" s="33"/>
      <c r="M39" s="33"/>
      <c r="N39" s="33"/>
      <c r="O39" s="33"/>
      <c r="P39" s="144"/>
    </row>
    <row r="40" spans="2:16" x14ac:dyDescent="0.2">
      <c r="B40" s="31"/>
      <c r="C40" s="17"/>
      <c r="D40" s="17"/>
      <c r="E40" s="92"/>
      <c r="F40" s="38"/>
      <c r="G40" s="38"/>
      <c r="H40" s="35"/>
      <c r="I40" s="35"/>
      <c r="J40" s="35"/>
      <c r="K40" s="35"/>
      <c r="L40" s="35"/>
      <c r="M40" s="35"/>
      <c r="N40" s="35"/>
      <c r="O40" s="35"/>
      <c r="P40" s="144"/>
    </row>
    <row r="41" spans="2:16" s="21" customFormat="1" x14ac:dyDescent="0.2">
      <c r="B41" s="111"/>
      <c r="C41" s="19"/>
      <c r="D41" s="20" t="str">
        <f>SM!$D$41</f>
        <v>CONTAGEM DE SEMANAS</v>
      </c>
      <c r="E41" s="95"/>
      <c r="F41" s="18"/>
      <c r="G41" s="18"/>
      <c r="H41" s="102">
        <f>SM!H$41</f>
        <v>52</v>
      </c>
      <c r="I41" s="102">
        <f>SM!I$41</f>
        <v>30</v>
      </c>
      <c r="J41" s="102">
        <f>SM!J$41</f>
        <v>25</v>
      </c>
      <c r="K41" s="102">
        <f>SM!K$41</f>
        <v>22</v>
      </c>
      <c r="L41" s="102">
        <f>SM!L$41</f>
        <v>10</v>
      </c>
      <c r="M41" s="102">
        <f>SM!M$41</f>
        <v>6</v>
      </c>
      <c r="N41" s="102">
        <f>SM!N$41</f>
        <v>2</v>
      </c>
      <c r="O41" s="102">
        <f>SM!O$41</f>
        <v>1</v>
      </c>
      <c r="P41" s="145"/>
    </row>
  </sheetData>
  <sheetProtection selectLockedCells="1" selectUnlockedCells="1"/>
  <sortState ref="D10:N31">
    <sortCondition descending="1" ref="F10:F31"/>
    <sortCondition descending="1" ref="G10:G31"/>
  </sortState>
  <mergeCells count="5"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7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1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5" width="8.28515625" style="4" customWidth="1"/>
    <col min="16" max="16" width="1.85546875" style="4" customWidth="1"/>
    <col min="17" max="16384" width="9.28515625" style="4"/>
  </cols>
  <sheetData>
    <row r="2" spans="2:16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</row>
    <row r="3" spans="2:16" ht="12" x14ac:dyDescent="0.2">
      <c r="B3" s="7" t="s">
        <v>138</v>
      </c>
      <c r="D3" s="8">
        <f>SM!D3</f>
        <v>43052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</row>
    <row r="4" spans="2:16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</row>
    <row r="5" spans="2:16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43"/>
    </row>
    <row r="6" spans="2:16" ht="12" customHeight="1" x14ac:dyDescent="0.2">
      <c r="B6" s="26"/>
      <c r="C6" s="216" t="s">
        <v>1</v>
      </c>
      <c r="D6" s="216" t="str">
        <f>SM!D6</f>
        <v>ATLETA</v>
      </c>
      <c r="E6" s="221" t="str">
        <f>SM!E6</f>
        <v>ENTIDADE</v>
      </c>
      <c r="F6" s="217" t="str">
        <f>SM!F6</f>
        <v>TOTAL RK52</v>
      </c>
      <c r="G6" s="215" t="str">
        <f>SM!G6</f>
        <v>Torneios</v>
      </c>
      <c r="H6" s="11" t="str">
        <f>SM!H6</f>
        <v>4o</v>
      </c>
      <c r="I6" s="11" t="str">
        <f>SM!I6</f>
        <v>1o</v>
      </c>
      <c r="J6" s="11" t="str">
        <f>SM!J6</f>
        <v>1o</v>
      </c>
      <c r="K6" s="11" t="str">
        <f>SM!K6</f>
        <v>2o</v>
      </c>
      <c r="L6" s="11" t="str">
        <f>SM!L6</f>
        <v>3o</v>
      </c>
      <c r="M6" s="11" t="str">
        <f>SM!M6</f>
        <v>2o</v>
      </c>
      <c r="N6" s="11" t="str">
        <f>SM!N6</f>
        <v>4o</v>
      </c>
      <c r="O6" s="11" t="str">
        <f>SM!O6</f>
        <v>1o</v>
      </c>
      <c r="P6" s="144"/>
    </row>
    <row r="7" spans="2:16" ht="12" x14ac:dyDescent="0.2">
      <c r="B7" s="26"/>
      <c r="C7" s="216"/>
      <c r="D7" s="216"/>
      <c r="E7" s="221"/>
      <c r="F7" s="217"/>
      <c r="G7" s="215"/>
      <c r="H7" s="12" t="str">
        <f>SM!H7</f>
        <v>EST</v>
      </c>
      <c r="I7" s="12" t="str">
        <f>SM!I7</f>
        <v>EST</v>
      </c>
      <c r="J7" s="12" t="str">
        <f>SM!J7</f>
        <v>M-CWB</v>
      </c>
      <c r="K7" s="12" t="str">
        <f>SM!K7</f>
        <v>EST</v>
      </c>
      <c r="L7" s="12" t="str">
        <f>SM!L7</f>
        <v>EST</v>
      </c>
      <c r="M7" s="12" t="str">
        <f>SM!M7</f>
        <v>M-CWB</v>
      </c>
      <c r="N7" s="12" t="str">
        <f>SM!N7</f>
        <v>EST</v>
      </c>
      <c r="O7" s="12" t="str">
        <f>SM!O7</f>
        <v>M-OES</v>
      </c>
      <c r="P7" s="144"/>
    </row>
    <row r="8" spans="2:16" ht="12" x14ac:dyDescent="0.2">
      <c r="B8" s="29"/>
      <c r="C8" s="216"/>
      <c r="D8" s="216"/>
      <c r="E8" s="221"/>
      <c r="F8" s="217"/>
      <c r="G8" s="215"/>
      <c r="H8" s="13">
        <f>SM!H8</f>
        <v>42689</v>
      </c>
      <c r="I8" s="13">
        <f>SM!I8</f>
        <v>42849</v>
      </c>
      <c r="J8" s="13">
        <f>SM!J8</f>
        <v>42884</v>
      </c>
      <c r="K8" s="13">
        <f>SM!K8</f>
        <v>42905</v>
      </c>
      <c r="L8" s="13">
        <f>SM!L8</f>
        <v>42988</v>
      </c>
      <c r="M8" s="13">
        <f>SM!M8</f>
        <v>43017</v>
      </c>
      <c r="N8" s="13">
        <f>SM!N8</f>
        <v>43045</v>
      </c>
      <c r="O8" s="13">
        <f>SM!O8</f>
        <v>43052</v>
      </c>
      <c r="P8" s="144"/>
    </row>
    <row r="9" spans="2:16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144"/>
    </row>
    <row r="10" spans="2:16" ht="12" x14ac:dyDescent="0.2">
      <c r="B10" s="27"/>
      <c r="C10" s="1">
        <v>1</v>
      </c>
      <c r="D10" s="2" t="s">
        <v>691</v>
      </c>
      <c r="E10" s="148" t="str">
        <f>IFERROR(VLOOKUP(D10,BD!$B:$D,2,FALSE),"")</f>
        <v>SMCC</v>
      </c>
      <c r="F10" s="149">
        <f>IF(COUNT(H10:P10)&gt;=5,SUM(LARGE(H10:P10,{1,2,3,4,5})),IF(COUNT(H10:P10)=4,SUM(LARGE(H10:P10,{1,2,3,4})),IF(COUNT(H10:P10)=3,SUM(LARGE(H10:P10,{1,2,3})),IF(COUNT(H10:P10)=2,SUM(LARGE(H10:P10,{1,2})),IF(COUNT(H10:P10)=1,SUM(LARGE(H10:P10,{1})),0)))))</f>
        <v>3640</v>
      </c>
      <c r="G10" s="150">
        <f t="shared" ref="G10:G39" si="0">COUNT(H10:P10)-COUNTIF(H10:P10,"=0")</f>
        <v>3</v>
      </c>
      <c r="H10" s="33"/>
      <c r="I10" s="33"/>
      <c r="J10" s="33"/>
      <c r="K10" s="33"/>
      <c r="L10" s="33">
        <v>1360</v>
      </c>
      <c r="M10" s="33">
        <v>680</v>
      </c>
      <c r="N10" s="33">
        <v>1600</v>
      </c>
      <c r="O10" s="33"/>
      <c r="P10" s="144"/>
    </row>
    <row r="11" spans="2:16" ht="12" x14ac:dyDescent="0.2">
      <c r="B11" s="27"/>
      <c r="C11" s="141">
        <v>2</v>
      </c>
      <c r="D11" s="2" t="s">
        <v>466</v>
      </c>
      <c r="E11" s="148" t="str">
        <f>IFERROR(VLOOKUP(D11,BD!$B:$D,2,FALSE),"")</f>
        <v>BME</v>
      </c>
      <c r="F11" s="149">
        <f>IF(COUNT(H11:P11)&gt;=5,SUM(LARGE(H11:P11,{1,2,3,4,5})),IF(COUNT(H11:P11)=4,SUM(LARGE(H11:P11,{1,2,3,4})),IF(COUNT(H11:P11)=3,SUM(LARGE(H11:P11,{1,2,3})),IF(COUNT(H11:P11)=2,SUM(LARGE(H11:P11,{1,2})),IF(COUNT(H11:P11)=1,SUM(LARGE(H11:P11,{1})),0)))))</f>
        <v>2400</v>
      </c>
      <c r="G11" s="150">
        <f t="shared" si="0"/>
        <v>2</v>
      </c>
      <c r="H11" s="33"/>
      <c r="I11" s="33"/>
      <c r="J11" s="33"/>
      <c r="K11" s="33"/>
      <c r="L11" s="33">
        <v>1600</v>
      </c>
      <c r="M11" s="33">
        <v>800</v>
      </c>
      <c r="N11" s="33"/>
      <c r="O11" s="33"/>
      <c r="P11" s="144"/>
    </row>
    <row r="12" spans="2:16" ht="12" x14ac:dyDescent="0.2">
      <c r="B12" s="27"/>
      <c r="C12" s="141">
        <v>3</v>
      </c>
      <c r="D12" s="2" t="s">
        <v>688</v>
      </c>
      <c r="E12" s="148" t="str">
        <f>IFERROR(VLOOKUP(D12,BD!$B:$D,2,FALSE),"")</f>
        <v>SMCC</v>
      </c>
      <c r="F12" s="149">
        <f>IF(COUNT(H12:P12)&gt;=5,SUM(LARGE(H12:P12,{1,2,3,4,5})),IF(COUNT(H12:P12)=4,SUM(LARGE(H12:P12,{1,2,3,4})),IF(COUNT(H12:P12)=3,SUM(LARGE(H12:P12,{1,2,3})),IF(COUNT(H12:P12)=2,SUM(LARGE(H12:P12,{1,2})),IF(COUNT(H12:P12)=1,SUM(LARGE(H12:P12,{1})),0)))))</f>
        <v>1680</v>
      </c>
      <c r="G12" s="150">
        <f t="shared" si="0"/>
        <v>2</v>
      </c>
      <c r="H12" s="33"/>
      <c r="I12" s="33"/>
      <c r="J12" s="33"/>
      <c r="K12" s="33"/>
      <c r="L12" s="33">
        <v>1120</v>
      </c>
      <c r="M12" s="33">
        <v>560</v>
      </c>
      <c r="N12" s="33"/>
      <c r="O12" s="33"/>
      <c r="P12" s="144"/>
    </row>
    <row r="13" spans="2:16" ht="12" x14ac:dyDescent="0.2">
      <c r="B13" s="27"/>
      <c r="C13" s="141">
        <v>4</v>
      </c>
      <c r="D13" s="2" t="s">
        <v>825</v>
      </c>
      <c r="E13" s="148" t="str">
        <f>IFERROR(VLOOKUP(D13,BD!$B:$D,2,FALSE),"")</f>
        <v>CC</v>
      </c>
      <c r="F13" s="149">
        <f>IF(COUNT(H13:P13)&gt;=5,SUM(LARGE(H13:P13,{1,2,3,4,5})),IF(COUNT(H13:P13)=4,SUM(LARGE(H13:P13,{1,2,3,4})),IF(COUNT(H13:P13)=3,SUM(LARGE(H13:P13,{1,2,3})),IF(COUNT(H13:P13)=2,SUM(LARGE(H13:P13,{1,2})),IF(COUNT(H13:P13)=1,SUM(LARGE(H13:P13,{1})),0)))))</f>
        <v>1360</v>
      </c>
      <c r="G13" s="150">
        <f t="shared" si="0"/>
        <v>1</v>
      </c>
      <c r="H13" s="33"/>
      <c r="I13" s="33"/>
      <c r="J13" s="33"/>
      <c r="K13" s="33"/>
      <c r="L13" s="33"/>
      <c r="M13" s="33"/>
      <c r="N13" s="33">
        <v>1360</v>
      </c>
      <c r="O13" s="33"/>
      <c r="P13" s="144"/>
    </row>
    <row r="14" spans="2:16" ht="12" x14ac:dyDescent="0.2">
      <c r="B14" s="27"/>
      <c r="C14" s="141">
        <v>5</v>
      </c>
      <c r="D14" s="2" t="s">
        <v>781</v>
      </c>
      <c r="E14" s="148" t="str">
        <f>IFERROR(VLOOKUP(D14,BD!$B:$D,2,FALSE),"")</f>
        <v>SMCC</v>
      </c>
      <c r="F14" s="149">
        <f>IF(COUNT(H14:P14)&gt;=5,SUM(LARGE(H14:P14,{1,2,3,4,5})),IF(COUNT(H14:P14)=4,SUM(LARGE(H14:P14,{1,2,3,4})),IF(COUNT(H14:P14)=3,SUM(LARGE(H14:P14,{1,2,3})),IF(COUNT(H14:P14)=2,SUM(LARGE(H14:P14,{1,2})),IF(COUNT(H14:P14)=1,SUM(LARGE(H14:P14,{1})),0)))))</f>
        <v>1120</v>
      </c>
      <c r="G14" s="150">
        <f t="shared" si="0"/>
        <v>1</v>
      </c>
      <c r="H14" s="33"/>
      <c r="I14" s="33"/>
      <c r="J14" s="33"/>
      <c r="K14" s="33"/>
      <c r="L14" s="33"/>
      <c r="M14" s="33"/>
      <c r="N14" s="33">
        <v>1120</v>
      </c>
      <c r="O14" s="33"/>
      <c r="P14" s="144"/>
    </row>
    <row r="15" spans="2:16" ht="12" x14ac:dyDescent="0.2">
      <c r="B15" s="27"/>
      <c r="C15" s="141"/>
      <c r="D15" s="2"/>
      <c r="E15" s="148" t="str">
        <f>IFERROR(VLOOKUP(D15,BD!$B:$D,2,FALSE),"")</f>
        <v/>
      </c>
      <c r="F15" s="149">
        <f>IF(COUNT(H15:P15)&gt;=5,SUM(LARGE(H15:P15,{1,2,3,4,5})),IF(COUNT(H15:P15)=4,SUM(LARGE(H15:P15,{1,2,3,4})),IF(COUNT(H15:P15)=3,SUM(LARGE(H15:P15,{1,2,3})),IF(COUNT(H15:P15)=2,SUM(LARGE(H15:P15,{1,2})),IF(COUNT(H15:P15)=1,SUM(LARGE(H15:P15,{1})),0)))))</f>
        <v>0</v>
      </c>
      <c r="G15" s="150">
        <f t="shared" si="0"/>
        <v>0</v>
      </c>
      <c r="H15" s="33"/>
      <c r="I15" s="33"/>
      <c r="J15" s="33"/>
      <c r="K15" s="33"/>
      <c r="L15" s="33"/>
      <c r="M15" s="33"/>
      <c r="N15" s="33"/>
      <c r="O15" s="33"/>
      <c r="P15" s="144"/>
    </row>
    <row r="16" spans="2:16" ht="12" x14ac:dyDescent="0.2">
      <c r="B16" s="27"/>
      <c r="C16" s="141"/>
      <c r="D16" s="2"/>
      <c r="E16" s="148" t="str">
        <f>IFERROR(VLOOKUP(D16,BD!$B:$D,2,FALSE),"")</f>
        <v/>
      </c>
      <c r="F16" s="149">
        <f>IF(COUNT(H16:P16)&gt;=5,SUM(LARGE(H16:P16,{1,2,3,4,5})),IF(COUNT(H16:P16)=4,SUM(LARGE(H16:P16,{1,2,3,4})),IF(COUNT(H16:P16)=3,SUM(LARGE(H16:P16,{1,2,3})),IF(COUNT(H16:P16)=2,SUM(LARGE(H16:P16,{1,2})),IF(COUNT(H16:P16)=1,SUM(LARGE(H16:P16,{1})),0)))))</f>
        <v>0</v>
      </c>
      <c r="G16" s="150">
        <f t="shared" si="0"/>
        <v>0</v>
      </c>
      <c r="H16" s="33"/>
      <c r="I16" s="33"/>
      <c r="J16" s="33"/>
      <c r="K16" s="33"/>
      <c r="L16" s="33"/>
      <c r="M16" s="33"/>
      <c r="N16" s="33"/>
      <c r="O16" s="33"/>
      <c r="P16" s="144"/>
    </row>
    <row r="17" spans="2:16" ht="12" x14ac:dyDescent="0.2">
      <c r="B17" s="27"/>
      <c r="C17" s="141"/>
      <c r="D17" s="2"/>
      <c r="E17" s="148" t="str">
        <f>IFERROR(VLOOKUP(D17,BD!$B:$D,2,FALSE),"")</f>
        <v/>
      </c>
      <c r="F17" s="149">
        <f>IF(COUNT(H17:P17)&gt;=5,SUM(LARGE(H17:P17,{1,2,3,4,5})),IF(COUNT(H17:P17)=4,SUM(LARGE(H17:P17,{1,2,3,4})),IF(COUNT(H17:P17)=3,SUM(LARGE(H17:P17,{1,2,3})),IF(COUNT(H17:P17)=2,SUM(LARGE(H17:P17,{1,2})),IF(COUNT(H17:P17)=1,SUM(LARGE(H17:P17,{1})),0)))))</f>
        <v>0</v>
      </c>
      <c r="G17" s="150">
        <f t="shared" si="0"/>
        <v>0</v>
      </c>
      <c r="H17" s="33"/>
      <c r="I17" s="33"/>
      <c r="J17" s="33"/>
      <c r="K17" s="33"/>
      <c r="L17" s="33"/>
      <c r="M17" s="33"/>
      <c r="N17" s="33"/>
      <c r="O17" s="33"/>
      <c r="P17" s="144"/>
    </row>
    <row r="18" spans="2:16" ht="12" x14ac:dyDescent="0.2">
      <c r="B18" s="27"/>
      <c r="C18" s="141"/>
      <c r="D18" s="2"/>
      <c r="E18" s="148" t="str">
        <f>IFERROR(VLOOKUP(D18,BD!$B:$D,2,FALSE),"")</f>
        <v/>
      </c>
      <c r="F18" s="149">
        <f>IF(COUNT(H18:P18)&gt;=5,SUM(LARGE(H18:P18,{1,2,3,4,5})),IF(COUNT(H18:P18)=4,SUM(LARGE(H18:P18,{1,2,3,4})),IF(COUNT(H18:P18)=3,SUM(LARGE(H18:P18,{1,2,3})),IF(COUNT(H18:P18)=2,SUM(LARGE(H18:P18,{1,2})),IF(COUNT(H18:P18)=1,SUM(LARGE(H18:P18,{1})),0)))))</f>
        <v>0</v>
      </c>
      <c r="G18" s="150">
        <f t="shared" si="0"/>
        <v>0</v>
      </c>
      <c r="H18" s="33"/>
      <c r="I18" s="33"/>
      <c r="J18" s="33"/>
      <c r="K18" s="33"/>
      <c r="L18" s="33"/>
      <c r="M18" s="33"/>
      <c r="N18" s="33"/>
      <c r="O18" s="33"/>
      <c r="P18" s="144"/>
    </row>
    <row r="19" spans="2:16" ht="12" x14ac:dyDescent="0.2">
      <c r="B19" s="27"/>
      <c r="C19" s="141"/>
      <c r="D19" s="2"/>
      <c r="E19" s="148" t="str">
        <f>IFERROR(VLOOKUP(D19,BD!$B:$D,2,FALSE),"")</f>
        <v/>
      </c>
      <c r="F19" s="149">
        <f>IF(COUNT(H19:P19)&gt;=5,SUM(LARGE(H19:P19,{1,2,3,4,5})),IF(COUNT(H19:P19)=4,SUM(LARGE(H19:P19,{1,2,3,4})),IF(COUNT(H19:P19)=3,SUM(LARGE(H19:P19,{1,2,3})),IF(COUNT(H19:P19)=2,SUM(LARGE(H19:P19,{1,2})),IF(COUNT(H19:P19)=1,SUM(LARGE(H19:P19,{1})),0)))))</f>
        <v>0</v>
      </c>
      <c r="G19" s="150">
        <f t="shared" si="0"/>
        <v>0</v>
      </c>
      <c r="H19" s="33"/>
      <c r="I19" s="33"/>
      <c r="J19" s="33"/>
      <c r="K19" s="33"/>
      <c r="L19" s="33"/>
      <c r="M19" s="33"/>
      <c r="N19" s="33"/>
      <c r="O19" s="33"/>
      <c r="P19" s="144"/>
    </row>
    <row r="20" spans="2:16" ht="12" x14ac:dyDescent="0.2">
      <c r="B20" s="27"/>
      <c r="C20" s="141"/>
      <c r="D20" s="2"/>
      <c r="E20" s="148" t="str">
        <f>IFERROR(VLOOKUP(D20,BD!$B:$D,2,FALSE),"")</f>
        <v/>
      </c>
      <c r="F20" s="149">
        <f>IF(COUNT(H20:P20)&gt;=5,SUM(LARGE(H20:P20,{1,2,3,4,5})),IF(COUNT(H20:P20)=4,SUM(LARGE(H20:P20,{1,2,3,4})),IF(COUNT(H20:P20)=3,SUM(LARGE(H20:P20,{1,2,3})),IF(COUNT(H20:P20)=2,SUM(LARGE(H20:P20,{1,2})),IF(COUNT(H20:P20)=1,SUM(LARGE(H20:P20,{1})),0)))))</f>
        <v>0</v>
      </c>
      <c r="G20" s="150">
        <f t="shared" si="0"/>
        <v>0</v>
      </c>
      <c r="H20" s="33"/>
      <c r="I20" s="33"/>
      <c r="J20" s="33"/>
      <c r="K20" s="33"/>
      <c r="L20" s="33"/>
      <c r="M20" s="33"/>
      <c r="N20" s="33"/>
      <c r="O20" s="33"/>
      <c r="P20" s="144"/>
    </row>
    <row r="21" spans="2:16" ht="12" x14ac:dyDescent="0.2">
      <c r="B21" s="27"/>
      <c r="C21" s="141"/>
      <c r="D21" s="2"/>
      <c r="E21" s="148" t="str">
        <f>IFERROR(VLOOKUP(D21,BD!$B:$D,2,FALSE),"")</f>
        <v/>
      </c>
      <c r="F21" s="149">
        <f>IF(COUNT(H21:P21)&gt;=5,SUM(LARGE(H21:P21,{1,2,3,4,5})),IF(COUNT(H21:P21)=4,SUM(LARGE(H21:P21,{1,2,3,4})),IF(COUNT(H21:P21)=3,SUM(LARGE(H21:P21,{1,2,3})),IF(COUNT(H21:P21)=2,SUM(LARGE(H21:P21,{1,2})),IF(COUNT(H21:P21)=1,SUM(LARGE(H21:P21,{1})),0)))))</f>
        <v>0</v>
      </c>
      <c r="G21" s="150">
        <f t="shared" si="0"/>
        <v>0</v>
      </c>
      <c r="H21" s="33"/>
      <c r="I21" s="33"/>
      <c r="J21" s="33"/>
      <c r="K21" s="33"/>
      <c r="L21" s="33"/>
      <c r="M21" s="33"/>
      <c r="N21" s="33"/>
      <c r="O21" s="33"/>
      <c r="P21" s="144"/>
    </row>
    <row r="22" spans="2:16" ht="12" x14ac:dyDescent="0.2">
      <c r="B22" s="27"/>
      <c r="C22" s="141"/>
      <c r="D22" s="2"/>
      <c r="E22" s="148" t="str">
        <f>IFERROR(VLOOKUP(D22,BD!$B:$D,2,FALSE),"")</f>
        <v/>
      </c>
      <c r="F22" s="149">
        <f>IF(COUNT(H22:P22)&gt;=5,SUM(LARGE(H22:P22,{1,2,3,4,5})),IF(COUNT(H22:P22)=4,SUM(LARGE(H22:P22,{1,2,3,4})),IF(COUNT(H22:P22)=3,SUM(LARGE(H22:P22,{1,2,3})),IF(COUNT(H22:P22)=2,SUM(LARGE(H22:P22,{1,2})),IF(COUNT(H22:P22)=1,SUM(LARGE(H22:P22,{1})),0)))))</f>
        <v>0</v>
      </c>
      <c r="G22" s="150">
        <f t="shared" si="0"/>
        <v>0</v>
      </c>
      <c r="H22" s="33"/>
      <c r="I22" s="33"/>
      <c r="J22" s="33"/>
      <c r="K22" s="33"/>
      <c r="L22" s="33"/>
      <c r="M22" s="33"/>
      <c r="N22" s="33"/>
      <c r="O22" s="33"/>
      <c r="P22" s="144"/>
    </row>
    <row r="23" spans="2:16" ht="12" x14ac:dyDescent="0.2">
      <c r="B23" s="27"/>
      <c r="C23" s="141"/>
      <c r="D23" s="2"/>
      <c r="E23" s="148" t="str">
        <f>IFERROR(VLOOKUP(D23,BD!$B:$D,2,FALSE),"")</f>
        <v/>
      </c>
      <c r="F23" s="149">
        <f>IF(COUNT(H23:P23)&gt;=5,SUM(LARGE(H23:P23,{1,2,3,4,5})),IF(COUNT(H23:P23)=4,SUM(LARGE(H23:P23,{1,2,3,4})),IF(COUNT(H23:P23)=3,SUM(LARGE(H23:P23,{1,2,3})),IF(COUNT(H23:P23)=2,SUM(LARGE(H23:P23,{1,2})),IF(COUNT(H23:P23)=1,SUM(LARGE(H23:P23,{1})),0)))))</f>
        <v>0</v>
      </c>
      <c r="G23" s="150">
        <f t="shared" si="0"/>
        <v>0</v>
      </c>
      <c r="H23" s="33"/>
      <c r="I23" s="33"/>
      <c r="J23" s="33"/>
      <c r="K23" s="33"/>
      <c r="L23" s="33"/>
      <c r="M23" s="33"/>
      <c r="N23" s="33"/>
      <c r="O23" s="33"/>
      <c r="P23" s="144"/>
    </row>
    <row r="24" spans="2:16" ht="12" x14ac:dyDescent="0.2">
      <c r="B24" s="27"/>
      <c r="C24" s="141"/>
      <c r="D24" s="2"/>
      <c r="E24" s="148" t="str">
        <f>IFERROR(VLOOKUP(D24,BD!$B:$D,2,FALSE),"")</f>
        <v/>
      </c>
      <c r="F24" s="149">
        <f>IF(COUNT(H24:P24)&gt;=5,SUM(LARGE(H24:P24,{1,2,3,4,5})),IF(COUNT(H24:P24)=4,SUM(LARGE(H24:P24,{1,2,3,4})),IF(COUNT(H24:P24)=3,SUM(LARGE(H24:P24,{1,2,3})),IF(COUNT(H24:P24)=2,SUM(LARGE(H24:P24,{1,2})),IF(COUNT(H24:P24)=1,SUM(LARGE(H24:P24,{1})),0)))))</f>
        <v>0</v>
      </c>
      <c r="G24" s="150">
        <f t="shared" si="0"/>
        <v>0</v>
      </c>
      <c r="H24" s="33"/>
      <c r="I24" s="33"/>
      <c r="J24" s="33"/>
      <c r="K24" s="33"/>
      <c r="L24" s="33"/>
      <c r="M24" s="33"/>
      <c r="N24" s="33"/>
      <c r="O24" s="33"/>
      <c r="P24" s="144"/>
    </row>
    <row r="25" spans="2:16" ht="12" x14ac:dyDescent="0.2">
      <c r="B25" s="27"/>
      <c r="C25" s="141"/>
      <c r="D25" s="2"/>
      <c r="E25" s="148" t="str">
        <f>IFERROR(VLOOKUP(D25,BD!$B:$D,2,FALSE),"")</f>
        <v/>
      </c>
      <c r="F25" s="149">
        <f>IF(COUNT(H25:P25)&gt;=5,SUM(LARGE(H25:P25,{1,2,3,4,5})),IF(COUNT(H25:P25)=4,SUM(LARGE(H25:P25,{1,2,3,4})),IF(COUNT(H25:P25)=3,SUM(LARGE(H25:P25,{1,2,3})),IF(COUNT(H25:P25)=2,SUM(LARGE(H25:P25,{1,2})),IF(COUNT(H25:P25)=1,SUM(LARGE(H25:P25,{1})),0)))))</f>
        <v>0</v>
      </c>
      <c r="G25" s="150">
        <f t="shared" si="0"/>
        <v>0</v>
      </c>
      <c r="H25" s="33"/>
      <c r="I25" s="33"/>
      <c r="J25" s="33"/>
      <c r="K25" s="33"/>
      <c r="L25" s="33"/>
      <c r="M25" s="33"/>
      <c r="N25" s="33"/>
      <c r="O25" s="33"/>
      <c r="P25" s="144"/>
    </row>
    <row r="26" spans="2:16" ht="12" x14ac:dyDescent="0.2">
      <c r="B26" s="27"/>
      <c r="C26" s="141"/>
      <c r="D26" s="2"/>
      <c r="E26" s="148" t="str">
        <f>IFERROR(VLOOKUP(D26,BD!$B:$D,2,FALSE),"")</f>
        <v/>
      </c>
      <c r="F26" s="149">
        <f>IF(COUNT(H26:P26)&gt;=5,SUM(LARGE(H26:P26,{1,2,3,4,5})),IF(COUNT(H26:P26)=4,SUM(LARGE(H26:P26,{1,2,3,4})),IF(COUNT(H26:P26)=3,SUM(LARGE(H26:P26,{1,2,3})),IF(COUNT(H26:P26)=2,SUM(LARGE(H26:P26,{1,2})),IF(COUNT(H26:P26)=1,SUM(LARGE(H26:P26,{1})),0)))))</f>
        <v>0</v>
      </c>
      <c r="G26" s="150">
        <f t="shared" si="0"/>
        <v>0</v>
      </c>
      <c r="H26" s="33"/>
      <c r="I26" s="33"/>
      <c r="J26" s="33"/>
      <c r="K26" s="33"/>
      <c r="L26" s="33"/>
      <c r="M26" s="33"/>
      <c r="N26" s="33"/>
      <c r="O26" s="33"/>
      <c r="P26" s="144"/>
    </row>
    <row r="27" spans="2:16" ht="12" x14ac:dyDescent="0.2">
      <c r="B27" s="27"/>
      <c r="C27" s="141"/>
      <c r="D27" s="2"/>
      <c r="E27" s="148" t="str">
        <f>IFERROR(VLOOKUP(D27,BD!$B:$D,2,FALSE),"")</f>
        <v/>
      </c>
      <c r="F27" s="149">
        <f>IF(COUNT(H27:P27)&gt;=5,SUM(LARGE(H27:P27,{1,2,3,4,5})),IF(COUNT(H27:P27)=4,SUM(LARGE(H27:P27,{1,2,3,4})),IF(COUNT(H27:P27)=3,SUM(LARGE(H27:P27,{1,2,3})),IF(COUNT(H27:P27)=2,SUM(LARGE(H27:P27,{1,2})),IF(COUNT(H27:P27)=1,SUM(LARGE(H27:P27,{1})),0)))))</f>
        <v>0</v>
      </c>
      <c r="G27" s="150">
        <f t="shared" si="0"/>
        <v>0</v>
      </c>
      <c r="H27" s="33"/>
      <c r="I27" s="33"/>
      <c r="J27" s="33"/>
      <c r="K27" s="33"/>
      <c r="L27" s="33"/>
      <c r="M27" s="33"/>
      <c r="N27" s="33"/>
      <c r="O27" s="33"/>
      <c r="P27" s="144"/>
    </row>
    <row r="28" spans="2:16" ht="12" x14ac:dyDescent="0.2">
      <c r="B28" s="27"/>
      <c r="C28" s="141"/>
      <c r="D28" s="2"/>
      <c r="E28" s="148" t="str">
        <f>IFERROR(VLOOKUP(D28,BD!$B:$D,2,FALSE),"")</f>
        <v/>
      </c>
      <c r="F28" s="149">
        <f>IF(COUNT(H28:P28)&gt;=5,SUM(LARGE(H28:P28,{1,2,3,4,5})),IF(COUNT(H28:P28)=4,SUM(LARGE(H28:P28,{1,2,3,4})),IF(COUNT(H28:P28)=3,SUM(LARGE(H28:P28,{1,2,3})),IF(COUNT(H28:P28)=2,SUM(LARGE(H28:P28,{1,2})),IF(COUNT(H28:P28)=1,SUM(LARGE(H28:P28,{1})),0)))))</f>
        <v>0</v>
      </c>
      <c r="G28" s="150">
        <f t="shared" si="0"/>
        <v>0</v>
      </c>
      <c r="H28" s="33"/>
      <c r="I28" s="33"/>
      <c r="J28" s="33"/>
      <c r="K28" s="33"/>
      <c r="L28" s="33"/>
      <c r="M28" s="33"/>
      <c r="N28" s="33"/>
      <c r="O28" s="33"/>
      <c r="P28" s="144"/>
    </row>
    <row r="29" spans="2:16" ht="12" x14ac:dyDescent="0.2">
      <c r="B29" s="27"/>
      <c r="C29" s="141"/>
      <c r="D29" s="2"/>
      <c r="E29" s="148" t="str">
        <f>IFERROR(VLOOKUP(D29,BD!$B:$D,2,FALSE),"")</f>
        <v/>
      </c>
      <c r="F29" s="149">
        <f>IF(COUNT(H29:P29)&gt;=5,SUM(LARGE(H29:P29,{1,2,3,4,5})),IF(COUNT(H29:P29)=4,SUM(LARGE(H29:P29,{1,2,3,4})),IF(COUNT(H29:P29)=3,SUM(LARGE(H29:P29,{1,2,3})),IF(COUNT(H29:P29)=2,SUM(LARGE(H29:P29,{1,2})),IF(COUNT(H29:P29)=1,SUM(LARGE(H29:P29,{1})),0)))))</f>
        <v>0</v>
      </c>
      <c r="G29" s="150">
        <f t="shared" si="0"/>
        <v>0</v>
      </c>
      <c r="H29" s="33"/>
      <c r="I29" s="33"/>
      <c r="J29" s="33"/>
      <c r="K29" s="33"/>
      <c r="L29" s="33"/>
      <c r="M29" s="33"/>
      <c r="N29" s="33"/>
      <c r="O29" s="33"/>
      <c r="P29" s="144"/>
    </row>
    <row r="30" spans="2:16" ht="12" x14ac:dyDescent="0.2">
      <c r="B30" s="27"/>
      <c r="C30" s="141"/>
      <c r="D30" s="2"/>
      <c r="E30" s="148" t="str">
        <f>IFERROR(VLOOKUP(D30,BD!$B:$D,2,FALSE),"")</f>
        <v/>
      </c>
      <c r="F30" s="149">
        <f>IF(COUNT(H30:P30)&gt;=5,SUM(LARGE(H30:P30,{1,2,3,4,5})),IF(COUNT(H30:P30)=4,SUM(LARGE(H30:P30,{1,2,3,4})),IF(COUNT(H30:P30)=3,SUM(LARGE(H30:P30,{1,2,3})),IF(COUNT(H30:P30)=2,SUM(LARGE(H30:P30,{1,2})),IF(COUNT(H30:P30)=1,SUM(LARGE(H30:P30,{1})),0)))))</f>
        <v>0</v>
      </c>
      <c r="G30" s="150">
        <f t="shared" si="0"/>
        <v>0</v>
      </c>
      <c r="H30" s="33"/>
      <c r="I30" s="33"/>
      <c r="J30" s="33"/>
      <c r="K30" s="33"/>
      <c r="L30" s="33"/>
      <c r="M30" s="33"/>
      <c r="N30" s="33"/>
      <c r="O30" s="33"/>
      <c r="P30" s="144"/>
    </row>
    <row r="31" spans="2:16" ht="12" x14ac:dyDescent="0.2">
      <c r="B31" s="27"/>
      <c r="C31" s="141"/>
      <c r="D31" s="2"/>
      <c r="E31" s="148" t="str">
        <f>IFERROR(VLOOKUP(D31,BD!$B:$D,2,FALSE),"")</f>
        <v/>
      </c>
      <c r="F31" s="149">
        <f>IF(COUNT(H31:P31)&gt;=5,SUM(LARGE(H31:P31,{1,2,3,4,5})),IF(COUNT(H31:P31)=4,SUM(LARGE(H31:P31,{1,2,3,4})),IF(COUNT(H31:P31)=3,SUM(LARGE(H31:P31,{1,2,3})),IF(COUNT(H31:P31)=2,SUM(LARGE(H31:P31,{1,2})),IF(COUNT(H31:P31)=1,SUM(LARGE(H31:P31,{1})),0)))))</f>
        <v>0</v>
      </c>
      <c r="G31" s="150">
        <f t="shared" si="0"/>
        <v>0</v>
      </c>
      <c r="H31" s="33"/>
      <c r="I31" s="33"/>
      <c r="J31" s="33"/>
      <c r="K31" s="33"/>
      <c r="L31" s="33"/>
      <c r="M31" s="33"/>
      <c r="N31" s="33"/>
      <c r="O31" s="33"/>
      <c r="P31" s="144"/>
    </row>
    <row r="32" spans="2:16" ht="12" x14ac:dyDescent="0.2">
      <c r="B32" s="27"/>
      <c r="C32" s="141"/>
      <c r="D32" s="2"/>
      <c r="E32" s="148" t="str">
        <f>IFERROR(VLOOKUP(D32,BD!$B:$D,2,FALSE),"")</f>
        <v/>
      </c>
      <c r="F32" s="149">
        <f>IF(COUNT(H32:P32)&gt;=5,SUM(LARGE(H32:P32,{1,2,3,4,5})),IF(COUNT(H32:P32)=4,SUM(LARGE(H32:P32,{1,2,3,4})),IF(COUNT(H32:P32)=3,SUM(LARGE(H32:P32,{1,2,3})),IF(COUNT(H32:P32)=2,SUM(LARGE(H32:P32,{1,2})),IF(COUNT(H32:P32)=1,SUM(LARGE(H32:P32,{1})),0)))))</f>
        <v>0</v>
      </c>
      <c r="G32" s="150">
        <f t="shared" si="0"/>
        <v>0</v>
      </c>
      <c r="H32" s="33"/>
      <c r="I32" s="33"/>
      <c r="J32" s="33"/>
      <c r="K32" s="33"/>
      <c r="L32" s="33"/>
      <c r="M32" s="33"/>
      <c r="N32" s="33"/>
      <c r="O32" s="33"/>
      <c r="P32" s="144"/>
    </row>
    <row r="33" spans="2:16" ht="12" x14ac:dyDescent="0.2">
      <c r="B33" s="27"/>
      <c r="C33" s="141"/>
      <c r="D33" s="2"/>
      <c r="E33" s="148" t="str">
        <f>IFERROR(VLOOKUP(D33,BD!$B:$D,2,FALSE),"")</f>
        <v/>
      </c>
      <c r="F33" s="149">
        <f>IF(COUNT(H33:P33)&gt;=5,SUM(LARGE(H33:P33,{1,2,3,4,5})),IF(COUNT(H33:P33)=4,SUM(LARGE(H33:P33,{1,2,3,4})),IF(COUNT(H33:P33)=3,SUM(LARGE(H33:P33,{1,2,3})),IF(COUNT(H33:P33)=2,SUM(LARGE(H33:P33,{1,2})),IF(COUNT(H33:P33)=1,SUM(LARGE(H33:P33,{1})),0)))))</f>
        <v>0</v>
      </c>
      <c r="G33" s="150">
        <f t="shared" si="0"/>
        <v>0</v>
      </c>
      <c r="H33" s="33"/>
      <c r="I33" s="33"/>
      <c r="J33" s="33"/>
      <c r="K33" s="33"/>
      <c r="L33" s="33"/>
      <c r="M33" s="33"/>
      <c r="N33" s="33"/>
      <c r="O33" s="33"/>
      <c r="P33" s="144"/>
    </row>
    <row r="34" spans="2:16" ht="12" x14ac:dyDescent="0.2">
      <c r="B34" s="27"/>
      <c r="C34" s="141"/>
      <c r="D34" s="2"/>
      <c r="E34" s="148" t="str">
        <f>IFERROR(VLOOKUP(D34,BD!$B:$D,2,FALSE),"")</f>
        <v/>
      </c>
      <c r="F34" s="149">
        <f>IF(COUNT(H34:P34)&gt;=5,SUM(LARGE(H34:P34,{1,2,3,4,5})),IF(COUNT(H34:P34)=4,SUM(LARGE(H34:P34,{1,2,3,4})),IF(COUNT(H34:P34)=3,SUM(LARGE(H34:P34,{1,2,3})),IF(COUNT(H34:P34)=2,SUM(LARGE(H34:P34,{1,2})),IF(COUNT(H34:P34)=1,SUM(LARGE(H34:P34,{1})),0)))))</f>
        <v>0</v>
      </c>
      <c r="G34" s="150">
        <f t="shared" si="0"/>
        <v>0</v>
      </c>
      <c r="H34" s="33"/>
      <c r="I34" s="33"/>
      <c r="J34" s="33"/>
      <c r="K34" s="33"/>
      <c r="L34" s="33"/>
      <c r="M34" s="33"/>
      <c r="N34" s="33"/>
      <c r="O34" s="33"/>
      <c r="P34" s="144"/>
    </row>
    <row r="35" spans="2:16" ht="12" x14ac:dyDescent="0.2">
      <c r="B35" s="27"/>
      <c r="C35" s="141"/>
      <c r="D35" s="2"/>
      <c r="E35" s="148" t="str">
        <f>IFERROR(VLOOKUP(D35,BD!$B:$D,2,FALSE),"")</f>
        <v/>
      </c>
      <c r="F35" s="149">
        <f>IF(COUNT(H35:P35)&gt;=5,SUM(LARGE(H35:P35,{1,2,3,4,5})),IF(COUNT(H35:P35)=4,SUM(LARGE(H35:P35,{1,2,3,4})),IF(COUNT(H35:P35)=3,SUM(LARGE(H35:P35,{1,2,3})),IF(COUNT(H35:P35)=2,SUM(LARGE(H35:P35,{1,2})),IF(COUNT(H35:P35)=1,SUM(LARGE(H35:P35,{1})),0)))))</f>
        <v>0</v>
      </c>
      <c r="G35" s="150">
        <f t="shared" si="0"/>
        <v>0</v>
      </c>
      <c r="H35" s="33"/>
      <c r="I35" s="33"/>
      <c r="J35" s="33"/>
      <c r="K35" s="33"/>
      <c r="L35" s="33"/>
      <c r="M35" s="33"/>
      <c r="N35" s="33"/>
      <c r="O35" s="33"/>
      <c r="P35" s="144"/>
    </row>
    <row r="36" spans="2:16" ht="12" x14ac:dyDescent="0.2">
      <c r="B36" s="27"/>
      <c r="C36" s="141"/>
      <c r="D36" s="2"/>
      <c r="E36" s="148" t="str">
        <f>IFERROR(VLOOKUP(D36,BD!$B:$D,2,FALSE),"")</f>
        <v/>
      </c>
      <c r="F36" s="149">
        <f>IF(COUNT(H36:P36)&gt;=5,SUM(LARGE(H36:P36,{1,2,3,4,5})),IF(COUNT(H36:P36)=4,SUM(LARGE(H36:P36,{1,2,3,4})),IF(COUNT(H36:P36)=3,SUM(LARGE(H36:P36,{1,2,3})),IF(COUNT(H36:P36)=2,SUM(LARGE(H36:P36,{1,2})),IF(COUNT(H36:P36)=1,SUM(LARGE(H36:P36,{1})),0)))))</f>
        <v>0</v>
      </c>
      <c r="G36" s="150">
        <f t="shared" si="0"/>
        <v>0</v>
      </c>
      <c r="H36" s="33"/>
      <c r="I36" s="33"/>
      <c r="J36" s="33"/>
      <c r="K36" s="33"/>
      <c r="L36" s="33"/>
      <c r="M36" s="33"/>
      <c r="N36" s="33"/>
      <c r="O36" s="33"/>
      <c r="P36" s="144"/>
    </row>
    <row r="37" spans="2:16" ht="12" x14ac:dyDescent="0.2">
      <c r="B37" s="27"/>
      <c r="C37" s="141"/>
      <c r="D37" s="2"/>
      <c r="E37" s="148" t="str">
        <f>IFERROR(VLOOKUP(D37,BD!$B:$D,2,FALSE),"")</f>
        <v/>
      </c>
      <c r="F37" s="149">
        <f>IF(COUNT(H37:P37)&gt;=5,SUM(LARGE(H37:P37,{1,2,3,4,5})),IF(COUNT(H37:P37)=4,SUM(LARGE(H37:P37,{1,2,3,4})),IF(COUNT(H37:P37)=3,SUM(LARGE(H37:P37,{1,2,3})),IF(COUNT(H37:P37)=2,SUM(LARGE(H37:P37,{1,2})),IF(COUNT(H37:P37)=1,SUM(LARGE(H37:P37,{1})),0)))))</f>
        <v>0</v>
      </c>
      <c r="G37" s="150">
        <f t="shared" si="0"/>
        <v>0</v>
      </c>
      <c r="H37" s="33"/>
      <c r="I37" s="33"/>
      <c r="J37" s="33"/>
      <c r="K37" s="33"/>
      <c r="L37" s="33"/>
      <c r="M37" s="33"/>
      <c r="N37" s="33"/>
      <c r="O37" s="33"/>
      <c r="P37" s="144"/>
    </row>
    <row r="38" spans="2:16" ht="12" x14ac:dyDescent="0.2">
      <c r="B38" s="27"/>
      <c r="C38" s="141"/>
      <c r="D38" s="2"/>
      <c r="E38" s="148" t="str">
        <f>IFERROR(VLOOKUP(D38,BD!$B:$D,2,FALSE),"")</f>
        <v/>
      </c>
      <c r="F38" s="149">
        <f>IF(COUNT(H38:P38)&gt;=5,SUM(LARGE(H38:P38,{1,2,3,4,5})),IF(COUNT(H38:P38)=4,SUM(LARGE(H38:P38,{1,2,3,4})),IF(COUNT(H38:P38)=3,SUM(LARGE(H38:P38,{1,2,3})),IF(COUNT(H38:P38)=2,SUM(LARGE(H38:P38,{1,2})),IF(COUNT(H38:P38)=1,SUM(LARGE(H38:P38,{1})),0)))))</f>
        <v>0</v>
      </c>
      <c r="G38" s="150">
        <f t="shared" si="0"/>
        <v>0</v>
      </c>
      <c r="H38" s="33"/>
      <c r="I38" s="33"/>
      <c r="J38" s="33"/>
      <c r="K38" s="33"/>
      <c r="L38" s="33"/>
      <c r="M38" s="33"/>
      <c r="N38" s="33"/>
      <c r="O38" s="33"/>
      <c r="P38" s="144"/>
    </row>
    <row r="39" spans="2:16" ht="12" x14ac:dyDescent="0.2">
      <c r="B39" s="27"/>
      <c r="C39" s="141"/>
      <c r="D39" s="2"/>
      <c r="E39" s="148" t="str">
        <f>IFERROR(VLOOKUP(D39,BD!$B:$D,2,FALSE),"")</f>
        <v/>
      </c>
      <c r="F39" s="149">
        <f>IF(COUNT(H39:P39)&gt;=5,SUM(LARGE(H39:P39,{1,2,3,4,5})),IF(COUNT(H39:P39)=4,SUM(LARGE(H39:P39,{1,2,3,4})),IF(COUNT(H39:P39)=3,SUM(LARGE(H39:P39,{1,2,3})),IF(COUNT(H39:P39)=2,SUM(LARGE(H39:P39,{1,2})),IF(COUNT(H39:P39)=1,SUM(LARGE(H39:P39,{1})),0)))))</f>
        <v>0</v>
      </c>
      <c r="G39" s="150">
        <f t="shared" si="0"/>
        <v>0</v>
      </c>
      <c r="H39" s="33"/>
      <c r="I39" s="33"/>
      <c r="J39" s="33"/>
      <c r="K39" s="33"/>
      <c r="L39" s="33"/>
      <c r="M39" s="33"/>
      <c r="N39" s="33"/>
      <c r="O39" s="33"/>
      <c r="P39" s="144"/>
    </row>
    <row r="40" spans="2:16" x14ac:dyDescent="0.2">
      <c r="B40" s="31"/>
      <c r="C40" s="17"/>
      <c r="D40" s="17"/>
      <c r="E40" s="92"/>
      <c r="F40" s="38"/>
      <c r="G40" s="38"/>
      <c r="H40" s="35"/>
      <c r="I40" s="35"/>
      <c r="J40" s="35"/>
      <c r="K40" s="35"/>
      <c r="L40" s="35"/>
      <c r="M40" s="35"/>
      <c r="N40" s="35"/>
      <c r="O40" s="35"/>
      <c r="P40" s="144"/>
    </row>
    <row r="41" spans="2:16" s="21" customFormat="1" x14ac:dyDescent="0.2">
      <c r="B41" s="111"/>
      <c r="C41" s="19"/>
      <c r="D41" s="20" t="str">
        <f>SM!$D$41</f>
        <v>CONTAGEM DE SEMANAS</v>
      </c>
      <c r="E41" s="95"/>
      <c r="F41" s="18"/>
      <c r="G41" s="18"/>
      <c r="H41" s="102">
        <f>SM!H$41</f>
        <v>52</v>
      </c>
      <c r="I41" s="102">
        <f>SM!I$41</f>
        <v>30</v>
      </c>
      <c r="J41" s="102">
        <f>SM!J$41</f>
        <v>25</v>
      </c>
      <c r="K41" s="102">
        <f>SM!K$41</f>
        <v>22</v>
      </c>
      <c r="L41" s="102">
        <f>SM!L$41</f>
        <v>10</v>
      </c>
      <c r="M41" s="102">
        <f>SM!M$41</f>
        <v>6</v>
      </c>
      <c r="N41" s="102">
        <f>SM!N$41</f>
        <v>2</v>
      </c>
      <c r="O41" s="102">
        <f>SM!O$41</f>
        <v>1</v>
      </c>
      <c r="P41" s="145"/>
    </row>
  </sheetData>
  <sheetProtection selectLockedCells="1" selectUnlockedCells="1"/>
  <sortState ref="D10:N14">
    <sortCondition descending="1" ref="F10:F14"/>
    <sortCondition descending="1" ref="G10:G14"/>
  </sortState>
  <mergeCells count="5"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7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1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17" width="8.28515625" style="4" customWidth="1"/>
    <col min="18" max="18" width="1.85546875" style="4" customWidth="1"/>
    <col min="19" max="16384" width="9.28515625" style="4"/>
  </cols>
  <sheetData>
    <row r="2" spans="2:18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</row>
    <row r="3" spans="2:18" ht="12" x14ac:dyDescent="0.2">
      <c r="B3" s="7" t="s">
        <v>119</v>
      </c>
      <c r="D3" s="8">
        <f>SM!D3</f>
        <v>43052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</row>
    <row r="4" spans="2:18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</row>
    <row r="5" spans="2:18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43"/>
    </row>
    <row r="6" spans="2:18" ht="12" customHeight="1" x14ac:dyDescent="0.2">
      <c r="B6" s="26"/>
      <c r="C6" s="216" t="s">
        <v>1</v>
      </c>
      <c r="D6" s="222" t="s">
        <v>38</v>
      </c>
      <c r="E6" s="222" t="s">
        <v>39</v>
      </c>
      <c r="F6" s="218" t="s">
        <v>40</v>
      </c>
      <c r="G6" s="218" t="s">
        <v>41</v>
      </c>
      <c r="H6" s="217" t="str">
        <f>SM!F6</f>
        <v>TOTAL RK52</v>
      </c>
      <c r="I6" s="215" t="str">
        <f>SM!G6</f>
        <v>Torneios</v>
      </c>
      <c r="J6" s="11" t="str">
        <f>DM!J6</f>
        <v>4o</v>
      </c>
      <c r="K6" s="11" t="str">
        <f>DM!K6</f>
        <v>1o</v>
      </c>
      <c r="L6" s="11" t="str">
        <f>DM!L6</f>
        <v>1o</v>
      </c>
      <c r="M6" s="11" t="str">
        <f>DM!M6</f>
        <v>2o</v>
      </c>
      <c r="N6" s="11" t="str">
        <f>DM!N6</f>
        <v>3o</v>
      </c>
      <c r="O6" s="11" t="str">
        <f>DM!O6</f>
        <v>2o</v>
      </c>
      <c r="P6" s="11" t="str">
        <f>DM!P6</f>
        <v>4o</v>
      </c>
      <c r="Q6" s="11" t="str">
        <f>DM!Q6</f>
        <v>1o</v>
      </c>
      <c r="R6" s="144"/>
    </row>
    <row r="7" spans="2:18" ht="12" x14ac:dyDescent="0.2">
      <c r="B7" s="26"/>
      <c r="C7" s="216"/>
      <c r="D7" s="222"/>
      <c r="E7" s="222"/>
      <c r="F7" s="218"/>
      <c r="G7" s="218"/>
      <c r="H7" s="217"/>
      <c r="I7" s="215"/>
      <c r="J7" s="12" t="str">
        <f>DM!J7</f>
        <v>EST</v>
      </c>
      <c r="K7" s="12" t="str">
        <f>DM!K7</f>
        <v>EST</v>
      </c>
      <c r="L7" s="12" t="str">
        <f>DM!L7</f>
        <v>M-CWB</v>
      </c>
      <c r="M7" s="12" t="str">
        <f>DM!M7</f>
        <v>EST</v>
      </c>
      <c r="N7" s="12" t="str">
        <f>DM!N7</f>
        <v>EST</v>
      </c>
      <c r="O7" s="12" t="str">
        <f>DM!O7</f>
        <v>M-CWB</v>
      </c>
      <c r="P7" s="12" t="str">
        <f>DM!P7</f>
        <v>EST</v>
      </c>
      <c r="Q7" s="12" t="str">
        <f>DM!Q7</f>
        <v>M-OES</v>
      </c>
      <c r="R7" s="144"/>
    </row>
    <row r="8" spans="2:18" ht="12" x14ac:dyDescent="0.2">
      <c r="B8" s="29"/>
      <c r="C8" s="216"/>
      <c r="D8" s="222"/>
      <c r="E8" s="222"/>
      <c r="F8" s="218"/>
      <c r="G8" s="218"/>
      <c r="H8" s="217"/>
      <c r="I8" s="215"/>
      <c r="J8" s="13">
        <f>DM!J8</f>
        <v>42689</v>
      </c>
      <c r="K8" s="13">
        <f>DM!K8</f>
        <v>42849</v>
      </c>
      <c r="L8" s="13">
        <f>DM!L8</f>
        <v>42884</v>
      </c>
      <c r="M8" s="13">
        <f>DM!M8</f>
        <v>42905</v>
      </c>
      <c r="N8" s="13">
        <f>DM!N8</f>
        <v>42988</v>
      </c>
      <c r="O8" s="13">
        <f>DM!O8</f>
        <v>43017</v>
      </c>
      <c r="P8" s="13">
        <f>DM!P8</f>
        <v>43045</v>
      </c>
      <c r="Q8" s="13">
        <f>DM!Q8</f>
        <v>43052</v>
      </c>
      <c r="R8" s="144"/>
    </row>
    <row r="9" spans="2:18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44"/>
    </row>
    <row r="10" spans="2:18" ht="12" x14ac:dyDescent="0.2">
      <c r="B10" s="27"/>
      <c r="C10" s="1">
        <v>1</v>
      </c>
      <c r="D10" s="2" t="s">
        <v>746</v>
      </c>
      <c r="E10" s="2" t="s">
        <v>177</v>
      </c>
      <c r="F10" s="148" t="str">
        <f>IFERROR(VLOOKUP(D10,BD!$B:$D,2,FALSE),"")</f>
        <v>BME</v>
      </c>
      <c r="G10" s="148" t="str">
        <f>IFERROR(VLOOKUP(E10,BD!$B:$D,2,FALSE),"")</f>
        <v>ZARDO</v>
      </c>
      <c r="H10" s="149">
        <f>IF(COUNT(J10:R10)&gt;=5,SUM(LARGE(J10:R10,{1,2,3,4,5})),IF(COUNT(J10:R10)=4,SUM(LARGE(J10:R10,{1,2,3,4})),IF(COUNT(J10:R10)=3,SUM(LARGE(J10:R10,{1,2,3})),IF(COUNT(J10:R10)=2,SUM(LARGE(J10:R10,{1,2})),IF(COUNT(J10:R10)=1,SUM(LARGE(J10:R10,{1})),0)))))</f>
        <v>5040</v>
      </c>
      <c r="I10" s="150">
        <f t="shared" ref="I10:I39" si="0">COUNT(J10:R10)-COUNTIF(J10:R10,"=0")</f>
        <v>6</v>
      </c>
      <c r="J10" s="33">
        <v>880</v>
      </c>
      <c r="K10" s="33">
        <v>880</v>
      </c>
      <c r="L10" s="33">
        <v>440</v>
      </c>
      <c r="M10" s="33">
        <v>1360</v>
      </c>
      <c r="N10" s="33"/>
      <c r="O10" s="33">
        <v>560</v>
      </c>
      <c r="P10" s="33">
        <v>1360</v>
      </c>
      <c r="Q10" s="33"/>
      <c r="R10" s="144"/>
    </row>
    <row r="11" spans="2:18" ht="12" x14ac:dyDescent="0.2">
      <c r="B11" s="27"/>
      <c r="C11" s="1">
        <v>2</v>
      </c>
      <c r="D11" s="2" t="s">
        <v>84</v>
      </c>
      <c r="E11" s="2" t="s">
        <v>179</v>
      </c>
      <c r="F11" s="148" t="str">
        <f>IFERROR(VLOOKUP(D11,BD!$B:$D,2,FALSE),"")</f>
        <v>ASSVP</v>
      </c>
      <c r="G11" s="148" t="str">
        <f>IFERROR(VLOOKUP(E11,BD!$B:$D,2,FALSE),"")</f>
        <v>ZARDO</v>
      </c>
      <c r="H11" s="149">
        <f>IF(COUNT(J11:R11)&gt;=5,SUM(LARGE(J11:R11,{1,2,3,4,5})),IF(COUNT(J11:R11)=4,SUM(LARGE(J11:R11,{1,2,3,4})),IF(COUNT(J11:R11)=3,SUM(LARGE(J11:R11,{1,2,3})),IF(COUNT(J11:R11)=2,SUM(LARGE(J11:R11,{1,2})),IF(COUNT(J11:R11)=1,SUM(LARGE(J11:R11,{1})),0)))))</f>
        <v>4960</v>
      </c>
      <c r="I11" s="150">
        <f t="shared" si="0"/>
        <v>4</v>
      </c>
      <c r="J11" s="33"/>
      <c r="K11" s="33">
        <v>1120</v>
      </c>
      <c r="L11" s="33"/>
      <c r="M11" s="33">
        <v>880</v>
      </c>
      <c r="N11" s="33">
        <v>1360</v>
      </c>
      <c r="O11" s="33"/>
      <c r="P11" s="33">
        <v>1600</v>
      </c>
      <c r="Q11" s="33"/>
      <c r="R11" s="144"/>
    </row>
    <row r="12" spans="2:18" ht="12" x14ac:dyDescent="0.2">
      <c r="B12" s="27"/>
      <c r="C12" s="176">
        <v>3</v>
      </c>
      <c r="D12" s="125" t="s">
        <v>390</v>
      </c>
      <c r="E12" s="125" t="s">
        <v>331</v>
      </c>
      <c r="F12" s="148" t="str">
        <f>IFERROR(VLOOKUP(D12,BD!$B:$D,2,FALSE),"")</f>
        <v>ZARDO</v>
      </c>
      <c r="G12" s="148" t="str">
        <f>IFERROR(VLOOKUP(E12,BD!$B:$D,2,FALSE),"")</f>
        <v>ZARDO</v>
      </c>
      <c r="H12" s="149">
        <f>IF(COUNT(J12:R12)&gt;=5,SUM(LARGE(J12:R12,{1,2,3,4,5})),IF(COUNT(J12:R12)=4,SUM(LARGE(J12:R12,{1,2,3,4})),IF(COUNT(J12:R12)=3,SUM(LARGE(J12:R12,{1,2,3})),IF(COUNT(J12:R12)=2,SUM(LARGE(J12:R12,{1,2})),IF(COUNT(J12:R12)=1,SUM(LARGE(J12:R12,{1})),0)))))</f>
        <v>4200</v>
      </c>
      <c r="I12" s="150">
        <f t="shared" si="0"/>
        <v>6</v>
      </c>
      <c r="J12" s="33"/>
      <c r="K12" s="33">
        <v>880</v>
      </c>
      <c r="L12" s="33">
        <v>440</v>
      </c>
      <c r="M12" s="33">
        <v>880</v>
      </c>
      <c r="N12" s="33">
        <v>1120</v>
      </c>
      <c r="O12" s="33">
        <v>440</v>
      </c>
      <c r="P12" s="33">
        <v>880</v>
      </c>
      <c r="Q12" s="33"/>
      <c r="R12" s="144"/>
    </row>
    <row r="13" spans="2:18" ht="12" x14ac:dyDescent="0.2">
      <c r="B13" s="27"/>
      <c r="C13" s="176">
        <v>4</v>
      </c>
      <c r="D13" s="134" t="s">
        <v>792</v>
      </c>
      <c r="E13" s="125" t="s">
        <v>799</v>
      </c>
      <c r="F13" s="148" t="str">
        <f>IFERROR(VLOOKUP(D13,BD!$B:$D,2,FALSE),"")</f>
        <v>ZARDO</v>
      </c>
      <c r="G13" s="148" t="str">
        <f>IFERROR(VLOOKUP(E13,BD!$B:$D,2,FALSE),"")</f>
        <v>ZARDO</v>
      </c>
      <c r="H13" s="149">
        <f>IF(COUNT(J13:R13)&gt;=5,SUM(LARGE(J13:R13,{1,2,3,4,5})),IF(COUNT(J13:R13)=4,SUM(LARGE(J13:R13,{1,2,3,4})),IF(COUNT(J13:R13)=3,SUM(LARGE(J13:R13,{1,2,3})),IF(COUNT(J13:R13)=2,SUM(LARGE(J13:R13,{1,2})),IF(COUNT(J13:R13)=1,SUM(LARGE(J13:R13,{1})),0)))))</f>
        <v>3520</v>
      </c>
      <c r="I13" s="150">
        <f t="shared" si="0"/>
        <v>5</v>
      </c>
      <c r="J13" s="33"/>
      <c r="K13" s="33">
        <v>880</v>
      </c>
      <c r="L13" s="33">
        <v>440</v>
      </c>
      <c r="M13" s="33">
        <v>880</v>
      </c>
      <c r="N13" s="33"/>
      <c r="O13" s="33">
        <v>440</v>
      </c>
      <c r="P13" s="33">
        <v>880</v>
      </c>
      <c r="Q13" s="33"/>
      <c r="R13" s="144"/>
    </row>
    <row r="14" spans="2:18" ht="12" x14ac:dyDescent="0.2">
      <c r="B14" s="27"/>
      <c r="C14" s="176">
        <v>5</v>
      </c>
      <c r="D14" s="2" t="s">
        <v>152</v>
      </c>
      <c r="E14" s="2" t="s">
        <v>72</v>
      </c>
      <c r="F14" s="148" t="str">
        <f>IFERROR(VLOOKUP(D14,BD!$B:$D,2,FALSE),"")</f>
        <v>BME</v>
      </c>
      <c r="G14" s="148" t="str">
        <f>IFERROR(VLOOKUP(E14,BD!$B:$D,2,FALSE),"")</f>
        <v>BME</v>
      </c>
      <c r="H14" s="149">
        <f>IF(COUNT(J14:R14)&gt;=5,SUM(LARGE(J14:R14,{1,2,3,4,5})),IF(COUNT(J14:R14)=4,SUM(LARGE(J14:R14,{1,2,3,4})),IF(COUNT(J14:R14)=3,SUM(LARGE(J14:R14,{1,2,3})),IF(COUNT(J14:R14)=2,SUM(LARGE(J14:R14,{1,2})),IF(COUNT(J14:R14)=1,SUM(LARGE(J14:R14,{1})),0)))))</f>
        <v>3200</v>
      </c>
      <c r="I14" s="150">
        <f t="shared" si="0"/>
        <v>2</v>
      </c>
      <c r="J14" s="33">
        <v>1600</v>
      </c>
      <c r="K14" s="33"/>
      <c r="L14" s="33"/>
      <c r="M14" s="33">
        <v>1600</v>
      </c>
      <c r="N14" s="33"/>
      <c r="O14" s="33"/>
      <c r="P14" s="33"/>
      <c r="Q14" s="33"/>
      <c r="R14" s="144"/>
    </row>
    <row r="15" spans="2:18" ht="12" x14ac:dyDescent="0.2">
      <c r="B15" s="27"/>
      <c r="C15" s="176">
        <v>6</v>
      </c>
      <c r="D15" s="125" t="s">
        <v>592</v>
      </c>
      <c r="E15" s="125" t="s">
        <v>596</v>
      </c>
      <c r="F15" s="148" t="str">
        <f>IFERROR(VLOOKUP(D15,BD!$B:$D,2,FALSE),"")</f>
        <v>CC</v>
      </c>
      <c r="G15" s="148" t="str">
        <f>IFERROR(VLOOKUP(E15,BD!$B:$D,2,FALSE),"")</f>
        <v>CC</v>
      </c>
      <c r="H15" s="149">
        <f>IF(COUNT(J15:R15)&gt;=5,SUM(LARGE(J15:R15,{1,2,3,4,5})),IF(COUNT(J15:R15)=4,SUM(LARGE(J15:R15,{1,2,3,4})),IF(COUNT(J15:R15)=3,SUM(LARGE(J15:R15,{1,2,3})),IF(COUNT(J15:R15)=2,SUM(LARGE(J15:R15,{1,2})),IF(COUNT(J15:R15)=1,SUM(LARGE(J15:R15,{1})),0)))))</f>
        <v>2360</v>
      </c>
      <c r="I15" s="150">
        <f t="shared" si="0"/>
        <v>3</v>
      </c>
      <c r="J15" s="33"/>
      <c r="K15" s="33"/>
      <c r="L15" s="33">
        <v>680</v>
      </c>
      <c r="M15" s="33"/>
      <c r="N15" s="33">
        <v>880</v>
      </c>
      <c r="O15" s="33">
        <v>800</v>
      </c>
      <c r="P15" s="33"/>
      <c r="Q15" s="33"/>
      <c r="R15" s="144"/>
    </row>
    <row r="16" spans="2:18" ht="12" x14ac:dyDescent="0.2">
      <c r="B16" s="27"/>
      <c r="C16" s="176">
        <v>7</v>
      </c>
      <c r="D16" s="2" t="s">
        <v>359</v>
      </c>
      <c r="E16" s="124" t="s">
        <v>327</v>
      </c>
      <c r="F16" s="148" t="str">
        <f>IFERROR(VLOOKUP(D16,BD!$B:$D,2,FALSE),"")</f>
        <v>AVULSO</v>
      </c>
      <c r="G16" s="148" t="str">
        <f>IFERROR(VLOOKUP(E16,BD!$B:$D,2,FALSE),"")</f>
        <v>AVULSO</v>
      </c>
      <c r="H16" s="149">
        <f>IF(COUNT(J16:R16)&gt;=5,SUM(LARGE(J16:R16,{1,2,3,4,5})),IF(COUNT(J16:R16)=4,SUM(LARGE(J16:R16,{1,2,3,4})),IF(COUNT(J16:R16)=3,SUM(LARGE(J16:R16,{1,2,3})),IF(COUNT(J16:R16)=2,SUM(LARGE(J16:R16,{1,2})),IF(COUNT(J16:R16)=1,SUM(LARGE(J16:R16,{1})),0)))))</f>
        <v>2240</v>
      </c>
      <c r="I16" s="150">
        <f t="shared" si="0"/>
        <v>2</v>
      </c>
      <c r="J16" s="33">
        <v>1360</v>
      </c>
      <c r="K16" s="33">
        <v>880</v>
      </c>
      <c r="L16" s="33"/>
      <c r="M16" s="33"/>
      <c r="N16" s="33"/>
      <c r="O16" s="33"/>
      <c r="P16" s="33"/>
      <c r="Q16" s="33"/>
      <c r="R16" s="144"/>
    </row>
    <row r="17" spans="2:18" ht="12" x14ac:dyDescent="0.2">
      <c r="B17" s="27"/>
      <c r="C17" s="176">
        <v>8</v>
      </c>
      <c r="D17" s="2" t="s">
        <v>782</v>
      </c>
      <c r="E17" s="133" t="s">
        <v>848</v>
      </c>
      <c r="F17" s="148" t="str">
        <f>IFERROR(VLOOKUP(D17,BD!$B:$D,2,FALSE),"")</f>
        <v>SMCC</v>
      </c>
      <c r="G17" s="148" t="str">
        <f>IFERROR(VLOOKUP(E17,BD!$B:$D,2,FALSE),"")</f>
        <v>SMCC</v>
      </c>
      <c r="H17" s="149">
        <f>IF(COUNT(J17:R17)&gt;=5,SUM(LARGE(J17:R17,{1,2,3,4,5})),IF(COUNT(J17:R17)=4,SUM(LARGE(J17:R17,{1,2,3,4})),IF(COUNT(J17:R17)=3,SUM(LARGE(J17:R17,{1,2,3})),IF(COUNT(J17:R17)=2,SUM(LARGE(J17:R17,{1,2})),IF(COUNT(J17:R17)=1,SUM(LARGE(J17:R17,{1})),0)))))</f>
        <v>1760</v>
      </c>
      <c r="I17" s="150">
        <f t="shared" si="0"/>
        <v>2</v>
      </c>
      <c r="J17" s="33"/>
      <c r="K17" s="33"/>
      <c r="L17" s="33"/>
      <c r="M17" s="33"/>
      <c r="N17" s="33">
        <v>880</v>
      </c>
      <c r="O17" s="33"/>
      <c r="P17" s="33">
        <v>880</v>
      </c>
      <c r="Q17" s="33"/>
      <c r="R17" s="144"/>
    </row>
    <row r="18" spans="2:18" ht="12" x14ac:dyDescent="0.2">
      <c r="B18" s="27"/>
      <c r="C18" s="176">
        <v>9</v>
      </c>
      <c r="D18" s="2" t="s">
        <v>196</v>
      </c>
      <c r="E18" s="125" t="s">
        <v>99</v>
      </c>
      <c r="F18" s="148" t="str">
        <f>IFERROR(VLOOKUP(D18,BD!$B:$D,2,FALSE),"")</f>
        <v>GRESFI</v>
      </c>
      <c r="G18" s="148" t="str">
        <f>IFERROR(VLOOKUP(E18,BD!$B:$D,2,FALSE),"")</f>
        <v>ILECE</v>
      </c>
      <c r="H18" s="149">
        <f>IF(COUNT(J18:R18)&gt;=5,SUM(LARGE(J18:R18,{1,2,3,4,5})),IF(COUNT(J18:R18)=4,SUM(LARGE(J18:R18,{1,2,3,4})),IF(COUNT(J18:R18)=3,SUM(LARGE(J18:R18,{1,2,3})),IF(COUNT(J18:R18)=2,SUM(LARGE(J18:R18,{1,2})),IF(COUNT(J18:R18)=1,SUM(LARGE(J18:R18,{1})),0)))))</f>
        <v>1600</v>
      </c>
      <c r="I18" s="150">
        <f t="shared" si="0"/>
        <v>1</v>
      </c>
      <c r="J18" s="33"/>
      <c r="K18" s="33"/>
      <c r="L18" s="33"/>
      <c r="M18" s="33"/>
      <c r="N18" s="33">
        <v>1600</v>
      </c>
      <c r="O18" s="33"/>
      <c r="P18" s="33"/>
      <c r="Q18" s="33"/>
      <c r="R18" s="144"/>
    </row>
    <row r="19" spans="2:18" ht="12" x14ac:dyDescent="0.2">
      <c r="B19" s="27"/>
      <c r="C19" s="176"/>
      <c r="D19" s="2" t="s">
        <v>235</v>
      </c>
      <c r="E19" s="2" t="s">
        <v>389</v>
      </c>
      <c r="F19" s="148" t="str">
        <f>IFERROR(VLOOKUP(D19,BD!$B:$D,2,FALSE),"")</f>
        <v>GRESFI</v>
      </c>
      <c r="G19" s="148" t="str">
        <f>IFERROR(VLOOKUP(E19,BD!$B:$D,2,FALSE),"")</f>
        <v>GRESFI</v>
      </c>
      <c r="H19" s="149">
        <f>IF(COUNT(J19:R19)&gt;=5,SUM(LARGE(J19:R19,{1,2,3,4,5})),IF(COUNT(J19:R19)=4,SUM(LARGE(J19:R19,{1,2,3,4})),IF(COUNT(J19:R19)=3,SUM(LARGE(J19:R19,{1,2,3})),IF(COUNT(J19:R19)=2,SUM(LARGE(J19:R19,{1,2})),IF(COUNT(J19:R19)=1,SUM(LARGE(J19:R19,{1})),0)))))</f>
        <v>1600</v>
      </c>
      <c r="I19" s="150">
        <f t="shared" si="0"/>
        <v>1</v>
      </c>
      <c r="J19" s="33"/>
      <c r="K19" s="33">
        <v>1600</v>
      </c>
      <c r="L19" s="33"/>
      <c r="M19" s="33"/>
      <c r="N19" s="33"/>
      <c r="O19" s="33"/>
      <c r="P19" s="33"/>
      <c r="Q19" s="33"/>
      <c r="R19" s="144"/>
    </row>
    <row r="20" spans="2:18" ht="12" x14ac:dyDescent="0.2">
      <c r="B20" s="27"/>
      <c r="C20" s="176">
        <v>11</v>
      </c>
      <c r="D20" s="2" t="s">
        <v>206</v>
      </c>
      <c r="E20" s="2" t="s">
        <v>210</v>
      </c>
      <c r="F20" s="148" t="str">
        <f>IFERROR(VLOOKUP(D20,BD!$B:$D,2,FALSE),"")</f>
        <v>ILECE</v>
      </c>
      <c r="G20" s="148" t="str">
        <f>IFERROR(VLOOKUP(E20,BD!$B:$D,2,FALSE),"")</f>
        <v>GRESFI</v>
      </c>
      <c r="H20" s="149">
        <f>IF(COUNT(J20:R20)&gt;=5,SUM(LARGE(J20:R20,{1,2,3,4,5})),IF(COUNT(J20:R20)=4,SUM(LARGE(J20:R20,{1,2,3,4})),IF(COUNT(J20:R20)=3,SUM(LARGE(J20:R20,{1,2,3})),IF(COUNT(J20:R20)=2,SUM(LARGE(J20:R20,{1,2})),IF(COUNT(J20:R20)=1,SUM(LARGE(J20:R20,{1})),0)))))</f>
        <v>1360</v>
      </c>
      <c r="I20" s="150">
        <f t="shared" si="0"/>
        <v>1</v>
      </c>
      <c r="J20" s="33"/>
      <c r="K20" s="33">
        <v>1360</v>
      </c>
      <c r="L20" s="33"/>
      <c r="M20" s="33"/>
      <c r="N20" s="33"/>
      <c r="O20" s="33"/>
      <c r="P20" s="33"/>
      <c r="Q20" s="33"/>
      <c r="R20" s="144"/>
    </row>
    <row r="21" spans="2:18" ht="12" x14ac:dyDescent="0.2">
      <c r="B21" s="27"/>
      <c r="C21" s="176">
        <v>12</v>
      </c>
      <c r="D21" s="125" t="s">
        <v>593</v>
      </c>
      <c r="E21" s="2" t="s">
        <v>326</v>
      </c>
      <c r="F21" s="148" t="str">
        <f>IFERROR(VLOOKUP(D21,BD!$B:$D,2,FALSE),"")</f>
        <v>PALOTINA</v>
      </c>
      <c r="G21" s="148" t="str">
        <f>IFERROR(VLOOKUP(E21,BD!$B:$D,2,FALSE),"")</f>
        <v>PALOTINA</v>
      </c>
      <c r="H21" s="149">
        <f>IF(COUNT(J21:R21)&gt;=5,SUM(LARGE(J21:R21,{1,2,3,4,5})),IF(COUNT(J21:R21)=4,SUM(LARGE(J21:R21,{1,2,3,4})),IF(COUNT(J21:R21)=3,SUM(LARGE(J21:R21,{1,2,3})),IF(COUNT(J21:R21)=2,SUM(LARGE(J21:R21,{1,2})),IF(COUNT(J21:R21)=1,SUM(LARGE(J21:R21,{1})),0)))))</f>
        <v>880</v>
      </c>
      <c r="I21" s="150">
        <f t="shared" si="0"/>
        <v>1</v>
      </c>
      <c r="J21" s="33">
        <v>880</v>
      </c>
      <c r="K21" s="33"/>
      <c r="L21" s="33"/>
      <c r="M21" s="33"/>
      <c r="N21" s="33"/>
      <c r="O21" s="33"/>
      <c r="P21" s="33"/>
      <c r="Q21" s="33"/>
      <c r="R21" s="144"/>
    </row>
    <row r="22" spans="2:18" ht="12" x14ac:dyDescent="0.2">
      <c r="B22" s="27"/>
      <c r="C22" s="176"/>
      <c r="D22" s="10" t="s">
        <v>206</v>
      </c>
      <c r="E22" s="2" t="s">
        <v>99</v>
      </c>
      <c r="F22" s="148" t="str">
        <f>IFERROR(VLOOKUP(D22,BD!$B:$D,2,FALSE),"")</f>
        <v>ILECE</v>
      </c>
      <c r="G22" s="148" t="str">
        <f>IFERROR(VLOOKUP(E22,BD!$B:$D,2,FALSE),"")</f>
        <v>ILECE</v>
      </c>
      <c r="H22" s="149">
        <f>IF(COUNT(J22:R22)&gt;=5,SUM(LARGE(J22:R22,{1,2,3,4,5})),IF(COUNT(J22:R22)=4,SUM(LARGE(J22:R22,{1,2,3,4})),IF(COUNT(J22:R22)=3,SUM(LARGE(J22:R22,{1,2,3})),IF(COUNT(J22:R22)=2,SUM(LARGE(J22:R22,{1,2})),IF(COUNT(J22:R22)=1,SUM(LARGE(J22:R22,{1})),0)))))</f>
        <v>880</v>
      </c>
      <c r="I22" s="150">
        <f t="shared" si="0"/>
        <v>1</v>
      </c>
      <c r="J22" s="33">
        <v>880</v>
      </c>
      <c r="K22" s="33"/>
      <c r="L22" s="33"/>
      <c r="M22" s="33"/>
      <c r="N22" s="33"/>
      <c r="O22" s="33"/>
      <c r="P22" s="33"/>
      <c r="Q22" s="33"/>
      <c r="R22" s="144"/>
    </row>
    <row r="23" spans="2:18" ht="12" x14ac:dyDescent="0.2">
      <c r="B23" s="27"/>
      <c r="C23" s="176"/>
      <c r="D23" s="134" t="s">
        <v>792</v>
      </c>
      <c r="E23" s="129" t="s">
        <v>331</v>
      </c>
      <c r="F23" s="148" t="str">
        <f>IFERROR(VLOOKUP(D23,BD!$B:$D,2,FALSE),"")</f>
        <v>ZARDO</v>
      </c>
      <c r="G23" s="148" t="str">
        <f>IFERROR(VLOOKUP(E23,BD!$B:$D,2,FALSE),"")</f>
        <v>ZARDO</v>
      </c>
      <c r="H23" s="149">
        <f>IF(COUNT(J23:R23)&gt;=5,SUM(LARGE(J23:R23,{1,2,3,4,5})),IF(COUNT(J23:R23)=4,SUM(LARGE(J23:R23,{1,2,3,4})),IF(COUNT(J23:R23)=3,SUM(LARGE(J23:R23,{1,2,3})),IF(COUNT(J23:R23)=2,SUM(LARGE(J23:R23,{1,2})),IF(COUNT(J23:R23)=1,SUM(LARGE(J23:R23,{1})),0)))))</f>
        <v>880</v>
      </c>
      <c r="I23" s="150">
        <f t="shared" si="0"/>
        <v>1</v>
      </c>
      <c r="J23" s="33">
        <v>880</v>
      </c>
      <c r="K23" s="33"/>
      <c r="L23" s="33"/>
      <c r="M23" s="33"/>
      <c r="N23" s="33"/>
      <c r="O23" s="33"/>
      <c r="P23" s="33"/>
      <c r="Q23" s="33"/>
      <c r="R23" s="144"/>
    </row>
    <row r="24" spans="2:18" ht="12" x14ac:dyDescent="0.2">
      <c r="B24" s="27"/>
      <c r="C24" s="176"/>
      <c r="D24" s="10" t="s">
        <v>177</v>
      </c>
      <c r="E24" s="125" t="s">
        <v>388</v>
      </c>
      <c r="F24" s="148" t="str">
        <f>IFERROR(VLOOKUP(D24,BD!$B:$D,2,FALSE),"")</f>
        <v>ZARDO</v>
      </c>
      <c r="G24" s="148" t="str">
        <f>IFERROR(VLOOKUP(E24,BD!$B:$D,2,FALSE),"")</f>
        <v>ZARDO</v>
      </c>
      <c r="H24" s="149">
        <f>IF(COUNT(J24:R24)&gt;=5,SUM(LARGE(J24:R24,{1,2,3,4,5})),IF(COUNT(J24:R24)=4,SUM(LARGE(J24:R24,{1,2,3,4})),IF(COUNT(J24:R24)=3,SUM(LARGE(J24:R24,{1,2,3})),IF(COUNT(J24:R24)=2,SUM(LARGE(J24:R24,{1,2})),IF(COUNT(J24:R24)=1,SUM(LARGE(J24:R24,{1})),0)))))</f>
        <v>880</v>
      </c>
      <c r="I24" s="150">
        <f t="shared" si="0"/>
        <v>1</v>
      </c>
      <c r="J24" s="33"/>
      <c r="K24" s="33"/>
      <c r="L24" s="33"/>
      <c r="M24" s="33"/>
      <c r="N24" s="33">
        <v>880</v>
      </c>
      <c r="O24" s="33"/>
      <c r="P24" s="33"/>
      <c r="Q24" s="33"/>
      <c r="R24" s="144"/>
    </row>
    <row r="25" spans="2:18" ht="12" x14ac:dyDescent="0.2">
      <c r="B25" s="27"/>
      <c r="C25" s="176">
        <v>16</v>
      </c>
      <c r="D25" s="2" t="s">
        <v>180</v>
      </c>
      <c r="E25" s="2" t="s">
        <v>152</v>
      </c>
      <c r="F25" s="148" t="str">
        <f>IFERROR(VLOOKUP(D25,BD!$B:$D,2,FALSE),"")</f>
        <v>BME</v>
      </c>
      <c r="G25" s="148" t="str">
        <f>IFERROR(VLOOKUP(E25,BD!$B:$D,2,FALSE),"")</f>
        <v>BME</v>
      </c>
      <c r="H25" s="149">
        <f>IF(COUNT(J25:R25)&gt;=5,SUM(LARGE(J25:R25,{1,2,3,4,5})),IF(COUNT(J25:R25)=4,SUM(LARGE(J25:R25,{1,2,3,4})),IF(COUNT(J25:R25)=3,SUM(LARGE(J25:R25,{1,2,3})),IF(COUNT(J25:R25)=2,SUM(LARGE(J25:R25,{1,2})),IF(COUNT(J25:R25)=1,SUM(LARGE(J25:R25,{1})),0)))))</f>
        <v>800</v>
      </c>
      <c r="I25" s="150">
        <f t="shared" si="0"/>
        <v>1</v>
      </c>
      <c r="J25" s="33"/>
      <c r="K25" s="33"/>
      <c r="L25" s="33">
        <v>800</v>
      </c>
      <c r="M25" s="33"/>
      <c r="N25" s="33"/>
      <c r="O25" s="33"/>
      <c r="P25" s="33"/>
      <c r="Q25" s="33"/>
      <c r="R25" s="144"/>
    </row>
    <row r="26" spans="2:18" ht="12" x14ac:dyDescent="0.2">
      <c r="B26" s="27"/>
      <c r="C26" s="176">
        <v>17</v>
      </c>
      <c r="D26" s="2" t="s">
        <v>388</v>
      </c>
      <c r="E26" s="2" t="s">
        <v>179</v>
      </c>
      <c r="F26" s="148" t="str">
        <f>IFERROR(VLOOKUP(D26,BD!$B:$D,2,FALSE),"")</f>
        <v>ZARDO</v>
      </c>
      <c r="G26" s="148" t="str">
        <f>IFERROR(VLOOKUP(E26,BD!$B:$D,2,FALSE),"")</f>
        <v>ZARDO</v>
      </c>
      <c r="H26" s="149">
        <f>IF(COUNT(J26:R26)&gt;=5,SUM(LARGE(J26:R26,{1,2,3,4,5})),IF(COUNT(J26:R26)=4,SUM(LARGE(J26:R26,{1,2,3,4})),IF(COUNT(J26:R26)=3,SUM(LARGE(J26:R26,{1,2,3})),IF(COUNT(J26:R26)=2,SUM(LARGE(J26:R26,{1,2})),IF(COUNT(J26:R26)=1,SUM(LARGE(J26:R26,{1})),0)))))</f>
        <v>680</v>
      </c>
      <c r="I26" s="150">
        <f t="shared" si="0"/>
        <v>1</v>
      </c>
      <c r="J26" s="33"/>
      <c r="K26" s="33"/>
      <c r="L26" s="33"/>
      <c r="M26" s="33"/>
      <c r="N26" s="33"/>
      <c r="O26" s="33">
        <v>680</v>
      </c>
      <c r="P26" s="33"/>
      <c r="Q26" s="33"/>
      <c r="R26" s="144"/>
    </row>
    <row r="27" spans="2:18" ht="12" x14ac:dyDescent="0.2">
      <c r="B27" s="27"/>
      <c r="C27" s="176">
        <v>18</v>
      </c>
      <c r="D27" s="2" t="s">
        <v>702</v>
      </c>
      <c r="E27" s="125" t="s">
        <v>779</v>
      </c>
      <c r="F27" s="148" t="str">
        <f>IFERROR(VLOOKUP(D27,BD!$B:$D,2,FALSE),"")</f>
        <v>SMCC</v>
      </c>
      <c r="G27" s="148" t="str">
        <f>IFERROR(VLOOKUP(E27,BD!$B:$D,2,FALSE),"")</f>
        <v>SMCC</v>
      </c>
      <c r="H27" s="149">
        <f>IF(COUNT(J27:R27)&gt;=5,SUM(LARGE(J27:R27,{1,2,3,4,5})),IF(COUNT(J27:R27)=4,SUM(LARGE(J27:R27,{1,2,3,4})),IF(COUNT(J27:R27)=3,SUM(LARGE(J27:R27,{1,2,3})),IF(COUNT(J27:R27)=2,SUM(LARGE(J27:R27,{1,2})),IF(COUNT(J27:R27)=1,SUM(LARGE(J27:R27,{1})),0)))))</f>
        <v>440</v>
      </c>
      <c r="I27" s="150">
        <f t="shared" si="0"/>
        <v>1</v>
      </c>
      <c r="J27" s="33"/>
      <c r="K27" s="33"/>
      <c r="L27" s="33"/>
      <c r="M27" s="33"/>
      <c r="N27" s="33"/>
      <c r="O27" s="33">
        <v>440</v>
      </c>
      <c r="P27" s="33"/>
      <c r="Q27" s="33"/>
      <c r="R27" s="144"/>
    </row>
    <row r="28" spans="2:18" ht="12" x14ac:dyDescent="0.2">
      <c r="B28" s="27"/>
      <c r="C28" s="176"/>
      <c r="D28" s="2" t="s">
        <v>782</v>
      </c>
      <c r="E28" s="125" t="s">
        <v>787</v>
      </c>
      <c r="F28" s="148" t="str">
        <f>IFERROR(VLOOKUP(D28,BD!$B:$D,2,FALSE),"")</f>
        <v>SMCC</v>
      </c>
      <c r="G28" s="148" t="str">
        <f>IFERROR(VLOOKUP(E28,BD!$B:$D,2,FALSE),"")</f>
        <v>SMCC</v>
      </c>
      <c r="H28" s="149">
        <f>IF(COUNT(J28:R28)&gt;=5,SUM(LARGE(J28:R28,{1,2,3,4,5})),IF(COUNT(J28:R28)=4,SUM(LARGE(J28:R28,{1,2,3,4})),IF(COUNT(J28:R28)=3,SUM(LARGE(J28:R28,{1,2,3})),IF(COUNT(J28:R28)=2,SUM(LARGE(J28:R28,{1,2})),IF(COUNT(J28:R28)=1,SUM(LARGE(J28:R28,{1})),0)))))</f>
        <v>440</v>
      </c>
      <c r="I28" s="150">
        <f t="shared" si="0"/>
        <v>1</v>
      </c>
      <c r="J28" s="33"/>
      <c r="K28" s="33"/>
      <c r="L28" s="33"/>
      <c r="M28" s="33"/>
      <c r="N28" s="33"/>
      <c r="O28" s="33">
        <v>440</v>
      </c>
      <c r="P28" s="33"/>
      <c r="Q28" s="33"/>
      <c r="R28" s="144"/>
    </row>
    <row r="29" spans="2:18" ht="12" x14ac:dyDescent="0.2">
      <c r="B29" s="27"/>
      <c r="C29" s="176"/>
      <c r="D29" s="125"/>
      <c r="E29" s="125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IF(COUNT(J29:R29)&gt;=5,SUM(LARGE(J29:R29,{1,2,3,4,5})),IF(COUNT(J29:R29)=4,SUM(LARGE(J29:R29,{1,2,3,4})),IF(COUNT(J29:R29)=3,SUM(LARGE(J29:R29,{1,2,3})),IF(COUNT(J29:R29)=2,SUM(LARGE(J29:R29,{1,2})),IF(COUNT(J29:R29)=1,SUM(LARGE(J29:R29,{1})),0)))))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33"/>
      <c r="R29" s="144"/>
    </row>
    <row r="30" spans="2:18" ht="12" x14ac:dyDescent="0.2">
      <c r="B30" s="27"/>
      <c r="C30" s="176"/>
      <c r="D30" s="134"/>
      <c r="E30" s="2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IF(COUNT(J30:R30)&gt;=5,SUM(LARGE(J30:R30,{1,2,3,4,5})),IF(COUNT(J30:R30)=4,SUM(LARGE(J30:R30,{1,2,3,4})),IF(COUNT(J30:R30)=3,SUM(LARGE(J30:R30,{1,2,3})),IF(COUNT(J30:R30)=2,SUM(LARGE(J30:R30,{1,2})),IF(COUNT(J30:R30)=1,SUM(LARGE(J30:R30,{1})),0)))))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33"/>
      <c r="R30" s="144"/>
    </row>
    <row r="31" spans="2:18" ht="12" x14ac:dyDescent="0.2">
      <c r="B31" s="27"/>
      <c r="C31" s="176"/>
      <c r="D31" s="125"/>
      <c r="E31" s="125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IF(COUNT(J31:R31)&gt;=5,SUM(LARGE(J31:R31,{1,2,3,4,5})),IF(COUNT(J31:R31)=4,SUM(LARGE(J31:R31,{1,2,3,4})),IF(COUNT(J31:R31)=3,SUM(LARGE(J31:R31,{1,2,3})),IF(COUNT(J31:R31)=2,SUM(LARGE(J31:R31,{1,2})),IF(COUNT(J31:R31)=1,SUM(LARGE(J31:R31,{1})),0)))))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33"/>
      <c r="R31" s="144"/>
    </row>
    <row r="32" spans="2:18" ht="12" x14ac:dyDescent="0.2">
      <c r="B32" s="27"/>
      <c r="C32" s="176"/>
      <c r="D32" s="2"/>
      <c r="E32" s="125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IF(COUNT(J32:R32)&gt;=5,SUM(LARGE(J32:R32,{1,2,3,4,5})),IF(COUNT(J32:R32)=4,SUM(LARGE(J32:R32,{1,2,3,4})),IF(COUNT(J32:R32)=3,SUM(LARGE(J32:R32,{1,2,3})),IF(COUNT(J32:R32)=2,SUM(LARGE(J32:R32,{1,2})),IF(COUNT(J32:R32)=1,SUM(LARGE(J32:R32,{1})),0)))))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144"/>
    </row>
    <row r="33" spans="2:18" ht="12" x14ac:dyDescent="0.2">
      <c r="B33" s="27"/>
      <c r="C33" s="141"/>
      <c r="D33" s="2"/>
      <c r="E33" s="125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IF(COUNT(J33:R33)&gt;=5,SUM(LARGE(J33:R33,{1,2,3,4,5})),IF(COUNT(J33:R33)=4,SUM(LARGE(J33:R33,{1,2,3,4})),IF(COUNT(J33:R33)=3,SUM(LARGE(J33:R33,{1,2,3})),IF(COUNT(J33:R33)=2,SUM(LARGE(J33:R33,{1,2})),IF(COUNT(J33:R33)=1,SUM(LARGE(J33:R33,{1})),0)))))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144"/>
    </row>
    <row r="34" spans="2:18" ht="12" x14ac:dyDescent="0.2">
      <c r="B34" s="27"/>
      <c r="C34" s="141"/>
      <c r="D34" s="2"/>
      <c r="E34" s="125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IF(COUNT(J34:R34)&gt;=5,SUM(LARGE(J34:R34,{1,2,3,4,5})),IF(COUNT(J34:R34)=4,SUM(LARGE(J34:R34,{1,2,3,4})),IF(COUNT(J34:R34)=3,SUM(LARGE(J34:R34,{1,2,3})),IF(COUNT(J34:R34)=2,SUM(LARGE(J34:R34,{1,2})),IF(COUNT(J34:R34)=1,SUM(LARGE(J34:R34,{1})),0)))))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144"/>
    </row>
    <row r="35" spans="2:18" ht="12" x14ac:dyDescent="0.2">
      <c r="B35" s="27"/>
      <c r="C35" s="141"/>
      <c r="D35" s="2"/>
      <c r="E35" s="125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IF(COUNT(J35:R35)&gt;=5,SUM(LARGE(J35:R35,{1,2,3,4,5})),IF(COUNT(J35:R35)=4,SUM(LARGE(J35:R35,{1,2,3,4})),IF(COUNT(J35:R35)=3,SUM(LARGE(J35:R35,{1,2,3})),IF(COUNT(J35:R35)=2,SUM(LARGE(J35:R35,{1,2})),IF(COUNT(J35:R35)=1,SUM(LARGE(J35:R35,{1})),0)))))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144"/>
    </row>
    <row r="36" spans="2:18" ht="12" x14ac:dyDescent="0.2">
      <c r="B36" s="27"/>
      <c r="C36" s="141"/>
      <c r="D36" s="2"/>
      <c r="E36" s="125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IF(COUNT(J36:R36)&gt;=5,SUM(LARGE(J36:R36,{1,2,3,4,5})),IF(COUNT(J36:R36)=4,SUM(LARGE(J36:R36,{1,2,3,4})),IF(COUNT(J36:R36)=3,SUM(LARGE(J36:R36,{1,2,3})),IF(COUNT(J36:R36)=2,SUM(LARGE(J36:R36,{1,2})),IF(COUNT(J36:R36)=1,SUM(LARGE(J36:R36,{1})),0)))))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144"/>
    </row>
    <row r="37" spans="2:18" ht="12" x14ac:dyDescent="0.2">
      <c r="B37" s="27"/>
      <c r="C37" s="141"/>
      <c r="D37" s="2"/>
      <c r="E37" s="125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IF(COUNT(J37:R37)&gt;=5,SUM(LARGE(J37:R37,{1,2,3,4,5})),IF(COUNT(J37:R37)=4,SUM(LARGE(J37:R37,{1,2,3,4})),IF(COUNT(J37:R37)=3,SUM(LARGE(J37:R37,{1,2,3})),IF(COUNT(J37:R37)=2,SUM(LARGE(J37:R37,{1,2})),IF(COUNT(J37:R37)=1,SUM(LARGE(J37:R37,{1})),0)))))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144"/>
    </row>
    <row r="38" spans="2:18" ht="12" x14ac:dyDescent="0.2">
      <c r="B38" s="27"/>
      <c r="C38" s="141"/>
      <c r="D38" s="2"/>
      <c r="E38" s="125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IF(COUNT(J38:R38)&gt;=5,SUM(LARGE(J38:R38,{1,2,3,4,5})),IF(COUNT(J38:R38)=4,SUM(LARGE(J38:R38,{1,2,3,4})),IF(COUNT(J38:R38)=3,SUM(LARGE(J38:R38,{1,2,3})),IF(COUNT(J38:R38)=2,SUM(LARGE(J38:R38,{1,2})),IF(COUNT(J38:R38)=1,SUM(LARGE(J38:R38,{1})),0)))))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144"/>
    </row>
    <row r="39" spans="2:18" ht="12" x14ac:dyDescent="0.2">
      <c r="B39" s="27"/>
      <c r="C39" s="1"/>
      <c r="D39" s="2"/>
      <c r="E39" s="125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IF(COUNT(J39:R39)&gt;=5,SUM(LARGE(J39:R39,{1,2,3,4,5})),IF(COUNT(J39:R39)=4,SUM(LARGE(J39:R39,{1,2,3,4})),IF(COUNT(J39:R39)=3,SUM(LARGE(J39:R39,{1,2,3})),IF(COUNT(J39:R39)=2,SUM(LARGE(J39:R39,{1,2})),IF(COUNT(J39:R39)=1,SUM(LARGE(J39:R39,{1})),0)))))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33"/>
      <c r="R39" s="144"/>
    </row>
    <row r="40" spans="2:18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7"/>
      <c r="R40" s="144"/>
    </row>
    <row r="41" spans="2:18" s="21" customFormat="1" x14ac:dyDescent="0.2">
      <c r="B41" s="111"/>
      <c r="C41" s="19"/>
      <c r="D41" s="20"/>
      <c r="E41" s="20" t="str">
        <f>SM!$D$41</f>
        <v>CONTAGEM DE SEMANAS</v>
      </c>
      <c r="F41" s="95"/>
      <c r="G41" s="95"/>
      <c r="H41" s="18"/>
      <c r="I41" s="18"/>
      <c r="J41" s="102">
        <f>SM!H$41</f>
        <v>52</v>
      </c>
      <c r="K41" s="102">
        <f>SM!I$41</f>
        <v>30</v>
      </c>
      <c r="L41" s="102">
        <f>SM!J$41</f>
        <v>25</v>
      </c>
      <c r="M41" s="102">
        <f>SM!K$41</f>
        <v>22</v>
      </c>
      <c r="N41" s="102">
        <f>SM!L$41</f>
        <v>10</v>
      </c>
      <c r="O41" s="102">
        <f>SM!M$41</f>
        <v>6</v>
      </c>
      <c r="P41" s="102">
        <f>SM!N$41</f>
        <v>2</v>
      </c>
      <c r="Q41" s="102">
        <f>SM!O$41</f>
        <v>1</v>
      </c>
      <c r="R41" s="145"/>
    </row>
  </sheetData>
  <sheetProtection selectLockedCells="1" selectUnlockedCells="1"/>
  <sortState ref="D10:P32">
    <sortCondition descending="1" ref="H10:H32"/>
    <sortCondition descending="1" ref="I10:I32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1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101" customWidth="1"/>
    <col min="8" max="9" width="10.85546875" style="22" customWidth="1"/>
    <col min="10" max="17" width="8.28515625" style="4" customWidth="1"/>
    <col min="18" max="18" width="1.85546875" style="4" customWidth="1"/>
    <col min="19" max="16384" width="9.28515625" style="4"/>
  </cols>
  <sheetData>
    <row r="2" spans="2:18" ht="12" x14ac:dyDescent="0.2">
      <c r="B2" s="3" t="str">
        <f>SM!B2</f>
        <v>RANKING ESTADUAL - 2017</v>
      </c>
      <c r="F2" s="98"/>
      <c r="G2" s="98"/>
      <c r="H2" s="5"/>
      <c r="I2" s="45"/>
      <c r="J2" s="6"/>
      <c r="K2" s="6"/>
      <c r="L2" s="6"/>
      <c r="M2" s="6"/>
      <c r="N2" s="6"/>
      <c r="O2" s="6"/>
      <c r="P2" s="6"/>
      <c r="Q2" s="6"/>
    </row>
    <row r="3" spans="2:18" ht="12" x14ac:dyDescent="0.2">
      <c r="B3" s="7" t="s">
        <v>5</v>
      </c>
      <c r="D3" s="8">
        <f>SM!D3</f>
        <v>43052</v>
      </c>
      <c r="E3" s="8"/>
      <c r="F3" s="98"/>
      <c r="G3" s="98"/>
      <c r="H3" s="5"/>
      <c r="I3" s="45"/>
      <c r="J3" s="6"/>
      <c r="K3" s="6"/>
      <c r="L3" s="6"/>
      <c r="M3" s="6"/>
      <c r="N3" s="6"/>
      <c r="O3" s="6"/>
      <c r="P3" s="6"/>
      <c r="Q3" s="6"/>
    </row>
    <row r="4" spans="2:18" ht="12" x14ac:dyDescent="0.2">
      <c r="B4" s="6"/>
      <c r="C4" s="9"/>
      <c r="D4" s="10"/>
      <c r="E4" s="10"/>
      <c r="F4" s="98"/>
      <c r="G4" s="98"/>
      <c r="H4" s="5"/>
      <c r="I4" s="45"/>
      <c r="J4" s="6"/>
      <c r="K4" s="6"/>
      <c r="L4" s="6"/>
      <c r="M4" s="6"/>
      <c r="N4" s="6"/>
      <c r="O4" s="6"/>
      <c r="P4" s="6"/>
      <c r="Q4" s="6"/>
    </row>
    <row r="5" spans="2:18" ht="6" customHeight="1" x14ac:dyDescent="0.2">
      <c r="B5" s="30"/>
      <c r="C5" s="14"/>
      <c r="D5" s="14"/>
      <c r="E5" s="14"/>
      <c r="F5" s="99"/>
      <c r="G5" s="99"/>
      <c r="H5" s="15"/>
      <c r="I5" s="46"/>
      <c r="J5" s="16"/>
      <c r="K5" s="16"/>
      <c r="L5" s="16"/>
      <c r="M5" s="16"/>
      <c r="N5" s="16"/>
      <c r="O5" s="16"/>
      <c r="P5" s="16"/>
      <c r="Q5" s="16"/>
      <c r="R5" s="143"/>
    </row>
    <row r="6" spans="2:18" ht="12" customHeight="1" x14ac:dyDescent="0.2">
      <c r="B6" s="26"/>
      <c r="C6" s="216" t="s">
        <v>1</v>
      </c>
      <c r="D6" s="216" t="str">
        <f>DM!D6</f>
        <v>ATLETA 1</v>
      </c>
      <c r="E6" s="216" t="str">
        <f>DM!E6</f>
        <v>ATLETA 2</v>
      </c>
      <c r="F6" s="223" t="str">
        <f>DM!F6</f>
        <v>ENT 1</v>
      </c>
      <c r="G6" s="223" t="str">
        <f>DM!G6</f>
        <v>ENT 2</v>
      </c>
      <c r="H6" s="219" t="str">
        <f>DM!H6</f>
        <v>TOTAL RK52</v>
      </c>
      <c r="I6" s="220" t="str">
        <f>DM!I6</f>
        <v>Torneios</v>
      </c>
      <c r="J6" s="11" t="str">
        <f>DM!J6</f>
        <v>4o</v>
      </c>
      <c r="K6" s="11" t="str">
        <f>DM!K6</f>
        <v>1o</v>
      </c>
      <c r="L6" s="11" t="str">
        <f>DM!L6</f>
        <v>1o</v>
      </c>
      <c r="M6" s="11" t="str">
        <f>DM!M6</f>
        <v>2o</v>
      </c>
      <c r="N6" s="11" t="str">
        <f>DM!N6</f>
        <v>3o</v>
      </c>
      <c r="O6" s="11" t="str">
        <f>DM!O6</f>
        <v>2o</v>
      </c>
      <c r="P6" s="11" t="str">
        <f>DM!P6</f>
        <v>4o</v>
      </c>
      <c r="Q6" s="11" t="str">
        <f>DM!Q6</f>
        <v>1o</v>
      </c>
      <c r="R6" s="144"/>
    </row>
    <row r="7" spans="2:18" ht="12" x14ac:dyDescent="0.2">
      <c r="B7" s="26"/>
      <c r="C7" s="216"/>
      <c r="D7" s="216">
        <f>SM!D7</f>
        <v>0</v>
      </c>
      <c r="E7" s="216">
        <f>SM!E7</f>
        <v>0</v>
      </c>
      <c r="F7" s="223">
        <f>SM!F7</f>
        <v>0</v>
      </c>
      <c r="G7" s="223">
        <f>SM!G7</f>
        <v>0</v>
      </c>
      <c r="H7" s="219" t="e">
        <f>SM!#REF!</f>
        <v>#REF!</v>
      </c>
      <c r="I7" s="220" t="e">
        <f>SM!#REF!</f>
        <v>#REF!</v>
      </c>
      <c r="J7" s="12" t="str">
        <f>DM!J7</f>
        <v>EST</v>
      </c>
      <c r="K7" s="12" t="str">
        <f>DM!K7</f>
        <v>EST</v>
      </c>
      <c r="L7" s="12" t="str">
        <f>DM!L7</f>
        <v>M-CWB</v>
      </c>
      <c r="M7" s="12" t="str">
        <f>DM!M7</f>
        <v>EST</v>
      </c>
      <c r="N7" s="12" t="str">
        <f>DM!N7</f>
        <v>EST</v>
      </c>
      <c r="O7" s="12" t="str">
        <f>DM!O7</f>
        <v>M-CWB</v>
      </c>
      <c r="P7" s="12" t="str">
        <f>DM!P7</f>
        <v>EST</v>
      </c>
      <c r="Q7" s="12" t="str">
        <f>DM!Q7</f>
        <v>M-OES</v>
      </c>
      <c r="R7" s="144"/>
    </row>
    <row r="8" spans="2:18" ht="12" x14ac:dyDescent="0.2">
      <c r="B8" s="29"/>
      <c r="C8" s="216"/>
      <c r="D8" s="216">
        <f>SM!D8</f>
        <v>0</v>
      </c>
      <c r="E8" s="216">
        <f>SM!E8</f>
        <v>0</v>
      </c>
      <c r="F8" s="223">
        <f>SM!F8</f>
        <v>0</v>
      </c>
      <c r="G8" s="223">
        <f>SM!G8</f>
        <v>0</v>
      </c>
      <c r="H8" s="219" t="e">
        <f>SM!#REF!</f>
        <v>#REF!</v>
      </c>
      <c r="I8" s="220" t="e">
        <f>SM!#REF!</f>
        <v>#REF!</v>
      </c>
      <c r="J8" s="13">
        <f>DM!J8</f>
        <v>42689</v>
      </c>
      <c r="K8" s="13">
        <f>DM!K8</f>
        <v>42849</v>
      </c>
      <c r="L8" s="13">
        <f>DM!L8</f>
        <v>42884</v>
      </c>
      <c r="M8" s="13">
        <f>DM!M8</f>
        <v>42905</v>
      </c>
      <c r="N8" s="13">
        <f>DM!N8</f>
        <v>42988</v>
      </c>
      <c r="O8" s="13">
        <f>DM!O8</f>
        <v>43017</v>
      </c>
      <c r="P8" s="13">
        <f>DM!P8</f>
        <v>43045</v>
      </c>
      <c r="Q8" s="13">
        <f>DM!Q8</f>
        <v>43052</v>
      </c>
      <c r="R8" s="144"/>
    </row>
    <row r="9" spans="2:18" ht="6" customHeight="1" x14ac:dyDescent="0.2">
      <c r="B9" s="32"/>
      <c r="C9" s="14"/>
      <c r="D9" s="14"/>
      <c r="E9" s="14"/>
      <c r="F9" s="99"/>
      <c r="G9" s="99"/>
      <c r="H9" s="15"/>
      <c r="I9" s="46"/>
      <c r="J9" s="16"/>
      <c r="K9" s="16"/>
      <c r="L9" s="16"/>
      <c r="M9" s="16"/>
      <c r="N9" s="16"/>
      <c r="O9" s="16"/>
      <c r="P9" s="16"/>
      <c r="Q9" s="16"/>
      <c r="R9" s="144"/>
    </row>
    <row r="10" spans="2:18" ht="12" x14ac:dyDescent="0.2">
      <c r="B10" s="27"/>
      <c r="C10" s="1">
        <v>1</v>
      </c>
      <c r="D10" s="70" t="s">
        <v>245</v>
      </c>
      <c r="E10" s="70" t="s">
        <v>128</v>
      </c>
      <c r="F10" s="148" t="str">
        <f>IFERROR(VLOOKUP(D10,BD!$B:$D,2,FALSE),"")</f>
        <v>ZARDO</v>
      </c>
      <c r="G10" s="148" t="str">
        <f>IFERROR(VLOOKUP(E10,BD!$B:$D,2,FALSE),"")</f>
        <v>ZARDO</v>
      </c>
      <c r="H10" s="149">
        <f>IF(COUNT(J10:R10)&gt;=5,SUM(LARGE(J10:R10,{1,2,3,4,5})),IF(COUNT(J10:R10)=4,SUM(LARGE(J10:R10,{1,2,3,4})),IF(COUNT(J10:R10)=3,SUM(LARGE(J10:R10,{1,2,3})),IF(COUNT(J10:R10)=2,SUM(LARGE(J10:R10,{1,2})),IF(COUNT(J10:R10)=1,SUM(LARGE(J10:R10,{1})),0)))))</f>
        <v>6720</v>
      </c>
      <c r="I10" s="150">
        <f t="shared" ref="I10:I39" si="0">COUNT(J10:R10)-COUNTIF(J10:R10,"=0")</f>
        <v>5</v>
      </c>
      <c r="J10" s="33"/>
      <c r="K10" s="33">
        <v>1360</v>
      </c>
      <c r="L10" s="33"/>
      <c r="M10" s="33">
        <v>1600</v>
      </c>
      <c r="N10" s="33">
        <v>1360</v>
      </c>
      <c r="O10" s="33">
        <v>800</v>
      </c>
      <c r="P10" s="33">
        <v>1600</v>
      </c>
      <c r="Q10" s="33"/>
      <c r="R10" s="144"/>
    </row>
    <row r="11" spans="2:18" ht="12" x14ac:dyDescent="0.2">
      <c r="B11" s="27"/>
      <c r="C11" s="1">
        <v>2</v>
      </c>
      <c r="D11" s="2" t="s">
        <v>70</v>
      </c>
      <c r="E11" s="2" t="s">
        <v>364</v>
      </c>
      <c r="F11" s="148" t="str">
        <f>IFERROR(VLOOKUP(D11,BD!$B:$D,2,FALSE),"")</f>
        <v>BME</v>
      </c>
      <c r="G11" s="148" t="str">
        <f>IFERROR(VLOOKUP(E11,BD!$B:$D,2,FALSE),"")</f>
        <v>CC</v>
      </c>
      <c r="H11" s="149">
        <f>IF(COUNT(J11:R11)&gt;=5,SUM(LARGE(J11:R11,{1,2,3,4,5})),IF(COUNT(J11:R11)=4,SUM(LARGE(J11:R11,{1,2,3,4})),IF(COUNT(J11:R11)=3,SUM(LARGE(J11:R11,{1,2,3})),IF(COUNT(J11:R11)=2,SUM(LARGE(J11:R11,{1,2})),IF(COUNT(J11:R11)=1,SUM(LARGE(J11:R11,{1})),0)))))</f>
        <v>1600</v>
      </c>
      <c r="I11" s="150">
        <f t="shared" si="0"/>
        <v>1</v>
      </c>
      <c r="J11" s="33">
        <v>1600</v>
      </c>
      <c r="K11" s="33"/>
      <c r="L11" s="33"/>
      <c r="M11" s="33"/>
      <c r="N11" s="33"/>
      <c r="O11" s="33"/>
      <c r="P11" s="33"/>
      <c r="Q11" s="33"/>
      <c r="R11" s="144"/>
    </row>
    <row r="12" spans="2:18" ht="12" x14ac:dyDescent="0.2">
      <c r="B12" s="27"/>
      <c r="C12" s="140"/>
      <c r="D12" s="70" t="s">
        <v>100</v>
      </c>
      <c r="E12" s="2" t="s">
        <v>342</v>
      </c>
      <c r="F12" s="148" t="str">
        <f>IFERROR(VLOOKUP(D12,BD!$B:$D,2,FALSE),"")</f>
        <v>BME</v>
      </c>
      <c r="G12" s="148" t="str">
        <f>IFERROR(VLOOKUP(E12,BD!$B:$D,2,FALSE),"")</f>
        <v>BME</v>
      </c>
      <c r="H12" s="149">
        <f>IF(COUNT(J12:R12)&gt;=5,SUM(LARGE(J12:R12,{1,2,3,4,5})),IF(COUNT(J12:R12)=4,SUM(LARGE(J12:R12,{1,2,3,4})),IF(COUNT(J12:R12)=3,SUM(LARGE(J12:R12,{1,2,3})),IF(COUNT(J12:R12)=2,SUM(LARGE(J12:R12,{1,2})),IF(COUNT(J12:R12)=1,SUM(LARGE(J12:R12,{1})),0)))))</f>
        <v>1600</v>
      </c>
      <c r="I12" s="150">
        <f t="shared" si="0"/>
        <v>1</v>
      </c>
      <c r="J12" s="33"/>
      <c r="K12" s="33">
        <v>1600</v>
      </c>
      <c r="L12" s="33"/>
      <c r="M12" s="33"/>
      <c r="N12" s="33"/>
      <c r="O12" s="33"/>
      <c r="P12" s="33"/>
      <c r="Q12" s="33"/>
      <c r="R12" s="144"/>
    </row>
    <row r="13" spans="2:18" ht="12" x14ac:dyDescent="0.2">
      <c r="B13" s="27"/>
      <c r="C13" s="140"/>
      <c r="D13" s="70" t="s">
        <v>465</v>
      </c>
      <c r="E13" s="70" t="s">
        <v>614</v>
      </c>
      <c r="F13" s="148" t="str">
        <f>IFERROR(VLOOKUP(D13,BD!$B:$D,2,FALSE),"")</f>
        <v>GRESFI</v>
      </c>
      <c r="G13" s="148" t="str">
        <f>IFERROR(VLOOKUP(E13,BD!$B:$D,2,FALSE),"")</f>
        <v>GRESFI</v>
      </c>
      <c r="H13" s="149">
        <f>IF(COUNT(J13:R13)&gt;=5,SUM(LARGE(J13:R13,{1,2,3,4,5})),IF(COUNT(J13:R13)=4,SUM(LARGE(J13:R13,{1,2,3,4})),IF(COUNT(J13:R13)=3,SUM(LARGE(J13:R13,{1,2,3})),IF(COUNT(J13:R13)=2,SUM(LARGE(J13:R13,{1,2})),IF(COUNT(J13:R13)=1,SUM(LARGE(J13:R13,{1})),0)))))</f>
        <v>1600</v>
      </c>
      <c r="I13" s="150">
        <f t="shared" si="0"/>
        <v>1</v>
      </c>
      <c r="J13" s="33"/>
      <c r="K13" s="33"/>
      <c r="L13" s="33"/>
      <c r="M13" s="33"/>
      <c r="N13" s="33">
        <v>1600</v>
      </c>
      <c r="O13" s="33"/>
      <c r="P13" s="33"/>
      <c r="Q13" s="33"/>
      <c r="R13" s="144"/>
    </row>
    <row r="14" spans="2:18" ht="12" x14ac:dyDescent="0.2">
      <c r="B14" s="27"/>
      <c r="C14" s="140">
        <v>5</v>
      </c>
      <c r="D14" s="70" t="s">
        <v>98</v>
      </c>
      <c r="E14" s="70" t="s">
        <v>745</v>
      </c>
      <c r="F14" s="148" t="str">
        <f>IFERROR(VLOOKUP(D14,BD!$B:$D,2,FALSE),"")</f>
        <v>CC</v>
      </c>
      <c r="G14" s="148" t="str">
        <f>IFERROR(VLOOKUP(E14,BD!$B:$D,2,FALSE),"")</f>
        <v>BME</v>
      </c>
      <c r="H14" s="149">
        <f>IF(COUNT(J14:R14)&gt;=5,SUM(LARGE(J14:R14,{1,2,3,4,5})),IF(COUNT(J14:R14)=4,SUM(LARGE(J14:R14,{1,2,3,4})),IF(COUNT(J14:R14)=3,SUM(LARGE(J14:R14,{1,2,3})),IF(COUNT(J14:R14)=2,SUM(LARGE(J14:R14,{1,2})),IF(COUNT(J14:R14)=1,SUM(LARGE(J14:R14,{1})),0)))))</f>
        <v>1360</v>
      </c>
      <c r="I14" s="150">
        <f t="shared" si="0"/>
        <v>1</v>
      </c>
      <c r="J14" s="33"/>
      <c r="K14" s="33"/>
      <c r="L14" s="33"/>
      <c r="M14" s="33">
        <v>1360</v>
      </c>
      <c r="N14" s="33"/>
      <c r="O14" s="33"/>
      <c r="P14" s="33"/>
      <c r="Q14" s="33"/>
      <c r="R14" s="144"/>
    </row>
    <row r="15" spans="2:18" ht="12" x14ac:dyDescent="0.2">
      <c r="B15" s="27"/>
      <c r="C15" s="140">
        <v>6</v>
      </c>
      <c r="D15" s="2" t="s">
        <v>71</v>
      </c>
      <c r="E15" s="2" t="s">
        <v>783</v>
      </c>
      <c r="F15" s="148" t="str">
        <f>IFERROR(VLOOKUP(D15,BD!$B:$D,2,FALSE),"")</f>
        <v>SMCC</v>
      </c>
      <c r="G15" s="148" t="str">
        <f>IFERROR(VLOOKUP(E15,BD!$B:$D,2,FALSE),"")</f>
        <v>SMCC</v>
      </c>
      <c r="H15" s="149">
        <f>IF(COUNT(J15:R15)&gt;=5,SUM(LARGE(J15:R15,{1,2,3,4,5})),IF(COUNT(J15:R15)=4,SUM(LARGE(J15:R15,{1,2,3,4})),IF(COUNT(J15:R15)=3,SUM(LARGE(J15:R15,{1,2,3})),IF(COUNT(J15:R15)=2,SUM(LARGE(J15:R15,{1,2})),IF(COUNT(J15:R15)=1,SUM(LARGE(J15:R15,{1})),0)))))</f>
        <v>1120</v>
      </c>
      <c r="I15" s="150">
        <f t="shared" si="0"/>
        <v>1</v>
      </c>
      <c r="J15" s="33"/>
      <c r="K15" s="33"/>
      <c r="L15" s="33"/>
      <c r="M15" s="33"/>
      <c r="N15" s="33">
        <v>1120</v>
      </c>
      <c r="O15" s="33"/>
      <c r="P15" s="33"/>
      <c r="Q15" s="33"/>
      <c r="R15" s="144"/>
    </row>
    <row r="16" spans="2:18" ht="12" x14ac:dyDescent="0.2">
      <c r="B16" s="27"/>
      <c r="C16" s="140"/>
      <c r="D16" s="70" t="s">
        <v>788</v>
      </c>
      <c r="E16" s="2" t="s">
        <v>342</v>
      </c>
      <c r="F16" s="148" t="str">
        <f>IFERROR(VLOOKUP(D16,BD!$B:$D,2,FALSE),"")</f>
        <v>SMCC</v>
      </c>
      <c r="G16" s="148" t="str">
        <f>IFERROR(VLOOKUP(E16,BD!$B:$D,2,FALSE),"")</f>
        <v>BME</v>
      </c>
      <c r="H16" s="149">
        <f>IF(COUNT(J16:R16)&gt;=5,SUM(LARGE(J16:R16,{1,2,3,4,5})),IF(COUNT(J16:R16)=4,SUM(LARGE(J16:R16,{1,2,3,4})),IF(COUNT(J16:R16)=3,SUM(LARGE(J16:R16,{1,2,3})),IF(COUNT(J16:R16)=2,SUM(LARGE(J16:R16,{1,2})),IF(COUNT(J16:R16)=1,SUM(LARGE(J16:R16,{1})),0)))))</f>
        <v>1120</v>
      </c>
      <c r="I16" s="150">
        <f t="shared" si="0"/>
        <v>1</v>
      </c>
      <c r="J16" s="33"/>
      <c r="K16" s="33"/>
      <c r="L16" s="33"/>
      <c r="M16" s="33"/>
      <c r="N16" s="33">
        <v>1120</v>
      </c>
      <c r="O16" s="33"/>
      <c r="P16" s="33"/>
      <c r="Q16" s="33"/>
      <c r="R16" s="144"/>
    </row>
    <row r="17" spans="2:18" ht="12" x14ac:dyDescent="0.2">
      <c r="B17" s="27"/>
      <c r="C17" s="140"/>
      <c r="D17" s="70"/>
      <c r="E17" s="70"/>
      <c r="F17" s="148" t="str">
        <f>IFERROR(VLOOKUP(D17,BD!$B:$D,2,FALSE),"")</f>
        <v/>
      </c>
      <c r="G17" s="148" t="str">
        <f>IFERROR(VLOOKUP(E17,BD!$B:$D,2,FALSE),"")</f>
        <v/>
      </c>
      <c r="H17" s="149">
        <f>IF(COUNT(J17:R17)&gt;=5,SUM(LARGE(J17:R17,{1,2,3,4,5})),IF(COUNT(J17:R17)=4,SUM(LARGE(J17:R17,{1,2,3,4})),IF(COUNT(J17:R17)=3,SUM(LARGE(J17:R17,{1,2,3})),IF(COUNT(J17:R17)=2,SUM(LARGE(J17:R17,{1,2})),IF(COUNT(J17:R17)=1,SUM(LARGE(J17:R17,{1})),0)))))</f>
        <v>0</v>
      </c>
      <c r="I17" s="150">
        <f t="shared" si="0"/>
        <v>0</v>
      </c>
      <c r="J17" s="33"/>
      <c r="K17" s="33"/>
      <c r="L17" s="33"/>
      <c r="M17" s="33"/>
      <c r="N17" s="33"/>
      <c r="O17" s="33"/>
      <c r="P17" s="33"/>
      <c r="Q17" s="33"/>
      <c r="R17" s="144"/>
    </row>
    <row r="18" spans="2:18" ht="12" x14ac:dyDescent="0.2">
      <c r="B18" s="27"/>
      <c r="C18" s="1"/>
      <c r="D18" s="2"/>
      <c r="E18" s="2"/>
      <c r="F18" s="148" t="str">
        <f>IFERROR(VLOOKUP(D18,BD!$B:$D,2,FALSE),"")</f>
        <v/>
      </c>
      <c r="G18" s="148" t="str">
        <f>IFERROR(VLOOKUP(E18,BD!$B:$D,2,FALSE),"")</f>
        <v/>
      </c>
      <c r="H18" s="149">
        <f>IF(COUNT(J18:R18)&gt;=5,SUM(LARGE(J18:R18,{1,2,3,4,5})),IF(COUNT(J18:R18)=4,SUM(LARGE(J18:R18,{1,2,3,4})),IF(COUNT(J18:R18)=3,SUM(LARGE(J18:R18,{1,2,3})),IF(COUNT(J18:R18)=2,SUM(LARGE(J18:R18,{1,2})),IF(COUNT(J18:R18)=1,SUM(LARGE(J18:R18,{1})),0)))))</f>
        <v>0</v>
      </c>
      <c r="I18" s="150">
        <f t="shared" si="0"/>
        <v>0</v>
      </c>
      <c r="J18" s="33"/>
      <c r="K18" s="33"/>
      <c r="L18" s="33"/>
      <c r="M18" s="33"/>
      <c r="N18" s="33"/>
      <c r="O18" s="33"/>
      <c r="P18" s="33"/>
      <c r="Q18" s="33"/>
      <c r="R18" s="144"/>
    </row>
    <row r="19" spans="2:18" ht="12" x14ac:dyDescent="0.2">
      <c r="B19" s="27"/>
      <c r="C19" s="1"/>
      <c r="D19" s="70"/>
      <c r="E19" s="70"/>
      <c r="F19" s="148" t="str">
        <f>IFERROR(VLOOKUP(D19,BD!$B:$D,2,FALSE),"")</f>
        <v/>
      </c>
      <c r="G19" s="148" t="str">
        <f>IFERROR(VLOOKUP(E19,BD!$B:$D,2,FALSE),"")</f>
        <v/>
      </c>
      <c r="H19" s="149">
        <f>IF(COUNT(J19:R19)&gt;=5,SUM(LARGE(J19:R19,{1,2,3,4,5})),IF(COUNT(J19:R19)=4,SUM(LARGE(J19:R19,{1,2,3,4})),IF(COUNT(J19:R19)=3,SUM(LARGE(J19:R19,{1,2,3})),IF(COUNT(J19:R19)=2,SUM(LARGE(J19:R19,{1,2})),IF(COUNT(J19:R19)=1,SUM(LARGE(J19:R19,{1})),0)))))</f>
        <v>0</v>
      </c>
      <c r="I19" s="150">
        <f t="shared" si="0"/>
        <v>0</v>
      </c>
      <c r="J19" s="33"/>
      <c r="K19" s="33"/>
      <c r="L19" s="33"/>
      <c r="M19" s="33"/>
      <c r="N19" s="33"/>
      <c r="O19" s="33"/>
      <c r="P19" s="33"/>
      <c r="Q19" s="33"/>
      <c r="R19" s="144"/>
    </row>
    <row r="20" spans="2:18" ht="12" x14ac:dyDescent="0.2">
      <c r="B20" s="27"/>
      <c r="C20" s="1"/>
      <c r="D20" s="2"/>
      <c r="E20" s="2"/>
      <c r="F20" s="148" t="str">
        <f>IFERROR(VLOOKUP(D20,BD!$B:$D,2,FALSE),"")</f>
        <v/>
      </c>
      <c r="G20" s="148" t="str">
        <f>IFERROR(VLOOKUP(E20,BD!$B:$D,2,FALSE),"")</f>
        <v/>
      </c>
      <c r="H20" s="149">
        <f>IF(COUNT(J20:R20)&gt;=5,SUM(LARGE(J20:R20,{1,2,3,4,5})),IF(COUNT(J20:R20)=4,SUM(LARGE(J20:R20,{1,2,3,4})),IF(COUNT(J20:R20)=3,SUM(LARGE(J20:R20,{1,2,3})),IF(COUNT(J20:R20)=2,SUM(LARGE(J20:R20,{1,2})),IF(COUNT(J20:R20)=1,SUM(LARGE(J20:R20,{1})),0)))))</f>
        <v>0</v>
      </c>
      <c r="I20" s="150">
        <f t="shared" si="0"/>
        <v>0</v>
      </c>
      <c r="J20" s="33"/>
      <c r="K20" s="33"/>
      <c r="L20" s="33"/>
      <c r="M20" s="33"/>
      <c r="N20" s="33"/>
      <c r="O20" s="33"/>
      <c r="P20" s="33"/>
      <c r="Q20" s="33"/>
      <c r="R20" s="144"/>
    </row>
    <row r="21" spans="2:18" ht="12" x14ac:dyDescent="0.2">
      <c r="B21" s="27"/>
      <c r="C21" s="140"/>
      <c r="D21" s="2"/>
      <c r="E21" s="105"/>
      <c r="F21" s="148" t="str">
        <f>IFERROR(VLOOKUP(D21,BD!$B:$D,2,FALSE),"")</f>
        <v/>
      </c>
      <c r="G21" s="148" t="str">
        <f>IFERROR(VLOOKUP(E21,BD!$B:$D,2,FALSE),"")</f>
        <v/>
      </c>
      <c r="H21" s="149">
        <f>IF(COUNT(J21:R21)&gt;=5,SUM(LARGE(J21:R21,{1,2,3,4,5})),IF(COUNT(J21:R21)=4,SUM(LARGE(J21:R21,{1,2,3,4})),IF(COUNT(J21:R21)=3,SUM(LARGE(J21:R21,{1,2,3})),IF(COUNT(J21:R21)=2,SUM(LARGE(J21:R21,{1,2})),IF(COUNT(J21:R21)=1,SUM(LARGE(J21:R21,{1})),0)))))</f>
        <v>0</v>
      </c>
      <c r="I21" s="150">
        <f t="shared" si="0"/>
        <v>0</v>
      </c>
      <c r="J21" s="33"/>
      <c r="K21" s="33"/>
      <c r="L21" s="33"/>
      <c r="M21" s="33"/>
      <c r="N21" s="33"/>
      <c r="O21" s="33"/>
      <c r="P21" s="33"/>
      <c r="Q21" s="33"/>
      <c r="R21" s="144"/>
    </row>
    <row r="22" spans="2:18" ht="12" x14ac:dyDescent="0.2">
      <c r="B22" s="27"/>
      <c r="C22" s="140"/>
      <c r="D22" s="70"/>
      <c r="E22" s="105"/>
      <c r="F22" s="148" t="str">
        <f>IFERROR(VLOOKUP(D22,BD!$B:$D,2,FALSE),"")</f>
        <v/>
      </c>
      <c r="G22" s="148" t="str">
        <f>IFERROR(VLOOKUP(E22,BD!$B:$D,2,FALSE),"")</f>
        <v/>
      </c>
      <c r="H22" s="149">
        <f>IF(COUNT(J22:R22)&gt;=5,SUM(LARGE(J22:R22,{1,2,3,4,5})),IF(COUNT(J22:R22)=4,SUM(LARGE(J22:R22,{1,2,3,4})),IF(COUNT(J22:R22)=3,SUM(LARGE(J22:R22,{1,2,3})),IF(COUNT(J22:R22)=2,SUM(LARGE(J22:R22,{1,2})),IF(COUNT(J22:R22)=1,SUM(LARGE(J22:R22,{1})),0)))))</f>
        <v>0</v>
      </c>
      <c r="I22" s="150">
        <f t="shared" si="0"/>
        <v>0</v>
      </c>
      <c r="J22" s="33"/>
      <c r="K22" s="33"/>
      <c r="L22" s="33"/>
      <c r="M22" s="33"/>
      <c r="N22" s="33"/>
      <c r="O22" s="33"/>
      <c r="P22" s="33"/>
      <c r="Q22" s="33"/>
      <c r="R22" s="144"/>
    </row>
    <row r="23" spans="2:18" ht="12" x14ac:dyDescent="0.2">
      <c r="B23" s="27"/>
      <c r="C23" s="140"/>
      <c r="D23" s="2"/>
      <c r="E23" s="2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IF(COUNT(J23:R23)&gt;=5,SUM(LARGE(J23:R23,{1,2,3,4,5})),IF(COUNT(J23:R23)=4,SUM(LARGE(J23:R23,{1,2,3,4})),IF(COUNT(J23:R23)=3,SUM(LARGE(J23:R23,{1,2,3})),IF(COUNT(J23:R23)=2,SUM(LARGE(J23:R23,{1,2})),IF(COUNT(J23:R23)=1,SUM(LARGE(J23:R23,{1})),0)))))</f>
        <v>0</v>
      </c>
      <c r="I23" s="150">
        <f t="shared" si="0"/>
        <v>0</v>
      </c>
      <c r="J23" s="33"/>
      <c r="K23" s="33"/>
      <c r="L23" s="33"/>
      <c r="M23" s="33"/>
      <c r="N23" s="33"/>
      <c r="O23" s="33"/>
      <c r="P23" s="33"/>
      <c r="Q23" s="33"/>
      <c r="R23" s="144"/>
    </row>
    <row r="24" spans="2:18" ht="12" x14ac:dyDescent="0.2">
      <c r="B24" s="27"/>
      <c r="C24" s="140"/>
      <c r="D24" s="70"/>
      <c r="E24" s="70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IF(COUNT(J24:R24)&gt;=5,SUM(LARGE(J24:R24,{1,2,3,4,5})),IF(COUNT(J24:R24)=4,SUM(LARGE(J24:R24,{1,2,3,4})),IF(COUNT(J24:R24)=3,SUM(LARGE(J24:R24,{1,2,3})),IF(COUNT(J24:R24)=2,SUM(LARGE(J24:R24,{1,2})),IF(COUNT(J24:R24)=1,SUM(LARGE(J24:R24,{1})),0)))))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33"/>
      <c r="R24" s="144"/>
    </row>
    <row r="25" spans="2:18" ht="12" x14ac:dyDescent="0.2">
      <c r="B25" s="27"/>
      <c r="C25" s="140"/>
      <c r="D25" s="70"/>
      <c r="E25" s="70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IF(COUNT(J25:R25)&gt;=5,SUM(LARGE(J25:R25,{1,2,3,4,5})),IF(COUNT(J25:R25)=4,SUM(LARGE(J25:R25,{1,2,3,4})),IF(COUNT(J25:R25)=3,SUM(LARGE(J25:R25,{1,2,3})),IF(COUNT(J25:R25)=2,SUM(LARGE(J25:R25,{1,2})),IF(COUNT(J25:R25)=1,SUM(LARGE(J25:R25,{1})),0)))))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33"/>
      <c r="R25" s="144"/>
    </row>
    <row r="26" spans="2:18" ht="12" x14ac:dyDescent="0.2">
      <c r="B26" s="27"/>
      <c r="C26" s="140"/>
      <c r="D26" s="70"/>
      <c r="E26" s="70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IF(COUNT(J26:R26)&gt;=5,SUM(LARGE(J26:R26,{1,2,3,4,5})),IF(COUNT(J26:R26)=4,SUM(LARGE(J26:R26,{1,2,3,4})),IF(COUNT(J26:R26)=3,SUM(LARGE(J26:R26,{1,2,3})),IF(COUNT(J26:R26)=2,SUM(LARGE(J26:R26,{1,2})),IF(COUNT(J26:R26)=1,SUM(LARGE(J26:R26,{1})),0)))))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33"/>
      <c r="R26" s="144"/>
    </row>
    <row r="27" spans="2:18" ht="12" x14ac:dyDescent="0.2">
      <c r="B27" s="27"/>
      <c r="C27" s="140"/>
      <c r="D27" s="70"/>
      <c r="E27" s="70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IF(COUNT(J27:R27)&gt;=5,SUM(LARGE(J27:R27,{1,2,3,4,5})),IF(COUNT(J27:R27)=4,SUM(LARGE(J27:R27,{1,2,3,4})),IF(COUNT(J27:R27)=3,SUM(LARGE(J27:R27,{1,2,3})),IF(COUNT(J27:R27)=2,SUM(LARGE(J27:R27,{1,2})),IF(COUNT(J27:R27)=1,SUM(LARGE(J27:R27,{1})),0)))))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33"/>
      <c r="R27" s="144"/>
    </row>
    <row r="28" spans="2:18" ht="12" x14ac:dyDescent="0.2">
      <c r="B28" s="27"/>
      <c r="C28" s="140"/>
      <c r="D28" s="70"/>
      <c r="E28" s="70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IF(COUNT(J28:R28)&gt;=5,SUM(LARGE(J28:R28,{1,2,3,4,5})),IF(COUNT(J28:R28)=4,SUM(LARGE(J28:R28,{1,2,3,4})),IF(COUNT(J28:R28)=3,SUM(LARGE(J28:R28,{1,2,3})),IF(COUNT(J28:R28)=2,SUM(LARGE(J28:R28,{1,2})),IF(COUNT(J28:R28)=1,SUM(LARGE(J28:R28,{1})),0)))))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33"/>
      <c r="R28" s="144"/>
    </row>
    <row r="29" spans="2:18" ht="12" x14ac:dyDescent="0.2">
      <c r="B29" s="27"/>
      <c r="C29" s="140"/>
      <c r="D29" s="70"/>
      <c r="E29" s="70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IF(COUNT(J29:R29)&gt;=5,SUM(LARGE(J29:R29,{1,2,3,4,5})),IF(COUNT(J29:R29)=4,SUM(LARGE(J29:R29,{1,2,3,4})),IF(COUNT(J29:R29)=3,SUM(LARGE(J29:R29,{1,2,3})),IF(COUNT(J29:R29)=2,SUM(LARGE(J29:R29,{1,2})),IF(COUNT(J29:R29)=1,SUM(LARGE(J29:R29,{1})),0)))))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33"/>
      <c r="R29" s="144"/>
    </row>
    <row r="30" spans="2:18" ht="12" x14ac:dyDescent="0.2">
      <c r="B30" s="27"/>
      <c r="C30" s="140"/>
      <c r="D30" s="70"/>
      <c r="E30" s="70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IF(COUNT(J30:R30)&gt;=5,SUM(LARGE(J30:R30,{1,2,3,4,5})),IF(COUNT(J30:R30)=4,SUM(LARGE(J30:R30,{1,2,3,4})),IF(COUNT(J30:R30)=3,SUM(LARGE(J30:R30,{1,2,3})),IF(COUNT(J30:R30)=2,SUM(LARGE(J30:R30,{1,2})),IF(COUNT(J30:R30)=1,SUM(LARGE(J30:R30,{1})),0)))))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33"/>
      <c r="R30" s="144"/>
    </row>
    <row r="31" spans="2:18" ht="12" x14ac:dyDescent="0.2">
      <c r="B31" s="27"/>
      <c r="C31" s="140"/>
      <c r="D31" s="70"/>
      <c r="E31" s="70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IF(COUNT(J31:R31)&gt;=5,SUM(LARGE(J31:R31,{1,2,3,4,5})),IF(COUNT(J31:R31)=4,SUM(LARGE(J31:R31,{1,2,3,4})),IF(COUNT(J31:R31)=3,SUM(LARGE(J31:R31,{1,2,3})),IF(COUNT(J31:R31)=2,SUM(LARGE(J31:R31,{1,2})),IF(COUNT(J31:R31)=1,SUM(LARGE(J31:R31,{1})),0)))))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33"/>
      <c r="R31" s="144"/>
    </row>
    <row r="32" spans="2:18" ht="12" x14ac:dyDescent="0.2">
      <c r="B32" s="27"/>
      <c r="C32" s="140"/>
      <c r="D32" s="70"/>
      <c r="E32" s="70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IF(COUNT(J32:R32)&gt;=5,SUM(LARGE(J32:R32,{1,2,3,4,5})),IF(COUNT(J32:R32)=4,SUM(LARGE(J32:R32,{1,2,3,4})),IF(COUNT(J32:R32)=3,SUM(LARGE(J32:R32,{1,2,3})),IF(COUNT(J32:R32)=2,SUM(LARGE(J32:R32,{1,2})),IF(COUNT(J32:R32)=1,SUM(LARGE(J32:R32,{1})),0)))))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144"/>
    </row>
    <row r="33" spans="2:18" ht="12" x14ac:dyDescent="0.2">
      <c r="B33" s="27"/>
      <c r="C33" s="140"/>
      <c r="D33" s="70"/>
      <c r="E33" s="70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IF(COUNT(J33:R33)&gt;=5,SUM(LARGE(J33:R33,{1,2,3,4,5})),IF(COUNT(J33:R33)=4,SUM(LARGE(J33:R33,{1,2,3,4})),IF(COUNT(J33:R33)=3,SUM(LARGE(J33:R33,{1,2,3})),IF(COUNT(J33:R33)=2,SUM(LARGE(J33:R33,{1,2})),IF(COUNT(J33:R33)=1,SUM(LARGE(J33:R33,{1})),0)))))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144"/>
    </row>
    <row r="34" spans="2:18" ht="12" x14ac:dyDescent="0.2">
      <c r="B34" s="27"/>
      <c r="C34" s="140"/>
      <c r="D34" s="70"/>
      <c r="E34" s="70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IF(COUNT(J34:R34)&gt;=5,SUM(LARGE(J34:R34,{1,2,3,4,5})),IF(COUNT(J34:R34)=4,SUM(LARGE(J34:R34,{1,2,3,4})),IF(COUNT(J34:R34)=3,SUM(LARGE(J34:R34,{1,2,3})),IF(COUNT(J34:R34)=2,SUM(LARGE(J34:R34,{1,2})),IF(COUNT(J34:R34)=1,SUM(LARGE(J34:R34,{1})),0)))))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144"/>
    </row>
    <row r="35" spans="2:18" ht="12" x14ac:dyDescent="0.2">
      <c r="B35" s="27"/>
      <c r="C35" s="140"/>
      <c r="D35" s="70"/>
      <c r="E35" s="70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IF(COUNT(J35:R35)&gt;=5,SUM(LARGE(J35:R35,{1,2,3,4,5})),IF(COUNT(J35:R35)=4,SUM(LARGE(J35:R35,{1,2,3,4})),IF(COUNT(J35:R35)=3,SUM(LARGE(J35:R35,{1,2,3})),IF(COUNT(J35:R35)=2,SUM(LARGE(J35:R35,{1,2})),IF(COUNT(J35:R35)=1,SUM(LARGE(J35:R35,{1})),0)))))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144"/>
    </row>
    <row r="36" spans="2:18" ht="12" x14ac:dyDescent="0.2">
      <c r="B36" s="27"/>
      <c r="C36" s="140"/>
      <c r="D36" s="70"/>
      <c r="E36" s="70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IF(COUNT(J36:R36)&gt;=5,SUM(LARGE(J36:R36,{1,2,3,4,5})),IF(COUNT(J36:R36)=4,SUM(LARGE(J36:R36,{1,2,3,4})),IF(COUNT(J36:R36)=3,SUM(LARGE(J36:R36,{1,2,3})),IF(COUNT(J36:R36)=2,SUM(LARGE(J36:R36,{1,2})),IF(COUNT(J36:R36)=1,SUM(LARGE(J36:R36,{1})),0)))))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144"/>
    </row>
    <row r="37" spans="2:18" ht="12" x14ac:dyDescent="0.2">
      <c r="B37" s="27"/>
      <c r="C37" s="140"/>
      <c r="D37" s="70"/>
      <c r="E37" s="70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IF(COUNT(J37:R37)&gt;=5,SUM(LARGE(J37:R37,{1,2,3,4,5})),IF(COUNT(J37:R37)=4,SUM(LARGE(J37:R37,{1,2,3,4})),IF(COUNT(J37:R37)=3,SUM(LARGE(J37:R37,{1,2,3})),IF(COUNT(J37:R37)=2,SUM(LARGE(J37:R37,{1,2})),IF(COUNT(J37:R37)=1,SUM(LARGE(J37:R37,{1})),0)))))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144"/>
    </row>
    <row r="38" spans="2:18" ht="12" x14ac:dyDescent="0.2">
      <c r="B38" s="27"/>
      <c r="C38" s="140"/>
      <c r="D38" s="70"/>
      <c r="E38" s="70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IF(COUNT(J38:R38)&gt;=5,SUM(LARGE(J38:R38,{1,2,3,4,5})),IF(COUNT(J38:R38)=4,SUM(LARGE(J38:R38,{1,2,3,4})),IF(COUNT(J38:R38)=3,SUM(LARGE(J38:R38,{1,2,3})),IF(COUNT(J38:R38)=2,SUM(LARGE(J38:R38,{1,2})),IF(COUNT(J38:R38)=1,SUM(LARGE(J38:R38,{1})),0)))))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144"/>
    </row>
    <row r="39" spans="2:18" ht="12" x14ac:dyDescent="0.2">
      <c r="B39" s="27"/>
      <c r="C39" s="140"/>
      <c r="D39" s="70"/>
      <c r="E39" s="70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IF(COUNT(J39:R39)&gt;=5,SUM(LARGE(J39:R39,{1,2,3,4,5})),IF(COUNT(J39:R39)=4,SUM(LARGE(J39:R39,{1,2,3,4})),IF(COUNT(J39:R39)=3,SUM(LARGE(J39:R39,{1,2,3})),IF(COUNT(J39:R39)=2,SUM(LARGE(J39:R39,{1,2})),IF(COUNT(J39:R39)=1,SUM(LARGE(J39:R39,{1})),0)))))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33"/>
      <c r="R39" s="144"/>
    </row>
    <row r="40" spans="2:18" x14ac:dyDescent="0.2">
      <c r="B40" s="31"/>
      <c r="C40" s="17"/>
      <c r="D40" s="17"/>
      <c r="E40" s="17"/>
      <c r="F40" s="100"/>
      <c r="G40" s="100"/>
      <c r="H40" s="18"/>
      <c r="I40" s="18"/>
      <c r="J40" s="17"/>
      <c r="K40" s="17"/>
      <c r="L40" s="17"/>
      <c r="M40" s="17"/>
      <c r="N40" s="17"/>
      <c r="O40" s="17"/>
      <c r="P40" s="17"/>
      <c r="Q40" s="17"/>
      <c r="R40" s="144"/>
    </row>
    <row r="41" spans="2:18" s="21" customFormat="1" x14ac:dyDescent="0.2">
      <c r="B41" s="28"/>
      <c r="C41" s="19"/>
      <c r="D41" s="20"/>
      <c r="E41" s="20" t="str">
        <f>SM!$D$41</f>
        <v>CONTAGEM DE SEMANAS</v>
      </c>
      <c r="F41" s="100"/>
      <c r="G41" s="100"/>
      <c r="H41" s="18"/>
      <c r="I41" s="18"/>
      <c r="J41" s="102">
        <f>SM!H$41</f>
        <v>52</v>
      </c>
      <c r="K41" s="102">
        <f>SM!I$41</f>
        <v>30</v>
      </c>
      <c r="L41" s="102">
        <f>SM!J$41</f>
        <v>25</v>
      </c>
      <c r="M41" s="102">
        <f>SM!K$41</f>
        <v>22</v>
      </c>
      <c r="N41" s="102">
        <f>SM!L$41</f>
        <v>10</v>
      </c>
      <c r="O41" s="102">
        <f>SM!M$41</f>
        <v>6</v>
      </c>
      <c r="P41" s="102">
        <f>SM!N$41</f>
        <v>2</v>
      </c>
      <c r="Q41" s="102">
        <f>SM!O$41</f>
        <v>1</v>
      </c>
      <c r="R41" s="145"/>
    </row>
  </sheetData>
  <sheetProtection selectLockedCells="1" selectUnlockedCells="1"/>
  <sortState ref="D10:P23">
    <sortCondition descending="1" ref="H10:H23"/>
    <sortCondition descending="1" ref="I10:I23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1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17" width="8.28515625" style="4" customWidth="1"/>
    <col min="18" max="18" width="1.85546875" style="4" customWidth="1"/>
    <col min="19" max="16384" width="9.28515625" style="4"/>
  </cols>
  <sheetData>
    <row r="2" spans="2:18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</row>
    <row r="3" spans="2:18" ht="12" x14ac:dyDescent="0.2">
      <c r="B3" s="7" t="s">
        <v>120</v>
      </c>
      <c r="D3" s="8">
        <f>SM!D3</f>
        <v>43052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</row>
    <row r="4" spans="2:18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</row>
    <row r="5" spans="2:18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43"/>
    </row>
    <row r="6" spans="2:18" ht="12" customHeight="1" x14ac:dyDescent="0.2">
      <c r="B6" s="26"/>
      <c r="C6" s="216" t="s">
        <v>1</v>
      </c>
      <c r="D6" s="222" t="s">
        <v>38</v>
      </c>
      <c r="E6" s="222" t="s">
        <v>39</v>
      </c>
      <c r="F6" s="218" t="s">
        <v>40</v>
      </c>
      <c r="G6" s="218" t="s">
        <v>41</v>
      </c>
      <c r="H6" s="217" t="str">
        <f>SM!F6</f>
        <v>TOTAL RK52</v>
      </c>
      <c r="I6" s="215" t="str">
        <f>SM!G6</f>
        <v>Torneios</v>
      </c>
      <c r="J6" s="11" t="str">
        <f>DM!J6</f>
        <v>4o</v>
      </c>
      <c r="K6" s="11" t="str">
        <f>DM!K6</f>
        <v>1o</v>
      </c>
      <c r="L6" s="11" t="str">
        <f>DM!L6</f>
        <v>1o</v>
      </c>
      <c r="M6" s="11" t="str">
        <f>DM!M6</f>
        <v>2o</v>
      </c>
      <c r="N6" s="11" t="str">
        <f>DM!N6</f>
        <v>3o</v>
      </c>
      <c r="O6" s="11" t="str">
        <f>DM!O6</f>
        <v>2o</v>
      </c>
      <c r="P6" s="11" t="str">
        <f>DM!P6</f>
        <v>4o</v>
      </c>
      <c r="Q6" s="11" t="str">
        <f>DM!Q6</f>
        <v>1o</v>
      </c>
      <c r="R6" s="144"/>
    </row>
    <row r="7" spans="2:18" ht="12" x14ac:dyDescent="0.2">
      <c r="B7" s="26"/>
      <c r="C7" s="216"/>
      <c r="D7" s="222"/>
      <c r="E7" s="222"/>
      <c r="F7" s="218"/>
      <c r="G7" s="218"/>
      <c r="H7" s="217"/>
      <c r="I7" s="215"/>
      <c r="J7" s="12" t="str">
        <f>DM!J7</f>
        <v>EST</v>
      </c>
      <c r="K7" s="12" t="str">
        <f>DM!K7</f>
        <v>EST</v>
      </c>
      <c r="L7" s="12" t="str">
        <f>DM!L7</f>
        <v>M-CWB</v>
      </c>
      <c r="M7" s="12" t="str">
        <f>DM!M7</f>
        <v>EST</v>
      </c>
      <c r="N7" s="12" t="str">
        <f>DM!N7</f>
        <v>EST</v>
      </c>
      <c r="O7" s="12" t="str">
        <f>DM!O7</f>
        <v>M-CWB</v>
      </c>
      <c r="P7" s="12" t="str">
        <f>DM!P7</f>
        <v>EST</v>
      </c>
      <c r="Q7" s="12" t="str">
        <f>DM!Q7</f>
        <v>M-OES</v>
      </c>
      <c r="R7" s="144"/>
    </row>
    <row r="8" spans="2:18" ht="12" x14ac:dyDescent="0.2">
      <c r="B8" s="29"/>
      <c r="C8" s="216"/>
      <c r="D8" s="222"/>
      <c r="E8" s="222"/>
      <c r="F8" s="218"/>
      <c r="G8" s="218"/>
      <c r="H8" s="217"/>
      <c r="I8" s="215"/>
      <c r="J8" s="13">
        <f>DM!J8</f>
        <v>42689</v>
      </c>
      <c r="K8" s="13">
        <f>DM!K8</f>
        <v>42849</v>
      </c>
      <c r="L8" s="13">
        <f>DM!L8</f>
        <v>42884</v>
      </c>
      <c r="M8" s="13">
        <f>DM!M8</f>
        <v>42905</v>
      </c>
      <c r="N8" s="13">
        <f>DM!N8</f>
        <v>42988</v>
      </c>
      <c r="O8" s="13">
        <f>DM!O8</f>
        <v>43017</v>
      </c>
      <c r="P8" s="13">
        <f>DM!P8</f>
        <v>43045</v>
      </c>
      <c r="Q8" s="13">
        <f>DM!Q8</f>
        <v>43052</v>
      </c>
      <c r="R8" s="144"/>
    </row>
    <row r="9" spans="2:18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44"/>
    </row>
    <row r="10" spans="2:18" ht="12" x14ac:dyDescent="0.2">
      <c r="B10" s="27"/>
      <c r="C10" s="1">
        <v>1</v>
      </c>
      <c r="D10" s="2" t="s">
        <v>688</v>
      </c>
      <c r="E10" s="2" t="s">
        <v>691</v>
      </c>
      <c r="F10" s="148" t="str">
        <f>IFERROR(VLOOKUP(D10,BD!$B:$D,2,FALSE),"")</f>
        <v>SMCC</v>
      </c>
      <c r="G10" s="148" t="str">
        <f>IFERROR(VLOOKUP(E10,BD!$B:$D,2,FALSE),"")</f>
        <v>SMCC</v>
      </c>
      <c r="H10" s="149">
        <f>IF(COUNT(J10:R10)&gt;=5,SUM(LARGE(J10:R10,{1,2,3,4,5})),IF(COUNT(J10:R10)=4,SUM(LARGE(J10:R10,{1,2,3,4})),IF(COUNT(J10:R10)=3,SUM(LARGE(J10:R10,{1,2,3})),IF(COUNT(J10:R10)=2,SUM(LARGE(J10:R10,{1,2})),IF(COUNT(J10:R10)=1,SUM(LARGE(J10:R10,{1})),0)))))</f>
        <v>1800</v>
      </c>
      <c r="I10" s="150">
        <f t="shared" ref="I10:I39" si="0">COUNT(J10:R10)-COUNTIF(J10:R10,"=0")</f>
        <v>2</v>
      </c>
      <c r="J10" s="33"/>
      <c r="K10" s="33"/>
      <c r="L10" s="33"/>
      <c r="M10" s="33"/>
      <c r="N10" s="33">
        <v>1120</v>
      </c>
      <c r="O10" s="33">
        <v>680</v>
      </c>
      <c r="P10" s="33"/>
      <c r="Q10" s="33"/>
      <c r="R10" s="144"/>
    </row>
    <row r="11" spans="2:18" ht="12" x14ac:dyDescent="0.2">
      <c r="B11" s="27"/>
      <c r="C11" s="141">
        <v>2</v>
      </c>
      <c r="D11" s="2" t="s">
        <v>157</v>
      </c>
      <c r="E11" s="2" t="s">
        <v>785</v>
      </c>
      <c r="F11" s="148" t="str">
        <f>IFERROR(VLOOKUP(D11,BD!$B:$D,2,FALSE),"")</f>
        <v>ACENB</v>
      </c>
      <c r="G11" s="148" t="str">
        <f>IFERROR(VLOOKUP(E11,BD!$B:$D,2,FALSE),"")</f>
        <v>SMCC</v>
      </c>
      <c r="H11" s="149">
        <f>IF(COUNT(J11:R11)&gt;=5,SUM(LARGE(J11:R11,{1,2,3,4,5})),IF(COUNT(J11:R11)=4,SUM(LARGE(J11:R11,{1,2,3,4})),IF(COUNT(J11:R11)=3,SUM(LARGE(J11:R11,{1,2,3})),IF(COUNT(J11:R11)=2,SUM(LARGE(J11:R11,{1,2})),IF(COUNT(J11:R11)=1,SUM(LARGE(J11:R11,{1})),0)))))</f>
        <v>1600</v>
      </c>
      <c r="I11" s="150">
        <f t="shared" si="0"/>
        <v>1</v>
      </c>
      <c r="J11" s="33"/>
      <c r="K11" s="33"/>
      <c r="L11" s="33"/>
      <c r="M11" s="33"/>
      <c r="N11" s="33">
        <v>1600</v>
      </c>
      <c r="O11" s="33"/>
      <c r="P11" s="33"/>
      <c r="Q11" s="33"/>
      <c r="R11" s="144"/>
    </row>
    <row r="12" spans="2:18" ht="12" x14ac:dyDescent="0.2">
      <c r="B12" s="27"/>
      <c r="C12" s="176"/>
      <c r="D12" s="2" t="s">
        <v>785</v>
      </c>
      <c r="E12" s="2" t="s">
        <v>784</v>
      </c>
      <c r="F12" s="148" t="str">
        <f>IFERROR(VLOOKUP(D12,BD!$B:$D,2,FALSE),"")</f>
        <v>SMCC</v>
      </c>
      <c r="G12" s="148" t="str">
        <f>IFERROR(VLOOKUP(E12,BD!$B:$D,2,FALSE),"")</f>
        <v>SMCC</v>
      </c>
      <c r="H12" s="149">
        <f>IF(COUNT(J12:R12)&gt;=5,SUM(LARGE(J12:R12,{1,2,3,4,5})),IF(COUNT(J12:R12)=4,SUM(LARGE(J12:R12,{1,2,3,4})),IF(COUNT(J12:R12)=3,SUM(LARGE(J12:R12,{1,2,3})),IF(COUNT(J12:R12)=2,SUM(LARGE(J12:R12,{1,2})),IF(COUNT(J12:R12)=1,SUM(LARGE(J12:R12,{1})),0)))))</f>
        <v>1600</v>
      </c>
      <c r="I12" s="150">
        <f t="shared" si="0"/>
        <v>1</v>
      </c>
      <c r="J12" s="33"/>
      <c r="K12" s="33"/>
      <c r="L12" s="33"/>
      <c r="M12" s="33"/>
      <c r="N12" s="33"/>
      <c r="O12" s="33"/>
      <c r="P12" s="33">
        <v>1600</v>
      </c>
      <c r="Q12" s="33"/>
      <c r="R12" s="144"/>
    </row>
    <row r="13" spans="2:18" ht="12" x14ac:dyDescent="0.2">
      <c r="B13" s="27"/>
      <c r="C13" s="176">
        <v>4</v>
      </c>
      <c r="D13" s="2" t="s">
        <v>825</v>
      </c>
      <c r="E13" s="2" t="s">
        <v>645</v>
      </c>
      <c r="F13" s="148" t="str">
        <f>IFERROR(VLOOKUP(D13,BD!$B:$D,2,FALSE),"")</f>
        <v>CC</v>
      </c>
      <c r="G13" s="148" t="str">
        <f>IFERROR(VLOOKUP(E13,BD!$B:$D,2,FALSE),"")</f>
        <v>CC</v>
      </c>
      <c r="H13" s="149">
        <f>IF(COUNT(J13:R13)&gt;=5,SUM(LARGE(J13:R13,{1,2,3,4,5})),IF(COUNT(J13:R13)=4,SUM(LARGE(J13:R13,{1,2,3,4})),IF(COUNT(J13:R13)=3,SUM(LARGE(J13:R13,{1,2,3})),IF(COUNT(J13:R13)=2,SUM(LARGE(J13:R13,{1,2})),IF(COUNT(J13:R13)=1,SUM(LARGE(J13:R13,{1})),0)))))</f>
        <v>1360</v>
      </c>
      <c r="I13" s="150">
        <f t="shared" si="0"/>
        <v>1</v>
      </c>
      <c r="J13" s="33"/>
      <c r="K13" s="33"/>
      <c r="L13" s="33"/>
      <c r="M13" s="33"/>
      <c r="N13" s="33">
        <v>1360</v>
      </c>
      <c r="O13" s="33"/>
      <c r="P13" s="33"/>
      <c r="Q13" s="33"/>
      <c r="R13" s="144"/>
    </row>
    <row r="14" spans="2:18" ht="12" x14ac:dyDescent="0.2">
      <c r="B14" s="27"/>
      <c r="C14" s="176"/>
      <c r="D14" s="2" t="s">
        <v>781</v>
      </c>
      <c r="E14" s="2" t="s">
        <v>691</v>
      </c>
      <c r="F14" s="148" t="str">
        <f>IFERROR(VLOOKUP(D14,BD!$B:$D,2,FALSE),"")</f>
        <v>SMCC</v>
      </c>
      <c r="G14" s="148" t="str">
        <f>IFERROR(VLOOKUP(E14,BD!$B:$D,2,FALSE),"")</f>
        <v>SMCC</v>
      </c>
      <c r="H14" s="149">
        <f>IF(COUNT(J14:R14)&gt;=5,SUM(LARGE(J14:R14,{1,2,3,4,5})),IF(COUNT(J14:R14)=4,SUM(LARGE(J14:R14,{1,2,3,4})),IF(COUNT(J14:R14)=3,SUM(LARGE(J14:R14,{1,2,3})),IF(COUNT(J14:R14)=2,SUM(LARGE(J14:R14,{1,2})),IF(COUNT(J14:R14)=1,SUM(LARGE(J14:R14,{1})),0)))))</f>
        <v>1360</v>
      </c>
      <c r="I14" s="150">
        <f t="shared" si="0"/>
        <v>1</v>
      </c>
      <c r="J14" s="33"/>
      <c r="K14" s="33"/>
      <c r="L14" s="33"/>
      <c r="M14" s="33"/>
      <c r="N14" s="33"/>
      <c r="O14" s="33"/>
      <c r="P14" s="33">
        <v>1360</v>
      </c>
      <c r="Q14" s="33"/>
      <c r="R14" s="144"/>
    </row>
    <row r="15" spans="2:18" ht="12" x14ac:dyDescent="0.2">
      <c r="B15" s="27"/>
      <c r="C15" s="176">
        <v>6</v>
      </c>
      <c r="D15" s="2" t="s">
        <v>825</v>
      </c>
      <c r="E15" s="2" t="s">
        <v>785</v>
      </c>
      <c r="F15" s="148" t="str">
        <f>IFERROR(VLOOKUP(D15,BD!$B:$D,2,FALSE),"")</f>
        <v>CC</v>
      </c>
      <c r="G15" s="148" t="str">
        <f>IFERROR(VLOOKUP(E15,BD!$B:$D,2,FALSE),"")</f>
        <v>SMCC</v>
      </c>
      <c r="H15" s="149">
        <f>IF(COUNT(J15:R15)&gt;=5,SUM(LARGE(J15:R15,{1,2,3,4,5})),IF(COUNT(J15:R15)=4,SUM(LARGE(J15:R15,{1,2,3,4})),IF(COUNT(J15:R15)=3,SUM(LARGE(J15:R15,{1,2,3})),IF(COUNT(J15:R15)=2,SUM(LARGE(J15:R15,{1,2})),IF(COUNT(J15:R15)=1,SUM(LARGE(J15:R15,{1})),0)))))</f>
        <v>800</v>
      </c>
      <c r="I15" s="150">
        <f t="shared" si="0"/>
        <v>1</v>
      </c>
      <c r="J15" s="33"/>
      <c r="K15" s="33"/>
      <c r="L15" s="33">
        <v>800</v>
      </c>
      <c r="M15" s="33"/>
      <c r="N15" s="33"/>
      <c r="O15" s="33"/>
      <c r="P15" s="33"/>
      <c r="Q15" s="33"/>
      <c r="R15" s="144"/>
    </row>
    <row r="16" spans="2:18" ht="12" x14ac:dyDescent="0.2">
      <c r="B16" s="27"/>
      <c r="C16" s="176"/>
      <c r="D16" s="2" t="s">
        <v>785</v>
      </c>
      <c r="E16" s="2" t="s">
        <v>716</v>
      </c>
      <c r="F16" s="148" t="str">
        <f>IFERROR(VLOOKUP(D16,BD!$B:$D,2,FALSE),"")</f>
        <v>SMCC</v>
      </c>
      <c r="G16" s="148" t="str">
        <f>IFERROR(VLOOKUP(E16,BD!$B:$D,2,FALSE),"")</f>
        <v>BME</v>
      </c>
      <c r="H16" s="149">
        <f>IF(COUNT(J16:R16)&gt;=5,SUM(LARGE(J16:R16,{1,2,3,4,5})),IF(COUNT(J16:R16)=4,SUM(LARGE(J16:R16,{1,2,3,4})),IF(COUNT(J16:R16)=3,SUM(LARGE(J16:R16,{1,2,3})),IF(COUNT(J16:R16)=2,SUM(LARGE(J16:R16,{1,2})),IF(COUNT(J16:R16)=1,SUM(LARGE(J16:R16,{1})),0)))))</f>
        <v>800</v>
      </c>
      <c r="I16" s="150">
        <f t="shared" si="0"/>
        <v>1</v>
      </c>
      <c r="J16" s="33"/>
      <c r="K16" s="33"/>
      <c r="L16" s="33"/>
      <c r="M16" s="33"/>
      <c r="N16" s="33"/>
      <c r="O16" s="33">
        <v>800</v>
      </c>
      <c r="P16" s="33"/>
      <c r="Q16" s="33"/>
      <c r="R16" s="144"/>
    </row>
    <row r="17" spans="2:18" ht="12" x14ac:dyDescent="0.2">
      <c r="B17" s="27"/>
      <c r="C17" s="176">
        <v>8</v>
      </c>
      <c r="D17" s="2" t="s">
        <v>638</v>
      </c>
      <c r="E17" s="2" t="s">
        <v>645</v>
      </c>
      <c r="F17" s="148" t="str">
        <f>IFERROR(VLOOKUP(D17,BD!$B:$D,2,FALSE),"")</f>
        <v>CC</v>
      </c>
      <c r="G17" s="148" t="str">
        <f>IFERROR(VLOOKUP(E17,BD!$B:$D,2,FALSE),"")</f>
        <v>CC</v>
      </c>
      <c r="H17" s="149">
        <f>IF(COUNT(J17:R17)&gt;=5,SUM(LARGE(J17:R17,{1,2,3,4,5})),IF(COUNT(J17:R17)=4,SUM(LARGE(J17:R17,{1,2,3,4})),IF(COUNT(J17:R17)=3,SUM(LARGE(J17:R17,{1,2,3})),IF(COUNT(J17:R17)=2,SUM(LARGE(J17:R17,{1,2})),IF(COUNT(J17:R17)=1,SUM(LARGE(J17:R17,{1})),0)))))</f>
        <v>680</v>
      </c>
      <c r="I17" s="150">
        <f t="shared" si="0"/>
        <v>1</v>
      </c>
      <c r="J17" s="33"/>
      <c r="K17" s="33"/>
      <c r="L17" s="33">
        <v>680</v>
      </c>
      <c r="M17" s="33"/>
      <c r="N17" s="33"/>
      <c r="O17" s="33"/>
      <c r="P17" s="33"/>
      <c r="Q17" s="33"/>
      <c r="R17" s="144"/>
    </row>
    <row r="18" spans="2:18" ht="12" x14ac:dyDescent="0.2">
      <c r="B18" s="27"/>
      <c r="C18" s="141"/>
      <c r="D18" s="2"/>
      <c r="E18" s="2"/>
      <c r="F18" s="148" t="str">
        <f>IFERROR(VLOOKUP(D18,BD!$B:$D,2,FALSE),"")</f>
        <v/>
      </c>
      <c r="G18" s="148" t="str">
        <f>IFERROR(VLOOKUP(E18,BD!$B:$D,2,FALSE),"")</f>
        <v/>
      </c>
      <c r="H18" s="149">
        <f>IF(COUNT(J18:R18)&gt;=5,SUM(LARGE(J18:R18,{1,2,3,4,5})),IF(COUNT(J18:R18)=4,SUM(LARGE(J18:R18,{1,2,3,4})),IF(COUNT(J18:R18)=3,SUM(LARGE(J18:R18,{1,2,3})),IF(COUNT(J18:R18)=2,SUM(LARGE(J18:R18,{1,2})),IF(COUNT(J18:R18)=1,SUM(LARGE(J18:R18,{1})),0)))))</f>
        <v>0</v>
      </c>
      <c r="I18" s="150">
        <f t="shared" si="0"/>
        <v>0</v>
      </c>
      <c r="J18" s="33"/>
      <c r="K18" s="33"/>
      <c r="L18" s="33"/>
      <c r="M18" s="33"/>
      <c r="N18" s="33"/>
      <c r="O18" s="33"/>
      <c r="P18" s="33"/>
      <c r="Q18" s="33"/>
      <c r="R18" s="144"/>
    </row>
    <row r="19" spans="2:18" ht="12" x14ac:dyDescent="0.2">
      <c r="B19" s="27"/>
      <c r="C19" s="141"/>
      <c r="D19" s="2"/>
      <c r="E19" s="2"/>
      <c r="F19" s="148" t="str">
        <f>IFERROR(VLOOKUP(D19,BD!$B:$D,2,FALSE),"")</f>
        <v/>
      </c>
      <c r="G19" s="148" t="str">
        <f>IFERROR(VLOOKUP(E19,BD!$B:$D,2,FALSE),"")</f>
        <v/>
      </c>
      <c r="H19" s="149">
        <f>IF(COUNT(J19:R19)&gt;=5,SUM(LARGE(J19:R19,{1,2,3,4,5})),IF(COUNT(J19:R19)=4,SUM(LARGE(J19:R19,{1,2,3,4})),IF(COUNT(J19:R19)=3,SUM(LARGE(J19:R19,{1,2,3})),IF(COUNT(J19:R19)=2,SUM(LARGE(J19:R19,{1,2})),IF(COUNT(J19:R19)=1,SUM(LARGE(J19:R19,{1})),0)))))</f>
        <v>0</v>
      </c>
      <c r="I19" s="150">
        <f t="shared" si="0"/>
        <v>0</v>
      </c>
      <c r="J19" s="33"/>
      <c r="K19" s="33"/>
      <c r="L19" s="33"/>
      <c r="M19" s="33"/>
      <c r="N19" s="33"/>
      <c r="O19" s="33"/>
      <c r="P19" s="33"/>
      <c r="Q19" s="33"/>
      <c r="R19" s="144"/>
    </row>
    <row r="20" spans="2:18" ht="12" x14ac:dyDescent="0.2">
      <c r="B20" s="27"/>
      <c r="C20" s="141"/>
      <c r="D20" s="2"/>
      <c r="E20" s="2"/>
      <c r="F20" s="148" t="str">
        <f>IFERROR(VLOOKUP(D20,BD!$B:$D,2,FALSE),"")</f>
        <v/>
      </c>
      <c r="G20" s="148" t="str">
        <f>IFERROR(VLOOKUP(E20,BD!$B:$D,2,FALSE),"")</f>
        <v/>
      </c>
      <c r="H20" s="149">
        <f>IF(COUNT(J20:R20)&gt;=5,SUM(LARGE(J20:R20,{1,2,3,4,5})),IF(COUNT(J20:R20)=4,SUM(LARGE(J20:R20,{1,2,3,4})),IF(COUNT(J20:R20)=3,SUM(LARGE(J20:R20,{1,2,3})),IF(COUNT(J20:R20)=2,SUM(LARGE(J20:R20,{1,2})),IF(COUNT(J20:R20)=1,SUM(LARGE(J20:R20,{1})),0)))))</f>
        <v>0</v>
      </c>
      <c r="I20" s="150">
        <f t="shared" si="0"/>
        <v>0</v>
      </c>
      <c r="J20" s="33"/>
      <c r="K20" s="33"/>
      <c r="L20" s="33"/>
      <c r="M20" s="33"/>
      <c r="N20" s="33"/>
      <c r="O20" s="33"/>
      <c r="P20" s="33"/>
      <c r="Q20" s="33"/>
      <c r="R20" s="144"/>
    </row>
    <row r="21" spans="2:18" ht="12" x14ac:dyDescent="0.2">
      <c r="B21" s="27"/>
      <c r="C21" s="141"/>
      <c r="D21" s="2"/>
      <c r="E21" s="2"/>
      <c r="F21" s="148" t="str">
        <f>IFERROR(VLOOKUP(D21,BD!$B:$D,2,FALSE),"")</f>
        <v/>
      </c>
      <c r="G21" s="148" t="str">
        <f>IFERROR(VLOOKUP(E21,BD!$B:$D,2,FALSE),"")</f>
        <v/>
      </c>
      <c r="H21" s="149">
        <f>IF(COUNT(J21:R21)&gt;=5,SUM(LARGE(J21:R21,{1,2,3,4,5})),IF(COUNT(J21:R21)=4,SUM(LARGE(J21:R21,{1,2,3,4})),IF(COUNT(J21:R21)=3,SUM(LARGE(J21:R21,{1,2,3})),IF(COUNT(J21:R21)=2,SUM(LARGE(J21:R21,{1,2})),IF(COUNT(J21:R21)=1,SUM(LARGE(J21:R21,{1})),0)))))</f>
        <v>0</v>
      </c>
      <c r="I21" s="150">
        <f t="shared" si="0"/>
        <v>0</v>
      </c>
      <c r="J21" s="33"/>
      <c r="K21" s="33"/>
      <c r="L21" s="33"/>
      <c r="M21" s="33"/>
      <c r="N21" s="33"/>
      <c r="O21" s="33"/>
      <c r="P21" s="33"/>
      <c r="Q21" s="33"/>
      <c r="R21" s="144"/>
    </row>
    <row r="22" spans="2:18" ht="12" x14ac:dyDescent="0.2">
      <c r="B22" s="27"/>
      <c r="C22" s="141"/>
      <c r="D22" s="2"/>
      <c r="E22" s="2"/>
      <c r="F22" s="148" t="str">
        <f>IFERROR(VLOOKUP(D22,BD!$B:$D,2,FALSE),"")</f>
        <v/>
      </c>
      <c r="G22" s="148" t="str">
        <f>IFERROR(VLOOKUP(E22,BD!$B:$D,2,FALSE),"")</f>
        <v/>
      </c>
      <c r="H22" s="149">
        <f>IF(COUNT(J22:R22)&gt;=5,SUM(LARGE(J22:R22,{1,2,3,4,5})),IF(COUNT(J22:R22)=4,SUM(LARGE(J22:R22,{1,2,3,4})),IF(COUNT(J22:R22)=3,SUM(LARGE(J22:R22,{1,2,3})),IF(COUNT(J22:R22)=2,SUM(LARGE(J22:R22,{1,2})),IF(COUNT(J22:R22)=1,SUM(LARGE(J22:R22,{1})),0)))))</f>
        <v>0</v>
      </c>
      <c r="I22" s="150">
        <f t="shared" si="0"/>
        <v>0</v>
      </c>
      <c r="J22" s="33"/>
      <c r="K22" s="33"/>
      <c r="L22" s="33"/>
      <c r="M22" s="33"/>
      <c r="N22" s="33"/>
      <c r="O22" s="33"/>
      <c r="P22" s="33"/>
      <c r="Q22" s="33"/>
      <c r="R22" s="144"/>
    </row>
    <row r="23" spans="2:18" ht="12" x14ac:dyDescent="0.2">
      <c r="B23" s="27"/>
      <c r="C23" s="141"/>
      <c r="D23" s="2"/>
      <c r="E23" s="2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IF(COUNT(J23:R23)&gt;=5,SUM(LARGE(J23:R23,{1,2,3,4,5})),IF(COUNT(J23:R23)=4,SUM(LARGE(J23:R23,{1,2,3,4})),IF(COUNT(J23:R23)=3,SUM(LARGE(J23:R23,{1,2,3})),IF(COUNT(J23:R23)=2,SUM(LARGE(J23:R23,{1,2})),IF(COUNT(J23:R23)=1,SUM(LARGE(J23:R23,{1})),0)))))</f>
        <v>0</v>
      </c>
      <c r="I23" s="150">
        <f t="shared" si="0"/>
        <v>0</v>
      </c>
      <c r="J23" s="33"/>
      <c r="K23" s="33"/>
      <c r="L23" s="33"/>
      <c r="M23" s="33"/>
      <c r="N23" s="33"/>
      <c r="O23" s="33"/>
      <c r="P23" s="33"/>
      <c r="Q23" s="33"/>
      <c r="R23" s="144"/>
    </row>
    <row r="24" spans="2:18" ht="12" x14ac:dyDescent="0.2">
      <c r="B24" s="27"/>
      <c r="C24" s="141"/>
      <c r="D24" s="2"/>
      <c r="E24" s="2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IF(COUNT(J24:R24)&gt;=5,SUM(LARGE(J24:R24,{1,2,3,4,5})),IF(COUNT(J24:R24)=4,SUM(LARGE(J24:R24,{1,2,3,4})),IF(COUNT(J24:R24)=3,SUM(LARGE(J24:R24,{1,2,3})),IF(COUNT(J24:R24)=2,SUM(LARGE(J24:R24,{1,2})),IF(COUNT(J24:R24)=1,SUM(LARGE(J24:R24,{1})),0)))))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33"/>
      <c r="R24" s="144"/>
    </row>
    <row r="25" spans="2:18" ht="12" x14ac:dyDescent="0.2">
      <c r="B25" s="27"/>
      <c r="C25" s="141"/>
      <c r="D25" s="2"/>
      <c r="E25" s="2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IF(COUNT(J25:R25)&gt;=5,SUM(LARGE(J25:R25,{1,2,3,4,5})),IF(COUNT(J25:R25)=4,SUM(LARGE(J25:R25,{1,2,3,4})),IF(COUNT(J25:R25)=3,SUM(LARGE(J25:R25,{1,2,3})),IF(COUNT(J25:R25)=2,SUM(LARGE(J25:R25,{1,2})),IF(COUNT(J25:R25)=1,SUM(LARGE(J25:R25,{1})),0)))))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33"/>
      <c r="R25" s="144"/>
    </row>
    <row r="26" spans="2:18" ht="12" x14ac:dyDescent="0.2">
      <c r="B26" s="27"/>
      <c r="C26" s="141"/>
      <c r="D26" s="2"/>
      <c r="E26" s="2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IF(COUNT(J26:R26)&gt;=5,SUM(LARGE(J26:R26,{1,2,3,4,5})),IF(COUNT(J26:R26)=4,SUM(LARGE(J26:R26,{1,2,3,4})),IF(COUNT(J26:R26)=3,SUM(LARGE(J26:R26,{1,2,3})),IF(COUNT(J26:R26)=2,SUM(LARGE(J26:R26,{1,2})),IF(COUNT(J26:R26)=1,SUM(LARGE(J26:R26,{1})),0)))))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33"/>
      <c r="R26" s="144"/>
    </row>
    <row r="27" spans="2:18" ht="12" x14ac:dyDescent="0.2">
      <c r="B27" s="27"/>
      <c r="C27" s="141"/>
      <c r="D27" s="2"/>
      <c r="E27" s="2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IF(COUNT(J27:R27)&gt;=5,SUM(LARGE(J27:R27,{1,2,3,4,5})),IF(COUNT(J27:R27)=4,SUM(LARGE(J27:R27,{1,2,3,4})),IF(COUNT(J27:R27)=3,SUM(LARGE(J27:R27,{1,2,3})),IF(COUNT(J27:R27)=2,SUM(LARGE(J27:R27,{1,2})),IF(COUNT(J27:R27)=1,SUM(LARGE(J27:R27,{1})),0)))))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33"/>
      <c r="R27" s="144"/>
    </row>
    <row r="28" spans="2:18" ht="12" x14ac:dyDescent="0.2">
      <c r="B28" s="27"/>
      <c r="C28" s="141"/>
      <c r="D28" s="2"/>
      <c r="E28" s="2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IF(COUNT(J28:R28)&gt;=5,SUM(LARGE(J28:R28,{1,2,3,4,5})),IF(COUNT(J28:R28)=4,SUM(LARGE(J28:R28,{1,2,3,4})),IF(COUNT(J28:R28)=3,SUM(LARGE(J28:R28,{1,2,3})),IF(COUNT(J28:R28)=2,SUM(LARGE(J28:R28,{1,2})),IF(COUNT(J28:R28)=1,SUM(LARGE(J28:R28,{1})),0)))))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33"/>
      <c r="R28" s="144"/>
    </row>
    <row r="29" spans="2:18" ht="12" x14ac:dyDescent="0.2">
      <c r="B29" s="27"/>
      <c r="C29" s="141"/>
      <c r="D29" s="2"/>
      <c r="E29" s="2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IF(COUNT(J29:R29)&gt;=5,SUM(LARGE(J29:R29,{1,2,3,4,5})),IF(COUNT(J29:R29)=4,SUM(LARGE(J29:R29,{1,2,3,4})),IF(COUNT(J29:R29)=3,SUM(LARGE(J29:R29,{1,2,3})),IF(COUNT(J29:R29)=2,SUM(LARGE(J29:R29,{1,2})),IF(COUNT(J29:R29)=1,SUM(LARGE(J29:R29,{1})),0)))))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33"/>
      <c r="R29" s="144"/>
    </row>
    <row r="30" spans="2:18" ht="12" x14ac:dyDescent="0.2">
      <c r="B30" s="27"/>
      <c r="C30" s="141"/>
      <c r="D30" s="2"/>
      <c r="E30" s="2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IF(COUNT(J30:R30)&gt;=5,SUM(LARGE(J30:R30,{1,2,3,4,5})),IF(COUNT(J30:R30)=4,SUM(LARGE(J30:R30,{1,2,3,4})),IF(COUNT(J30:R30)=3,SUM(LARGE(J30:R30,{1,2,3})),IF(COUNT(J30:R30)=2,SUM(LARGE(J30:R30,{1,2})),IF(COUNT(J30:R30)=1,SUM(LARGE(J30:R30,{1})),0)))))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33"/>
      <c r="R30" s="144"/>
    </row>
    <row r="31" spans="2:18" ht="12" x14ac:dyDescent="0.2">
      <c r="B31" s="27"/>
      <c r="C31" s="141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IF(COUNT(J31:R31)&gt;=5,SUM(LARGE(J31:R31,{1,2,3,4,5})),IF(COUNT(J31:R31)=4,SUM(LARGE(J31:R31,{1,2,3,4})),IF(COUNT(J31:R31)=3,SUM(LARGE(J31:R31,{1,2,3})),IF(COUNT(J31:R31)=2,SUM(LARGE(J31:R31,{1,2})),IF(COUNT(J31:R31)=1,SUM(LARGE(J31:R31,{1})),0)))))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33"/>
      <c r="R31" s="144"/>
    </row>
    <row r="32" spans="2:18" ht="12" x14ac:dyDescent="0.2">
      <c r="B32" s="27"/>
      <c r="C32" s="141"/>
      <c r="D32" s="2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IF(COUNT(J32:R32)&gt;=5,SUM(LARGE(J32:R32,{1,2,3,4,5})),IF(COUNT(J32:R32)=4,SUM(LARGE(J32:R32,{1,2,3,4})),IF(COUNT(J32:R32)=3,SUM(LARGE(J32:R32,{1,2,3})),IF(COUNT(J32:R32)=2,SUM(LARGE(J32:R32,{1,2})),IF(COUNT(J32:R32)=1,SUM(LARGE(J32:R32,{1})),0)))))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144"/>
    </row>
    <row r="33" spans="2:18" ht="12" x14ac:dyDescent="0.2">
      <c r="B33" s="27"/>
      <c r="C33" s="141"/>
      <c r="D33" s="2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IF(COUNT(J33:R33)&gt;=5,SUM(LARGE(J33:R33,{1,2,3,4,5})),IF(COUNT(J33:R33)=4,SUM(LARGE(J33:R33,{1,2,3,4})),IF(COUNT(J33:R33)=3,SUM(LARGE(J33:R33,{1,2,3})),IF(COUNT(J33:R33)=2,SUM(LARGE(J33:R33,{1,2})),IF(COUNT(J33:R33)=1,SUM(LARGE(J33:R33,{1})),0)))))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144"/>
    </row>
    <row r="34" spans="2:18" ht="12" x14ac:dyDescent="0.2">
      <c r="B34" s="27"/>
      <c r="C34" s="141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IF(COUNT(J34:R34)&gt;=5,SUM(LARGE(J34:R34,{1,2,3,4,5})),IF(COUNT(J34:R34)=4,SUM(LARGE(J34:R34,{1,2,3,4})),IF(COUNT(J34:R34)=3,SUM(LARGE(J34:R34,{1,2,3})),IF(COUNT(J34:R34)=2,SUM(LARGE(J34:R34,{1,2})),IF(COUNT(J34:R34)=1,SUM(LARGE(J34:R34,{1})),0)))))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144"/>
    </row>
    <row r="35" spans="2:18" ht="12" x14ac:dyDescent="0.2">
      <c r="B35" s="27"/>
      <c r="C35" s="141"/>
      <c r="D35" s="2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IF(COUNT(J35:R35)&gt;=5,SUM(LARGE(J35:R35,{1,2,3,4,5})),IF(COUNT(J35:R35)=4,SUM(LARGE(J35:R35,{1,2,3,4})),IF(COUNT(J35:R35)=3,SUM(LARGE(J35:R35,{1,2,3})),IF(COUNT(J35:R35)=2,SUM(LARGE(J35:R35,{1,2})),IF(COUNT(J35:R35)=1,SUM(LARGE(J35:R35,{1})),0)))))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144"/>
    </row>
    <row r="36" spans="2:18" ht="12" x14ac:dyDescent="0.2">
      <c r="B36" s="27"/>
      <c r="C36" s="141"/>
      <c r="D36" s="2"/>
      <c r="E36" s="2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IF(COUNT(J36:R36)&gt;=5,SUM(LARGE(J36:R36,{1,2,3,4,5})),IF(COUNT(J36:R36)=4,SUM(LARGE(J36:R36,{1,2,3,4})),IF(COUNT(J36:R36)=3,SUM(LARGE(J36:R36,{1,2,3})),IF(COUNT(J36:R36)=2,SUM(LARGE(J36:R36,{1,2})),IF(COUNT(J36:R36)=1,SUM(LARGE(J36:R36,{1})),0)))))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144"/>
    </row>
    <row r="37" spans="2:18" ht="12" x14ac:dyDescent="0.2">
      <c r="B37" s="27"/>
      <c r="C37" s="141"/>
      <c r="D37" s="2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IF(COUNT(J37:R37)&gt;=5,SUM(LARGE(J37:R37,{1,2,3,4,5})),IF(COUNT(J37:R37)=4,SUM(LARGE(J37:R37,{1,2,3,4})),IF(COUNT(J37:R37)=3,SUM(LARGE(J37:R37,{1,2,3})),IF(COUNT(J37:R37)=2,SUM(LARGE(J37:R37,{1,2})),IF(COUNT(J37:R37)=1,SUM(LARGE(J37:R37,{1})),0)))))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144"/>
    </row>
    <row r="38" spans="2:18" ht="12" x14ac:dyDescent="0.2">
      <c r="B38" s="27"/>
      <c r="C38" s="141"/>
      <c r="D38" s="2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IF(COUNT(J38:R38)&gt;=5,SUM(LARGE(J38:R38,{1,2,3,4,5})),IF(COUNT(J38:R38)=4,SUM(LARGE(J38:R38,{1,2,3,4})),IF(COUNT(J38:R38)=3,SUM(LARGE(J38:R38,{1,2,3})),IF(COUNT(J38:R38)=2,SUM(LARGE(J38:R38,{1,2})),IF(COUNT(J38:R38)=1,SUM(LARGE(J38:R38,{1})),0)))))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144"/>
    </row>
    <row r="39" spans="2:18" ht="12" x14ac:dyDescent="0.2">
      <c r="B39" s="27"/>
      <c r="C39" s="141"/>
      <c r="D39" s="2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IF(COUNT(J39:R39)&gt;=5,SUM(LARGE(J39:R39,{1,2,3,4,5})),IF(COUNT(J39:R39)=4,SUM(LARGE(J39:R39,{1,2,3,4})),IF(COUNT(J39:R39)=3,SUM(LARGE(J39:R39,{1,2,3})),IF(COUNT(J39:R39)=2,SUM(LARGE(J39:R39,{1,2})),IF(COUNT(J39:R39)=1,SUM(LARGE(J39:R39,{1})),0)))))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33"/>
      <c r="R39" s="144"/>
    </row>
    <row r="40" spans="2:18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7"/>
      <c r="R40" s="144"/>
    </row>
    <row r="41" spans="2:18" s="21" customFormat="1" x14ac:dyDescent="0.2">
      <c r="B41" s="111"/>
      <c r="C41" s="19"/>
      <c r="D41" s="20"/>
      <c r="E41" s="20" t="str">
        <f>SM!$D$41</f>
        <v>CONTAGEM DE SEMANAS</v>
      </c>
      <c r="F41" s="95"/>
      <c r="G41" s="95"/>
      <c r="H41" s="18"/>
      <c r="I41" s="18"/>
      <c r="J41" s="102">
        <f>SM!H$41</f>
        <v>52</v>
      </c>
      <c r="K41" s="102">
        <f>SM!I$41</f>
        <v>30</v>
      </c>
      <c r="L41" s="102">
        <f>SM!J$41</f>
        <v>25</v>
      </c>
      <c r="M41" s="102">
        <f>SM!K$41</f>
        <v>22</v>
      </c>
      <c r="N41" s="102">
        <f>SM!L$41</f>
        <v>10</v>
      </c>
      <c r="O41" s="102">
        <f>SM!M$41</f>
        <v>6</v>
      </c>
      <c r="P41" s="102">
        <f>SM!N$41</f>
        <v>2</v>
      </c>
      <c r="Q41" s="102">
        <f>SM!O$41</f>
        <v>1</v>
      </c>
      <c r="R41" s="145"/>
    </row>
  </sheetData>
  <sheetProtection selectLockedCells="1" selectUnlockedCells="1"/>
  <sortState ref="D10:P17">
    <sortCondition descending="1" ref="H10:H17"/>
    <sortCondition descending="1" ref="I10:I17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1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17" width="8.28515625" style="4" customWidth="1"/>
    <col min="18" max="18" width="1.85546875" style="4" customWidth="1"/>
    <col min="19" max="16384" width="9.28515625" style="4"/>
  </cols>
  <sheetData>
    <row r="2" spans="2:18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</row>
    <row r="3" spans="2:18" ht="12" x14ac:dyDescent="0.2">
      <c r="B3" s="7" t="s">
        <v>125</v>
      </c>
      <c r="D3" s="8">
        <f>SM!D3</f>
        <v>43052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</row>
    <row r="4" spans="2:18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</row>
    <row r="5" spans="2:18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43"/>
    </row>
    <row r="6" spans="2:18" ht="12" customHeight="1" x14ac:dyDescent="0.2">
      <c r="B6" s="26"/>
      <c r="C6" s="216" t="s">
        <v>1</v>
      </c>
      <c r="D6" s="222" t="s">
        <v>38</v>
      </c>
      <c r="E6" s="222" t="s">
        <v>39</v>
      </c>
      <c r="F6" s="218" t="s">
        <v>40</v>
      </c>
      <c r="G6" s="218" t="s">
        <v>41</v>
      </c>
      <c r="H6" s="217" t="str">
        <f>SM!F6</f>
        <v>TOTAL RK52</v>
      </c>
      <c r="I6" s="215" t="str">
        <f>SM!G6</f>
        <v>Torneios</v>
      </c>
      <c r="J6" s="11" t="str">
        <f>DM!J6</f>
        <v>4o</v>
      </c>
      <c r="K6" s="11" t="str">
        <f>DM!K6</f>
        <v>1o</v>
      </c>
      <c r="L6" s="11" t="str">
        <f>DM!L6</f>
        <v>1o</v>
      </c>
      <c r="M6" s="11" t="str">
        <f>DM!M6</f>
        <v>2o</v>
      </c>
      <c r="N6" s="11" t="str">
        <f>DM!N6</f>
        <v>3o</v>
      </c>
      <c r="O6" s="11" t="str">
        <f>DM!O6</f>
        <v>2o</v>
      </c>
      <c r="P6" s="11" t="str">
        <f>DM!P6</f>
        <v>4o</v>
      </c>
      <c r="Q6" s="11" t="str">
        <f>DM!Q6</f>
        <v>1o</v>
      </c>
      <c r="R6" s="144"/>
    </row>
    <row r="7" spans="2:18" ht="12" x14ac:dyDescent="0.2">
      <c r="B7" s="26"/>
      <c r="C7" s="216"/>
      <c r="D7" s="222"/>
      <c r="E7" s="222"/>
      <c r="F7" s="218"/>
      <c r="G7" s="218"/>
      <c r="H7" s="217"/>
      <c r="I7" s="215"/>
      <c r="J7" s="12" t="str">
        <f>DM!J7</f>
        <v>EST</v>
      </c>
      <c r="K7" s="12" t="str">
        <f>DM!K7</f>
        <v>EST</v>
      </c>
      <c r="L7" s="12" t="str">
        <f>DM!L7</f>
        <v>M-CWB</v>
      </c>
      <c r="M7" s="12" t="str">
        <f>DM!M7</f>
        <v>EST</v>
      </c>
      <c r="N7" s="12" t="str">
        <f>DM!N7</f>
        <v>EST</v>
      </c>
      <c r="O7" s="12" t="str">
        <f>DM!O7</f>
        <v>M-CWB</v>
      </c>
      <c r="P7" s="12" t="str">
        <f>DM!P7</f>
        <v>EST</v>
      </c>
      <c r="Q7" s="12" t="str">
        <f>DM!Q7</f>
        <v>M-OES</v>
      </c>
      <c r="R7" s="144"/>
    </row>
    <row r="8" spans="2:18" ht="12" x14ac:dyDescent="0.2">
      <c r="B8" s="29"/>
      <c r="C8" s="216"/>
      <c r="D8" s="222"/>
      <c r="E8" s="222"/>
      <c r="F8" s="218"/>
      <c r="G8" s="218"/>
      <c r="H8" s="217"/>
      <c r="I8" s="215"/>
      <c r="J8" s="13">
        <f>DM!J8</f>
        <v>42689</v>
      </c>
      <c r="K8" s="13">
        <f>DM!K8</f>
        <v>42849</v>
      </c>
      <c r="L8" s="13">
        <f>DM!L8</f>
        <v>42884</v>
      </c>
      <c r="M8" s="13">
        <f>DM!M8</f>
        <v>42905</v>
      </c>
      <c r="N8" s="13">
        <f>DM!N8</f>
        <v>42988</v>
      </c>
      <c r="O8" s="13">
        <f>DM!O8</f>
        <v>43017</v>
      </c>
      <c r="P8" s="13">
        <f>DM!P8</f>
        <v>43045</v>
      </c>
      <c r="Q8" s="13">
        <f>DM!Q8</f>
        <v>43052</v>
      </c>
      <c r="R8" s="144"/>
    </row>
    <row r="9" spans="2:18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44"/>
    </row>
    <row r="10" spans="2:18" ht="12" x14ac:dyDescent="0.2">
      <c r="B10" s="27"/>
      <c r="C10" s="1">
        <v>1</v>
      </c>
      <c r="D10" s="2" t="s">
        <v>592</v>
      </c>
      <c r="E10" s="2" t="s">
        <v>825</v>
      </c>
      <c r="F10" s="148" t="str">
        <f>IFERROR(VLOOKUP(D10,BD!$B:$D,2,FALSE),"")</f>
        <v>CC</v>
      </c>
      <c r="G10" s="148" t="str">
        <f>IFERROR(VLOOKUP(E10,BD!$B:$D,2,FALSE),"")</f>
        <v>CC</v>
      </c>
      <c r="H10" s="149">
        <f>IF(COUNT(J10:R10)&gt;=5,SUM(LARGE(J10:R10,{1,2,3,4,5})),IF(COUNT(J10:R10)=4,SUM(LARGE(J10:R10,{1,2,3,4})),IF(COUNT(J10:R10)=3,SUM(LARGE(J10:R10,{1,2,3})),IF(COUNT(J10:R10)=2,SUM(LARGE(J10:R10,{1,2})),IF(COUNT(J10:R10)=1,SUM(LARGE(J10:R10,{1})),0)))))</f>
        <v>3760</v>
      </c>
      <c r="I10" s="150">
        <f t="shared" ref="I10:I39" si="0">COUNT(J10:R10)-COUNTIF(J10:R10,"=0")</f>
        <v>3</v>
      </c>
      <c r="J10" s="33"/>
      <c r="K10" s="33"/>
      <c r="L10" s="33"/>
      <c r="M10" s="33"/>
      <c r="N10" s="33">
        <v>1600</v>
      </c>
      <c r="O10" s="33">
        <v>800</v>
      </c>
      <c r="P10" s="33">
        <v>1360</v>
      </c>
      <c r="Q10" s="33"/>
      <c r="R10" s="144"/>
    </row>
    <row r="11" spans="2:18" ht="12" x14ac:dyDescent="0.2">
      <c r="B11" s="27"/>
      <c r="C11" s="1">
        <v>2</v>
      </c>
      <c r="D11" s="2" t="s">
        <v>326</v>
      </c>
      <c r="E11" s="2" t="s">
        <v>250</v>
      </c>
      <c r="F11" s="148" t="str">
        <f>IFERROR(VLOOKUP(D11,BD!$B:$D,2,FALSE),"")</f>
        <v>PALOTINA</v>
      </c>
      <c r="G11" s="148" t="str">
        <f>IFERROR(VLOOKUP(E11,BD!$B:$D,2,FALSE),"")</f>
        <v>PALOTINA</v>
      </c>
      <c r="H11" s="149">
        <f>IF(COUNT(J11:R11)&gt;=5,SUM(LARGE(J11:R11,{1,2,3,4,5})),IF(COUNT(J11:R11)=4,SUM(LARGE(J11:R11,{1,2,3,4})),IF(COUNT(J11:R11)=3,SUM(LARGE(J11:R11,{1,2,3})),IF(COUNT(J11:R11)=2,SUM(LARGE(J11:R11,{1,2})),IF(COUNT(J11:R11)=1,SUM(LARGE(J11:R11,{1})),0)))))</f>
        <v>2720</v>
      </c>
      <c r="I11" s="150">
        <f t="shared" si="0"/>
        <v>2</v>
      </c>
      <c r="J11" s="33">
        <v>1360</v>
      </c>
      <c r="K11" s="33">
        <v>1360</v>
      </c>
      <c r="L11" s="33"/>
      <c r="M11" s="33"/>
      <c r="N11" s="33"/>
      <c r="O11" s="33"/>
      <c r="P11" s="33"/>
      <c r="Q11" s="33"/>
      <c r="R11" s="144"/>
    </row>
    <row r="12" spans="2:18" ht="12" x14ac:dyDescent="0.2">
      <c r="B12" s="27"/>
      <c r="C12" s="176">
        <v>3</v>
      </c>
      <c r="D12" s="2" t="s">
        <v>782</v>
      </c>
      <c r="E12" s="125" t="s">
        <v>691</v>
      </c>
      <c r="F12" s="148" t="str">
        <f>IFERROR(VLOOKUP(D12,BD!$B:$D,2,FALSE),"")</f>
        <v>SMCC</v>
      </c>
      <c r="G12" s="148" t="str">
        <f>IFERROR(VLOOKUP(E12,BD!$B:$D,2,FALSE),"")</f>
        <v>SMCC</v>
      </c>
      <c r="H12" s="149">
        <f>IF(COUNT(J12:R12)&gt;=5,SUM(LARGE(J12:R12,{1,2,3,4,5})),IF(COUNT(J12:R12)=4,SUM(LARGE(J12:R12,{1,2,3,4})),IF(COUNT(J12:R12)=3,SUM(LARGE(J12:R12,{1,2,3})),IF(COUNT(J12:R12)=2,SUM(LARGE(J12:R12,{1,2})),IF(COUNT(J12:R12)=1,SUM(LARGE(J12:R12,{1})),0)))))</f>
        <v>2200</v>
      </c>
      <c r="I12" s="150">
        <f t="shared" si="0"/>
        <v>3</v>
      </c>
      <c r="J12" s="33"/>
      <c r="K12" s="33"/>
      <c r="L12" s="33"/>
      <c r="M12" s="33"/>
      <c r="N12" s="33">
        <v>880</v>
      </c>
      <c r="O12" s="33">
        <v>440</v>
      </c>
      <c r="P12" s="33">
        <v>880</v>
      </c>
      <c r="Q12" s="33"/>
      <c r="R12" s="144"/>
    </row>
    <row r="13" spans="2:18" ht="12" x14ac:dyDescent="0.2">
      <c r="B13" s="27"/>
      <c r="C13" s="176">
        <v>4</v>
      </c>
      <c r="D13" s="2" t="s">
        <v>690</v>
      </c>
      <c r="E13" s="2" t="s">
        <v>781</v>
      </c>
      <c r="F13" s="148" t="str">
        <f>IFERROR(VLOOKUP(D13,BD!$B:$D,2,FALSE),"")</f>
        <v>SMCC</v>
      </c>
      <c r="G13" s="148" t="str">
        <f>IFERROR(VLOOKUP(E13,BD!$B:$D,2,FALSE),"")</f>
        <v>SMCC</v>
      </c>
      <c r="H13" s="149">
        <f>IF(COUNT(J13:R13)&gt;=5,SUM(LARGE(J13:R13,{1,2,3,4,5})),IF(COUNT(J13:R13)=4,SUM(LARGE(J13:R13,{1,2,3,4})),IF(COUNT(J13:R13)=3,SUM(LARGE(J13:R13,{1,2,3})),IF(COUNT(J13:R13)=2,SUM(LARGE(J13:R13,{1,2})),IF(COUNT(J13:R13)=1,SUM(LARGE(J13:R13,{1})),0)))))</f>
        <v>1760</v>
      </c>
      <c r="I13" s="150">
        <f t="shared" si="0"/>
        <v>2</v>
      </c>
      <c r="J13" s="33"/>
      <c r="K13" s="33"/>
      <c r="L13" s="33"/>
      <c r="M13" s="33"/>
      <c r="N13" s="33">
        <v>880</v>
      </c>
      <c r="O13" s="33"/>
      <c r="P13" s="33">
        <v>880</v>
      </c>
      <c r="Q13" s="33"/>
      <c r="R13" s="144"/>
    </row>
    <row r="14" spans="2:18" ht="12" x14ac:dyDescent="0.2">
      <c r="B14" s="27"/>
      <c r="C14" s="176">
        <v>5</v>
      </c>
      <c r="D14" s="2" t="s">
        <v>359</v>
      </c>
      <c r="E14" s="124" t="s">
        <v>785</v>
      </c>
      <c r="F14" s="148" t="str">
        <f>IFERROR(VLOOKUP(D14,BD!$B:$D,2,FALSE),"")</f>
        <v>AVULSO</v>
      </c>
      <c r="G14" s="148" t="str">
        <f>IFERROR(VLOOKUP(E14,BD!$B:$D,2,FALSE),"")</f>
        <v>SMCC</v>
      </c>
      <c r="H14" s="149">
        <f>IF(COUNT(J14:R14)&gt;=5,SUM(LARGE(J14:R14,{1,2,3,4,5})),IF(COUNT(J14:R14)=4,SUM(LARGE(J14:R14,{1,2,3,4})),IF(COUNT(J14:R14)=3,SUM(LARGE(J14:R14,{1,2,3})),IF(COUNT(J14:R14)=2,SUM(LARGE(J14:R14,{1,2})),IF(COUNT(J14:R14)=1,SUM(LARGE(J14:R14,{1})),0)))))</f>
        <v>1600</v>
      </c>
      <c r="I14" s="150">
        <f t="shared" si="0"/>
        <v>1</v>
      </c>
      <c r="J14" s="33">
        <v>1600</v>
      </c>
      <c r="K14" s="33"/>
      <c r="L14" s="33"/>
      <c r="M14" s="33"/>
      <c r="N14" s="33"/>
      <c r="O14" s="33"/>
      <c r="P14" s="33"/>
      <c r="Q14" s="33"/>
      <c r="R14" s="144"/>
    </row>
    <row r="15" spans="2:18" ht="12" x14ac:dyDescent="0.2">
      <c r="B15" s="27"/>
      <c r="C15" s="176"/>
      <c r="D15" s="2" t="s">
        <v>111</v>
      </c>
      <c r="E15" s="2" t="s">
        <v>785</v>
      </c>
      <c r="F15" s="148" t="str">
        <f>IFERROR(VLOOKUP(D15,BD!$B:$D,2,FALSE),"")</f>
        <v>BME</v>
      </c>
      <c r="G15" s="148" t="str">
        <f>IFERROR(VLOOKUP(E15,BD!$B:$D,2,FALSE),"")</f>
        <v>SMCC</v>
      </c>
      <c r="H15" s="149">
        <f>IF(COUNT(J15:R15)&gt;=5,SUM(LARGE(J15:R15,{1,2,3,4,5})),IF(COUNT(J15:R15)=4,SUM(LARGE(J15:R15,{1,2,3,4})),IF(COUNT(J15:R15)=3,SUM(LARGE(J15:R15,{1,2,3})),IF(COUNT(J15:R15)=2,SUM(LARGE(J15:R15,{1,2})),IF(COUNT(J15:R15)=1,SUM(LARGE(J15:R15,{1})),0)))))</f>
        <v>1600</v>
      </c>
      <c r="I15" s="150">
        <f t="shared" si="0"/>
        <v>1</v>
      </c>
      <c r="J15" s="33"/>
      <c r="K15" s="33"/>
      <c r="L15" s="33"/>
      <c r="M15" s="33"/>
      <c r="N15" s="33"/>
      <c r="O15" s="33"/>
      <c r="P15" s="33">
        <v>1600</v>
      </c>
      <c r="Q15" s="33"/>
      <c r="R15" s="144"/>
    </row>
    <row r="16" spans="2:18" ht="12" x14ac:dyDescent="0.2">
      <c r="B16" s="27"/>
      <c r="C16" s="176"/>
      <c r="D16" s="2" t="s">
        <v>160</v>
      </c>
      <c r="E16" s="2" t="s">
        <v>157</v>
      </c>
      <c r="F16" s="148" t="str">
        <f>IFERROR(VLOOKUP(D16,BD!$B:$D,2,FALSE),"")</f>
        <v>ACENB</v>
      </c>
      <c r="G16" s="148" t="str">
        <f>IFERROR(VLOOKUP(E16,BD!$B:$D,2,FALSE),"")</f>
        <v>ACENB</v>
      </c>
      <c r="H16" s="149">
        <f>IF(COUNT(J16:R16)&gt;=5,SUM(LARGE(J16:R16,{1,2,3,4,5})),IF(COUNT(J16:R16)=4,SUM(LARGE(J16:R16,{1,2,3,4})),IF(COUNT(J16:R16)=3,SUM(LARGE(J16:R16,{1,2,3})),IF(COUNT(J16:R16)=2,SUM(LARGE(J16:R16,{1,2})),IF(COUNT(J16:R16)=1,SUM(LARGE(J16:R16,{1})),0)))))</f>
        <v>1600</v>
      </c>
      <c r="I16" s="150">
        <f t="shared" si="0"/>
        <v>1</v>
      </c>
      <c r="J16" s="33"/>
      <c r="K16" s="33">
        <v>1600</v>
      </c>
      <c r="L16" s="33"/>
      <c r="M16" s="33"/>
      <c r="N16" s="33"/>
      <c r="O16" s="33"/>
      <c r="P16" s="33"/>
      <c r="Q16" s="33"/>
      <c r="R16" s="144"/>
    </row>
    <row r="17" spans="2:18" ht="12" x14ac:dyDescent="0.2">
      <c r="B17" s="27"/>
      <c r="C17" s="176">
        <v>8</v>
      </c>
      <c r="D17" s="2" t="s">
        <v>596</v>
      </c>
      <c r="E17" s="125" t="s">
        <v>638</v>
      </c>
      <c r="F17" s="148" t="str">
        <f>IFERROR(VLOOKUP(D17,BD!$B:$D,2,FALSE),"")</f>
        <v>CC</v>
      </c>
      <c r="G17" s="148" t="str">
        <f>IFERROR(VLOOKUP(E17,BD!$B:$D,2,FALSE),"")</f>
        <v>CC</v>
      </c>
      <c r="H17" s="149">
        <f>IF(COUNT(J17:R17)&gt;=5,SUM(LARGE(J17:R17,{1,2,3,4,5})),IF(COUNT(J17:R17)=4,SUM(LARGE(J17:R17,{1,2,3,4})),IF(COUNT(J17:R17)=3,SUM(LARGE(J17:R17,{1,2,3})),IF(COUNT(J17:R17)=2,SUM(LARGE(J17:R17,{1,2})),IF(COUNT(J17:R17)=1,SUM(LARGE(J17:R17,{1})),0)))))</f>
        <v>1360</v>
      </c>
      <c r="I17" s="150">
        <f t="shared" si="0"/>
        <v>1</v>
      </c>
      <c r="J17" s="33"/>
      <c r="K17" s="33"/>
      <c r="L17" s="33"/>
      <c r="M17" s="33"/>
      <c r="N17" s="33">
        <v>1360</v>
      </c>
      <c r="O17" s="33"/>
      <c r="P17" s="33"/>
      <c r="Q17" s="33"/>
      <c r="R17" s="144"/>
    </row>
    <row r="18" spans="2:18" ht="12" x14ac:dyDescent="0.2">
      <c r="B18" s="27"/>
      <c r="C18" s="176">
        <v>9</v>
      </c>
      <c r="D18" s="2" t="s">
        <v>687</v>
      </c>
      <c r="E18" s="125" t="s">
        <v>688</v>
      </c>
      <c r="F18" s="148" t="str">
        <f>IFERROR(VLOOKUP(D18,BD!$B:$D,2,FALSE),"")</f>
        <v>SMCC</v>
      </c>
      <c r="G18" s="148" t="str">
        <f>IFERROR(VLOOKUP(E18,BD!$B:$D,2,FALSE),"")</f>
        <v>SMCC</v>
      </c>
      <c r="H18" s="149">
        <f>IF(COUNT(J18:R18)&gt;=5,SUM(LARGE(J18:R18,{1,2,3,4,5})),IF(COUNT(J18:R18)=4,SUM(LARGE(J18:R18,{1,2,3,4})),IF(COUNT(J18:R18)=3,SUM(LARGE(J18:R18,{1,2,3})),IF(COUNT(J18:R18)=2,SUM(LARGE(J18:R18,{1,2})),IF(COUNT(J18:R18)=1,SUM(LARGE(J18:R18,{1})),0)))))</f>
        <v>1320</v>
      </c>
      <c r="I18" s="150">
        <f t="shared" si="0"/>
        <v>2</v>
      </c>
      <c r="J18" s="33"/>
      <c r="K18" s="33"/>
      <c r="L18" s="33"/>
      <c r="M18" s="33"/>
      <c r="N18" s="33">
        <v>880</v>
      </c>
      <c r="O18" s="33">
        <v>440</v>
      </c>
      <c r="P18" s="33"/>
      <c r="Q18" s="33"/>
      <c r="R18" s="144"/>
    </row>
    <row r="19" spans="2:18" ht="12" x14ac:dyDescent="0.2">
      <c r="B19" s="27"/>
      <c r="C19" s="176">
        <v>10</v>
      </c>
      <c r="D19" s="2" t="s">
        <v>689</v>
      </c>
      <c r="E19" s="125" t="s">
        <v>466</v>
      </c>
      <c r="F19" s="148" t="str">
        <f>IFERROR(VLOOKUP(D19,BD!$B:$D,2,FALSE),"")</f>
        <v>SMCC</v>
      </c>
      <c r="G19" s="148" t="str">
        <f>IFERROR(VLOOKUP(E19,BD!$B:$D,2,FALSE),"")</f>
        <v>BME</v>
      </c>
      <c r="H19" s="149">
        <f>IF(COUNT(J19:R19)&gt;=5,SUM(LARGE(J19:R19,{1,2,3,4,5})),IF(COUNT(J19:R19)=4,SUM(LARGE(J19:R19,{1,2,3,4})),IF(COUNT(J19:R19)=3,SUM(LARGE(J19:R19,{1,2,3})),IF(COUNT(J19:R19)=2,SUM(LARGE(J19:R19,{1,2})),IF(COUNT(J19:R19)=1,SUM(LARGE(J19:R19,{1})),0)))))</f>
        <v>1120</v>
      </c>
      <c r="I19" s="150">
        <f t="shared" si="0"/>
        <v>1</v>
      </c>
      <c r="J19" s="33"/>
      <c r="K19" s="33"/>
      <c r="L19" s="33"/>
      <c r="M19" s="33"/>
      <c r="N19" s="33">
        <v>1120</v>
      </c>
      <c r="O19" s="33"/>
      <c r="P19" s="33"/>
      <c r="Q19" s="33"/>
      <c r="R19" s="144"/>
    </row>
    <row r="20" spans="2:18" ht="12" x14ac:dyDescent="0.2">
      <c r="B20" s="27"/>
      <c r="C20" s="176">
        <v>11</v>
      </c>
      <c r="D20" s="2" t="s">
        <v>779</v>
      </c>
      <c r="E20" s="2" t="s">
        <v>784</v>
      </c>
      <c r="F20" s="148" t="str">
        <f>IFERROR(VLOOKUP(D20,BD!$B:$D,2,FALSE),"")</f>
        <v>SMCC</v>
      </c>
      <c r="G20" s="148" t="str">
        <f>IFERROR(VLOOKUP(E20,BD!$B:$D,2,FALSE),"")</f>
        <v>SMCC</v>
      </c>
      <c r="H20" s="149">
        <f>IF(COUNT(J20:R20)&gt;=5,SUM(LARGE(J20:R20,{1,2,3,4,5})),IF(COUNT(J20:R20)=4,SUM(LARGE(J20:R20,{1,2,3,4})),IF(COUNT(J20:R20)=3,SUM(LARGE(J20:R20,{1,2,3})),IF(COUNT(J20:R20)=2,SUM(LARGE(J20:R20,{1,2})),IF(COUNT(J20:R20)=1,SUM(LARGE(J20:R20,{1})),0)))))</f>
        <v>880</v>
      </c>
      <c r="I20" s="150">
        <f t="shared" si="0"/>
        <v>1</v>
      </c>
      <c r="J20" s="33"/>
      <c r="K20" s="33"/>
      <c r="L20" s="33"/>
      <c r="M20" s="33"/>
      <c r="N20" s="33"/>
      <c r="O20" s="33"/>
      <c r="P20" s="33">
        <v>880</v>
      </c>
      <c r="Q20" s="33"/>
      <c r="R20" s="144"/>
    </row>
    <row r="21" spans="2:18" ht="12" x14ac:dyDescent="0.2">
      <c r="B21" s="27"/>
      <c r="C21" s="176">
        <v>12</v>
      </c>
      <c r="D21" s="2" t="s">
        <v>746</v>
      </c>
      <c r="E21" s="125" t="s">
        <v>466</v>
      </c>
      <c r="F21" s="148" t="str">
        <f>IFERROR(VLOOKUP(D21,BD!$B:$D,2,FALSE),"")</f>
        <v>BME</v>
      </c>
      <c r="G21" s="148" t="str">
        <f>IFERROR(VLOOKUP(E21,BD!$B:$D,2,FALSE),"")</f>
        <v>BME</v>
      </c>
      <c r="H21" s="149">
        <f>IF(COUNT(J21:R21)&gt;=5,SUM(LARGE(J21:R21,{1,2,3,4,5})),IF(COUNT(J21:R21)=4,SUM(LARGE(J21:R21,{1,2,3,4})),IF(COUNT(J21:R21)=3,SUM(LARGE(J21:R21,{1,2,3})),IF(COUNT(J21:R21)=2,SUM(LARGE(J21:R21,{1,2})),IF(COUNT(J21:R21)=1,SUM(LARGE(J21:R21,{1})),0)))))</f>
        <v>680</v>
      </c>
      <c r="I21" s="150">
        <f t="shared" si="0"/>
        <v>1</v>
      </c>
      <c r="J21" s="33"/>
      <c r="K21" s="33"/>
      <c r="L21" s="33"/>
      <c r="M21" s="33"/>
      <c r="N21" s="33"/>
      <c r="O21" s="33">
        <v>680</v>
      </c>
      <c r="P21" s="33"/>
      <c r="Q21" s="33"/>
      <c r="R21" s="144"/>
    </row>
    <row r="22" spans="2:18" ht="12" x14ac:dyDescent="0.2">
      <c r="B22" s="27"/>
      <c r="C22" s="176">
        <v>13</v>
      </c>
      <c r="D22" s="2" t="s">
        <v>264</v>
      </c>
      <c r="E22" s="125" t="s">
        <v>716</v>
      </c>
      <c r="F22" s="148" t="str">
        <f>IFERROR(VLOOKUP(D22,BD!$B:$D,2,FALSE),"")</f>
        <v>BME</v>
      </c>
      <c r="G22" s="148" t="str">
        <f>IFERROR(VLOOKUP(E22,BD!$B:$D,2,FALSE),"")</f>
        <v>BME</v>
      </c>
      <c r="H22" s="149">
        <f>IF(COUNT(J22:R22)&gt;=5,SUM(LARGE(J22:R22,{1,2,3,4,5})),IF(COUNT(J22:R22)=4,SUM(LARGE(J22:R22,{1,2,3,4})),IF(COUNT(J22:R22)=3,SUM(LARGE(J22:R22,{1,2,3})),IF(COUNT(J22:R22)=2,SUM(LARGE(J22:R22,{1,2})),IF(COUNT(J22:R22)=1,SUM(LARGE(J22:R22,{1})),0)))))</f>
        <v>440</v>
      </c>
      <c r="I22" s="150">
        <f t="shared" si="0"/>
        <v>1</v>
      </c>
      <c r="J22" s="33"/>
      <c r="K22" s="33"/>
      <c r="L22" s="33"/>
      <c r="M22" s="33"/>
      <c r="N22" s="33"/>
      <c r="O22" s="33">
        <v>440</v>
      </c>
      <c r="P22" s="33"/>
      <c r="Q22" s="33"/>
      <c r="R22" s="144"/>
    </row>
    <row r="23" spans="2:18" ht="12" x14ac:dyDescent="0.2">
      <c r="B23" s="27"/>
      <c r="C23" s="176"/>
      <c r="D23" s="2"/>
      <c r="E23" s="125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IF(COUNT(J23:R23)&gt;=5,SUM(LARGE(J23:R23,{1,2,3,4,5})),IF(COUNT(J23:R23)=4,SUM(LARGE(J23:R23,{1,2,3,4})),IF(COUNT(J23:R23)=3,SUM(LARGE(J23:R23,{1,2,3})),IF(COUNT(J23:R23)=2,SUM(LARGE(J23:R23,{1,2})),IF(COUNT(J23:R23)=1,SUM(LARGE(J23:R23,{1})),0)))))</f>
        <v>0</v>
      </c>
      <c r="I23" s="150">
        <f t="shared" si="0"/>
        <v>0</v>
      </c>
      <c r="J23" s="33"/>
      <c r="K23" s="33"/>
      <c r="L23" s="33"/>
      <c r="M23" s="33"/>
      <c r="N23" s="33"/>
      <c r="O23" s="33"/>
      <c r="P23" s="33"/>
      <c r="Q23" s="33"/>
      <c r="R23" s="144"/>
    </row>
    <row r="24" spans="2:18" ht="12" x14ac:dyDescent="0.2">
      <c r="B24" s="27"/>
      <c r="C24" s="176"/>
      <c r="D24" s="2"/>
      <c r="E24" s="2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IF(COUNT(J24:R24)&gt;=5,SUM(LARGE(J24:R24,{1,2,3,4,5})),IF(COUNT(J24:R24)=4,SUM(LARGE(J24:R24,{1,2,3,4})),IF(COUNT(J24:R24)=3,SUM(LARGE(J24:R24,{1,2,3})),IF(COUNT(J24:R24)=2,SUM(LARGE(J24:R24,{1,2})),IF(COUNT(J24:R24)=1,SUM(LARGE(J24:R24,{1})),0)))))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33"/>
      <c r="R24" s="144"/>
    </row>
    <row r="25" spans="2:18" ht="12" x14ac:dyDescent="0.2">
      <c r="B25" s="27"/>
      <c r="C25" s="141"/>
      <c r="D25" s="2"/>
      <c r="E25" s="2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IF(COUNT(J25:R25)&gt;=5,SUM(LARGE(J25:R25,{1,2,3,4,5})),IF(COUNT(J25:R25)=4,SUM(LARGE(J25:R25,{1,2,3,4})),IF(COUNT(J25:R25)=3,SUM(LARGE(J25:R25,{1,2,3})),IF(COUNT(J25:R25)=2,SUM(LARGE(J25:R25,{1,2})),IF(COUNT(J25:R25)=1,SUM(LARGE(J25:R25,{1})),0)))))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33"/>
      <c r="R25" s="144"/>
    </row>
    <row r="26" spans="2:18" ht="12" x14ac:dyDescent="0.2">
      <c r="B26" s="27"/>
      <c r="C26" s="141"/>
      <c r="D26" s="2"/>
      <c r="E26" s="2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IF(COUNT(J26:R26)&gt;=5,SUM(LARGE(J26:R26,{1,2,3,4,5})),IF(COUNT(J26:R26)=4,SUM(LARGE(J26:R26,{1,2,3,4})),IF(COUNT(J26:R26)=3,SUM(LARGE(J26:R26,{1,2,3})),IF(COUNT(J26:R26)=2,SUM(LARGE(J26:R26,{1,2})),IF(COUNT(J26:R26)=1,SUM(LARGE(J26:R26,{1})),0)))))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33"/>
      <c r="R26" s="144"/>
    </row>
    <row r="27" spans="2:18" ht="12" x14ac:dyDescent="0.2">
      <c r="B27" s="27"/>
      <c r="C27" s="141"/>
      <c r="D27" s="2"/>
      <c r="E27" s="125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IF(COUNT(J27:R27)&gt;=5,SUM(LARGE(J27:R27,{1,2,3,4,5})),IF(COUNT(J27:R27)=4,SUM(LARGE(J27:R27,{1,2,3,4})),IF(COUNT(J27:R27)=3,SUM(LARGE(J27:R27,{1,2,3})),IF(COUNT(J27:R27)=2,SUM(LARGE(J27:R27,{1,2})),IF(COUNT(J27:R27)=1,SUM(LARGE(J27:R27,{1})),0)))))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33"/>
      <c r="R27" s="144"/>
    </row>
    <row r="28" spans="2:18" ht="12" x14ac:dyDescent="0.2">
      <c r="B28" s="27"/>
      <c r="C28" s="141"/>
      <c r="D28" s="2"/>
      <c r="E28" s="125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IF(COUNT(J28:R28)&gt;=5,SUM(LARGE(J28:R28,{1,2,3,4,5})),IF(COUNT(J28:R28)=4,SUM(LARGE(J28:R28,{1,2,3,4})),IF(COUNT(J28:R28)=3,SUM(LARGE(J28:R28,{1,2,3})),IF(COUNT(J28:R28)=2,SUM(LARGE(J28:R28,{1,2})),IF(COUNT(J28:R28)=1,SUM(LARGE(J28:R28,{1})),0)))))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33"/>
      <c r="R28" s="144"/>
    </row>
    <row r="29" spans="2:18" ht="12" x14ac:dyDescent="0.2">
      <c r="B29" s="27"/>
      <c r="C29" s="141"/>
      <c r="D29" s="2"/>
      <c r="E29" s="125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IF(COUNT(J29:R29)&gt;=5,SUM(LARGE(J29:R29,{1,2,3,4,5})),IF(COUNT(J29:R29)=4,SUM(LARGE(J29:R29,{1,2,3,4})),IF(COUNT(J29:R29)=3,SUM(LARGE(J29:R29,{1,2,3})),IF(COUNT(J29:R29)=2,SUM(LARGE(J29:R29,{1,2})),IF(COUNT(J29:R29)=1,SUM(LARGE(J29:R29,{1})),0)))))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33"/>
      <c r="R29" s="144"/>
    </row>
    <row r="30" spans="2:18" ht="12" x14ac:dyDescent="0.2">
      <c r="B30" s="27"/>
      <c r="C30" s="141"/>
      <c r="D30" s="2"/>
      <c r="E30" s="125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IF(COUNT(J30:R30)&gt;=5,SUM(LARGE(J30:R30,{1,2,3,4,5})),IF(COUNT(J30:R30)=4,SUM(LARGE(J30:R30,{1,2,3,4})),IF(COUNT(J30:R30)=3,SUM(LARGE(J30:R30,{1,2,3})),IF(COUNT(J30:R30)=2,SUM(LARGE(J30:R30,{1,2})),IF(COUNT(J30:R30)=1,SUM(LARGE(J30:R30,{1})),0)))))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33"/>
      <c r="R30" s="144"/>
    </row>
    <row r="31" spans="2:18" ht="12" x14ac:dyDescent="0.2">
      <c r="B31" s="27"/>
      <c r="C31" s="141"/>
      <c r="D31" s="2"/>
      <c r="E31" s="125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IF(COUNT(J31:R31)&gt;=5,SUM(LARGE(J31:R31,{1,2,3,4,5})),IF(COUNT(J31:R31)=4,SUM(LARGE(J31:R31,{1,2,3,4})),IF(COUNT(J31:R31)=3,SUM(LARGE(J31:R31,{1,2,3})),IF(COUNT(J31:R31)=2,SUM(LARGE(J31:R31,{1,2})),IF(COUNT(J31:R31)=1,SUM(LARGE(J31:R31,{1})),0)))))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33"/>
      <c r="R31" s="144"/>
    </row>
    <row r="32" spans="2:18" ht="12" x14ac:dyDescent="0.2">
      <c r="B32" s="27"/>
      <c r="C32" s="141"/>
      <c r="D32" s="2"/>
      <c r="E32" s="125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IF(COUNT(J32:R32)&gt;=5,SUM(LARGE(J32:R32,{1,2,3,4,5})),IF(COUNT(J32:R32)=4,SUM(LARGE(J32:R32,{1,2,3,4})),IF(COUNT(J32:R32)=3,SUM(LARGE(J32:R32,{1,2,3})),IF(COUNT(J32:R32)=2,SUM(LARGE(J32:R32,{1,2})),IF(COUNT(J32:R32)=1,SUM(LARGE(J32:R32,{1})),0)))))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144"/>
    </row>
    <row r="33" spans="2:18" ht="12" x14ac:dyDescent="0.2">
      <c r="B33" s="27"/>
      <c r="C33" s="141"/>
      <c r="D33" s="2"/>
      <c r="E33" s="125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IF(COUNT(J33:R33)&gt;=5,SUM(LARGE(J33:R33,{1,2,3,4,5})),IF(COUNT(J33:R33)=4,SUM(LARGE(J33:R33,{1,2,3,4})),IF(COUNT(J33:R33)=3,SUM(LARGE(J33:R33,{1,2,3})),IF(COUNT(J33:R33)=2,SUM(LARGE(J33:R33,{1,2})),IF(COUNT(J33:R33)=1,SUM(LARGE(J33:R33,{1})),0)))))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144"/>
    </row>
    <row r="34" spans="2:18" ht="12" x14ac:dyDescent="0.2">
      <c r="B34" s="27"/>
      <c r="C34" s="141"/>
      <c r="D34" s="2"/>
      <c r="E34" s="125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IF(COUNT(J34:R34)&gt;=5,SUM(LARGE(J34:R34,{1,2,3,4,5})),IF(COUNT(J34:R34)=4,SUM(LARGE(J34:R34,{1,2,3,4})),IF(COUNT(J34:R34)=3,SUM(LARGE(J34:R34,{1,2,3})),IF(COUNT(J34:R34)=2,SUM(LARGE(J34:R34,{1,2})),IF(COUNT(J34:R34)=1,SUM(LARGE(J34:R34,{1})),0)))))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144"/>
    </row>
    <row r="35" spans="2:18" ht="12" x14ac:dyDescent="0.2">
      <c r="B35" s="27"/>
      <c r="C35" s="141"/>
      <c r="D35" s="2"/>
      <c r="E35" s="125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IF(COUNT(J35:R35)&gt;=5,SUM(LARGE(J35:R35,{1,2,3,4,5})),IF(COUNT(J35:R35)=4,SUM(LARGE(J35:R35,{1,2,3,4})),IF(COUNT(J35:R35)=3,SUM(LARGE(J35:R35,{1,2,3})),IF(COUNT(J35:R35)=2,SUM(LARGE(J35:R35,{1,2})),IF(COUNT(J35:R35)=1,SUM(LARGE(J35:R35,{1})),0)))))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144"/>
    </row>
    <row r="36" spans="2:18" ht="12" x14ac:dyDescent="0.2">
      <c r="B36" s="27"/>
      <c r="C36" s="141"/>
      <c r="D36" s="2"/>
      <c r="E36" s="125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IF(COUNT(J36:R36)&gt;=5,SUM(LARGE(J36:R36,{1,2,3,4,5})),IF(COUNT(J36:R36)=4,SUM(LARGE(J36:R36,{1,2,3,4})),IF(COUNT(J36:R36)=3,SUM(LARGE(J36:R36,{1,2,3})),IF(COUNT(J36:R36)=2,SUM(LARGE(J36:R36,{1,2})),IF(COUNT(J36:R36)=1,SUM(LARGE(J36:R36,{1})),0)))))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144"/>
    </row>
    <row r="37" spans="2:18" ht="12" x14ac:dyDescent="0.2">
      <c r="B37" s="27"/>
      <c r="C37" s="141"/>
      <c r="D37" s="2"/>
      <c r="E37" s="125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IF(COUNT(J37:R37)&gt;=5,SUM(LARGE(J37:R37,{1,2,3,4,5})),IF(COUNT(J37:R37)=4,SUM(LARGE(J37:R37,{1,2,3,4})),IF(COUNT(J37:R37)=3,SUM(LARGE(J37:R37,{1,2,3})),IF(COUNT(J37:R37)=2,SUM(LARGE(J37:R37,{1,2})),IF(COUNT(J37:R37)=1,SUM(LARGE(J37:R37,{1})),0)))))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144"/>
    </row>
    <row r="38" spans="2:18" ht="12" x14ac:dyDescent="0.2">
      <c r="B38" s="27"/>
      <c r="C38" s="141"/>
      <c r="D38" s="2"/>
      <c r="E38" s="125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IF(COUNT(J38:R38)&gt;=5,SUM(LARGE(J38:R38,{1,2,3,4,5})),IF(COUNT(J38:R38)=4,SUM(LARGE(J38:R38,{1,2,3,4})),IF(COUNT(J38:R38)=3,SUM(LARGE(J38:R38,{1,2,3})),IF(COUNT(J38:R38)=2,SUM(LARGE(J38:R38,{1,2})),IF(COUNT(J38:R38)=1,SUM(LARGE(J38:R38,{1})),0)))))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144"/>
    </row>
    <row r="39" spans="2:18" ht="12" x14ac:dyDescent="0.2">
      <c r="B39" s="27"/>
      <c r="C39" s="141"/>
      <c r="D39" s="2"/>
      <c r="E39" s="125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IF(COUNT(J39:R39)&gt;=5,SUM(LARGE(J39:R39,{1,2,3,4,5})),IF(COUNT(J39:R39)=4,SUM(LARGE(J39:R39,{1,2,3,4})),IF(COUNT(J39:R39)=3,SUM(LARGE(J39:R39,{1,2,3})),IF(COUNT(J39:R39)=2,SUM(LARGE(J39:R39,{1,2})),IF(COUNT(J39:R39)=1,SUM(LARGE(J39:R39,{1})),0)))))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33"/>
      <c r="R39" s="144"/>
    </row>
    <row r="40" spans="2:18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7"/>
      <c r="R40" s="144"/>
    </row>
    <row r="41" spans="2:18" s="21" customFormat="1" x14ac:dyDescent="0.2">
      <c r="B41" s="111"/>
      <c r="C41" s="19"/>
      <c r="D41" s="20"/>
      <c r="E41" s="20" t="str">
        <f>SM!$D$41</f>
        <v>CONTAGEM DE SEMANAS</v>
      </c>
      <c r="F41" s="95"/>
      <c r="G41" s="95"/>
      <c r="H41" s="18"/>
      <c r="I41" s="18"/>
      <c r="J41" s="102">
        <f>SM!H$41</f>
        <v>52</v>
      </c>
      <c r="K41" s="102">
        <f>SM!I$41</f>
        <v>30</v>
      </c>
      <c r="L41" s="102">
        <f>SM!J$41</f>
        <v>25</v>
      </c>
      <c r="M41" s="102">
        <f>SM!K$41</f>
        <v>22</v>
      </c>
      <c r="N41" s="102">
        <f>SM!L$41</f>
        <v>10</v>
      </c>
      <c r="O41" s="102">
        <f>SM!M$41</f>
        <v>6</v>
      </c>
      <c r="P41" s="102">
        <f>SM!N$41</f>
        <v>2</v>
      </c>
      <c r="Q41" s="102">
        <f>SM!O$41</f>
        <v>1</v>
      </c>
      <c r="R41" s="145"/>
    </row>
  </sheetData>
  <sheetProtection selectLockedCells="1" selectUnlockedCells="1"/>
  <sortState ref="D10:P24">
    <sortCondition descending="1" ref="H10:H24"/>
    <sortCondition descending="1" ref="I10:I24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1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5" width="8.28515625" style="4" customWidth="1"/>
    <col min="16" max="16" width="1.85546875" style="4" customWidth="1"/>
    <col min="17" max="16384" width="9.28515625" style="4"/>
  </cols>
  <sheetData>
    <row r="2" spans="2:16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</row>
    <row r="3" spans="2:16" ht="12" x14ac:dyDescent="0.2">
      <c r="B3" s="7" t="s">
        <v>132</v>
      </c>
      <c r="D3" s="8">
        <f>SM!D3</f>
        <v>43052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</row>
    <row r="4" spans="2:16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</row>
    <row r="5" spans="2:16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43"/>
    </row>
    <row r="6" spans="2:16" ht="12" customHeight="1" x14ac:dyDescent="0.2">
      <c r="B6" s="26"/>
      <c r="C6" s="216" t="s">
        <v>1</v>
      </c>
      <c r="D6" s="216" t="str">
        <f>SM!D6</f>
        <v>ATLETA</v>
      </c>
      <c r="E6" s="221" t="str">
        <f>SM!E6</f>
        <v>ENTIDADE</v>
      </c>
      <c r="F6" s="217" t="str">
        <f>SM!F6</f>
        <v>TOTAL RK52</v>
      </c>
      <c r="G6" s="215" t="str">
        <f>SM!G6</f>
        <v>Torneios</v>
      </c>
      <c r="H6" s="11" t="str">
        <f>SM!H6</f>
        <v>4o</v>
      </c>
      <c r="I6" s="11" t="str">
        <f>SM!I6</f>
        <v>1o</v>
      </c>
      <c r="J6" s="11" t="str">
        <f>SM!J6</f>
        <v>1o</v>
      </c>
      <c r="K6" s="11" t="str">
        <f>SM!K6</f>
        <v>2o</v>
      </c>
      <c r="L6" s="11" t="str">
        <f>SM!L6</f>
        <v>3o</v>
      </c>
      <c r="M6" s="11" t="str">
        <f>SM!M6</f>
        <v>2o</v>
      </c>
      <c r="N6" s="11" t="str">
        <f>SM!N6</f>
        <v>4o</v>
      </c>
      <c r="O6" s="11" t="str">
        <f>SM!O6</f>
        <v>1o</v>
      </c>
      <c r="P6" s="144"/>
    </row>
    <row r="7" spans="2:16" ht="12" x14ac:dyDescent="0.2">
      <c r="B7" s="26"/>
      <c r="C7" s="216"/>
      <c r="D7" s="216"/>
      <c r="E7" s="221"/>
      <c r="F7" s="217"/>
      <c r="G7" s="215"/>
      <c r="H7" s="12" t="str">
        <f>SM!H7</f>
        <v>EST</v>
      </c>
      <c r="I7" s="12" t="str">
        <f>SM!I7</f>
        <v>EST</v>
      </c>
      <c r="J7" s="12" t="str">
        <f>SM!J7</f>
        <v>M-CWB</v>
      </c>
      <c r="K7" s="12" t="str">
        <f>SM!K7</f>
        <v>EST</v>
      </c>
      <c r="L7" s="12" t="str">
        <f>SM!L7</f>
        <v>EST</v>
      </c>
      <c r="M7" s="12" t="str">
        <f>SM!M7</f>
        <v>M-CWB</v>
      </c>
      <c r="N7" s="12" t="str">
        <f>SM!N7</f>
        <v>EST</v>
      </c>
      <c r="O7" s="12" t="str">
        <f>SM!O7</f>
        <v>M-OES</v>
      </c>
      <c r="P7" s="144"/>
    </row>
    <row r="8" spans="2:16" ht="12" x14ac:dyDescent="0.2">
      <c r="B8" s="29"/>
      <c r="C8" s="216"/>
      <c r="D8" s="216"/>
      <c r="E8" s="221"/>
      <c r="F8" s="217"/>
      <c r="G8" s="215"/>
      <c r="H8" s="13">
        <f>SM!H8</f>
        <v>42689</v>
      </c>
      <c r="I8" s="13">
        <f>SM!I8</f>
        <v>42849</v>
      </c>
      <c r="J8" s="13">
        <f>SM!J8</f>
        <v>42884</v>
      </c>
      <c r="K8" s="13">
        <f>SM!K8</f>
        <v>42905</v>
      </c>
      <c r="L8" s="13">
        <f>SM!L8</f>
        <v>42988</v>
      </c>
      <c r="M8" s="13">
        <f>SM!M8</f>
        <v>43017</v>
      </c>
      <c r="N8" s="13">
        <f>SM!N8</f>
        <v>43045</v>
      </c>
      <c r="O8" s="13">
        <f>SM!O8</f>
        <v>43052</v>
      </c>
      <c r="P8" s="144"/>
    </row>
    <row r="9" spans="2:16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144"/>
    </row>
    <row r="10" spans="2:16" ht="12" x14ac:dyDescent="0.2">
      <c r="B10" s="27"/>
      <c r="C10" s="1">
        <v>1</v>
      </c>
      <c r="D10" s="2" t="s">
        <v>331</v>
      </c>
      <c r="E10" s="148" t="str">
        <f>IFERROR(VLOOKUP(D10,BD!$B:$D,2,FALSE),"")</f>
        <v>ZARDO</v>
      </c>
      <c r="F10" s="149">
        <f>IF(COUNT(H10:P10)&gt;=5,SUM(LARGE(H10:P10,{1,2,3,4,5})),IF(COUNT(H10:P10)=4,SUM(LARGE(H10:P10,{1,2,3,4})),IF(COUNT(H10:P10)=3,SUM(LARGE(H10:P10,{1,2,3})),IF(COUNT(H10:P10)=2,SUM(LARGE(H10:P10,{1,2})),IF(COUNT(H10:P10)=1,SUM(LARGE(H10:P10,{1})),0)))))</f>
        <v>6000</v>
      </c>
      <c r="G10" s="150">
        <f t="shared" ref="G10:G39" si="0">COUNT(H10:P10)-COUNTIF(H10:P10,"=0")</f>
        <v>5</v>
      </c>
      <c r="H10" s="33">
        <v>1600</v>
      </c>
      <c r="I10" s="33"/>
      <c r="J10" s="33">
        <v>560</v>
      </c>
      <c r="K10" s="33">
        <v>1360</v>
      </c>
      <c r="L10" s="33">
        <v>1120</v>
      </c>
      <c r="M10" s="33"/>
      <c r="N10" s="33">
        <v>1360</v>
      </c>
      <c r="O10" s="33"/>
      <c r="P10" s="144"/>
    </row>
    <row r="11" spans="2:16" ht="12" x14ac:dyDescent="0.2">
      <c r="B11" s="27"/>
      <c r="C11" s="1">
        <v>2</v>
      </c>
      <c r="D11" s="2" t="s">
        <v>390</v>
      </c>
      <c r="E11" s="148" t="str">
        <f>IFERROR(VLOOKUP(D11,BD!$B:$D,2,FALSE),"")</f>
        <v>ZARDO</v>
      </c>
      <c r="F11" s="149">
        <f>IF(COUNT(H11:P11)&gt;=5,SUM(LARGE(H11:P11,{1,2,3,4,5})),IF(COUNT(H11:P11)=4,SUM(LARGE(H11:P11,{1,2,3,4})),IF(COUNT(H11:P11)=3,SUM(LARGE(H11:P11,{1,2,3})),IF(COUNT(H11:P11)=2,SUM(LARGE(H11:P11,{1,2})),IF(COUNT(H11:P11)=1,SUM(LARGE(H11:P11,{1})),0)))))</f>
        <v>4800</v>
      </c>
      <c r="G11" s="150">
        <f t="shared" si="0"/>
        <v>6</v>
      </c>
      <c r="H11" s="33"/>
      <c r="I11" s="33">
        <v>880</v>
      </c>
      <c r="J11" s="33">
        <v>680</v>
      </c>
      <c r="K11" s="33">
        <v>880</v>
      </c>
      <c r="L11" s="33">
        <v>1120</v>
      </c>
      <c r="M11" s="33">
        <v>800</v>
      </c>
      <c r="N11" s="33">
        <v>1120</v>
      </c>
      <c r="O11" s="33"/>
      <c r="P11" s="144"/>
    </row>
    <row r="12" spans="2:16" ht="12" x14ac:dyDescent="0.2">
      <c r="B12" s="27"/>
      <c r="C12" s="176">
        <v>3</v>
      </c>
      <c r="D12" s="2" t="s">
        <v>210</v>
      </c>
      <c r="E12" s="148" t="str">
        <f>IFERROR(VLOOKUP(D12,BD!$B:$D,2,FALSE),"")</f>
        <v>GRESFI</v>
      </c>
      <c r="F12" s="149">
        <f>IF(COUNT(H12:P12)&gt;=5,SUM(LARGE(H12:P12,{1,2,3,4,5})),IF(COUNT(H12:P12)=4,SUM(LARGE(H12:P12,{1,2,3,4})),IF(COUNT(H12:P12)=3,SUM(LARGE(H12:P12,{1,2,3})),IF(COUNT(H12:P12)=2,SUM(LARGE(H12:P12,{1,2})),IF(COUNT(H12:P12)=1,SUM(LARGE(H12:P12,{1})),0)))))</f>
        <v>3600</v>
      </c>
      <c r="G12" s="150">
        <f t="shared" si="0"/>
        <v>3</v>
      </c>
      <c r="H12" s="33"/>
      <c r="I12" s="33">
        <v>1360</v>
      </c>
      <c r="J12" s="33"/>
      <c r="K12" s="33">
        <v>880</v>
      </c>
      <c r="L12" s="33">
        <v>1360</v>
      </c>
      <c r="M12" s="33"/>
      <c r="N12" s="33"/>
      <c r="O12" s="33"/>
      <c r="P12" s="144"/>
    </row>
    <row r="13" spans="2:16" ht="12" x14ac:dyDescent="0.2">
      <c r="B13" s="27"/>
      <c r="C13" s="176">
        <v>4</v>
      </c>
      <c r="D13" s="2" t="s">
        <v>161</v>
      </c>
      <c r="E13" s="148" t="str">
        <f>IFERROR(VLOOKUP(D13,BD!$B:$D,2,FALSE),"")</f>
        <v>REALEZA</v>
      </c>
      <c r="F13" s="149">
        <f>IF(COUNT(H13:P13)&gt;=5,SUM(LARGE(H13:P13,{1,2,3,4,5})),IF(COUNT(H13:P13)=4,SUM(LARGE(H13:P13,{1,2,3,4})),IF(COUNT(H13:P13)=3,SUM(LARGE(H13:P13,{1,2,3})),IF(COUNT(H13:P13)=2,SUM(LARGE(H13:P13,{1,2})),IF(COUNT(H13:P13)=1,SUM(LARGE(H13:P13,{1})),0)))))</f>
        <v>2480</v>
      </c>
      <c r="G13" s="150">
        <f t="shared" si="0"/>
        <v>2</v>
      </c>
      <c r="H13" s="33"/>
      <c r="I13" s="33">
        <v>880</v>
      </c>
      <c r="J13" s="33"/>
      <c r="K13" s="33">
        <v>1600</v>
      </c>
      <c r="L13" s="33"/>
      <c r="M13" s="33"/>
      <c r="N13" s="33"/>
      <c r="O13" s="33"/>
      <c r="P13" s="144"/>
    </row>
    <row r="14" spans="2:16" ht="12" x14ac:dyDescent="0.2">
      <c r="B14" s="27"/>
      <c r="C14" s="176">
        <v>5</v>
      </c>
      <c r="D14" s="2" t="s">
        <v>786</v>
      </c>
      <c r="E14" s="148" t="str">
        <f>IFERROR(VLOOKUP(D14,BD!$B:$D,2,FALSE),"")</f>
        <v>SMCC</v>
      </c>
      <c r="F14" s="149">
        <f>IF(COUNT(H14:P14)&gt;=5,SUM(LARGE(H14:P14,{1,2,3,4,5})),IF(COUNT(H14:P14)=4,SUM(LARGE(H14:P14,{1,2,3,4})),IF(COUNT(H14:P14)=3,SUM(LARGE(H14:P14,{1,2,3})),IF(COUNT(H14:P14)=2,SUM(LARGE(H14:P14,{1,2})),IF(COUNT(H14:P14)=1,SUM(LARGE(H14:P14,{1})),0)))))</f>
        <v>1920</v>
      </c>
      <c r="G14" s="150">
        <f t="shared" si="0"/>
        <v>2</v>
      </c>
      <c r="H14" s="33"/>
      <c r="I14" s="33"/>
      <c r="J14" s="33"/>
      <c r="K14" s="33"/>
      <c r="L14" s="33"/>
      <c r="M14" s="33">
        <v>320</v>
      </c>
      <c r="N14" s="33">
        <v>1600</v>
      </c>
      <c r="O14" s="33"/>
      <c r="P14" s="144"/>
    </row>
    <row r="15" spans="2:16" ht="12" x14ac:dyDescent="0.2">
      <c r="B15" s="27"/>
      <c r="C15" s="176">
        <v>6</v>
      </c>
      <c r="D15" s="2" t="s">
        <v>99</v>
      </c>
      <c r="E15" s="148" t="str">
        <f>IFERROR(VLOOKUP(D15,BD!$B:$D,2,FALSE),"")</f>
        <v>ILECE</v>
      </c>
      <c r="F15" s="149">
        <f>IF(COUNT(H15:P15)&gt;=5,SUM(LARGE(H15:P15,{1,2,3,4,5})),IF(COUNT(H15:P15)=4,SUM(LARGE(H15:P15,{1,2,3,4})),IF(COUNT(H15:P15)=3,SUM(LARGE(H15:P15,{1,2,3})),IF(COUNT(H15:P15)=2,SUM(LARGE(H15:P15,{1,2})),IF(COUNT(H15:P15)=1,SUM(LARGE(H15:P15,{1})),0)))))</f>
        <v>1600</v>
      </c>
      <c r="G15" s="150">
        <f t="shared" si="0"/>
        <v>1</v>
      </c>
      <c r="H15" s="33"/>
      <c r="I15" s="33"/>
      <c r="J15" s="33"/>
      <c r="K15" s="33"/>
      <c r="L15" s="33">
        <v>1600</v>
      </c>
      <c r="M15" s="33"/>
      <c r="N15" s="33"/>
      <c r="O15" s="33"/>
      <c r="P15" s="144"/>
    </row>
    <row r="16" spans="2:16" ht="12" x14ac:dyDescent="0.2">
      <c r="B16" s="27"/>
      <c r="C16" s="176"/>
      <c r="D16" s="2" t="s">
        <v>389</v>
      </c>
      <c r="E16" s="148" t="str">
        <f>IFERROR(VLOOKUP(D16,BD!$B:$D,2,FALSE),"")</f>
        <v>GRESFI</v>
      </c>
      <c r="F16" s="149">
        <f>IF(COUNT(H16:P16)&gt;=5,SUM(LARGE(H16:P16,{1,2,3,4,5})),IF(COUNT(H16:P16)=4,SUM(LARGE(H16:P16,{1,2,3,4})),IF(COUNT(H16:P16)=3,SUM(LARGE(H16:P16,{1,2,3})),IF(COUNT(H16:P16)=2,SUM(LARGE(H16:P16,{1,2})),IF(COUNT(H16:P16)=1,SUM(LARGE(H16:P16,{1})),0)))))</f>
        <v>1600</v>
      </c>
      <c r="G16" s="150">
        <f t="shared" si="0"/>
        <v>1</v>
      </c>
      <c r="H16" s="33"/>
      <c r="I16" s="33">
        <v>1600</v>
      </c>
      <c r="J16" s="33"/>
      <c r="K16" s="33"/>
      <c r="L16" s="33"/>
      <c r="M16" s="33"/>
      <c r="N16" s="33"/>
      <c r="O16" s="33"/>
      <c r="P16" s="144"/>
    </row>
    <row r="17" spans="2:16" ht="12" x14ac:dyDescent="0.2">
      <c r="B17" s="27"/>
      <c r="C17" s="176">
        <v>8</v>
      </c>
      <c r="D17" s="2" t="s">
        <v>746</v>
      </c>
      <c r="E17" s="148" t="str">
        <f>IFERROR(VLOOKUP(D17,BD!$B:$D,2,FALSE),"")</f>
        <v>BME</v>
      </c>
      <c r="F17" s="149">
        <f>IF(COUNT(H17:P17)&gt;=5,SUM(LARGE(H17:P17,{1,2,3,4,5})),IF(COUNT(H17:P17)=4,SUM(LARGE(H17:P17,{1,2,3,4})),IF(COUNT(H17:P17)=3,SUM(LARGE(H17:P17,{1,2,3})),IF(COUNT(H17:P17)=2,SUM(LARGE(H17:P17,{1,2})),IF(COUNT(H17:P17)=1,SUM(LARGE(H17:P17,{1})),0)))))</f>
        <v>1440</v>
      </c>
      <c r="G17" s="150">
        <f t="shared" si="0"/>
        <v>2</v>
      </c>
      <c r="H17" s="33"/>
      <c r="I17" s="33"/>
      <c r="J17" s="33"/>
      <c r="K17" s="33"/>
      <c r="L17" s="33"/>
      <c r="M17" s="33">
        <v>560</v>
      </c>
      <c r="N17" s="33">
        <v>880</v>
      </c>
      <c r="O17" s="33"/>
      <c r="P17" s="144"/>
    </row>
    <row r="18" spans="2:16" ht="12" x14ac:dyDescent="0.2">
      <c r="B18" s="27"/>
      <c r="C18" s="176">
        <v>9</v>
      </c>
      <c r="D18" s="2" t="s">
        <v>709</v>
      </c>
      <c r="E18" s="148" t="str">
        <f>IFERROR(VLOOKUP(D18,BD!$B:$D,2,FALSE),"")</f>
        <v>SMCC</v>
      </c>
      <c r="F18" s="149">
        <f>IF(COUNT(H18:P18)&gt;=5,SUM(LARGE(H18:P18,{1,2,3,4,5})),IF(COUNT(H18:P18)=4,SUM(LARGE(H18:P18,{1,2,3,4})),IF(COUNT(H18:P18)=3,SUM(LARGE(H18:P18,{1,2,3})),IF(COUNT(H18:P18)=2,SUM(LARGE(H18:P18,{1,2})),IF(COUNT(H18:P18)=1,SUM(LARGE(H18:P18,{1})),0)))))</f>
        <v>1200</v>
      </c>
      <c r="G18" s="150">
        <f t="shared" si="0"/>
        <v>2</v>
      </c>
      <c r="H18" s="33"/>
      <c r="I18" s="33"/>
      <c r="J18" s="33"/>
      <c r="K18" s="33"/>
      <c r="L18" s="33"/>
      <c r="M18" s="33">
        <v>320</v>
      </c>
      <c r="N18" s="33">
        <v>880</v>
      </c>
      <c r="O18" s="33"/>
      <c r="P18" s="144"/>
    </row>
    <row r="19" spans="2:16" ht="12" x14ac:dyDescent="0.2">
      <c r="B19" s="27"/>
      <c r="C19" s="176">
        <v>10</v>
      </c>
      <c r="D19" s="10" t="s">
        <v>849</v>
      </c>
      <c r="E19" s="148" t="str">
        <f>IFERROR(VLOOKUP(D19,BD!$B:$D,2,FALSE),"")</f>
        <v>SMCC</v>
      </c>
      <c r="F19" s="149">
        <f>IF(COUNT(H19:P19)&gt;=5,SUM(LARGE(H19:P19,{1,2,3,4,5})),IF(COUNT(H19:P19)=4,SUM(LARGE(H19:P19,{1,2,3,4})),IF(COUNT(H19:P19)=3,SUM(LARGE(H19:P19,{1,2,3})),IF(COUNT(H19:P19)=2,SUM(LARGE(H19:P19,{1,2})),IF(COUNT(H19:P19)=1,SUM(LARGE(H19:P19,{1})),0)))))</f>
        <v>1120</v>
      </c>
      <c r="G19" s="150">
        <f t="shared" si="0"/>
        <v>1</v>
      </c>
      <c r="H19" s="33"/>
      <c r="I19" s="33"/>
      <c r="J19" s="33"/>
      <c r="K19" s="33"/>
      <c r="L19" s="33"/>
      <c r="M19" s="33"/>
      <c r="N19" s="33">
        <v>1120</v>
      </c>
      <c r="O19" s="33"/>
      <c r="P19" s="144"/>
    </row>
    <row r="20" spans="2:16" ht="12" x14ac:dyDescent="0.2">
      <c r="B20" s="27"/>
      <c r="C20" s="176">
        <v>11</v>
      </c>
      <c r="D20" s="2" t="s">
        <v>391</v>
      </c>
      <c r="E20" s="148" t="str">
        <f>IFERROR(VLOOKUP(D20,BD!$B:$D,2,FALSE),"")</f>
        <v>AVULSO</v>
      </c>
      <c r="F20" s="149">
        <f>IF(COUNT(H20:P20)&gt;=5,SUM(LARGE(H20:P20,{1,2,3,4,5})),IF(COUNT(H20:P20)=4,SUM(LARGE(H20:P20,{1,2,3,4})),IF(COUNT(H20:P20)=3,SUM(LARGE(H20:P20,{1,2,3})),IF(COUNT(H20:P20)=2,SUM(LARGE(H20:P20,{1,2})),IF(COUNT(H20:P20)=1,SUM(LARGE(H20:P20,{1})),0)))))</f>
        <v>880</v>
      </c>
      <c r="G20" s="150">
        <f t="shared" si="0"/>
        <v>1</v>
      </c>
      <c r="H20" s="33"/>
      <c r="I20" s="33">
        <v>880</v>
      </c>
      <c r="J20" s="33"/>
      <c r="K20" s="33"/>
      <c r="L20" s="33"/>
      <c r="M20" s="33"/>
      <c r="N20" s="33"/>
      <c r="O20" s="33"/>
      <c r="P20" s="144"/>
    </row>
    <row r="21" spans="2:16" ht="12" x14ac:dyDescent="0.2">
      <c r="B21" s="27"/>
      <c r="C21" s="176"/>
      <c r="D21" s="2" t="s">
        <v>779</v>
      </c>
      <c r="E21" s="148" t="str">
        <f>IFERROR(VLOOKUP(D21,BD!$B:$D,2,FALSE),"")</f>
        <v>SMCC</v>
      </c>
      <c r="F21" s="149">
        <f>IF(COUNT(H21:P21)&gt;=5,SUM(LARGE(H21:P21,{1,2,3,4,5})),IF(COUNT(H21:P21)=4,SUM(LARGE(H21:P21,{1,2,3,4})),IF(COUNT(H21:P21)=3,SUM(LARGE(H21:P21,{1,2,3})),IF(COUNT(H21:P21)=2,SUM(LARGE(H21:P21,{1,2})),IF(COUNT(H21:P21)=1,SUM(LARGE(H21:P21,{1})),0)))))</f>
        <v>880</v>
      </c>
      <c r="G21" s="150">
        <f t="shared" si="0"/>
        <v>1</v>
      </c>
      <c r="H21" s="33"/>
      <c r="I21" s="33"/>
      <c r="J21" s="33"/>
      <c r="K21" s="33"/>
      <c r="L21" s="33"/>
      <c r="M21" s="33"/>
      <c r="N21" s="33">
        <v>880</v>
      </c>
      <c r="O21" s="33"/>
      <c r="P21" s="144"/>
    </row>
    <row r="22" spans="2:16" ht="12" x14ac:dyDescent="0.2">
      <c r="B22" s="27"/>
      <c r="C22" s="176"/>
      <c r="D22" s="2" t="s">
        <v>384</v>
      </c>
      <c r="E22" s="148" t="str">
        <f>IFERROR(VLOOKUP(D22,BD!$B:$D,2,FALSE),"")</f>
        <v>GRESFI</v>
      </c>
      <c r="F22" s="149">
        <f>IF(COUNT(H22:P22)&gt;=5,SUM(LARGE(H22:P22,{1,2,3,4,5})),IF(COUNT(H22:P22)=4,SUM(LARGE(H22:P22,{1,2,3,4})),IF(COUNT(H22:P22)=3,SUM(LARGE(H22:P22,{1,2,3})),IF(COUNT(H22:P22)=2,SUM(LARGE(H22:P22,{1,2})),IF(COUNT(H22:P22)=1,SUM(LARGE(H22:P22,{1})),0)))))</f>
        <v>880</v>
      </c>
      <c r="G22" s="150">
        <f t="shared" si="0"/>
        <v>1</v>
      </c>
      <c r="H22" s="33"/>
      <c r="I22" s="33"/>
      <c r="J22" s="33"/>
      <c r="K22" s="33">
        <v>880</v>
      </c>
      <c r="L22" s="33"/>
      <c r="M22" s="33"/>
      <c r="N22" s="33"/>
      <c r="O22" s="33"/>
      <c r="P22" s="144"/>
    </row>
    <row r="23" spans="2:16" ht="12" x14ac:dyDescent="0.2">
      <c r="B23" s="27"/>
      <c r="C23" s="176">
        <v>14</v>
      </c>
      <c r="D23" s="2" t="s">
        <v>595</v>
      </c>
      <c r="E23" s="148" t="str">
        <f>IFERROR(VLOOKUP(D23,BD!$B:$D,2,FALSE),"")</f>
        <v>CC</v>
      </c>
      <c r="F23" s="149">
        <f>IF(COUNT(H23:P23)&gt;=5,SUM(LARGE(H23:P23,{1,2,3,4,5})),IF(COUNT(H23:P23)=4,SUM(LARGE(H23:P23,{1,2,3,4})),IF(COUNT(H23:P23)=3,SUM(LARGE(H23:P23,{1,2,3})),IF(COUNT(H23:P23)=2,SUM(LARGE(H23:P23,{1,2})),IF(COUNT(H23:P23)=1,SUM(LARGE(H23:P23,{1})),0)))))</f>
        <v>800</v>
      </c>
      <c r="G23" s="150">
        <f t="shared" si="0"/>
        <v>1</v>
      </c>
      <c r="H23" s="33"/>
      <c r="I23" s="33"/>
      <c r="J23" s="33">
        <v>800</v>
      </c>
      <c r="K23" s="33"/>
      <c r="L23" s="33"/>
      <c r="M23" s="33"/>
      <c r="N23" s="33"/>
      <c r="O23" s="33"/>
      <c r="P23" s="144"/>
    </row>
    <row r="24" spans="2:16" ht="12" x14ac:dyDescent="0.2">
      <c r="B24" s="27"/>
      <c r="C24" s="176">
        <v>15</v>
      </c>
      <c r="D24" s="2" t="s">
        <v>264</v>
      </c>
      <c r="E24" s="148" t="str">
        <f>IFERROR(VLOOKUP(D24,BD!$B:$D,2,FALSE),"")</f>
        <v>BME</v>
      </c>
      <c r="F24" s="149">
        <f>IF(COUNT(H24:P24)&gt;=5,SUM(LARGE(H24:P24,{1,2,3,4,5})),IF(COUNT(H24:P24)=4,SUM(LARGE(H24:P24,{1,2,3,4})),IF(COUNT(H24:P24)=3,SUM(LARGE(H24:P24,{1,2,3})),IF(COUNT(H24:P24)=2,SUM(LARGE(H24:P24,{1,2})),IF(COUNT(H24:P24)=1,SUM(LARGE(H24:P24,{1})),0)))))</f>
        <v>680</v>
      </c>
      <c r="G24" s="150">
        <f t="shared" si="0"/>
        <v>1</v>
      </c>
      <c r="H24" s="33"/>
      <c r="I24" s="33"/>
      <c r="J24" s="33"/>
      <c r="K24" s="33"/>
      <c r="L24" s="33"/>
      <c r="M24" s="33">
        <v>680</v>
      </c>
      <c r="N24" s="33"/>
      <c r="O24" s="33"/>
      <c r="P24" s="144"/>
    </row>
    <row r="25" spans="2:16" ht="12" x14ac:dyDescent="0.2">
      <c r="B25" s="27"/>
      <c r="C25" s="176">
        <v>16</v>
      </c>
      <c r="D25" s="2" t="s">
        <v>792</v>
      </c>
      <c r="E25" s="148" t="str">
        <f>IFERROR(VLOOKUP(D25,BD!$B:$D,2,FALSE),"")</f>
        <v>ZARDO</v>
      </c>
      <c r="F25" s="149">
        <f>IF(COUNT(H25:P25)&gt;=5,SUM(LARGE(H25:P25,{1,2,3,4,5})),IF(COUNT(H25:P25)=4,SUM(LARGE(H25:P25,{1,2,3,4})),IF(COUNT(H25:P25)=3,SUM(LARGE(H25:P25,{1,2,3})),IF(COUNT(H25:P25)=2,SUM(LARGE(H25:P25,{1,2})),IF(COUNT(H25:P25)=1,SUM(LARGE(H25:P25,{1})),0)))))</f>
        <v>560</v>
      </c>
      <c r="G25" s="150">
        <f t="shared" si="0"/>
        <v>1</v>
      </c>
      <c r="H25" s="33"/>
      <c r="I25" s="33"/>
      <c r="J25" s="33">
        <v>560</v>
      </c>
      <c r="K25" s="33"/>
      <c r="L25" s="33"/>
      <c r="M25" s="33"/>
      <c r="N25" s="33"/>
      <c r="O25" s="33"/>
      <c r="P25" s="144"/>
    </row>
    <row r="26" spans="2:16" ht="12" x14ac:dyDescent="0.2">
      <c r="B26" s="27"/>
      <c r="C26" s="176"/>
      <c r="D26" s="2" t="s">
        <v>703</v>
      </c>
      <c r="E26" s="148" t="str">
        <f>IFERROR(VLOOKUP(D26,BD!$B:$D,2,FALSE),"")</f>
        <v>SMCC</v>
      </c>
      <c r="F26" s="149">
        <f>IF(COUNT(H26:P26)&gt;=5,SUM(LARGE(H26:P26,{1,2,3,4,5})),IF(COUNT(H26:P26)=4,SUM(LARGE(H26:P26,{1,2,3,4})),IF(COUNT(H26:P26)=3,SUM(LARGE(H26:P26,{1,2,3})),IF(COUNT(H26:P26)=2,SUM(LARGE(H26:P26,{1,2})),IF(COUNT(H26:P26)=1,SUM(LARGE(H26:P26,{1})),0)))))</f>
        <v>560</v>
      </c>
      <c r="G26" s="150">
        <f t="shared" si="0"/>
        <v>1</v>
      </c>
      <c r="H26" s="33"/>
      <c r="I26" s="33"/>
      <c r="J26" s="33"/>
      <c r="K26" s="33"/>
      <c r="L26" s="33"/>
      <c r="M26" s="33">
        <v>560</v>
      </c>
      <c r="N26" s="33"/>
      <c r="O26" s="33"/>
      <c r="P26" s="144"/>
    </row>
    <row r="27" spans="2:16" ht="12" x14ac:dyDescent="0.2">
      <c r="B27" s="27"/>
      <c r="C27" s="176">
        <v>18</v>
      </c>
      <c r="D27" s="2" t="s">
        <v>332</v>
      </c>
      <c r="E27" s="148" t="str">
        <f>IFERROR(VLOOKUP(D27,BD!$B:$D,2,FALSE),"")</f>
        <v>BME</v>
      </c>
      <c r="F27" s="149">
        <f>IF(COUNT(H27:P27)&gt;=5,SUM(LARGE(H27:P27,{1,2,3,4,5})),IF(COUNT(H27:P27)=4,SUM(LARGE(H27:P27,{1,2,3,4})),IF(COUNT(H27:P27)=3,SUM(LARGE(H27:P27,{1,2,3})),IF(COUNT(H27:P27)=2,SUM(LARGE(H27:P27,{1,2})),IF(COUNT(H27:P27)=1,SUM(LARGE(H27:P27,{1})),0)))))</f>
        <v>440</v>
      </c>
      <c r="G27" s="150">
        <f t="shared" si="0"/>
        <v>1</v>
      </c>
      <c r="H27" s="33"/>
      <c r="I27" s="33"/>
      <c r="J27" s="33"/>
      <c r="K27" s="33"/>
      <c r="L27" s="33"/>
      <c r="M27" s="33">
        <v>440</v>
      </c>
      <c r="N27" s="33"/>
      <c r="O27" s="33"/>
      <c r="P27" s="144"/>
    </row>
    <row r="28" spans="2:16" ht="12" x14ac:dyDescent="0.2">
      <c r="B28" s="27"/>
      <c r="C28" s="176">
        <v>19</v>
      </c>
      <c r="D28" s="2" t="s">
        <v>461</v>
      </c>
      <c r="E28" s="148" t="str">
        <f>IFERROR(VLOOKUP(D28,BD!$B:$D,2,FALSE),"")</f>
        <v>ZARDO</v>
      </c>
      <c r="F28" s="149">
        <f>IF(COUNT(H28:P28)&gt;=5,SUM(LARGE(H28:P28,{1,2,3,4,5})),IF(COUNT(H28:P28)=4,SUM(LARGE(H28:P28,{1,2,3,4})),IF(COUNT(H28:P28)=3,SUM(LARGE(H28:P28,{1,2,3})),IF(COUNT(H28:P28)=2,SUM(LARGE(H28:P28,{1,2})),IF(COUNT(H28:P28)=1,SUM(LARGE(H28:P28,{1})),0)))))</f>
        <v>320</v>
      </c>
      <c r="G28" s="150">
        <f t="shared" si="0"/>
        <v>1</v>
      </c>
      <c r="H28" s="33"/>
      <c r="I28" s="33"/>
      <c r="J28" s="33"/>
      <c r="K28" s="33"/>
      <c r="L28" s="33"/>
      <c r="M28" s="33">
        <v>320</v>
      </c>
      <c r="N28" s="33"/>
      <c r="O28" s="33"/>
      <c r="P28" s="144"/>
    </row>
    <row r="29" spans="2:16" ht="12" x14ac:dyDescent="0.2">
      <c r="B29" s="27"/>
      <c r="C29" s="176"/>
      <c r="D29" s="2" t="s">
        <v>687</v>
      </c>
      <c r="E29" s="148" t="str">
        <f>IFERROR(VLOOKUP(D29,BD!$B:$D,2,FALSE),"")</f>
        <v>SMCC</v>
      </c>
      <c r="F29" s="149">
        <f>IF(COUNT(H29:P29)&gt;=5,SUM(LARGE(H29:P29,{1,2,3,4,5})),IF(COUNT(H29:P29)=4,SUM(LARGE(H29:P29,{1,2,3,4})),IF(COUNT(H29:P29)=3,SUM(LARGE(H29:P29,{1,2,3})),IF(COUNT(H29:P29)=2,SUM(LARGE(H29:P29,{1,2})),IF(COUNT(H29:P29)=1,SUM(LARGE(H29:P29,{1})),0)))))</f>
        <v>320</v>
      </c>
      <c r="G29" s="150">
        <f t="shared" si="0"/>
        <v>1</v>
      </c>
      <c r="H29" s="33"/>
      <c r="I29" s="33"/>
      <c r="J29" s="33"/>
      <c r="K29" s="33"/>
      <c r="L29" s="33"/>
      <c r="M29" s="33">
        <v>320</v>
      </c>
      <c r="N29" s="33"/>
      <c r="O29" s="33"/>
      <c r="P29" s="144"/>
    </row>
    <row r="30" spans="2:16" ht="12" x14ac:dyDescent="0.2">
      <c r="B30" s="27"/>
      <c r="C30" s="176"/>
      <c r="D30" s="2" t="s">
        <v>787</v>
      </c>
      <c r="E30" s="148" t="str">
        <f>IFERROR(VLOOKUP(D30,BD!$B:$D,2,FALSE),"")</f>
        <v>SMCC</v>
      </c>
      <c r="F30" s="149">
        <f>IF(COUNT(H30:P30)&gt;=5,SUM(LARGE(H30:P30,{1,2,3,4,5})),IF(COUNT(H30:P30)=4,SUM(LARGE(H30:P30,{1,2,3,4})),IF(COUNT(H30:P30)=3,SUM(LARGE(H30:P30,{1,2,3})),IF(COUNT(H30:P30)=2,SUM(LARGE(H30:P30,{1,2})),IF(COUNT(H30:P30)=1,SUM(LARGE(H30:P30,{1})),0)))))</f>
        <v>320</v>
      </c>
      <c r="G30" s="150">
        <f t="shared" si="0"/>
        <v>1</v>
      </c>
      <c r="H30" s="33"/>
      <c r="I30" s="33"/>
      <c r="J30" s="33"/>
      <c r="K30" s="33"/>
      <c r="L30" s="33"/>
      <c r="M30" s="33">
        <v>320</v>
      </c>
      <c r="N30" s="33"/>
      <c r="O30" s="33"/>
      <c r="P30" s="144"/>
    </row>
    <row r="31" spans="2:16" ht="12" x14ac:dyDescent="0.2">
      <c r="B31" s="27"/>
      <c r="C31" s="176"/>
      <c r="D31" s="125"/>
      <c r="E31" s="148" t="str">
        <f>IFERROR(VLOOKUP(D31,BD!$B:$D,2,FALSE),"")</f>
        <v/>
      </c>
      <c r="F31" s="149">
        <f>IF(COUNT(H31:P31)&gt;=5,SUM(LARGE(H31:P31,{1,2,3,4,5})),IF(COUNT(H31:P31)=4,SUM(LARGE(H31:P31,{1,2,3,4})),IF(COUNT(H31:P31)=3,SUM(LARGE(H31:P31,{1,2,3})),IF(COUNT(H31:P31)=2,SUM(LARGE(H31:P31,{1,2})),IF(COUNT(H31:P31)=1,SUM(LARGE(H31:P31,{1})),0)))))</f>
        <v>0</v>
      </c>
      <c r="G31" s="150">
        <f t="shared" si="0"/>
        <v>0</v>
      </c>
      <c r="H31" s="33"/>
      <c r="I31" s="33"/>
      <c r="J31" s="33"/>
      <c r="K31" s="33"/>
      <c r="L31" s="33"/>
      <c r="M31" s="33"/>
      <c r="N31" s="33"/>
      <c r="O31" s="33"/>
      <c r="P31" s="144"/>
    </row>
    <row r="32" spans="2:16" ht="12" x14ac:dyDescent="0.2">
      <c r="B32" s="27"/>
      <c r="C32" s="141"/>
      <c r="D32" s="2"/>
      <c r="E32" s="148" t="str">
        <f>IFERROR(VLOOKUP(D32,BD!$B:$D,2,FALSE),"")</f>
        <v/>
      </c>
      <c r="F32" s="149">
        <f>IF(COUNT(H32:P32)&gt;=5,SUM(LARGE(H32:P32,{1,2,3,4,5})),IF(COUNT(H32:P32)=4,SUM(LARGE(H32:P32,{1,2,3,4})),IF(COUNT(H32:P32)=3,SUM(LARGE(H32:P32,{1,2,3})),IF(COUNT(H32:P32)=2,SUM(LARGE(H32:P32,{1,2})),IF(COUNT(H32:P32)=1,SUM(LARGE(H32:P32,{1})),0)))))</f>
        <v>0</v>
      </c>
      <c r="G32" s="150">
        <f t="shared" si="0"/>
        <v>0</v>
      </c>
      <c r="H32" s="33"/>
      <c r="I32" s="33"/>
      <c r="J32" s="33"/>
      <c r="K32" s="33"/>
      <c r="L32" s="33"/>
      <c r="M32" s="33"/>
      <c r="N32" s="33"/>
      <c r="O32" s="33"/>
      <c r="P32" s="144"/>
    </row>
    <row r="33" spans="2:16" ht="12" x14ac:dyDescent="0.2">
      <c r="B33" s="27"/>
      <c r="C33" s="141"/>
      <c r="D33" s="2"/>
      <c r="E33" s="148" t="str">
        <f>IFERROR(VLOOKUP(D33,BD!$B:$D,2,FALSE),"")</f>
        <v/>
      </c>
      <c r="F33" s="149">
        <f>IF(COUNT(H33:P33)&gt;=5,SUM(LARGE(H33:P33,{1,2,3,4,5})),IF(COUNT(H33:P33)=4,SUM(LARGE(H33:P33,{1,2,3,4})),IF(COUNT(H33:P33)=3,SUM(LARGE(H33:P33,{1,2,3})),IF(COUNT(H33:P33)=2,SUM(LARGE(H33:P33,{1,2})),IF(COUNT(H33:P33)=1,SUM(LARGE(H33:P33,{1})),0)))))</f>
        <v>0</v>
      </c>
      <c r="G33" s="150">
        <f t="shared" si="0"/>
        <v>0</v>
      </c>
      <c r="H33" s="33"/>
      <c r="I33" s="33"/>
      <c r="J33" s="33"/>
      <c r="K33" s="33"/>
      <c r="L33" s="33"/>
      <c r="M33" s="33"/>
      <c r="N33" s="33"/>
      <c r="O33" s="33"/>
      <c r="P33" s="144"/>
    </row>
    <row r="34" spans="2:16" ht="12" x14ac:dyDescent="0.2">
      <c r="B34" s="27"/>
      <c r="C34" s="141"/>
      <c r="D34" s="2"/>
      <c r="E34" s="148" t="str">
        <f>IFERROR(VLOOKUP(D34,BD!$B:$D,2,FALSE),"")</f>
        <v/>
      </c>
      <c r="F34" s="149">
        <f>IF(COUNT(H34:P34)&gt;=5,SUM(LARGE(H34:P34,{1,2,3,4,5})),IF(COUNT(H34:P34)=4,SUM(LARGE(H34:P34,{1,2,3,4})),IF(COUNT(H34:P34)=3,SUM(LARGE(H34:P34,{1,2,3})),IF(COUNT(H34:P34)=2,SUM(LARGE(H34:P34,{1,2})),IF(COUNT(H34:P34)=1,SUM(LARGE(H34:P34,{1})),0)))))</f>
        <v>0</v>
      </c>
      <c r="G34" s="150">
        <f t="shared" si="0"/>
        <v>0</v>
      </c>
      <c r="H34" s="33"/>
      <c r="I34" s="33"/>
      <c r="J34" s="33"/>
      <c r="K34" s="33"/>
      <c r="L34" s="33"/>
      <c r="M34" s="33"/>
      <c r="N34" s="33"/>
      <c r="O34" s="33"/>
      <c r="P34" s="144"/>
    </row>
    <row r="35" spans="2:16" ht="12" x14ac:dyDescent="0.2">
      <c r="B35" s="27"/>
      <c r="C35" s="141"/>
      <c r="D35" s="2"/>
      <c r="E35" s="148" t="str">
        <f>IFERROR(VLOOKUP(D35,BD!$B:$D,2,FALSE),"")</f>
        <v/>
      </c>
      <c r="F35" s="149">
        <f>IF(COUNT(H35:P35)&gt;=5,SUM(LARGE(H35:P35,{1,2,3,4,5})),IF(COUNT(H35:P35)=4,SUM(LARGE(H35:P35,{1,2,3,4})),IF(COUNT(H35:P35)=3,SUM(LARGE(H35:P35,{1,2,3})),IF(COUNT(H35:P35)=2,SUM(LARGE(H35:P35,{1,2})),IF(COUNT(H35:P35)=1,SUM(LARGE(H35:P35,{1})),0)))))</f>
        <v>0</v>
      </c>
      <c r="G35" s="150">
        <f t="shared" si="0"/>
        <v>0</v>
      </c>
      <c r="H35" s="33"/>
      <c r="I35" s="33"/>
      <c r="J35" s="33"/>
      <c r="K35" s="33"/>
      <c r="L35" s="33"/>
      <c r="M35" s="33"/>
      <c r="N35" s="33"/>
      <c r="O35" s="33"/>
      <c r="P35" s="144"/>
    </row>
    <row r="36" spans="2:16" ht="12" x14ac:dyDescent="0.2">
      <c r="B36" s="27"/>
      <c r="C36" s="141"/>
      <c r="D36" s="2"/>
      <c r="E36" s="148" t="str">
        <f>IFERROR(VLOOKUP(D36,BD!$B:$D,2,FALSE),"")</f>
        <v/>
      </c>
      <c r="F36" s="149">
        <f>IF(COUNT(H36:P36)&gt;=5,SUM(LARGE(H36:P36,{1,2,3,4,5})),IF(COUNT(H36:P36)=4,SUM(LARGE(H36:P36,{1,2,3,4})),IF(COUNT(H36:P36)=3,SUM(LARGE(H36:P36,{1,2,3})),IF(COUNT(H36:P36)=2,SUM(LARGE(H36:P36,{1,2})),IF(COUNT(H36:P36)=1,SUM(LARGE(H36:P36,{1})),0)))))</f>
        <v>0</v>
      </c>
      <c r="G36" s="150">
        <f t="shared" si="0"/>
        <v>0</v>
      </c>
      <c r="H36" s="33"/>
      <c r="I36" s="33"/>
      <c r="J36" s="33"/>
      <c r="K36" s="33"/>
      <c r="L36" s="33"/>
      <c r="M36" s="33"/>
      <c r="N36" s="33"/>
      <c r="O36" s="33"/>
      <c r="P36" s="144"/>
    </row>
    <row r="37" spans="2:16" ht="12" x14ac:dyDescent="0.2">
      <c r="B37" s="27"/>
      <c r="C37" s="141"/>
      <c r="D37" s="2"/>
      <c r="E37" s="148" t="str">
        <f>IFERROR(VLOOKUP(D37,BD!$B:$D,2,FALSE),"")</f>
        <v/>
      </c>
      <c r="F37" s="149">
        <f>IF(COUNT(H37:P37)&gt;=5,SUM(LARGE(H37:P37,{1,2,3,4,5})),IF(COUNT(H37:P37)=4,SUM(LARGE(H37:P37,{1,2,3,4})),IF(COUNT(H37:P37)=3,SUM(LARGE(H37:P37,{1,2,3})),IF(COUNT(H37:P37)=2,SUM(LARGE(H37:P37,{1,2})),IF(COUNT(H37:P37)=1,SUM(LARGE(H37:P37,{1})),0)))))</f>
        <v>0</v>
      </c>
      <c r="G37" s="150">
        <f t="shared" si="0"/>
        <v>0</v>
      </c>
      <c r="H37" s="33"/>
      <c r="I37" s="33"/>
      <c r="J37" s="33"/>
      <c r="K37" s="33"/>
      <c r="L37" s="33"/>
      <c r="M37" s="33"/>
      <c r="N37" s="33"/>
      <c r="O37" s="33"/>
      <c r="P37" s="144"/>
    </row>
    <row r="38" spans="2:16" ht="12" x14ac:dyDescent="0.2">
      <c r="B38" s="27"/>
      <c r="C38" s="141"/>
      <c r="D38" s="2"/>
      <c r="E38" s="148" t="str">
        <f>IFERROR(VLOOKUP(D38,BD!$B:$D,2,FALSE),"")</f>
        <v/>
      </c>
      <c r="F38" s="149">
        <f>IF(COUNT(H38:P38)&gt;=5,SUM(LARGE(H38:P38,{1,2,3,4,5})),IF(COUNT(H38:P38)=4,SUM(LARGE(H38:P38,{1,2,3,4})),IF(COUNT(H38:P38)=3,SUM(LARGE(H38:P38,{1,2,3})),IF(COUNT(H38:P38)=2,SUM(LARGE(H38:P38,{1,2})),IF(COUNT(H38:P38)=1,SUM(LARGE(H38:P38,{1})),0)))))</f>
        <v>0</v>
      </c>
      <c r="G38" s="150">
        <f t="shared" si="0"/>
        <v>0</v>
      </c>
      <c r="H38" s="33"/>
      <c r="I38" s="33"/>
      <c r="J38" s="33"/>
      <c r="K38" s="33"/>
      <c r="L38" s="33"/>
      <c r="M38" s="33"/>
      <c r="N38" s="33"/>
      <c r="O38" s="33"/>
      <c r="P38" s="144"/>
    </row>
    <row r="39" spans="2:16" ht="12" x14ac:dyDescent="0.2">
      <c r="B39" s="27"/>
      <c r="C39" s="1"/>
      <c r="D39" s="2"/>
      <c r="E39" s="148" t="str">
        <f>IFERROR(VLOOKUP(D39,BD!$B:$D,2,FALSE),"")</f>
        <v/>
      </c>
      <c r="F39" s="149">
        <f>IF(COUNT(H39:P39)&gt;=5,SUM(LARGE(H39:P39,{1,2,3,4,5})),IF(COUNT(H39:P39)=4,SUM(LARGE(H39:P39,{1,2,3,4})),IF(COUNT(H39:P39)=3,SUM(LARGE(H39:P39,{1,2,3})),IF(COUNT(H39:P39)=2,SUM(LARGE(H39:P39,{1,2})),IF(COUNT(H39:P39)=1,SUM(LARGE(H39:P39,{1})),0)))))</f>
        <v>0</v>
      </c>
      <c r="G39" s="150">
        <f t="shared" si="0"/>
        <v>0</v>
      </c>
      <c r="H39" s="33"/>
      <c r="I39" s="33"/>
      <c r="J39" s="33"/>
      <c r="K39" s="33"/>
      <c r="L39" s="33"/>
      <c r="M39" s="33"/>
      <c r="N39" s="33"/>
      <c r="O39" s="33"/>
      <c r="P39" s="144"/>
    </row>
    <row r="40" spans="2:16" x14ac:dyDescent="0.2">
      <c r="B40" s="31"/>
      <c r="C40" s="17"/>
      <c r="D40" s="17"/>
      <c r="E40" s="92"/>
      <c r="F40" s="38"/>
      <c r="G40" s="38"/>
      <c r="H40" s="35"/>
      <c r="I40" s="35"/>
      <c r="J40" s="35"/>
      <c r="K40" s="35"/>
      <c r="L40" s="35"/>
      <c r="M40" s="35"/>
      <c r="N40" s="35"/>
      <c r="O40" s="35"/>
      <c r="P40" s="144"/>
    </row>
    <row r="41" spans="2:16" s="21" customFormat="1" x14ac:dyDescent="0.2">
      <c r="B41" s="111"/>
      <c r="C41" s="19"/>
      <c r="D41" s="20" t="str">
        <f>SM!$D$41</f>
        <v>CONTAGEM DE SEMANAS</v>
      </c>
      <c r="E41" s="95"/>
      <c r="F41" s="18"/>
      <c r="G41" s="18"/>
      <c r="H41" s="102">
        <f>SM!H$41</f>
        <v>52</v>
      </c>
      <c r="I41" s="102">
        <f>SM!I$41</f>
        <v>30</v>
      </c>
      <c r="J41" s="102">
        <f>SM!J$41</f>
        <v>25</v>
      </c>
      <c r="K41" s="102">
        <f>SM!K$41</f>
        <v>22</v>
      </c>
      <c r="L41" s="102">
        <f>SM!L$41</f>
        <v>10</v>
      </c>
      <c r="M41" s="102">
        <f>SM!M$41</f>
        <v>6</v>
      </c>
      <c r="N41" s="102">
        <f>SM!N$41</f>
        <v>2</v>
      </c>
      <c r="O41" s="102">
        <f>SM!O$41</f>
        <v>1</v>
      </c>
      <c r="P41" s="145"/>
    </row>
  </sheetData>
  <sheetProtection selectLockedCells="1" selectUnlockedCells="1"/>
  <sortState ref="D10:N31">
    <sortCondition descending="1" ref="F10:F31"/>
    <sortCondition descending="1" ref="G10:G31"/>
  </sortState>
  <mergeCells count="5"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7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1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5" width="8.28515625" style="4" customWidth="1"/>
    <col min="16" max="16" width="1.85546875" style="4" customWidth="1"/>
    <col min="17" max="16384" width="9.28515625" style="4"/>
  </cols>
  <sheetData>
    <row r="2" spans="2:16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</row>
    <row r="3" spans="2:16" ht="12" x14ac:dyDescent="0.2">
      <c r="B3" s="7" t="s">
        <v>134</v>
      </c>
      <c r="D3" s="8">
        <f>SM!D3</f>
        <v>43052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</row>
    <row r="4" spans="2:16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</row>
    <row r="5" spans="2:16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43"/>
    </row>
    <row r="6" spans="2:16" ht="12" customHeight="1" x14ac:dyDescent="0.2">
      <c r="B6" s="26"/>
      <c r="C6" s="216" t="s">
        <v>1</v>
      </c>
      <c r="D6" s="216" t="str">
        <f>SM!D6</f>
        <v>ATLETA</v>
      </c>
      <c r="E6" s="221" t="str">
        <f>SM!E6</f>
        <v>ENTIDADE</v>
      </c>
      <c r="F6" s="217" t="str">
        <f>SM!F6</f>
        <v>TOTAL RK52</v>
      </c>
      <c r="G6" s="215" t="str">
        <f>SM!G6</f>
        <v>Torneios</v>
      </c>
      <c r="H6" s="11" t="str">
        <f>SM!H6</f>
        <v>4o</v>
      </c>
      <c r="I6" s="11" t="str">
        <f>SM!I6</f>
        <v>1o</v>
      </c>
      <c r="J6" s="11" t="str">
        <f>SM!J6</f>
        <v>1o</v>
      </c>
      <c r="K6" s="11" t="str">
        <f>SM!K6</f>
        <v>2o</v>
      </c>
      <c r="L6" s="11" t="str">
        <f>SM!L6</f>
        <v>3o</v>
      </c>
      <c r="M6" s="11" t="str">
        <f>SM!M6</f>
        <v>2o</v>
      </c>
      <c r="N6" s="11" t="str">
        <f>SM!N6</f>
        <v>4o</v>
      </c>
      <c r="O6" s="11" t="str">
        <f>SM!O6</f>
        <v>1o</v>
      </c>
      <c r="P6" s="144"/>
    </row>
    <row r="7" spans="2:16" ht="12" x14ac:dyDescent="0.2">
      <c r="B7" s="26"/>
      <c r="C7" s="216"/>
      <c r="D7" s="216"/>
      <c r="E7" s="221"/>
      <c r="F7" s="217"/>
      <c r="G7" s="215"/>
      <c r="H7" s="12" t="str">
        <f>SM!H7</f>
        <v>EST</v>
      </c>
      <c r="I7" s="12" t="str">
        <f>SM!I7</f>
        <v>EST</v>
      </c>
      <c r="J7" s="12" t="str">
        <f>SM!J7</f>
        <v>M-CWB</v>
      </c>
      <c r="K7" s="12" t="str">
        <f>SM!K7</f>
        <v>EST</v>
      </c>
      <c r="L7" s="12" t="str">
        <f>SM!L7</f>
        <v>EST</v>
      </c>
      <c r="M7" s="12" t="str">
        <f>SM!M7</f>
        <v>M-CWB</v>
      </c>
      <c r="N7" s="12" t="str">
        <f>SM!N7</f>
        <v>EST</v>
      </c>
      <c r="O7" s="12" t="str">
        <f>SM!O7</f>
        <v>M-OES</v>
      </c>
      <c r="P7" s="144"/>
    </row>
    <row r="8" spans="2:16" ht="12" x14ac:dyDescent="0.2">
      <c r="B8" s="29"/>
      <c r="C8" s="216"/>
      <c r="D8" s="216"/>
      <c r="E8" s="221"/>
      <c r="F8" s="217"/>
      <c r="G8" s="215"/>
      <c r="H8" s="13">
        <f>SM!H8</f>
        <v>42689</v>
      </c>
      <c r="I8" s="13">
        <f>SM!I8</f>
        <v>42849</v>
      </c>
      <c r="J8" s="13">
        <f>SM!J8</f>
        <v>42884</v>
      </c>
      <c r="K8" s="13">
        <f>SM!K8</f>
        <v>42905</v>
      </c>
      <c r="L8" s="13">
        <f>SM!L8</f>
        <v>42988</v>
      </c>
      <c r="M8" s="13">
        <f>SM!M8</f>
        <v>43017</v>
      </c>
      <c r="N8" s="13">
        <f>SM!N8</f>
        <v>43045</v>
      </c>
      <c r="O8" s="13">
        <f>SM!O8</f>
        <v>43052</v>
      </c>
      <c r="P8" s="144"/>
    </row>
    <row r="9" spans="2:16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144"/>
    </row>
    <row r="10" spans="2:16" ht="12" x14ac:dyDescent="0.2">
      <c r="B10" s="27"/>
      <c r="C10" s="1">
        <v>1</v>
      </c>
      <c r="D10" s="2" t="s">
        <v>785</v>
      </c>
      <c r="E10" s="148" t="str">
        <f>IFERROR(VLOOKUP(D10,BD!$B:$D,2,FALSE),"")</f>
        <v>SMCC</v>
      </c>
      <c r="F10" s="149">
        <f>IF(COUNT(H10:P10)&gt;=5,SUM(LARGE(H10:P10,{1,2,3,4,5})),IF(COUNT(H10:P10)=4,SUM(LARGE(H10:P10,{1,2,3,4})),IF(COUNT(H10:P10)=3,SUM(LARGE(H10:P10,{1,2,3})),IF(COUNT(H10:P10)=2,SUM(LARGE(H10:P10,{1,2})),IF(COUNT(H10:P10)=1,SUM(LARGE(H10:P10,{1})),0)))))</f>
        <v>6400</v>
      </c>
      <c r="G10" s="150">
        <f t="shared" ref="G10:G39" si="0">COUNT(H10:P10)-COUNTIF(H10:P10,"=0")</f>
        <v>4</v>
      </c>
      <c r="H10" s="33">
        <v>1600</v>
      </c>
      <c r="I10" s="33"/>
      <c r="J10" s="33"/>
      <c r="K10" s="33">
        <v>1600</v>
      </c>
      <c r="L10" s="33">
        <v>1600</v>
      </c>
      <c r="M10" s="33"/>
      <c r="N10" s="33">
        <v>1600</v>
      </c>
      <c r="O10" s="33"/>
      <c r="P10" s="144"/>
    </row>
    <row r="11" spans="2:16" ht="12" x14ac:dyDescent="0.2">
      <c r="B11" s="27"/>
      <c r="C11" s="1">
        <v>2</v>
      </c>
      <c r="D11" s="2" t="s">
        <v>250</v>
      </c>
      <c r="E11" s="148" t="str">
        <f>IFERROR(VLOOKUP(D11,BD!$B:$D,2,FALSE),"")</f>
        <v>PALOTINA</v>
      </c>
      <c r="F11" s="149">
        <f>IF(COUNT(H11:P11)&gt;=5,SUM(LARGE(H11:P11,{1,2,3,4,5})),IF(COUNT(H11:P11)=4,SUM(LARGE(H11:P11,{1,2,3,4})),IF(COUNT(H11:P11)=3,SUM(LARGE(H11:P11,{1,2,3})),IF(COUNT(H11:P11)=2,SUM(LARGE(H11:P11,{1,2})),IF(COUNT(H11:P11)=1,SUM(LARGE(H11:P11,{1})),0)))))</f>
        <v>2960</v>
      </c>
      <c r="G11" s="150">
        <f t="shared" si="0"/>
        <v>2</v>
      </c>
      <c r="H11" s="33">
        <v>1360</v>
      </c>
      <c r="I11" s="33">
        <v>1600</v>
      </c>
      <c r="J11" s="33"/>
      <c r="K11" s="33"/>
      <c r="L11" s="33"/>
      <c r="M11" s="33"/>
      <c r="N11" s="33"/>
      <c r="O11" s="33"/>
      <c r="P11" s="144"/>
    </row>
    <row r="12" spans="2:16" ht="12" x14ac:dyDescent="0.2">
      <c r="B12" s="27"/>
      <c r="C12" s="141">
        <v>3</v>
      </c>
      <c r="D12" s="2" t="s">
        <v>157</v>
      </c>
      <c r="E12" s="148" t="str">
        <f>IFERROR(VLOOKUP(D12,BD!$B:$D,2,FALSE),"")</f>
        <v>ACENB</v>
      </c>
      <c r="F12" s="149">
        <f>IF(COUNT(H12:P12)&gt;=5,SUM(LARGE(H12:P12,{1,2,3,4,5})),IF(COUNT(H12:P12)=4,SUM(LARGE(H12:P12,{1,2,3,4})),IF(COUNT(H12:P12)=3,SUM(LARGE(H12:P12,{1,2,3})),IF(COUNT(H12:P12)=2,SUM(LARGE(H12:P12,{1,2})),IF(COUNT(H12:P12)=1,SUM(LARGE(H12:P12,{1})),0)))))</f>
        <v>2720</v>
      </c>
      <c r="G12" s="150">
        <f t="shared" si="0"/>
        <v>2</v>
      </c>
      <c r="H12" s="33"/>
      <c r="I12" s="33"/>
      <c r="J12" s="33"/>
      <c r="K12" s="33">
        <v>1360</v>
      </c>
      <c r="L12" s="33">
        <v>1360</v>
      </c>
      <c r="M12" s="33"/>
      <c r="N12" s="33"/>
      <c r="O12" s="33"/>
      <c r="P12" s="144"/>
    </row>
    <row r="13" spans="2:16" ht="12" x14ac:dyDescent="0.2">
      <c r="B13" s="27"/>
      <c r="C13" s="141">
        <v>4</v>
      </c>
      <c r="D13" s="2" t="s">
        <v>784</v>
      </c>
      <c r="E13" s="148" t="str">
        <f>IFERROR(VLOOKUP(D13,BD!$B:$D,2,FALSE),"")</f>
        <v>SMCC</v>
      </c>
      <c r="F13" s="149">
        <f>IF(COUNT(H13:P13)&gt;=5,SUM(LARGE(H13:P13,{1,2,3,4,5})),IF(COUNT(H13:P13)=4,SUM(LARGE(H13:P13,{1,2,3,4})),IF(COUNT(H13:P13)=3,SUM(LARGE(H13:P13,{1,2,3})),IF(COUNT(H13:P13)=2,SUM(LARGE(H13:P13,{1,2})),IF(COUNT(H13:P13)=1,SUM(LARGE(H13:P13,{1})),0)))))</f>
        <v>1360</v>
      </c>
      <c r="G13" s="150">
        <f t="shared" si="0"/>
        <v>1</v>
      </c>
      <c r="H13" s="33"/>
      <c r="I13" s="33"/>
      <c r="J13" s="33"/>
      <c r="K13" s="33"/>
      <c r="L13" s="33"/>
      <c r="M13" s="33"/>
      <c r="N13" s="33">
        <v>1360</v>
      </c>
      <c r="O13" s="33"/>
      <c r="P13" s="144"/>
    </row>
    <row r="14" spans="2:16" ht="12" x14ac:dyDescent="0.2">
      <c r="B14" s="27"/>
      <c r="C14" s="141"/>
      <c r="D14" s="2"/>
      <c r="E14" s="148" t="str">
        <f>IFERROR(VLOOKUP(D14,BD!$B:$D,2,FALSE),"")</f>
        <v/>
      </c>
      <c r="F14" s="149">
        <f>IF(COUNT(H14:P14)&gt;=5,SUM(LARGE(H14:P14,{1,2,3,4,5})),IF(COUNT(H14:P14)=4,SUM(LARGE(H14:P14,{1,2,3,4})),IF(COUNT(H14:P14)=3,SUM(LARGE(H14:P14,{1,2,3})),IF(COUNT(H14:P14)=2,SUM(LARGE(H14:P14,{1,2})),IF(COUNT(H14:P14)=1,SUM(LARGE(H14:P14,{1})),0)))))</f>
        <v>0</v>
      </c>
      <c r="G14" s="150">
        <f t="shared" si="0"/>
        <v>0</v>
      </c>
      <c r="H14" s="33"/>
      <c r="I14" s="33"/>
      <c r="J14" s="33"/>
      <c r="K14" s="33"/>
      <c r="L14" s="33"/>
      <c r="M14" s="33"/>
      <c r="N14" s="33"/>
      <c r="O14" s="33"/>
      <c r="P14" s="144"/>
    </row>
    <row r="15" spans="2:16" ht="12" x14ac:dyDescent="0.2">
      <c r="B15" s="27"/>
      <c r="C15" s="141"/>
      <c r="D15" s="2"/>
      <c r="E15" s="148" t="str">
        <f>IFERROR(VLOOKUP(D15,BD!$B:$D,2,FALSE),"")</f>
        <v/>
      </c>
      <c r="F15" s="149">
        <f>IF(COUNT(H15:P15)&gt;=5,SUM(LARGE(H15:P15,{1,2,3,4,5})),IF(COUNT(H15:P15)=4,SUM(LARGE(H15:P15,{1,2,3,4})),IF(COUNT(H15:P15)=3,SUM(LARGE(H15:P15,{1,2,3})),IF(COUNT(H15:P15)=2,SUM(LARGE(H15:P15,{1,2})),IF(COUNT(H15:P15)=1,SUM(LARGE(H15:P15,{1})),0)))))</f>
        <v>0</v>
      </c>
      <c r="G15" s="150">
        <f t="shared" si="0"/>
        <v>0</v>
      </c>
      <c r="H15" s="33"/>
      <c r="I15" s="33"/>
      <c r="J15" s="33"/>
      <c r="K15" s="33"/>
      <c r="L15" s="33"/>
      <c r="M15" s="33"/>
      <c r="N15" s="33"/>
      <c r="O15" s="33"/>
      <c r="P15" s="144"/>
    </row>
    <row r="16" spans="2:16" ht="12" x14ac:dyDescent="0.2">
      <c r="B16" s="27"/>
      <c r="C16" s="141"/>
      <c r="D16" s="2"/>
      <c r="E16" s="148" t="str">
        <f>IFERROR(VLOOKUP(D16,BD!$B:$D,2,FALSE),"")</f>
        <v/>
      </c>
      <c r="F16" s="149">
        <f>IF(COUNT(H16:P16)&gt;=5,SUM(LARGE(H16:P16,{1,2,3,4,5})),IF(COUNT(H16:P16)=4,SUM(LARGE(H16:P16,{1,2,3,4})),IF(COUNT(H16:P16)=3,SUM(LARGE(H16:P16,{1,2,3})),IF(COUNT(H16:P16)=2,SUM(LARGE(H16:P16,{1,2})),IF(COUNT(H16:P16)=1,SUM(LARGE(H16:P16,{1})),0)))))</f>
        <v>0</v>
      </c>
      <c r="G16" s="150">
        <f t="shared" si="0"/>
        <v>0</v>
      </c>
      <c r="H16" s="33"/>
      <c r="I16" s="33"/>
      <c r="J16" s="33"/>
      <c r="K16" s="33"/>
      <c r="L16" s="33"/>
      <c r="M16" s="33"/>
      <c r="N16" s="33"/>
      <c r="O16" s="33"/>
      <c r="P16" s="144"/>
    </row>
    <row r="17" spans="2:16" ht="12" x14ac:dyDescent="0.2">
      <c r="B17" s="27"/>
      <c r="C17" s="141"/>
      <c r="D17" s="2"/>
      <c r="E17" s="148" t="str">
        <f>IFERROR(VLOOKUP(D17,BD!$B:$D,2,FALSE),"")</f>
        <v/>
      </c>
      <c r="F17" s="149">
        <f>IF(COUNT(H17:P17)&gt;=5,SUM(LARGE(H17:P17,{1,2,3,4,5})),IF(COUNT(H17:P17)=4,SUM(LARGE(H17:P17,{1,2,3,4})),IF(COUNT(H17:P17)=3,SUM(LARGE(H17:P17,{1,2,3})),IF(COUNT(H17:P17)=2,SUM(LARGE(H17:P17,{1,2})),IF(COUNT(H17:P17)=1,SUM(LARGE(H17:P17,{1})),0)))))</f>
        <v>0</v>
      </c>
      <c r="G17" s="150">
        <f t="shared" si="0"/>
        <v>0</v>
      </c>
      <c r="H17" s="33"/>
      <c r="I17" s="33"/>
      <c r="J17" s="33"/>
      <c r="K17" s="33"/>
      <c r="L17" s="33"/>
      <c r="M17" s="33"/>
      <c r="N17" s="33"/>
      <c r="O17" s="33"/>
      <c r="P17" s="144"/>
    </row>
    <row r="18" spans="2:16" ht="12" x14ac:dyDescent="0.2">
      <c r="B18" s="27"/>
      <c r="C18" s="141"/>
      <c r="D18" s="2"/>
      <c r="E18" s="148" t="str">
        <f>IFERROR(VLOOKUP(D18,BD!$B:$D,2,FALSE),"")</f>
        <v/>
      </c>
      <c r="F18" s="149">
        <f>IF(COUNT(H18:P18)&gt;=5,SUM(LARGE(H18:P18,{1,2,3,4,5})),IF(COUNT(H18:P18)=4,SUM(LARGE(H18:P18,{1,2,3,4})),IF(COUNT(H18:P18)=3,SUM(LARGE(H18:P18,{1,2,3})),IF(COUNT(H18:P18)=2,SUM(LARGE(H18:P18,{1,2})),IF(COUNT(H18:P18)=1,SUM(LARGE(H18:P18,{1})),0)))))</f>
        <v>0</v>
      </c>
      <c r="G18" s="150">
        <f t="shared" si="0"/>
        <v>0</v>
      </c>
      <c r="H18" s="33"/>
      <c r="I18" s="33"/>
      <c r="J18" s="33"/>
      <c r="K18" s="33"/>
      <c r="L18" s="33"/>
      <c r="M18" s="33"/>
      <c r="N18" s="33"/>
      <c r="O18" s="33"/>
      <c r="P18" s="144"/>
    </row>
    <row r="19" spans="2:16" ht="12" x14ac:dyDescent="0.2">
      <c r="B19" s="27"/>
      <c r="C19" s="141"/>
      <c r="D19" s="2"/>
      <c r="E19" s="148" t="str">
        <f>IFERROR(VLOOKUP(D19,BD!$B:$D,2,FALSE),"")</f>
        <v/>
      </c>
      <c r="F19" s="149">
        <f>IF(COUNT(H19:P19)&gt;=5,SUM(LARGE(H19:P19,{1,2,3,4,5})),IF(COUNT(H19:P19)=4,SUM(LARGE(H19:P19,{1,2,3,4})),IF(COUNT(H19:P19)=3,SUM(LARGE(H19:P19,{1,2,3})),IF(COUNT(H19:P19)=2,SUM(LARGE(H19:P19,{1,2})),IF(COUNT(H19:P19)=1,SUM(LARGE(H19:P19,{1})),0)))))</f>
        <v>0</v>
      </c>
      <c r="G19" s="150">
        <f t="shared" si="0"/>
        <v>0</v>
      </c>
      <c r="H19" s="33"/>
      <c r="I19" s="33"/>
      <c r="J19" s="33"/>
      <c r="K19" s="33"/>
      <c r="L19" s="33"/>
      <c r="M19" s="33"/>
      <c r="N19" s="33"/>
      <c r="O19" s="33"/>
      <c r="P19" s="144"/>
    </row>
    <row r="20" spans="2:16" ht="12" x14ac:dyDescent="0.2">
      <c r="B20" s="27"/>
      <c r="C20" s="141"/>
      <c r="D20" s="2"/>
      <c r="E20" s="148" t="str">
        <f>IFERROR(VLOOKUP(D20,BD!$B:$D,2,FALSE),"")</f>
        <v/>
      </c>
      <c r="F20" s="149">
        <f>IF(COUNT(H20:P20)&gt;=5,SUM(LARGE(H20:P20,{1,2,3,4,5})),IF(COUNT(H20:P20)=4,SUM(LARGE(H20:P20,{1,2,3,4})),IF(COUNT(H20:P20)=3,SUM(LARGE(H20:P20,{1,2,3})),IF(COUNT(H20:P20)=2,SUM(LARGE(H20:P20,{1,2})),IF(COUNT(H20:P20)=1,SUM(LARGE(H20:P20,{1})),0)))))</f>
        <v>0</v>
      </c>
      <c r="G20" s="150">
        <f t="shared" si="0"/>
        <v>0</v>
      </c>
      <c r="H20" s="33"/>
      <c r="I20" s="33"/>
      <c r="J20" s="33"/>
      <c r="K20" s="33"/>
      <c r="L20" s="33"/>
      <c r="M20" s="33"/>
      <c r="N20" s="33"/>
      <c r="O20" s="33"/>
      <c r="P20" s="144"/>
    </row>
    <row r="21" spans="2:16" ht="12" x14ac:dyDescent="0.2">
      <c r="B21" s="27"/>
      <c r="C21" s="141"/>
      <c r="D21" s="2"/>
      <c r="E21" s="148" t="str">
        <f>IFERROR(VLOOKUP(D21,BD!$B:$D,2,FALSE),"")</f>
        <v/>
      </c>
      <c r="F21" s="149">
        <f>IF(COUNT(H21:P21)&gt;=5,SUM(LARGE(H21:P21,{1,2,3,4,5})),IF(COUNT(H21:P21)=4,SUM(LARGE(H21:P21,{1,2,3,4})),IF(COUNT(H21:P21)=3,SUM(LARGE(H21:P21,{1,2,3})),IF(COUNT(H21:P21)=2,SUM(LARGE(H21:P21,{1,2})),IF(COUNT(H21:P21)=1,SUM(LARGE(H21:P21,{1})),0)))))</f>
        <v>0</v>
      </c>
      <c r="G21" s="150">
        <f t="shared" si="0"/>
        <v>0</v>
      </c>
      <c r="H21" s="33"/>
      <c r="I21" s="33"/>
      <c r="J21" s="33"/>
      <c r="K21" s="33"/>
      <c r="L21" s="33"/>
      <c r="M21" s="33"/>
      <c r="N21" s="33"/>
      <c r="O21" s="33"/>
      <c r="P21" s="144"/>
    </row>
    <row r="22" spans="2:16" ht="12" x14ac:dyDescent="0.2">
      <c r="B22" s="27"/>
      <c r="C22" s="141"/>
      <c r="D22" s="2"/>
      <c r="E22" s="148" t="str">
        <f>IFERROR(VLOOKUP(D22,BD!$B:$D,2,FALSE),"")</f>
        <v/>
      </c>
      <c r="F22" s="149">
        <f>IF(COUNT(H22:P22)&gt;=5,SUM(LARGE(H22:P22,{1,2,3,4,5})),IF(COUNT(H22:P22)=4,SUM(LARGE(H22:P22,{1,2,3,4})),IF(COUNT(H22:P22)=3,SUM(LARGE(H22:P22,{1,2,3})),IF(COUNT(H22:P22)=2,SUM(LARGE(H22:P22,{1,2})),IF(COUNT(H22:P22)=1,SUM(LARGE(H22:P22,{1})),0)))))</f>
        <v>0</v>
      </c>
      <c r="G22" s="150">
        <f t="shared" si="0"/>
        <v>0</v>
      </c>
      <c r="H22" s="33"/>
      <c r="I22" s="33"/>
      <c r="J22" s="33"/>
      <c r="K22" s="33"/>
      <c r="L22" s="33"/>
      <c r="M22" s="33"/>
      <c r="N22" s="33"/>
      <c r="O22" s="33"/>
      <c r="P22" s="144"/>
    </row>
    <row r="23" spans="2:16" ht="12" x14ac:dyDescent="0.2">
      <c r="B23" s="27"/>
      <c r="C23" s="141"/>
      <c r="D23" s="2"/>
      <c r="E23" s="148" t="str">
        <f>IFERROR(VLOOKUP(D23,BD!$B:$D,2,FALSE),"")</f>
        <v/>
      </c>
      <c r="F23" s="149">
        <f>IF(COUNT(H23:P23)&gt;=5,SUM(LARGE(H23:P23,{1,2,3,4,5})),IF(COUNT(H23:P23)=4,SUM(LARGE(H23:P23,{1,2,3,4})),IF(COUNT(H23:P23)=3,SUM(LARGE(H23:P23,{1,2,3})),IF(COUNT(H23:P23)=2,SUM(LARGE(H23:P23,{1,2})),IF(COUNT(H23:P23)=1,SUM(LARGE(H23:P23,{1})),0)))))</f>
        <v>0</v>
      </c>
      <c r="G23" s="150">
        <f t="shared" si="0"/>
        <v>0</v>
      </c>
      <c r="H23" s="33"/>
      <c r="I23" s="33"/>
      <c r="J23" s="33"/>
      <c r="K23" s="33"/>
      <c r="L23" s="33"/>
      <c r="M23" s="33"/>
      <c r="N23" s="33"/>
      <c r="O23" s="33"/>
      <c r="P23" s="144"/>
    </row>
    <row r="24" spans="2:16" ht="12" x14ac:dyDescent="0.2">
      <c r="B24" s="27"/>
      <c r="C24" s="141"/>
      <c r="D24" s="2"/>
      <c r="E24" s="148" t="str">
        <f>IFERROR(VLOOKUP(D24,BD!$B:$D,2,FALSE),"")</f>
        <v/>
      </c>
      <c r="F24" s="149">
        <f>IF(COUNT(H24:P24)&gt;=5,SUM(LARGE(H24:P24,{1,2,3,4,5})),IF(COUNT(H24:P24)=4,SUM(LARGE(H24:P24,{1,2,3,4})),IF(COUNT(H24:P24)=3,SUM(LARGE(H24:P24,{1,2,3})),IF(COUNT(H24:P24)=2,SUM(LARGE(H24:P24,{1,2})),IF(COUNT(H24:P24)=1,SUM(LARGE(H24:P24,{1})),0)))))</f>
        <v>0</v>
      </c>
      <c r="G24" s="150">
        <f t="shared" si="0"/>
        <v>0</v>
      </c>
      <c r="H24" s="33"/>
      <c r="I24" s="33"/>
      <c r="J24" s="33"/>
      <c r="K24" s="33"/>
      <c r="L24" s="33"/>
      <c r="M24" s="33"/>
      <c r="N24" s="33"/>
      <c r="O24" s="33"/>
      <c r="P24" s="144"/>
    </row>
    <row r="25" spans="2:16" ht="12" x14ac:dyDescent="0.2">
      <c r="B25" s="27"/>
      <c r="C25" s="141"/>
      <c r="D25" s="2"/>
      <c r="E25" s="148" t="str">
        <f>IFERROR(VLOOKUP(D25,BD!$B:$D,2,FALSE),"")</f>
        <v/>
      </c>
      <c r="F25" s="149">
        <f>IF(COUNT(H25:P25)&gt;=5,SUM(LARGE(H25:P25,{1,2,3,4,5})),IF(COUNT(H25:P25)=4,SUM(LARGE(H25:P25,{1,2,3,4})),IF(COUNT(H25:P25)=3,SUM(LARGE(H25:P25,{1,2,3})),IF(COUNT(H25:P25)=2,SUM(LARGE(H25:P25,{1,2})),IF(COUNT(H25:P25)=1,SUM(LARGE(H25:P25,{1})),0)))))</f>
        <v>0</v>
      </c>
      <c r="G25" s="150">
        <f t="shared" si="0"/>
        <v>0</v>
      </c>
      <c r="H25" s="33"/>
      <c r="I25" s="33"/>
      <c r="J25" s="33"/>
      <c r="K25" s="33"/>
      <c r="L25" s="33"/>
      <c r="M25" s="33"/>
      <c r="N25" s="33"/>
      <c r="O25" s="33"/>
      <c r="P25" s="144"/>
    </row>
    <row r="26" spans="2:16" ht="12" x14ac:dyDescent="0.2">
      <c r="B26" s="27"/>
      <c r="C26" s="141"/>
      <c r="D26" s="2"/>
      <c r="E26" s="148" t="str">
        <f>IFERROR(VLOOKUP(D26,BD!$B:$D,2,FALSE),"")</f>
        <v/>
      </c>
      <c r="F26" s="149">
        <f>IF(COUNT(H26:P26)&gt;=5,SUM(LARGE(H26:P26,{1,2,3,4,5})),IF(COUNT(H26:P26)=4,SUM(LARGE(H26:P26,{1,2,3,4})),IF(COUNT(H26:P26)=3,SUM(LARGE(H26:P26,{1,2,3})),IF(COUNT(H26:P26)=2,SUM(LARGE(H26:P26,{1,2})),IF(COUNT(H26:P26)=1,SUM(LARGE(H26:P26,{1})),0)))))</f>
        <v>0</v>
      </c>
      <c r="G26" s="150">
        <f t="shared" si="0"/>
        <v>0</v>
      </c>
      <c r="H26" s="33"/>
      <c r="I26" s="33"/>
      <c r="J26" s="33"/>
      <c r="K26" s="33"/>
      <c r="L26" s="33"/>
      <c r="M26" s="33"/>
      <c r="N26" s="33"/>
      <c r="O26" s="33"/>
      <c r="P26" s="144"/>
    </row>
    <row r="27" spans="2:16" ht="12" x14ac:dyDescent="0.2">
      <c r="B27" s="27"/>
      <c r="C27" s="141"/>
      <c r="D27" s="2"/>
      <c r="E27" s="148" t="str">
        <f>IFERROR(VLOOKUP(D27,BD!$B:$D,2,FALSE),"")</f>
        <v/>
      </c>
      <c r="F27" s="149">
        <f>IF(COUNT(H27:P27)&gt;=5,SUM(LARGE(H27:P27,{1,2,3,4,5})),IF(COUNT(H27:P27)=4,SUM(LARGE(H27:P27,{1,2,3,4})),IF(COUNT(H27:P27)=3,SUM(LARGE(H27:P27,{1,2,3})),IF(COUNT(H27:P27)=2,SUM(LARGE(H27:P27,{1,2})),IF(COUNT(H27:P27)=1,SUM(LARGE(H27:P27,{1})),0)))))</f>
        <v>0</v>
      </c>
      <c r="G27" s="150">
        <f t="shared" si="0"/>
        <v>0</v>
      </c>
      <c r="H27" s="33"/>
      <c r="I27" s="33"/>
      <c r="J27" s="33"/>
      <c r="K27" s="33"/>
      <c r="L27" s="33"/>
      <c r="M27" s="33"/>
      <c r="N27" s="33"/>
      <c r="O27" s="33"/>
      <c r="P27" s="144"/>
    </row>
    <row r="28" spans="2:16" ht="12" x14ac:dyDescent="0.2">
      <c r="B28" s="27"/>
      <c r="C28" s="141"/>
      <c r="D28" s="2"/>
      <c r="E28" s="148" t="str">
        <f>IFERROR(VLOOKUP(D28,BD!$B:$D,2,FALSE),"")</f>
        <v/>
      </c>
      <c r="F28" s="149">
        <f>IF(COUNT(H28:P28)&gt;=5,SUM(LARGE(H28:P28,{1,2,3,4,5})),IF(COUNT(H28:P28)=4,SUM(LARGE(H28:P28,{1,2,3,4})),IF(COUNT(H28:P28)=3,SUM(LARGE(H28:P28,{1,2,3})),IF(COUNT(H28:P28)=2,SUM(LARGE(H28:P28,{1,2})),IF(COUNT(H28:P28)=1,SUM(LARGE(H28:P28,{1})),0)))))</f>
        <v>0</v>
      </c>
      <c r="G28" s="150">
        <f t="shared" si="0"/>
        <v>0</v>
      </c>
      <c r="H28" s="33"/>
      <c r="I28" s="33"/>
      <c r="J28" s="33"/>
      <c r="K28" s="33"/>
      <c r="L28" s="33"/>
      <c r="M28" s="33"/>
      <c r="N28" s="33"/>
      <c r="O28" s="33"/>
      <c r="P28" s="144"/>
    </row>
    <row r="29" spans="2:16" ht="12" x14ac:dyDescent="0.2">
      <c r="B29" s="27"/>
      <c r="C29" s="141"/>
      <c r="D29" s="2"/>
      <c r="E29" s="148" t="str">
        <f>IFERROR(VLOOKUP(D29,BD!$B:$D,2,FALSE),"")</f>
        <v/>
      </c>
      <c r="F29" s="149">
        <f>IF(COUNT(H29:P29)&gt;=5,SUM(LARGE(H29:P29,{1,2,3,4,5})),IF(COUNT(H29:P29)=4,SUM(LARGE(H29:P29,{1,2,3,4})),IF(COUNT(H29:P29)=3,SUM(LARGE(H29:P29,{1,2,3})),IF(COUNT(H29:P29)=2,SUM(LARGE(H29:P29,{1,2})),IF(COUNT(H29:P29)=1,SUM(LARGE(H29:P29,{1})),0)))))</f>
        <v>0</v>
      </c>
      <c r="G29" s="150">
        <f t="shared" si="0"/>
        <v>0</v>
      </c>
      <c r="H29" s="33"/>
      <c r="I29" s="33"/>
      <c r="J29" s="33"/>
      <c r="K29" s="33"/>
      <c r="L29" s="33"/>
      <c r="M29" s="33"/>
      <c r="N29" s="33"/>
      <c r="O29" s="33"/>
      <c r="P29" s="144"/>
    </row>
    <row r="30" spans="2:16" ht="12" x14ac:dyDescent="0.2">
      <c r="B30" s="27"/>
      <c r="C30" s="141"/>
      <c r="D30" s="2"/>
      <c r="E30" s="148" t="str">
        <f>IFERROR(VLOOKUP(D30,BD!$B:$D,2,FALSE),"")</f>
        <v/>
      </c>
      <c r="F30" s="149">
        <f>IF(COUNT(H30:P30)&gt;=5,SUM(LARGE(H30:P30,{1,2,3,4,5})),IF(COUNT(H30:P30)=4,SUM(LARGE(H30:P30,{1,2,3,4})),IF(COUNT(H30:P30)=3,SUM(LARGE(H30:P30,{1,2,3})),IF(COUNT(H30:P30)=2,SUM(LARGE(H30:P30,{1,2})),IF(COUNT(H30:P30)=1,SUM(LARGE(H30:P30,{1})),0)))))</f>
        <v>0</v>
      </c>
      <c r="G30" s="150">
        <f t="shared" si="0"/>
        <v>0</v>
      </c>
      <c r="H30" s="33"/>
      <c r="I30" s="33"/>
      <c r="J30" s="33"/>
      <c r="K30" s="33"/>
      <c r="L30" s="33"/>
      <c r="M30" s="33"/>
      <c r="N30" s="33"/>
      <c r="O30" s="33"/>
      <c r="P30" s="144"/>
    </row>
    <row r="31" spans="2:16" ht="12" x14ac:dyDescent="0.2">
      <c r="B31" s="27"/>
      <c r="C31" s="141"/>
      <c r="D31" s="2"/>
      <c r="E31" s="148" t="str">
        <f>IFERROR(VLOOKUP(D31,BD!$B:$D,2,FALSE),"")</f>
        <v/>
      </c>
      <c r="F31" s="149">
        <f>IF(COUNT(H31:P31)&gt;=5,SUM(LARGE(H31:P31,{1,2,3,4,5})),IF(COUNT(H31:P31)=4,SUM(LARGE(H31:P31,{1,2,3,4})),IF(COUNT(H31:P31)=3,SUM(LARGE(H31:P31,{1,2,3})),IF(COUNT(H31:P31)=2,SUM(LARGE(H31:P31,{1,2})),IF(COUNT(H31:P31)=1,SUM(LARGE(H31:P31,{1})),0)))))</f>
        <v>0</v>
      </c>
      <c r="G31" s="150">
        <f t="shared" si="0"/>
        <v>0</v>
      </c>
      <c r="H31" s="33"/>
      <c r="I31" s="33"/>
      <c r="J31" s="33"/>
      <c r="K31" s="33"/>
      <c r="L31" s="33"/>
      <c r="M31" s="33"/>
      <c r="N31" s="33"/>
      <c r="O31" s="33"/>
      <c r="P31" s="144"/>
    </row>
    <row r="32" spans="2:16" ht="12" x14ac:dyDescent="0.2">
      <c r="B32" s="27"/>
      <c r="C32" s="141"/>
      <c r="D32" s="2"/>
      <c r="E32" s="148" t="str">
        <f>IFERROR(VLOOKUP(D32,BD!$B:$D,2,FALSE),"")</f>
        <v/>
      </c>
      <c r="F32" s="149">
        <f>IF(COUNT(H32:P32)&gt;=5,SUM(LARGE(H32:P32,{1,2,3,4,5})),IF(COUNT(H32:P32)=4,SUM(LARGE(H32:P32,{1,2,3,4})),IF(COUNT(H32:P32)=3,SUM(LARGE(H32:P32,{1,2,3})),IF(COUNT(H32:P32)=2,SUM(LARGE(H32:P32,{1,2})),IF(COUNT(H32:P32)=1,SUM(LARGE(H32:P32,{1})),0)))))</f>
        <v>0</v>
      </c>
      <c r="G32" s="150">
        <f t="shared" si="0"/>
        <v>0</v>
      </c>
      <c r="H32" s="33"/>
      <c r="I32" s="33"/>
      <c r="J32" s="33"/>
      <c r="K32" s="33"/>
      <c r="L32" s="33"/>
      <c r="M32" s="33"/>
      <c r="N32" s="33"/>
      <c r="O32" s="33"/>
      <c r="P32" s="144"/>
    </row>
    <row r="33" spans="2:16" ht="12" x14ac:dyDescent="0.2">
      <c r="B33" s="27"/>
      <c r="C33" s="141"/>
      <c r="D33" s="2"/>
      <c r="E33" s="148" t="str">
        <f>IFERROR(VLOOKUP(D33,BD!$B:$D,2,FALSE),"")</f>
        <v/>
      </c>
      <c r="F33" s="149">
        <f>IF(COUNT(H33:P33)&gt;=5,SUM(LARGE(H33:P33,{1,2,3,4,5})),IF(COUNT(H33:P33)=4,SUM(LARGE(H33:P33,{1,2,3,4})),IF(COUNT(H33:P33)=3,SUM(LARGE(H33:P33,{1,2,3})),IF(COUNT(H33:P33)=2,SUM(LARGE(H33:P33,{1,2})),IF(COUNT(H33:P33)=1,SUM(LARGE(H33:P33,{1})),0)))))</f>
        <v>0</v>
      </c>
      <c r="G33" s="150">
        <f t="shared" si="0"/>
        <v>0</v>
      </c>
      <c r="H33" s="33"/>
      <c r="I33" s="33"/>
      <c r="J33" s="33"/>
      <c r="K33" s="33"/>
      <c r="L33" s="33"/>
      <c r="M33" s="33"/>
      <c r="N33" s="33"/>
      <c r="O33" s="33"/>
      <c r="P33" s="144"/>
    </row>
    <row r="34" spans="2:16" ht="12" x14ac:dyDescent="0.2">
      <c r="B34" s="27"/>
      <c r="C34" s="141"/>
      <c r="D34" s="2"/>
      <c r="E34" s="148" t="str">
        <f>IFERROR(VLOOKUP(D34,BD!$B:$D,2,FALSE),"")</f>
        <v/>
      </c>
      <c r="F34" s="149">
        <f>IF(COUNT(H34:P34)&gt;=5,SUM(LARGE(H34:P34,{1,2,3,4,5})),IF(COUNT(H34:P34)=4,SUM(LARGE(H34:P34,{1,2,3,4})),IF(COUNT(H34:P34)=3,SUM(LARGE(H34:P34,{1,2,3})),IF(COUNT(H34:P34)=2,SUM(LARGE(H34:P34,{1,2})),IF(COUNT(H34:P34)=1,SUM(LARGE(H34:P34,{1})),0)))))</f>
        <v>0</v>
      </c>
      <c r="G34" s="150">
        <f t="shared" si="0"/>
        <v>0</v>
      </c>
      <c r="H34" s="33"/>
      <c r="I34" s="33"/>
      <c r="J34" s="33"/>
      <c r="K34" s="33"/>
      <c r="L34" s="33"/>
      <c r="M34" s="33"/>
      <c r="N34" s="33"/>
      <c r="O34" s="33"/>
      <c r="P34" s="144"/>
    </row>
    <row r="35" spans="2:16" ht="12" x14ac:dyDescent="0.2">
      <c r="B35" s="27"/>
      <c r="C35" s="141"/>
      <c r="D35" s="2"/>
      <c r="E35" s="148" t="str">
        <f>IFERROR(VLOOKUP(D35,BD!$B:$D,2,FALSE),"")</f>
        <v/>
      </c>
      <c r="F35" s="149">
        <f>IF(COUNT(H35:P35)&gt;=5,SUM(LARGE(H35:P35,{1,2,3,4,5})),IF(COUNT(H35:P35)=4,SUM(LARGE(H35:P35,{1,2,3,4})),IF(COUNT(H35:P35)=3,SUM(LARGE(H35:P35,{1,2,3})),IF(COUNT(H35:P35)=2,SUM(LARGE(H35:P35,{1,2})),IF(COUNT(H35:P35)=1,SUM(LARGE(H35:P35,{1})),0)))))</f>
        <v>0</v>
      </c>
      <c r="G35" s="150">
        <f t="shared" si="0"/>
        <v>0</v>
      </c>
      <c r="H35" s="33"/>
      <c r="I35" s="33"/>
      <c r="J35" s="33"/>
      <c r="K35" s="33"/>
      <c r="L35" s="33"/>
      <c r="M35" s="33"/>
      <c r="N35" s="33"/>
      <c r="O35" s="33"/>
      <c r="P35" s="144"/>
    </row>
    <row r="36" spans="2:16" ht="12" x14ac:dyDescent="0.2">
      <c r="B36" s="27"/>
      <c r="C36" s="141"/>
      <c r="D36" s="2"/>
      <c r="E36" s="148" t="str">
        <f>IFERROR(VLOOKUP(D36,BD!$B:$D,2,FALSE),"")</f>
        <v/>
      </c>
      <c r="F36" s="149">
        <f>IF(COUNT(H36:P36)&gt;=5,SUM(LARGE(H36:P36,{1,2,3,4,5})),IF(COUNT(H36:P36)=4,SUM(LARGE(H36:P36,{1,2,3,4})),IF(COUNT(H36:P36)=3,SUM(LARGE(H36:P36,{1,2,3})),IF(COUNT(H36:P36)=2,SUM(LARGE(H36:P36,{1,2})),IF(COUNT(H36:P36)=1,SUM(LARGE(H36:P36,{1})),0)))))</f>
        <v>0</v>
      </c>
      <c r="G36" s="150">
        <f t="shared" si="0"/>
        <v>0</v>
      </c>
      <c r="H36" s="33"/>
      <c r="I36" s="33"/>
      <c r="J36" s="33"/>
      <c r="K36" s="33"/>
      <c r="L36" s="33"/>
      <c r="M36" s="33"/>
      <c r="N36" s="33"/>
      <c r="O36" s="33"/>
      <c r="P36" s="144"/>
    </row>
    <row r="37" spans="2:16" ht="12" x14ac:dyDescent="0.2">
      <c r="B37" s="27"/>
      <c r="C37" s="141"/>
      <c r="D37" s="2"/>
      <c r="E37" s="148" t="str">
        <f>IFERROR(VLOOKUP(D37,BD!$B:$D,2,FALSE),"")</f>
        <v/>
      </c>
      <c r="F37" s="149">
        <f>IF(COUNT(H37:P37)&gt;=5,SUM(LARGE(H37:P37,{1,2,3,4,5})),IF(COUNT(H37:P37)=4,SUM(LARGE(H37:P37,{1,2,3,4})),IF(COUNT(H37:P37)=3,SUM(LARGE(H37:P37,{1,2,3})),IF(COUNT(H37:P37)=2,SUM(LARGE(H37:P37,{1,2})),IF(COUNT(H37:P37)=1,SUM(LARGE(H37:P37,{1})),0)))))</f>
        <v>0</v>
      </c>
      <c r="G37" s="150">
        <f t="shared" si="0"/>
        <v>0</v>
      </c>
      <c r="H37" s="33"/>
      <c r="I37" s="33"/>
      <c r="J37" s="33"/>
      <c r="K37" s="33"/>
      <c r="L37" s="33"/>
      <c r="M37" s="33"/>
      <c r="N37" s="33"/>
      <c r="O37" s="33"/>
      <c r="P37" s="144"/>
    </row>
    <row r="38" spans="2:16" ht="12" x14ac:dyDescent="0.2">
      <c r="B38" s="27"/>
      <c r="C38" s="141"/>
      <c r="D38" s="2"/>
      <c r="E38" s="148" t="str">
        <f>IFERROR(VLOOKUP(D38,BD!$B:$D,2,FALSE),"")</f>
        <v/>
      </c>
      <c r="F38" s="149">
        <f>IF(COUNT(H38:P38)&gt;=5,SUM(LARGE(H38:P38,{1,2,3,4,5})),IF(COUNT(H38:P38)=4,SUM(LARGE(H38:P38,{1,2,3,4})),IF(COUNT(H38:P38)=3,SUM(LARGE(H38:P38,{1,2,3})),IF(COUNT(H38:P38)=2,SUM(LARGE(H38:P38,{1,2})),IF(COUNT(H38:P38)=1,SUM(LARGE(H38:P38,{1})),0)))))</f>
        <v>0</v>
      </c>
      <c r="G38" s="150">
        <f t="shared" si="0"/>
        <v>0</v>
      </c>
      <c r="H38" s="33"/>
      <c r="I38" s="33"/>
      <c r="J38" s="33"/>
      <c r="K38" s="33"/>
      <c r="L38" s="33"/>
      <c r="M38" s="33"/>
      <c r="N38" s="33"/>
      <c r="O38" s="33"/>
      <c r="P38" s="144"/>
    </row>
    <row r="39" spans="2:16" ht="12" x14ac:dyDescent="0.2">
      <c r="B39" s="27"/>
      <c r="C39" s="1"/>
      <c r="D39" s="2"/>
      <c r="E39" s="148" t="str">
        <f>IFERROR(VLOOKUP(D39,BD!$B:$D,2,FALSE),"")</f>
        <v/>
      </c>
      <c r="F39" s="149">
        <f>IF(COUNT(H39:P39)&gt;=5,SUM(LARGE(H39:P39,{1,2,3,4,5})),IF(COUNT(H39:P39)=4,SUM(LARGE(H39:P39,{1,2,3,4})),IF(COUNT(H39:P39)=3,SUM(LARGE(H39:P39,{1,2,3})),IF(COUNT(H39:P39)=2,SUM(LARGE(H39:P39,{1,2})),IF(COUNT(H39:P39)=1,SUM(LARGE(H39:P39,{1})),0)))))</f>
        <v>0</v>
      </c>
      <c r="G39" s="150">
        <f t="shared" si="0"/>
        <v>0</v>
      </c>
      <c r="H39" s="33"/>
      <c r="I39" s="33"/>
      <c r="J39" s="33"/>
      <c r="K39" s="33"/>
      <c r="L39" s="33"/>
      <c r="M39" s="33"/>
      <c r="N39" s="33"/>
      <c r="O39" s="33"/>
      <c r="P39" s="144"/>
    </row>
    <row r="40" spans="2:16" x14ac:dyDescent="0.2">
      <c r="B40" s="31"/>
      <c r="C40" s="17"/>
      <c r="D40" s="17"/>
      <c r="E40" s="92"/>
      <c r="F40" s="38"/>
      <c r="G40" s="38"/>
      <c r="H40" s="35"/>
      <c r="I40" s="35"/>
      <c r="J40" s="35"/>
      <c r="K40" s="35"/>
      <c r="L40" s="35"/>
      <c r="M40" s="35"/>
      <c r="N40" s="35"/>
      <c r="O40" s="35"/>
      <c r="P40" s="144"/>
    </row>
    <row r="41" spans="2:16" s="21" customFormat="1" x14ac:dyDescent="0.2">
      <c r="B41" s="111"/>
      <c r="C41" s="19"/>
      <c r="D41" s="20" t="str">
        <f>SM!$D$41</f>
        <v>CONTAGEM DE SEMANAS</v>
      </c>
      <c r="E41" s="95"/>
      <c r="F41" s="18"/>
      <c r="G41" s="18"/>
      <c r="H41" s="102">
        <f>SM!H$41</f>
        <v>52</v>
      </c>
      <c r="I41" s="102">
        <f>SM!I$41</f>
        <v>30</v>
      </c>
      <c r="J41" s="102">
        <f>SM!J$41</f>
        <v>25</v>
      </c>
      <c r="K41" s="102">
        <f>SM!K$41</f>
        <v>22</v>
      </c>
      <c r="L41" s="102">
        <f>SM!L$41</f>
        <v>10</v>
      </c>
      <c r="M41" s="102">
        <f>SM!M$41</f>
        <v>6</v>
      </c>
      <c r="N41" s="102">
        <f>SM!N$41</f>
        <v>2</v>
      </c>
      <c r="O41" s="102">
        <f>SM!O$41</f>
        <v>1</v>
      </c>
      <c r="P41" s="145"/>
    </row>
  </sheetData>
  <sheetProtection selectLockedCells="1" selectUnlockedCells="1"/>
  <sortState ref="D10:N13">
    <sortCondition descending="1" ref="F10:F13"/>
    <sortCondition descending="1" ref="G10:G13"/>
  </sortState>
  <mergeCells count="5"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7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1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17" width="8.28515625" style="4" customWidth="1"/>
    <col min="18" max="18" width="1.85546875" style="4" customWidth="1"/>
    <col min="19" max="16384" width="9.28515625" style="4"/>
  </cols>
  <sheetData>
    <row r="2" spans="2:18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</row>
    <row r="3" spans="2:18" ht="12" x14ac:dyDescent="0.2">
      <c r="B3" s="7" t="s">
        <v>133</v>
      </c>
      <c r="D3" s="8">
        <f>SM!D3</f>
        <v>43052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</row>
    <row r="4" spans="2:18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</row>
    <row r="5" spans="2:18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43"/>
    </row>
    <row r="6" spans="2:18" ht="12" customHeight="1" x14ac:dyDescent="0.2">
      <c r="B6" s="26"/>
      <c r="C6" s="216" t="s">
        <v>1</v>
      </c>
      <c r="D6" s="222" t="s">
        <v>38</v>
      </c>
      <c r="E6" s="222" t="s">
        <v>39</v>
      </c>
      <c r="F6" s="218" t="s">
        <v>40</v>
      </c>
      <c r="G6" s="218" t="s">
        <v>41</v>
      </c>
      <c r="H6" s="217" t="str">
        <f>SM!F6</f>
        <v>TOTAL RK52</v>
      </c>
      <c r="I6" s="215" t="str">
        <f>SM!G6</f>
        <v>Torneios</v>
      </c>
      <c r="J6" s="11" t="str">
        <f>DM!J6</f>
        <v>4o</v>
      </c>
      <c r="K6" s="11" t="str">
        <f>DM!K6</f>
        <v>1o</v>
      </c>
      <c r="L6" s="11" t="str">
        <f>DM!L6</f>
        <v>1o</v>
      </c>
      <c r="M6" s="11" t="str">
        <f>DM!M6</f>
        <v>2o</v>
      </c>
      <c r="N6" s="11" t="str">
        <f>DM!N6</f>
        <v>3o</v>
      </c>
      <c r="O6" s="11" t="str">
        <f>DM!O6</f>
        <v>2o</v>
      </c>
      <c r="P6" s="11" t="str">
        <f>DM!P6</f>
        <v>4o</v>
      </c>
      <c r="Q6" s="11" t="str">
        <f>DM!Q6</f>
        <v>1o</v>
      </c>
      <c r="R6" s="144"/>
    </row>
    <row r="7" spans="2:18" ht="12" x14ac:dyDescent="0.2">
      <c r="B7" s="26"/>
      <c r="C7" s="216"/>
      <c r="D7" s="222"/>
      <c r="E7" s="222"/>
      <c r="F7" s="218"/>
      <c r="G7" s="218"/>
      <c r="H7" s="217"/>
      <c r="I7" s="215"/>
      <c r="J7" s="12" t="str">
        <f>DM!J7</f>
        <v>EST</v>
      </c>
      <c r="K7" s="12" t="str">
        <f>DM!K7</f>
        <v>EST</v>
      </c>
      <c r="L7" s="12" t="str">
        <f>DM!L7</f>
        <v>M-CWB</v>
      </c>
      <c r="M7" s="12" t="str">
        <f>DM!M7</f>
        <v>EST</v>
      </c>
      <c r="N7" s="12" t="str">
        <f>DM!N7</f>
        <v>EST</v>
      </c>
      <c r="O7" s="12" t="str">
        <f>DM!O7</f>
        <v>M-CWB</v>
      </c>
      <c r="P7" s="12" t="str">
        <f>DM!P7</f>
        <v>EST</v>
      </c>
      <c r="Q7" s="12" t="str">
        <f>DM!Q7</f>
        <v>M-OES</v>
      </c>
      <c r="R7" s="144"/>
    </row>
    <row r="8" spans="2:18" ht="12" x14ac:dyDescent="0.2">
      <c r="B8" s="29"/>
      <c r="C8" s="216"/>
      <c r="D8" s="222"/>
      <c r="E8" s="222"/>
      <c r="F8" s="218"/>
      <c r="G8" s="218"/>
      <c r="H8" s="217"/>
      <c r="I8" s="215"/>
      <c r="J8" s="13">
        <f>DM!J8</f>
        <v>42689</v>
      </c>
      <c r="K8" s="13">
        <f>DM!K8</f>
        <v>42849</v>
      </c>
      <c r="L8" s="13">
        <f>DM!L8</f>
        <v>42884</v>
      </c>
      <c r="M8" s="13">
        <f>DM!M8</f>
        <v>42905</v>
      </c>
      <c r="N8" s="13">
        <f>DM!N8</f>
        <v>42988</v>
      </c>
      <c r="O8" s="13">
        <f>DM!O8</f>
        <v>43017</v>
      </c>
      <c r="P8" s="13">
        <f>DM!P8</f>
        <v>43045</v>
      </c>
      <c r="Q8" s="13">
        <f>DM!Q8</f>
        <v>43052</v>
      </c>
      <c r="R8" s="144"/>
    </row>
    <row r="9" spans="2:18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44"/>
    </row>
    <row r="10" spans="2:18" ht="12" x14ac:dyDescent="0.2">
      <c r="B10" s="27"/>
      <c r="C10" s="1">
        <v>1</v>
      </c>
      <c r="D10" s="2" t="s">
        <v>703</v>
      </c>
      <c r="E10" s="2" t="s">
        <v>709</v>
      </c>
      <c r="F10" s="148" t="str">
        <f>IFERROR(VLOOKUP(D10,BD!$B:$D,2,FALSE),"")</f>
        <v>SMCC</v>
      </c>
      <c r="G10" s="148" t="str">
        <f>IFERROR(VLOOKUP(E10,BD!$B:$D,2,FALSE),"")</f>
        <v>SMCC</v>
      </c>
      <c r="H10" s="149">
        <f>IF(COUNT(J10:R10)&gt;=5,SUM(LARGE(J10:R10,{1,2,3,4,5})),IF(COUNT(J10:R10)=4,SUM(LARGE(J10:R10,{1,2,3,4})),IF(COUNT(J10:R10)=3,SUM(LARGE(J10:R10,{1,2,3})),IF(COUNT(J10:R10)=2,SUM(LARGE(J10:R10,{1,2})),IF(COUNT(J10:R10)=1,SUM(LARGE(J10:R10,{1})),0)))))</f>
        <v>2160</v>
      </c>
      <c r="I10" s="150">
        <f t="shared" ref="I10:I39" si="0">COUNT(J10:R10)-COUNTIF(J10:R10,"=0")</f>
        <v>2</v>
      </c>
      <c r="J10" s="33"/>
      <c r="K10" s="33"/>
      <c r="L10" s="33"/>
      <c r="M10" s="33"/>
      <c r="N10" s="33"/>
      <c r="O10" s="33">
        <v>800</v>
      </c>
      <c r="P10" s="33">
        <v>1360</v>
      </c>
      <c r="Q10" s="33"/>
      <c r="R10" s="144"/>
    </row>
    <row r="11" spans="2:18" ht="12" x14ac:dyDescent="0.2">
      <c r="B11" s="27"/>
      <c r="C11" s="1">
        <v>2</v>
      </c>
      <c r="D11" s="2" t="s">
        <v>687</v>
      </c>
      <c r="E11" s="2" t="s">
        <v>689</v>
      </c>
      <c r="F11" s="148" t="str">
        <f>IFERROR(VLOOKUP(D11,BD!$B:$D,2,FALSE),"")</f>
        <v>SMCC</v>
      </c>
      <c r="G11" s="148" t="str">
        <f>IFERROR(VLOOKUP(E11,BD!$B:$D,2,FALSE),"")</f>
        <v>SMCC</v>
      </c>
      <c r="H11" s="149">
        <f>IF(COUNT(J11:R11)&gt;=5,SUM(LARGE(J11:R11,{1,2,3,4,5})),IF(COUNT(J11:R11)=4,SUM(LARGE(J11:R11,{1,2,3,4})),IF(COUNT(J11:R11)=3,SUM(LARGE(J11:R11,{1,2,3})),IF(COUNT(J11:R11)=2,SUM(LARGE(J11:R11,{1,2})),IF(COUNT(J11:R11)=1,SUM(LARGE(J11:R11,{1})),0)))))</f>
        <v>2040</v>
      </c>
      <c r="I11" s="150">
        <f t="shared" si="0"/>
        <v>2</v>
      </c>
      <c r="J11" s="33"/>
      <c r="K11" s="33"/>
      <c r="L11" s="33"/>
      <c r="M11" s="33"/>
      <c r="N11" s="33">
        <v>1360</v>
      </c>
      <c r="O11" s="33">
        <v>680</v>
      </c>
      <c r="P11" s="33"/>
      <c r="Q11" s="33"/>
      <c r="R11" s="144"/>
    </row>
    <row r="12" spans="2:18" ht="12" x14ac:dyDescent="0.2">
      <c r="B12" s="27"/>
      <c r="C12" s="176">
        <v>3</v>
      </c>
      <c r="D12" s="2" t="s">
        <v>679</v>
      </c>
      <c r="E12" s="2" t="s">
        <v>210</v>
      </c>
      <c r="F12" s="148" t="str">
        <f>IFERROR(VLOOKUP(D12,BD!$B:$D,2,FALSE),"")</f>
        <v>GRESFI</v>
      </c>
      <c r="G12" s="148" t="str">
        <f>IFERROR(VLOOKUP(E12,BD!$B:$D,2,FALSE),"")</f>
        <v>GRESFI</v>
      </c>
      <c r="H12" s="149">
        <f>IF(COUNT(J12:R12)&gt;=5,SUM(LARGE(J12:R12,{1,2,3,4,5})),IF(COUNT(J12:R12)=4,SUM(LARGE(J12:R12,{1,2,3,4})),IF(COUNT(J12:R12)=3,SUM(LARGE(J12:R12,{1,2,3})),IF(COUNT(J12:R12)=2,SUM(LARGE(J12:R12,{1,2})),IF(COUNT(J12:R12)=1,SUM(LARGE(J12:R12,{1})),0)))))</f>
        <v>1600</v>
      </c>
      <c r="I12" s="150">
        <f t="shared" si="0"/>
        <v>1</v>
      </c>
      <c r="J12" s="33"/>
      <c r="K12" s="33"/>
      <c r="L12" s="33"/>
      <c r="M12" s="33"/>
      <c r="N12" s="33">
        <v>1600</v>
      </c>
      <c r="O12" s="33"/>
      <c r="P12" s="33"/>
      <c r="Q12" s="33"/>
      <c r="R12" s="144"/>
    </row>
    <row r="13" spans="2:18" ht="12" x14ac:dyDescent="0.2">
      <c r="B13" s="27"/>
      <c r="C13" s="176"/>
      <c r="D13" s="2" t="s">
        <v>393</v>
      </c>
      <c r="E13" s="2" t="s">
        <v>161</v>
      </c>
      <c r="F13" s="148" t="str">
        <f>IFERROR(VLOOKUP(D13,BD!$B:$D,2,FALSE),"")</f>
        <v>AVULSO</v>
      </c>
      <c r="G13" s="148" t="str">
        <f>IFERROR(VLOOKUP(E13,BD!$B:$D,2,FALSE),"")</f>
        <v>REALEZA</v>
      </c>
      <c r="H13" s="149">
        <f>IF(COUNT(J13:R13)&gt;=5,SUM(LARGE(J13:R13,{1,2,3,4,5})),IF(COUNT(J13:R13)=4,SUM(LARGE(J13:R13,{1,2,3,4})),IF(COUNT(J13:R13)=3,SUM(LARGE(J13:R13,{1,2,3})),IF(COUNT(J13:R13)=2,SUM(LARGE(J13:R13,{1,2})),IF(COUNT(J13:R13)=1,SUM(LARGE(J13:R13,{1})),0)))))</f>
        <v>1600</v>
      </c>
      <c r="I13" s="150">
        <f t="shared" si="0"/>
        <v>1</v>
      </c>
      <c r="J13" s="33"/>
      <c r="K13" s="33"/>
      <c r="L13" s="33"/>
      <c r="M13" s="33">
        <v>1600</v>
      </c>
      <c r="N13" s="33"/>
      <c r="O13" s="33"/>
      <c r="P13" s="33"/>
      <c r="Q13" s="33"/>
      <c r="R13" s="144"/>
    </row>
    <row r="14" spans="2:18" ht="12" x14ac:dyDescent="0.2">
      <c r="B14" s="27"/>
      <c r="C14" s="176"/>
      <c r="D14" s="2" t="s">
        <v>786</v>
      </c>
      <c r="E14" s="2" t="s">
        <v>787</v>
      </c>
      <c r="F14" s="148" t="str">
        <f>IFERROR(VLOOKUP(D14,BD!$B:$D,2,FALSE),"")</f>
        <v>SMCC</v>
      </c>
      <c r="G14" s="148" t="str">
        <f>IFERROR(VLOOKUP(E14,BD!$B:$D,2,FALSE),"")</f>
        <v>SMCC</v>
      </c>
      <c r="H14" s="149">
        <f>IF(COUNT(J14:R14)&gt;=5,SUM(LARGE(J14:R14,{1,2,3,4,5})),IF(COUNT(J14:R14)=4,SUM(LARGE(J14:R14,{1,2,3,4})),IF(COUNT(J14:R14)=3,SUM(LARGE(J14:R14,{1,2,3})),IF(COUNT(J14:R14)=2,SUM(LARGE(J14:R14,{1,2})),IF(COUNT(J14:R14)=1,SUM(LARGE(J14:R14,{1})),0)))))</f>
        <v>1600</v>
      </c>
      <c r="I14" s="150">
        <f t="shared" si="0"/>
        <v>1</v>
      </c>
      <c r="J14" s="33"/>
      <c r="K14" s="33"/>
      <c r="L14" s="33"/>
      <c r="M14" s="33"/>
      <c r="N14" s="33"/>
      <c r="O14" s="33"/>
      <c r="P14" s="33">
        <v>1600</v>
      </c>
      <c r="Q14" s="33"/>
      <c r="R14" s="144"/>
    </row>
    <row r="15" spans="2:18" ht="12" x14ac:dyDescent="0.2">
      <c r="B15" s="27"/>
      <c r="C15" s="176">
        <v>6</v>
      </c>
      <c r="D15" s="2" t="s">
        <v>652</v>
      </c>
      <c r="E15" s="2" t="s">
        <v>648</v>
      </c>
      <c r="F15" s="148" t="str">
        <f>IFERROR(VLOOKUP(D15,BD!$B:$D,2,FALSE),"")</f>
        <v>AVULSO</v>
      </c>
      <c r="G15" s="148" t="str">
        <f>IFERROR(VLOOKUP(E15,BD!$B:$D,2,FALSE),"")</f>
        <v>ACENB</v>
      </c>
      <c r="H15" s="149">
        <f>IF(COUNT(J15:R15)&gt;=5,SUM(LARGE(J15:R15,{1,2,3,4,5})),IF(COUNT(J15:R15)=4,SUM(LARGE(J15:R15,{1,2,3,4})),IF(COUNT(J15:R15)=3,SUM(LARGE(J15:R15,{1,2,3})),IF(COUNT(J15:R15)=2,SUM(LARGE(J15:R15,{1,2})),IF(COUNT(J15:R15)=1,SUM(LARGE(J15:R15,{1})),0)))))</f>
        <v>1360</v>
      </c>
      <c r="I15" s="150">
        <f t="shared" si="0"/>
        <v>1</v>
      </c>
      <c r="J15" s="33"/>
      <c r="K15" s="33"/>
      <c r="L15" s="33"/>
      <c r="M15" s="33">
        <v>1360</v>
      </c>
      <c r="N15" s="33"/>
      <c r="O15" s="33"/>
      <c r="P15" s="33"/>
      <c r="Q15" s="33"/>
      <c r="R15" s="144"/>
    </row>
    <row r="16" spans="2:18" ht="12" x14ac:dyDescent="0.2">
      <c r="B16" s="27"/>
      <c r="C16" s="176">
        <v>7</v>
      </c>
      <c r="D16" s="2" t="s">
        <v>210</v>
      </c>
      <c r="E16" s="2" t="s">
        <v>384</v>
      </c>
      <c r="F16" s="148" t="str">
        <f>IFERROR(VLOOKUP(D16,BD!$B:$D,2,FALSE),"")</f>
        <v>GRESFI</v>
      </c>
      <c r="G16" s="148" t="str">
        <f>IFERROR(VLOOKUP(E16,BD!$B:$D,2,FALSE),"")</f>
        <v>GRESFI</v>
      </c>
      <c r="H16" s="149">
        <f>IF(COUNT(J16:R16)&gt;=5,SUM(LARGE(J16:R16,{1,2,3,4,5})),IF(COUNT(J16:R16)=4,SUM(LARGE(J16:R16,{1,2,3,4})),IF(COUNT(J16:R16)=3,SUM(LARGE(J16:R16,{1,2,3})),IF(COUNT(J16:R16)=2,SUM(LARGE(J16:R16,{1,2})),IF(COUNT(J16:R16)=1,SUM(LARGE(J16:R16,{1})),0)))))</f>
        <v>1120</v>
      </c>
      <c r="I16" s="150">
        <f t="shared" si="0"/>
        <v>1</v>
      </c>
      <c r="J16" s="33"/>
      <c r="K16" s="33"/>
      <c r="L16" s="33"/>
      <c r="M16" s="33">
        <v>1120</v>
      </c>
      <c r="N16" s="33"/>
      <c r="O16" s="33"/>
      <c r="P16" s="33"/>
      <c r="Q16" s="33"/>
      <c r="R16" s="144"/>
    </row>
    <row r="17" spans="2:18" ht="12" x14ac:dyDescent="0.2">
      <c r="B17" s="27"/>
      <c r="C17" s="176">
        <v>8</v>
      </c>
      <c r="D17" s="2" t="s">
        <v>264</v>
      </c>
      <c r="E17" s="2" t="s">
        <v>332</v>
      </c>
      <c r="F17" s="148" t="str">
        <f>IFERROR(VLOOKUP(D17,BD!$B:$D,2,FALSE),"")</f>
        <v>BME</v>
      </c>
      <c r="G17" s="148" t="str">
        <f>IFERROR(VLOOKUP(E17,BD!$B:$D,2,FALSE),"")</f>
        <v>BME</v>
      </c>
      <c r="H17" s="149">
        <f>IF(COUNT(J17:R17)&gt;=5,SUM(LARGE(J17:R17,{1,2,3,4,5})),IF(COUNT(J17:R17)=4,SUM(LARGE(J17:R17,{1,2,3,4})),IF(COUNT(J17:R17)=3,SUM(LARGE(J17:R17,{1,2,3})),IF(COUNT(J17:R17)=2,SUM(LARGE(J17:R17,{1,2})),IF(COUNT(J17:R17)=1,SUM(LARGE(J17:R17,{1})),0)))))</f>
        <v>560</v>
      </c>
      <c r="I17" s="150">
        <f t="shared" si="0"/>
        <v>1</v>
      </c>
      <c r="J17" s="33"/>
      <c r="K17" s="33"/>
      <c r="L17" s="33"/>
      <c r="M17" s="33"/>
      <c r="N17" s="33"/>
      <c r="O17" s="33">
        <v>560</v>
      </c>
      <c r="P17" s="33"/>
      <c r="Q17" s="33"/>
      <c r="R17" s="144"/>
    </row>
    <row r="18" spans="2:18" ht="12" x14ac:dyDescent="0.2">
      <c r="B18" s="27"/>
      <c r="C18" s="141"/>
      <c r="D18" s="2"/>
      <c r="E18" s="2"/>
      <c r="F18" s="148" t="str">
        <f>IFERROR(VLOOKUP(D18,BD!$B:$D,2,FALSE),"")</f>
        <v/>
      </c>
      <c r="G18" s="148" t="str">
        <f>IFERROR(VLOOKUP(E18,BD!$B:$D,2,FALSE),"")</f>
        <v/>
      </c>
      <c r="H18" s="149">
        <f>IF(COUNT(J18:R18)&gt;=5,SUM(LARGE(J18:R18,{1,2,3,4,5})),IF(COUNT(J18:R18)=4,SUM(LARGE(J18:R18,{1,2,3,4})),IF(COUNT(J18:R18)=3,SUM(LARGE(J18:R18,{1,2,3})),IF(COUNT(J18:R18)=2,SUM(LARGE(J18:R18,{1,2})),IF(COUNT(J18:R18)=1,SUM(LARGE(J18:R18,{1})),0)))))</f>
        <v>0</v>
      </c>
      <c r="I18" s="150">
        <f t="shared" si="0"/>
        <v>0</v>
      </c>
      <c r="J18" s="33"/>
      <c r="K18" s="33"/>
      <c r="L18" s="33"/>
      <c r="M18" s="33"/>
      <c r="N18" s="33"/>
      <c r="O18" s="33"/>
      <c r="P18" s="33"/>
      <c r="Q18" s="33"/>
      <c r="R18" s="144"/>
    </row>
    <row r="19" spans="2:18" ht="12" x14ac:dyDescent="0.2">
      <c r="B19" s="27"/>
      <c r="C19" s="141"/>
      <c r="D19" s="2"/>
      <c r="E19" s="2"/>
      <c r="F19" s="148" t="str">
        <f>IFERROR(VLOOKUP(D19,BD!$B:$D,2,FALSE),"")</f>
        <v/>
      </c>
      <c r="G19" s="148" t="str">
        <f>IFERROR(VLOOKUP(E19,BD!$B:$D,2,FALSE),"")</f>
        <v/>
      </c>
      <c r="H19" s="149">
        <f>IF(COUNT(J19:R19)&gt;=5,SUM(LARGE(J19:R19,{1,2,3,4,5})),IF(COUNT(J19:R19)=4,SUM(LARGE(J19:R19,{1,2,3,4})),IF(COUNT(J19:R19)=3,SUM(LARGE(J19:R19,{1,2,3})),IF(COUNT(J19:R19)=2,SUM(LARGE(J19:R19,{1,2})),IF(COUNT(J19:R19)=1,SUM(LARGE(J19:R19,{1})),0)))))</f>
        <v>0</v>
      </c>
      <c r="I19" s="150">
        <f t="shared" si="0"/>
        <v>0</v>
      </c>
      <c r="J19" s="33"/>
      <c r="K19" s="33"/>
      <c r="L19" s="33"/>
      <c r="M19" s="33"/>
      <c r="N19" s="33"/>
      <c r="O19" s="33"/>
      <c r="P19" s="33"/>
      <c r="Q19" s="33"/>
      <c r="R19" s="144"/>
    </row>
    <row r="20" spans="2:18" ht="12" x14ac:dyDescent="0.2">
      <c r="B20" s="27"/>
      <c r="C20" s="141"/>
      <c r="D20" s="2"/>
      <c r="E20" s="2"/>
      <c r="F20" s="148" t="str">
        <f>IFERROR(VLOOKUP(D20,BD!$B:$D,2,FALSE),"")</f>
        <v/>
      </c>
      <c r="G20" s="148" t="str">
        <f>IFERROR(VLOOKUP(E20,BD!$B:$D,2,FALSE),"")</f>
        <v/>
      </c>
      <c r="H20" s="149">
        <f>IF(COUNT(J20:R20)&gt;=5,SUM(LARGE(J20:R20,{1,2,3,4,5})),IF(COUNT(J20:R20)=4,SUM(LARGE(J20:R20,{1,2,3,4})),IF(COUNT(J20:R20)=3,SUM(LARGE(J20:R20,{1,2,3})),IF(COUNT(J20:R20)=2,SUM(LARGE(J20:R20,{1,2})),IF(COUNT(J20:R20)=1,SUM(LARGE(J20:R20,{1})),0)))))</f>
        <v>0</v>
      </c>
      <c r="I20" s="150">
        <f t="shared" si="0"/>
        <v>0</v>
      </c>
      <c r="J20" s="33"/>
      <c r="K20" s="33"/>
      <c r="L20" s="33"/>
      <c r="M20" s="33"/>
      <c r="N20" s="33"/>
      <c r="O20" s="33"/>
      <c r="P20" s="33"/>
      <c r="Q20" s="33"/>
      <c r="R20" s="144"/>
    </row>
    <row r="21" spans="2:18" ht="12" x14ac:dyDescent="0.2">
      <c r="B21" s="27"/>
      <c r="C21" s="141"/>
      <c r="D21" s="2"/>
      <c r="E21" s="2"/>
      <c r="F21" s="148" t="str">
        <f>IFERROR(VLOOKUP(D21,BD!$B:$D,2,FALSE),"")</f>
        <v/>
      </c>
      <c r="G21" s="148" t="str">
        <f>IFERROR(VLOOKUP(E21,BD!$B:$D,2,FALSE),"")</f>
        <v/>
      </c>
      <c r="H21" s="149">
        <f>IF(COUNT(J21:R21)&gt;=5,SUM(LARGE(J21:R21,{1,2,3,4,5})),IF(COUNT(J21:R21)=4,SUM(LARGE(J21:R21,{1,2,3,4})),IF(COUNT(J21:R21)=3,SUM(LARGE(J21:R21,{1,2,3})),IF(COUNT(J21:R21)=2,SUM(LARGE(J21:R21,{1,2})),IF(COUNT(J21:R21)=1,SUM(LARGE(J21:R21,{1})),0)))))</f>
        <v>0</v>
      </c>
      <c r="I21" s="150">
        <f t="shared" si="0"/>
        <v>0</v>
      </c>
      <c r="J21" s="33"/>
      <c r="K21" s="33"/>
      <c r="L21" s="33"/>
      <c r="M21" s="33"/>
      <c r="N21" s="33"/>
      <c r="O21" s="33"/>
      <c r="P21" s="33"/>
      <c r="Q21" s="33"/>
      <c r="R21" s="144"/>
    </row>
    <row r="22" spans="2:18" ht="12" x14ac:dyDescent="0.2">
      <c r="B22" s="27"/>
      <c r="C22" s="141"/>
      <c r="D22" s="2"/>
      <c r="E22" s="2"/>
      <c r="F22" s="148" t="str">
        <f>IFERROR(VLOOKUP(D22,BD!$B:$D,2,FALSE),"")</f>
        <v/>
      </c>
      <c r="G22" s="148" t="str">
        <f>IFERROR(VLOOKUP(E22,BD!$B:$D,2,FALSE),"")</f>
        <v/>
      </c>
      <c r="H22" s="149">
        <f>IF(COUNT(J22:R22)&gt;=5,SUM(LARGE(J22:R22,{1,2,3,4,5})),IF(COUNT(J22:R22)=4,SUM(LARGE(J22:R22,{1,2,3,4})),IF(COUNT(J22:R22)=3,SUM(LARGE(J22:R22,{1,2,3})),IF(COUNT(J22:R22)=2,SUM(LARGE(J22:R22,{1,2})),IF(COUNT(J22:R22)=1,SUM(LARGE(J22:R22,{1})),0)))))</f>
        <v>0</v>
      </c>
      <c r="I22" s="150">
        <f t="shared" si="0"/>
        <v>0</v>
      </c>
      <c r="J22" s="33"/>
      <c r="K22" s="33"/>
      <c r="L22" s="33"/>
      <c r="M22" s="33"/>
      <c r="N22" s="33"/>
      <c r="O22" s="33"/>
      <c r="P22" s="33"/>
      <c r="Q22" s="33"/>
      <c r="R22" s="144"/>
    </row>
    <row r="23" spans="2:18" ht="12" x14ac:dyDescent="0.2">
      <c r="B23" s="27"/>
      <c r="C23" s="141"/>
      <c r="D23" s="2"/>
      <c r="E23" s="2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IF(COUNT(J23:R23)&gt;=5,SUM(LARGE(J23:R23,{1,2,3,4,5})),IF(COUNT(J23:R23)=4,SUM(LARGE(J23:R23,{1,2,3,4})),IF(COUNT(J23:R23)=3,SUM(LARGE(J23:R23,{1,2,3})),IF(COUNT(J23:R23)=2,SUM(LARGE(J23:R23,{1,2})),IF(COUNT(J23:R23)=1,SUM(LARGE(J23:R23,{1})),0)))))</f>
        <v>0</v>
      </c>
      <c r="I23" s="150">
        <f t="shared" si="0"/>
        <v>0</v>
      </c>
      <c r="J23" s="33"/>
      <c r="K23" s="33"/>
      <c r="L23" s="33"/>
      <c r="M23" s="33"/>
      <c r="N23" s="33"/>
      <c r="O23" s="33"/>
      <c r="P23" s="33"/>
      <c r="Q23" s="33"/>
      <c r="R23" s="144"/>
    </row>
    <row r="24" spans="2:18" ht="12" x14ac:dyDescent="0.2">
      <c r="B24" s="27"/>
      <c r="C24" s="141"/>
      <c r="D24" s="2"/>
      <c r="E24" s="2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IF(COUNT(J24:R24)&gt;=5,SUM(LARGE(J24:R24,{1,2,3,4,5})),IF(COUNT(J24:R24)=4,SUM(LARGE(J24:R24,{1,2,3,4})),IF(COUNT(J24:R24)=3,SUM(LARGE(J24:R24,{1,2,3})),IF(COUNT(J24:R24)=2,SUM(LARGE(J24:R24,{1,2})),IF(COUNT(J24:R24)=1,SUM(LARGE(J24:R24,{1})),0)))))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33"/>
      <c r="R24" s="144"/>
    </row>
    <row r="25" spans="2:18" ht="12" x14ac:dyDescent="0.2">
      <c r="B25" s="27"/>
      <c r="C25" s="141"/>
      <c r="D25" s="2"/>
      <c r="E25" s="2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IF(COUNT(J25:R25)&gt;=5,SUM(LARGE(J25:R25,{1,2,3,4,5})),IF(COUNT(J25:R25)=4,SUM(LARGE(J25:R25,{1,2,3,4})),IF(COUNT(J25:R25)=3,SUM(LARGE(J25:R25,{1,2,3})),IF(COUNT(J25:R25)=2,SUM(LARGE(J25:R25,{1,2})),IF(COUNT(J25:R25)=1,SUM(LARGE(J25:R25,{1})),0)))))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33"/>
      <c r="R25" s="144"/>
    </row>
    <row r="26" spans="2:18" ht="12" x14ac:dyDescent="0.2">
      <c r="B26" s="27"/>
      <c r="C26" s="141"/>
      <c r="D26" s="2"/>
      <c r="E26" s="2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IF(COUNT(J26:R26)&gt;=5,SUM(LARGE(J26:R26,{1,2,3,4,5})),IF(COUNT(J26:R26)=4,SUM(LARGE(J26:R26,{1,2,3,4})),IF(COUNT(J26:R26)=3,SUM(LARGE(J26:R26,{1,2,3})),IF(COUNT(J26:R26)=2,SUM(LARGE(J26:R26,{1,2})),IF(COUNT(J26:R26)=1,SUM(LARGE(J26:R26,{1})),0)))))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33"/>
      <c r="R26" s="144"/>
    </row>
    <row r="27" spans="2:18" ht="12" x14ac:dyDescent="0.2">
      <c r="B27" s="27"/>
      <c r="C27" s="141"/>
      <c r="D27" s="2"/>
      <c r="E27" s="2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IF(COUNT(J27:R27)&gt;=5,SUM(LARGE(J27:R27,{1,2,3,4,5})),IF(COUNT(J27:R27)=4,SUM(LARGE(J27:R27,{1,2,3,4})),IF(COUNT(J27:R27)=3,SUM(LARGE(J27:R27,{1,2,3})),IF(COUNT(J27:R27)=2,SUM(LARGE(J27:R27,{1,2})),IF(COUNT(J27:R27)=1,SUM(LARGE(J27:R27,{1})),0)))))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33"/>
      <c r="R27" s="144"/>
    </row>
    <row r="28" spans="2:18" ht="12" x14ac:dyDescent="0.2">
      <c r="B28" s="27"/>
      <c r="C28" s="141"/>
      <c r="D28" s="2"/>
      <c r="E28" s="2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IF(COUNT(J28:R28)&gt;=5,SUM(LARGE(J28:R28,{1,2,3,4,5})),IF(COUNT(J28:R28)=4,SUM(LARGE(J28:R28,{1,2,3,4})),IF(COUNT(J28:R28)=3,SUM(LARGE(J28:R28,{1,2,3})),IF(COUNT(J28:R28)=2,SUM(LARGE(J28:R28,{1,2})),IF(COUNT(J28:R28)=1,SUM(LARGE(J28:R28,{1})),0)))))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33"/>
      <c r="R28" s="144"/>
    </row>
    <row r="29" spans="2:18" ht="12" x14ac:dyDescent="0.2">
      <c r="B29" s="27"/>
      <c r="C29" s="141"/>
      <c r="D29" s="2"/>
      <c r="E29" s="2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IF(COUNT(J29:R29)&gt;=5,SUM(LARGE(J29:R29,{1,2,3,4,5})),IF(COUNT(J29:R29)=4,SUM(LARGE(J29:R29,{1,2,3,4})),IF(COUNT(J29:R29)=3,SUM(LARGE(J29:R29,{1,2,3})),IF(COUNT(J29:R29)=2,SUM(LARGE(J29:R29,{1,2})),IF(COUNT(J29:R29)=1,SUM(LARGE(J29:R29,{1})),0)))))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33"/>
      <c r="R29" s="144"/>
    </row>
    <row r="30" spans="2:18" ht="12" x14ac:dyDescent="0.2">
      <c r="B30" s="27"/>
      <c r="C30" s="141"/>
      <c r="D30" s="2"/>
      <c r="E30" s="2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IF(COUNT(J30:R30)&gt;=5,SUM(LARGE(J30:R30,{1,2,3,4,5})),IF(COUNT(J30:R30)=4,SUM(LARGE(J30:R30,{1,2,3,4})),IF(COUNT(J30:R30)=3,SUM(LARGE(J30:R30,{1,2,3})),IF(COUNT(J30:R30)=2,SUM(LARGE(J30:R30,{1,2})),IF(COUNT(J30:R30)=1,SUM(LARGE(J30:R30,{1})),0)))))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33"/>
      <c r="R30" s="144"/>
    </row>
    <row r="31" spans="2:18" ht="12" x14ac:dyDescent="0.2">
      <c r="B31" s="27"/>
      <c r="C31" s="141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IF(COUNT(J31:R31)&gt;=5,SUM(LARGE(J31:R31,{1,2,3,4,5})),IF(COUNT(J31:R31)=4,SUM(LARGE(J31:R31,{1,2,3,4})),IF(COUNT(J31:R31)=3,SUM(LARGE(J31:R31,{1,2,3})),IF(COUNT(J31:R31)=2,SUM(LARGE(J31:R31,{1,2})),IF(COUNT(J31:R31)=1,SUM(LARGE(J31:R31,{1})),0)))))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33"/>
      <c r="R31" s="144"/>
    </row>
    <row r="32" spans="2:18" ht="12" x14ac:dyDescent="0.2">
      <c r="B32" s="27"/>
      <c r="C32" s="141"/>
      <c r="D32" s="2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IF(COUNT(J32:R32)&gt;=5,SUM(LARGE(J32:R32,{1,2,3,4,5})),IF(COUNT(J32:R32)=4,SUM(LARGE(J32:R32,{1,2,3,4})),IF(COUNT(J32:R32)=3,SUM(LARGE(J32:R32,{1,2,3})),IF(COUNT(J32:R32)=2,SUM(LARGE(J32:R32,{1,2})),IF(COUNT(J32:R32)=1,SUM(LARGE(J32:R32,{1})),0)))))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144"/>
    </row>
    <row r="33" spans="2:18" ht="12" x14ac:dyDescent="0.2">
      <c r="B33" s="27"/>
      <c r="C33" s="141"/>
      <c r="D33" s="2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IF(COUNT(J33:R33)&gt;=5,SUM(LARGE(J33:R33,{1,2,3,4,5})),IF(COUNT(J33:R33)=4,SUM(LARGE(J33:R33,{1,2,3,4})),IF(COUNT(J33:R33)=3,SUM(LARGE(J33:R33,{1,2,3})),IF(COUNT(J33:R33)=2,SUM(LARGE(J33:R33,{1,2})),IF(COUNT(J33:R33)=1,SUM(LARGE(J33:R33,{1})),0)))))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144"/>
    </row>
    <row r="34" spans="2:18" ht="12" x14ac:dyDescent="0.2">
      <c r="B34" s="27"/>
      <c r="C34" s="141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IF(COUNT(J34:R34)&gt;=5,SUM(LARGE(J34:R34,{1,2,3,4,5})),IF(COUNT(J34:R34)=4,SUM(LARGE(J34:R34,{1,2,3,4})),IF(COUNT(J34:R34)=3,SUM(LARGE(J34:R34,{1,2,3})),IF(COUNT(J34:R34)=2,SUM(LARGE(J34:R34,{1,2})),IF(COUNT(J34:R34)=1,SUM(LARGE(J34:R34,{1})),0)))))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144"/>
    </row>
    <row r="35" spans="2:18" ht="12" x14ac:dyDescent="0.2">
      <c r="B35" s="27"/>
      <c r="C35" s="141"/>
      <c r="D35" s="2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IF(COUNT(J35:R35)&gt;=5,SUM(LARGE(J35:R35,{1,2,3,4,5})),IF(COUNT(J35:R35)=4,SUM(LARGE(J35:R35,{1,2,3,4})),IF(COUNT(J35:R35)=3,SUM(LARGE(J35:R35,{1,2,3})),IF(COUNT(J35:R35)=2,SUM(LARGE(J35:R35,{1,2})),IF(COUNT(J35:R35)=1,SUM(LARGE(J35:R35,{1})),0)))))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144"/>
    </row>
    <row r="36" spans="2:18" ht="12" x14ac:dyDescent="0.2">
      <c r="B36" s="27"/>
      <c r="C36" s="141"/>
      <c r="D36" s="2"/>
      <c r="E36" s="2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IF(COUNT(J36:R36)&gt;=5,SUM(LARGE(J36:R36,{1,2,3,4,5})),IF(COUNT(J36:R36)=4,SUM(LARGE(J36:R36,{1,2,3,4})),IF(COUNT(J36:R36)=3,SUM(LARGE(J36:R36,{1,2,3})),IF(COUNT(J36:R36)=2,SUM(LARGE(J36:R36,{1,2})),IF(COUNT(J36:R36)=1,SUM(LARGE(J36:R36,{1})),0)))))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144"/>
    </row>
    <row r="37" spans="2:18" ht="12" x14ac:dyDescent="0.2">
      <c r="B37" s="27"/>
      <c r="C37" s="141"/>
      <c r="D37" s="2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IF(COUNT(J37:R37)&gt;=5,SUM(LARGE(J37:R37,{1,2,3,4,5})),IF(COUNT(J37:R37)=4,SUM(LARGE(J37:R37,{1,2,3,4})),IF(COUNT(J37:R37)=3,SUM(LARGE(J37:R37,{1,2,3})),IF(COUNT(J37:R37)=2,SUM(LARGE(J37:R37,{1,2})),IF(COUNT(J37:R37)=1,SUM(LARGE(J37:R37,{1})),0)))))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144"/>
    </row>
    <row r="38" spans="2:18" ht="12" x14ac:dyDescent="0.2">
      <c r="B38" s="27"/>
      <c r="C38" s="141"/>
      <c r="D38" s="2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IF(COUNT(J38:R38)&gt;=5,SUM(LARGE(J38:R38,{1,2,3,4,5})),IF(COUNT(J38:R38)=4,SUM(LARGE(J38:R38,{1,2,3,4})),IF(COUNT(J38:R38)=3,SUM(LARGE(J38:R38,{1,2,3})),IF(COUNT(J38:R38)=2,SUM(LARGE(J38:R38,{1,2})),IF(COUNT(J38:R38)=1,SUM(LARGE(J38:R38,{1})),0)))))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144"/>
    </row>
    <row r="39" spans="2:18" ht="12" x14ac:dyDescent="0.2">
      <c r="B39" s="27"/>
      <c r="C39" s="1"/>
      <c r="D39" s="2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IF(COUNT(J39:R39)&gt;=5,SUM(LARGE(J39:R39,{1,2,3,4,5})),IF(COUNT(J39:R39)=4,SUM(LARGE(J39:R39,{1,2,3,4})),IF(COUNT(J39:R39)=3,SUM(LARGE(J39:R39,{1,2,3})),IF(COUNT(J39:R39)=2,SUM(LARGE(J39:R39,{1,2})),IF(COUNT(J39:R39)=1,SUM(LARGE(J39:R39,{1})),0)))))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33"/>
      <c r="R39" s="144"/>
    </row>
    <row r="40" spans="2:18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7"/>
      <c r="R40" s="144"/>
    </row>
    <row r="41" spans="2:18" s="21" customFormat="1" x14ac:dyDescent="0.2">
      <c r="B41" s="111"/>
      <c r="C41" s="19"/>
      <c r="D41" s="20"/>
      <c r="E41" s="20" t="str">
        <f>SM!$D$41</f>
        <v>CONTAGEM DE SEMANAS</v>
      </c>
      <c r="F41" s="95"/>
      <c r="G41" s="95"/>
      <c r="H41" s="18"/>
      <c r="I41" s="18"/>
      <c r="J41" s="102">
        <f>SM!H$41</f>
        <v>52</v>
      </c>
      <c r="K41" s="102">
        <f>SM!I$41</f>
        <v>30</v>
      </c>
      <c r="L41" s="102">
        <f>SM!J$41</f>
        <v>25</v>
      </c>
      <c r="M41" s="102">
        <f>SM!K$41</f>
        <v>22</v>
      </c>
      <c r="N41" s="102">
        <f>SM!L$41</f>
        <v>10</v>
      </c>
      <c r="O41" s="102">
        <f>SM!M$41</f>
        <v>6</v>
      </c>
      <c r="P41" s="102">
        <f>SM!N$41</f>
        <v>2</v>
      </c>
      <c r="Q41" s="102">
        <f>SM!O$41</f>
        <v>1</v>
      </c>
      <c r="R41" s="145"/>
    </row>
  </sheetData>
  <sheetProtection selectLockedCells="1" selectUnlockedCells="1"/>
  <sortState ref="D10:P17">
    <sortCondition descending="1" ref="H10:H17"/>
    <sortCondition descending="1" ref="I10:I17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1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17" width="8.28515625" style="4" customWidth="1"/>
    <col min="18" max="18" width="1.85546875" style="4" customWidth="1"/>
    <col min="19" max="16384" width="9.28515625" style="4"/>
  </cols>
  <sheetData>
    <row r="2" spans="2:18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</row>
    <row r="3" spans="2:18" ht="12" x14ac:dyDescent="0.2">
      <c r="B3" s="7" t="s">
        <v>335</v>
      </c>
      <c r="D3" s="8">
        <f>SM!D3</f>
        <v>43052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</row>
    <row r="4" spans="2:18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</row>
    <row r="5" spans="2:18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43"/>
    </row>
    <row r="6" spans="2:18" ht="12" customHeight="1" x14ac:dyDescent="0.2">
      <c r="B6" s="26"/>
      <c r="C6" s="216" t="s">
        <v>1</v>
      </c>
      <c r="D6" s="222" t="s">
        <v>38</v>
      </c>
      <c r="E6" s="222" t="s">
        <v>39</v>
      </c>
      <c r="F6" s="218" t="s">
        <v>40</v>
      </c>
      <c r="G6" s="218" t="s">
        <v>41</v>
      </c>
      <c r="H6" s="217" t="str">
        <f>SM!F6</f>
        <v>TOTAL RK52</v>
      </c>
      <c r="I6" s="215" t="str">
        <f>SM!G6</f>
        <v>Torneios</v>
      </c>
      <c r="J6" s="11" t="str">
        <f>DM!J6</f>
        <v>4o</v>
      </c>
      <c r="K6" s="11" t="str">
        <f>DM!K6</f>
        <v>1o</v>
      </c>
      <c r="L6" s="11" t="str">
        <f>DM!L6</f>
        <v>1o</v>
      </c>
      <c r="M6" s="11" t="str">
        <f>DM!M6</f>
        <v>2o</v>
      </c>
      <c r="N6" s="11" t="str">
        <f>DM!N6</f>
        <v>3o</v>
      </c>
      <c r="O6" s="11" t="str">
        <f>DM!O6</f>
        <v>2o</v>
      </c>
      <c r="P6" s="11" t="str">
        <f>DM!P6</f>
        <v>4o</v>
      </c>
      <c r="Q6" s="11" t="str">
        <f>DM!Q6</f>
        <v>1o</v>
      </c>
      <c r="R6" s="144"/>
    </row>
    <row r="7" spans="2:18" ht="12" x14ac:dyDescent="0.2">
      <c r="B7" s="26"/>
      <c r="C7" s="216"/>
      <c r="D7" s="222"/>
      <c r="E7" s="222"/>
      <c r="F7" s="218"/>
      <c r="G7" s="218"/>
      <c r="H7" s="217"/>
      <c r="I7" s="215"/>
      <c r="J7" s="12" t="str">
        <f>DM!J7</f>
        <v>EST</v>
      </c>
      <c r="K7" s="12" t="str">
        <f>DM!K7</f>
        <v>EST</v>
      </c>
      <c r="L7" s="12" t="str">
        <f>DM!L7</f>
        <v>M-CWB</v>
      </c>
      <c r="M7" s="12" t="str">
        <f>DM!M7</f>
        <v>EST</v>
      </c>
      <c r="N7" s="12" t="str">
        <f>DM!N7</f>
        <v>EST</v>
      </c>
      <c r="O7" s="12" t="str">
        <f>DM!O7</f>
        <v>M-CWB</v>
      </c>
      <c r="P7" s="12" t="str">
        <f>DM!P7</f>
        <v>EST</v>
      </c>
      <c r="Q7" s="12" t="str">
        <f>DM!Q7</f>
        <v>M-OES</v>
      </c>
      <c r="R7" s="144"/>
    </row>
    <row r="8" spans="2:18" ht="12" x14ac:dyDescent="0.2">
      <c r="B8" s="29"/>
      <c r="C8" s="216"/>
      <c r="D8" s="222"/>
      <c r="E8" s="222"/>
      <c r="F8" s="218"/>
      <c r="G8" s="218"/>
      <c r="H8" s="217"/>
      <c r="I8" s="215"/>
      <c r="J8" s="13">
        <f>DM!J8</f>
        <v>42689</v>
      </c>
      <c r="K8" s="13">
        <f>DM!K8</f>
        <v>42849</v>
      </c>
      <c r="L8" s="13">
        <f>DM!L8</f>
        <v>42884</v>
      </c>
      <c r="M8" s="13">
        <f>DM!M8</f>
        <v>42905</v>
      </c>
      <c r="N8" s="13">
        <f>DM!N8</f>
        <v>42988</v>
      </c>
      <c r="O8" s="13">
        <f>DM!O8</f>
        <v>43017</v>
      </c>
      <c r="P8" s="13">
        <f>DM!P8</f>
        <v>43045</v>
      </c>
      <c r="Q8" s="13">
        <f>DM!Q8</f>
        <v>43052</v>
      </c>
      <c r="R8" s="144"/>
    </row>
    <row r="9" spans="2:18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44"/>
    </row>
    <row r="10" spans="2:18" ht="12" x14ac:dyDescent="0.2">
      <c r="B10" s="27"/>
      <c r="C10" s="1">
        <v>1</v>
      </c>
      <c r="D10" s="2" t="s">
        <v>340</v>
      </c>
      <c r="E10" s="2" t="s">
        <v>717</v>
      </c>
      <c r="F10" s="148" t="str">
        <f>IFERROR(VLOOKUP(D10,BD!$B:$D,2,FALSE),"")</f>
        <v>ACENB</v>
      </c>
      <c r="G10" s="148" t="str">
        <f>IFERROR(VLOOKUP(E10,BD!$B:$D,2,FALSE),"")</f>
        <v>AVULSO</v>
      </c>
      <c r="H10" s="149">
        <f>IF(COUNT(J10:R10)&gt;=5,SUM(LARGE(J10:R10,{1,2,3,4,5})),IF(COUNT(J10:R10)=4,SUM(LARGE(J10:R10,{1,2,3,4})),IF(COUNT(J10:R10)=3,SUM(LARGE(J10:R10,{1,2,3})),IF(COUNT(J10:R10)=2,SUM(LARGE(J10:R10,{1,2})),IF(COUNT(J10:R10)=1,SUM(LARGE(J10:R10,{1})),0)))))</f>
        <v>1600</v>
      </c>
      <c r="I10" s="150">
        <f t="shared" ref="I10:I39" si="0">COUNT(J10:R10)-COUNTIF(J10:R10,"=0")</f>
        <v>1</v>
      </c>
      <c r="J10" s="33"/>
      <c r="K10" s="33"/>
      <c r="L10" s="33"/>
      <c r="M10" s="33">
        <v>1600</v>
      </c>
      <c r="N10" s="33"/>
      <c r="O10" s="33"/>
      <c r="P10" s="33"/>
      <c r="Q10" s="33"/>
      <c r="R10" s="144"/>
    </row>
    <row r="11" spans="2:18" ht="12" x14ac:dyDescent="0.2">
      <c r="B11" s="27"/>
      <c r="C11" s="1">
        <v>2</v>
      </c>
      <c r="D11" s="2" t="s">
        <v>157</v>
      </c>
      <c r="E11" s="2" t="s">
        <v>380</v>
      </c>
      <c r="F11" s="148" t="str">
        <f>IFERROR(VLOOKUP(D11,BD!$B:$D,2,FALSE),"")</f>
        <v>ACENB</v>
      </c>
      <c r="G11" s="148" t="str">
        <f>IFERROR(VLOOKUP(E11,BD!$B:$D,2,FALSE),"")</f>
        <v>ACENB</v>
      </c>
      <c r="H11" s="149">
        <f>IF(COUNT(J11:R11)&gt;=5,SUM(LARGE(J11:R11,{1,2,3,4,5})),IF(COUNT(J11:R11)=4,SUM(LARGE(J11:R11,{1,2,3,4})),IF(COUNT(J11:R11)=3,SUM(LARGE(J11:R11,{1,2,3})),IF(COUNT(J11:R11)=2,SUM(LARGE(J11:R11,{1,2})),IF(COUNT(J11:R11)=1,SUM(LARGE(J11:R11,{1})),0)))))</f>
        <v>1360</v>
      </c>
      <c r="I11" s="150">
        <f t="shared" si="0"/>
        <v>1</v>
      </c>
      <c r="J11" s="33"/>
      <c r="K11" s="33"/>
      <c r="L11" s="33"/>
      <c r="M11" s="33">
        <v>1360</v>
      </c>
      <c r="N11" s="33"/>
      <c r="O11" s="33"/>
      <c r="P11" s="33"/>
      <c r="Q11" s="33"/>
      <c r="R11" s="144"/>
    </row>
    <row r="12" spans="2:18" ht="12" x14ac:dyDescent="0.2">
      <c r="B12" s="27"/>
      <c r="C12" s="141"/>
      <c r="D12" s="2"/>
      <c r="E12" s="2"/>
      <c r="F12" s="148" t="str">
        <f>IFERROR(VLOOKUP(D12,BD!$B:$D,2,FALSE),"")</f>
        <v/>
      </c>
      <c r="G12" s="148" t="str">
        <f>IFERROR(VLOOKUP(E12,BD!$B:$D,2,FALSE),"")</f>
        <v/>
      </c>
      <c r="H12" s="149">
        <f>IF(COUNT(J12:R12)&gt;=5,SUM(LARGE(J12:R12,{1,2,3,4,5})),IF(COUNT(J12:R12)=4,SUM(LARGE(J12:R12,{1,2,3,4})),IF(COUNT(J12:R12)=3,SUM(LARGE(J12:R12,{1,2,3})),IF(COUNT(J12:R12)=2,SUM(LARGE(J12:R12,{1,2})),IF(COUNT(J12:R12)=1,SUM(LARGE(J12:R12,{1})),0)))))</f>
        <v>0</v>
      </c>
      <c r="I12" s="150">
        <f t="shared" si="0"/>
        <v>0</v>
      </c>
      <c r="J12" s="33"/>
      <c r="K12" s="33"/>
      <c r="L12" s="33"/>
      <c r="M12" s="33"/>
      <c r="N12" s="33"/>
      <c r="O12" s="33"/>
      <c r="P12" s="33"/>
      <c r="Q12" s="33"/>
      <c r="R12" s="144"/>
    </row>
    <row r="13" spans="2:18" ht="12" x14ac:dyDescent="0.2">
      <c r="B13" s="27"/>
      <c r="C13" s="141"/>
      <c r="D13" s="2"/>
      <c r="E13" s="2"/>
      <c r="F13" s="148" t="str">
        <f>IFERROR(VLOOKUP(D13,BD!$B:$D,2,FALSE),"")</f>
        <v/>
      </c>
      <c r="G13" s="148" t="str">
        <f>IFERROR(VLOOKUP(E13,BD!$B:$D,2,FALSE),"")</f>
        <v/>
      </c>
      <c r="H13" s="149">
        <f>IF(COUNT(J13:R13)&gt;=5,SUM(LARGE(J13:R13,{1,2,3,4,5})),IF(COUNT(J13:R13)=4,SUM(LARGE(J13:R13,{1,2,3,4})),IF(COUNT(J13:R13)=3,SUM(LARGE(J13:R13,{1,2,3})),IF(COUNT(J13:R13)=2,SUM(LARGE(J13:R13,{1,2})),IF(COUNT(J13:R13)=1,SUM(LARGE(J13:R13,{1})),0)))))</f>
        <v>0</v>
      </c>
      <c r="I13" s="150">
        <f t="shared" si="0"/>
        <v>0</v>
      </c>
      <c r="J13" s="33"/>
      <c r="K13" s="33"/>
      <c r="L13" s="33"/>
      <c r="M13" s="33"/>
      <c r="N13" s="33"/>
      <c r="O13" s="33"/>
      <c r="P13" s="33"/>
      <c r="Q13" s="33"/>
      <c r="R13" s="144"/>
    </row>
    <row r="14" spans="2:18" ht="12" x14ac:dyDescent="0.2">
      <c r="B14" s="27"/>
      <c r="C14" s="141"/>
      <c r="D14" s="2"/>
      <c r="E14" s="2"/>
      <c r="F14" s="148" t="str">
        <f>IFERROR(VLOOKUP(D14,BD!$B:$D,2,FALSE),"")</f>
        <v/>
      </c>
      <c r="G14" s="148" t="str">
        <f>IFERROR(VLOOKUP(E14,BD!$B:$D,2,FALSE),"")</f>
        <v/>
      </c>
      <c r="H14" s="149">
        <f>IF(COUNT(J14:R14)&gt;=5,SUM(LARGE(J14:R14,{1,2,3,4,5})),IF(COUNT(J14:R14)=4,SUM(LARGE(J14:R14,{1,2,3,4})),IF(COUNT(J14:R14)=3,SUM(LARGE(J14:R14,{1,2,3})),IF(COUNT(J14:R14)=2,SUM(LARGE(J14:R14,{1,2})),IF(COUNT(J14:R14)=1,SUM(LARGE(J14:R14,{1})),0)))))</f>
        <v>0</v>
      </c>
      <c r="I14" s="150">
        <f t="shared" si="0"/>
        <v>0</v>
      </c>
      <c r="J14" s="33"/>
      <c r="K14" s="33"/>
      <c r="L14" s="33"/>
      <c r="M14" s="33"/>
      <c r="N14" s="33"/>
      <c r="O14" s="33"/>
      <c r="P14" s="33"/>
      <c r="Q14" s="33"/>
      <c r="R14" s="144"/>
    </row>
    <row r="15" spans="2:18" ht="12" x14ac:dyDescent="0.2">
      <c r="B15" s="27"/>
      <c r="C15" s="141"/>
      <c r="D15" s="2"/>
      <c r="E15" s="2"/>
      <c r="F15" s="148" t="str">
        <f>IFERROR(VLOOKUP(D15,BD!$B:$D,2,FALSE),"")</f>
        <v/>
      </c>
      <c r="G15" s="148" t="str">
        <f>IFERROR(VLOOKUP(E15,BD!$B:$D,2,FALSE),"")</f>
        <v/>
      </c>
      <c r="H15" s="149">
        <f>IF(COUNT(J15:R15)&gt;=5,SUM(LARGE(J15:R15,{1,2,3,4,5})),IF(COUNT(J15:R15)=4,SUM(LARGE(J15:R15,{1,2,3,4})),IF(COUNT(J15:R15)=3,SUM(LARGE(J15:R15,{1,2,3})),IF(COUNT(J15:R15)=2,SUM(LARGE(J15:R15,{1,2})),IF(COUNT(J15:R15)=1,SUM(LARGE(J15:R15,{1})),0)))))</f>
        <v>0</v>
      </c>
      <c r="I15" s="150">
        <f t="shared" si="0"/>
        <v>0</v>
      </c>
      <c r="J15" s="33"/>
      <c r="K15" s="33"/>
      <c r="L15" s="33"/>
      <c r="M15" s="33"/>
      <c r="N15" s="33"/>
      <c r="O15" s="33"/>
      <c r="P15" s="33"/>
      <c r="Q15" s="33"/>
      <c r="R15" s="144"/>
    </row>
    <row r="16" spans="2:18" ht="12" x14ac:dyDescent="0.2">
      <c r="B16" s="27"/>
      <c r="C16" s="141"/>
      <c r="D16" s="2"/>
      <c r="E16" s="2"/>
      <c r="F16" s="148" t="str">
        <f>IFERROR(VLOOKUP(D16,BD!$B:$D,2,FALSE),"")</f>
        <v/>
      </c>
      <c r="G16" s="148" t="str">
        <f>IFERROR(VLOOKUP(E16,BD!$B:$D,2,FALSE),"")</f>
        <v/>
      </c>
      <c r="H16" s="149">
        <f>IF(COUNT(J16:R16)&gt;=5,SUM(LARGE(J16:R16,{1,2,3,4,5})),IF(COUNT(J16:R16)=4,SUM(LARGE(J16:R16,{1,2,3,4})),IF(COUNT(J16:R16)=3,SUM(LARGE(J16:R16,{1,2,3})),IF(COUNT(J16:R16)=2,SUM(LARGE(J16:R16,{1,2})),IF(COUNT(J16:R16)=1,SUM(LARGE(J16:R16,{1})),0)))))</f>
        <v>0</v>
      </c>
      <c r="I16" s="150">
        <f t="shared" si="0"/>
        <v>0</v>
      </c>
      <c r="J16" s="33"/>
      <c r="K16" s="33"/>
      <c r="L16" s="33"/>
      <c r="M16" s="33"/>
      <c r="N16" s="33"/>
      <c r="O16" s="33"/>
      <c r="P16" s="33"/>
      <c r="Q16" s="33"/>
      <c r="R16" s="144"/>
    </row>
    <row r="17" spans="2:18" ht="12" x14ac:dyDescent="0.2">
      <c r="B17" s="27"/>
      <c r="C17" s="141"/>
      <c r="D17" s="2"/>
      <c r="E17" s="2"/>
      <c r="F17" s="148" t="str">
        <f>IFERROR(VLOOKUP(D17,BD!$B:$D,2,FALSE),"")</f>
        <v/>
      </c>
      <c r="G17" s="148" t="str">
        <f>IFERROR(VLOOKUP(E17,BD!$B:$D,2,FALSE),"")</f>
        <v/>
      </c>
      <c r="H17" s="149">
        <f>IF(COUNT(J17:R17)&gt;=5,SUM(LARGE(J17:R17,{1,2,3,4,5})),IF(COUNT(J17:R17)=4,SUM(LARGE(J17:R17,{1,2,3,4})),IF(COUNT(J17:R17)=3,SUM(LARGE(J17:R17,{1,2,3})),IF(COUNT(J17:R17)=2,SUM(LARGE(J17:R17,{1,2})),IF(COUNT(J17:R17)=1,SUM(LARGE(J17:R17,{1})),0)))))</f>
        <v>0</v>
      </c>
      <c r="I17" s="150">
        <f t="shared" si="0"/>
        <v>0</v>
      </c>
      <c r="J17" s="33"/>
      <c r="K17" s="33"/>
      <c r="L17" s="33"/>
      <c r="M17" s="33"/>
      <c r="N17" s="33"/>
      <c r="O17" s="33"/>
      <c r="P17" s="33"/>
      <c r="Q17" s="33"/>
      <c r="R17" s="144"/>
    </row>
    <row r="18" spans="2:18" ht="12" x14ac:dyDescent="0.2">
      <c r="B18" s="27"/>
      <c r="C18" s="141"/>
      <c r="D18" s="2"/>
      <c r="E18" s="2"/>
      <c r="F18" s="148" t="str">
        <f>IFERROR(VLOOKUP(D18,BD!$B:$D,2,FALSE),"")</f>
        <v/>
      </c>
      <c r="G18" s="148" t="str">
        <f>IFERROR(VLOOKUP(E18,BD!$B:$D,2,FALSE),"")</f>
        <v/>
      </c>
      <c r="H18" s="149">
        <f>IF(COUNT(J18:R18)&gt;=5,SUM(LARGE(J18:R18,{1,2,3,4,5})),IF(COUNT(J18:R18)=4,SUM(LARGE(J18:R18,{1,2,3,4})),IF(COUNT(J18:R18)=3,SUM(LARGE(J18:R18,{1,2,3})),IF(COUNT(J18:R18)=2,SUM(LARGE(J18:R18,{1,2})),IF(COUNT(J18:R18)=1,SUM(LARGE(J18:R18,{1})),0)))))</f>
        <v>0</v>
      </c>
      <c r="I18" s="150">
        <f t="shared" si="0"/>
        <v>0</v>
      </c>
      <c r="J18" s="33"/>
      <c r="K18" s="33"/>
      <c r="L18" s="33"/>
      <c r="M18" s="33"/>
      <c r="N18" s="33"/>
      <c r="O18" s="33"/>
      <c r="P18" s="33"/>
      <c r="Q18" s="33"/>
      <c r="R18" s="144"/>
    </row>
    <row r="19" spans="2:18" ht="12" x14ac:dyDescent="0.2">
      <c r="B19" s="27"/>
      <c r="C19" s="141"/>
      <c r="D19" s="2"/>
      <c r="E19" s="2"/>
      <c r="F19" s="148" t="str">
        <f>IFERROR(VLOOKUP(D19,BD!$B:$D,2,FALSE),"")</f>
        <v/>
      </c>
      <c r="G19" s="148" t="str">
        <f>IFERROR(VLOOKUP(E19,BD!$B:$D,2,FALSE),"")</f>
        <v/>
      </c>
      <c r="H19" s="149">
        <f>IF(COUNT(J19:R19)&gt;=5,SUM(LARGE(J19:R19,{1,2,3,4,5})),IF(COUNT(J19:R19)=4,SUM(LARGE(J19:R19,{1,2,3,4})),IF(COUNT(J19:R19)=3,SUM(LARGE(J19:R19,{1,2,3})),IF(COUNT(J19:R19)=2,SUM(LARGE(J19:R19,{1,2})),IF(COUNT(J19:R19)=1,SUM(LARGE(J19:R19,{1})),0)))))</f>
        <v>0</v>
      </c>
      <c r="I19" s="150">
        <f t="shared" si="0"/>
        <v>0</v>
      </c>
      <c r="J19" s="33"/>
      <c r="K19" s="33"/>
      <c r="L19" s="33"/>
      <c r="M19" s="33"/>
      <c r="N19" s="33"/>
      <c r="O19" s="33"/>
      <c r="P19" s="33"/>
      <c r="Q19" s="33"/>
      <c r="R19" s="144"/>
    </row>
    <row r="20" spans="2:18" ht="12" x14ac:dyDescent="0.2">
      <c r="B20" s="27"/>
      <c r="C20" s="141"/>
      <c r="D20" s="2"/>
      <c r="E20" s="2"/>
      <c r="F20" s="148" t="str">
        <f>IFERROR(VLOOKUP(D20,BD!$B:$D,2,FALSE),"")</f>
        <v/>
      </c>
      <c r="G20" s="148" t="str">
        <f>IFERROR(VLOOKUP(E20,BD!$B:$D,2,FALSE),"")</f>
        <v/>
      </c>
      <c r="H20" s="149">
        <f>IF(COUNT(J20:R20)&gt;=5,SUM(LARGE(J20:R20,{1,2,3,4,5})),IF(COUNT(J20:R20)=4,SUM(LARGE(J20:R20,{1,2,3,4})),IF(COUNT(J20:R20)=3,SUM(LARGE(J20:R20,{1,2,3})),IF(COUNT(J20:R20)=2,SUM(LARGE(J20:R20,{1,2})),IF(COUNT(J20:R20)=1,SUM(LARGE(J20:R20,{1})),0)))))</f>
        <v>0</v>
      </c>
      <c r="I20" s="150">
        <f t="shared" si="0"/>
        <v>0</v>
      </c>
      <c r="J20" s="33"/>
      <c r="K20" s="33"/>
      <c r="L20" s="33"/>
      <c r="M20" s="33"/>
      <c r="N20" s="33"/>
      <c r="O20" s="33"/>
      <c r="P20" s="33"/>
      <c r="Q20" s="33"/>
      <c r="R20" s="144"/>
    </row>
    <row r="21" spans="2:18" ht="12" x14ac:dyDescent="0.2">
      <c r="B21" s="27"/>
      <c r="C21" s="141"/>
      <c r="D21" s="2"/>
      <c r="E21" s="2"/>
      <c r="F21" s="148" t="str">
        <f>IFERROR(VLOOKUP(D21,BD!$B:$D,2,FALSE),"")</f>
        <v/>
      </c>
      <c r="G21" s="148" t="str">
        <f>IFERROR(VLOOKUP(E21,BD!$B:$D,2,FALSE),"")</f>
        <v/>
      </c>
      <c r="H21" s="149">
        <f>IF(COUNT(J21:R21)&gt;=5,SUM(LARGE(J21:R21,{1,2,3,4,5})),IF(COUNT(J21:R21)=4,SUM(LARGE(J21:R21,{1,2,3,4})),IF(COUNT(J21:R21)=3,SUM(LARGE(J21:R21,{1,2,3})),IF(COUNT(J21:R21)=2,SUM(LARGE(J21:R21,{1,2})),IF(COUNT(J21:R21)=1,SUM(LARGE(J21:R21,{1})),0)))))</f>
        <v>0</v>
      </c>
      <c r="I21" s="150">
        <f t="shared" si="0"/>
        <v>0</v>
      </c>
      <c r="J21" s="33"/>
      <c r="K21" s="33"/>
      <c r="L21" s="33"/>
      <c r="M21" s="33"/>
      <c r="N21" s="33"/>
      <c r="O21" s="33"/>
      <c r="P21" s="33"/>
      <c r="Q21" s="33"/>
      <c r="R21" s="144"/>
    </row>
    <row r="22" spans="2:18" ht="12" x14ac:dyDescent="0.2">
      <c r="B22" s="27"/>
      <c r="C22" s="141"/>
      <c r="D22" s="2"/>
      <c r="E22" s="2"/>
      <c r="F22" s="148" t="str">
        <f>IFERROR(VLOOKUP(D22,BD!$B:$D,2,FALSE),"")</f>
        <v/>
      </c>
      <c r="G22" s="148" t="str">
        <f>IFERROR(VLOOKUP(E22,BD!$B:$D,2,FALSE),"")</f>
        <v/>
      </c>
      <c r="H22" s="149">
        <f>IF(COUNT(J22:R22)&gt;=5,SUM(LARGE(J22:R22,{1,2,3,4,5})),IF(COUNT(J22:R22)=4,SUM(LARGE(J22:R22,{1,2,3,4})),IF(COUNT(J22:R22)=3,SUM(LARGE(J22:R22,{1,2,3})),IF(COUNT(J22:R22)=2,SUM(LARGE(J22:R22,{1,2})),IF(COUNT(J22:R22)=1,SUM(LARGE(J22:R22,{1})),0)))))</f>
        <v>0</v>
      </c>
      <c r="I22" s="150">
        <f t="shared" si="0"/>
        <v>0</v>
      </c>
      <c r="J22" s="33"/>
      <c r="K22" s="33"/>
      <c r="L22" s="33"/>
      <c r="M22" s="33"/>
      <c r="N22" s="33"/>
      <c r="O22" s="33"/>
      <c r="P22" s="33"/>
      <c r="Q22" s="33"/>
      <c r="R22" s="144"/>
    </row>
    <row r="23" spans="2:18" ht="12" x14ac:dyDescent="0.2">
      <c r="B23" s="27"/>
      <c r="C23" s="141"/>
      <c r="D23" s="2"/>
      <c r="E23" s="2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IF(COUNT(J23:R23)&gt;=5,SUM(LARGE(J23:R23,{1,2,3,4,5})),IF(COUNT(J23:R23)=4,SUM(LARGE(J23:R23,{1,2,3,4})),IF(COUNT(J23:R23)=3,SUM(LARGE(J23:R23,{1,2,3})),IF(COUNT(J23:R23)=2,SUM(LARGE(J23:R23,{1,2})),IF(COUNT(J23:R23)=1,SUM(LARGE(J23:R23,{1})),0)))))</f>
        <v>0</v>
      </c>
      <c r="I23" s="150">
        <f t="shared" si="0"/>
        <v>0</v>
      </c>
      <c r="J23" s="33"/>
      <c r="K23" s="33"/>
      <c r="L23" s="33"/>
      <c r="M23" s="33"/>
      <c r="N23" s="33"/>
      <c r="O23" s="33"/>
      <c r="P23" s="33"/>
      <c r="Q23" s="33"/>
      <c r="R23" s="144"/>
    </row>
    <row r="24" spans="2:18" ht="12" x14ac:dyDescent="0.2">
      <c r="B24" s="27"/>
      <c r="C24" s="141"/>
      <c r="D24" s="2"/>
      <c r="E24" s="2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IF(COUNT(J24:R24)&gt;=5,SUM(LARGE(J24:R24,{1,2,3,4,5})),IF(COUNT(J24:R24)=4,SUM(LARGE(J24:R24,{1,2,3,4})),IF(COUNT(J24:R24)=3,SUM(LARGE(J24:R24,{1,2,3})),IF(COUNT(J24:R24)=2,SUM(LARGE(J24:R24,{1,2})),IF(COUNT(J24:R24)=1,SUM(LARGE(J24:R24,{1})),0)))))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33"/>
      <c r="R24" s="144"/>
    </row>
    <row r="25" spans="2:18" ht="12" x14ac:dyDescent="0.2">
      <c r="B25" s="27"/>
      <c r="C25" s="141"/>
      <c r="D25" s="2"/>
      <c r="E25" s="2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IF(COUNT(J25:R25)&gt;=5,SUM(LARGE(J25:R25,{1,2,3,4,5})),IF(COUNT(J25:R25)=4,SUM(LARGE(J25:R25,{1,2,3,4})),IF(COUNT(J25:R25)=3,SUM(LARGE(J25:R25,{1,2,3})),IF(COUNT(J25:R25)=2,SUM(LARGE(J25:R25,{1,2})),IF(COUNT(J25:R25)=1,SUM(LARGE(J25:R25,{1})),0)))))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33"/>
      <c r="R25" s="144"/>
    </row>
    <row r="26" spans="2:18" ht="12" x14ac:dyDescent="0.2">
      <c r="B26" s="27"/>
      <c r="C26" s="141"/>
      <c r="D26" s="2"/>
      <c r="E26" s="2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IF(COUNT(J26:R26)&gt;=5,SUM(LARGE(J26:R26,{1,2,3,4,5})),IF(COUNT(J26:R26)=4,SUM(LARGE(J26:R26,{1,2,3,4})),IF(COUNT(J26:R26)=3,SUM(LARGE(J26:R26,{1,2,3})),IF(COUNT(J26:R26)=2,SUM(LARGE(J26:R26,{1,2})),IF(COUNT(J26:R26)=1,SUM(LARGE(J26:R26,{1})),0)))))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33"/>
      <c r="R26" s="144"/>
    </row>
    <row r="27" spans="2:18" ht="12" x14ac:dyDescent="0.2">
      <c r="B27" s="27"/>
      <c r="C27" s="141"/>
      <c r="D27" s="2"/>
      <c r="E27" s="2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IF(COUNT(J27:R27)&gt;=5,SUM(LARGE(J27:R27,{1,2,3,4,5})),IF(COUNT(J27:R27)=4,SUM(LARGE(J27:R27,{1,2,3,4})),IF(COUNT(J27:R27)=3,SUM(LARGE(J27:R27,{1,2,3})),IF(COUNT(J27:R27)=2,SUM(LARGE(J27:R27,{1,2})),IF(COUNT(J27:R27)=1,SUM(LARGE(J27:R27,{1})),0)))))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33"/>
      <c r="R27" s="144"/>
    </row>
    <row r="28" spans="2:18" ht="12" x14ac:dyDescent="0.2">
      <c r="B28" s="27"/>
      <c r="C28" s="141"/>
      <c r="D28" s="2"/>
      <c r="E28" s="2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IF(COUNT(J28:R28)&gt;=5,SUM(LARGE(J28:R28,{1,2,3,4,5})),IF(COUNT(J28:R28)=4,SUM(LARGE(J28:R28,{1,2,3,4})),IF(COUNT(J28:R28)=3,SUM(LARGE(J28:R28,{1,2,3})),IF(COUNT(J28:R28)=2,SUM(LARGE(J28:R28,{1,2})),IF(COUNT(J28:R28)=1,SUM(LARGE(J28:R28,{1})),0)))))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33"/>
      <c r="R28" s="144"/>
    </row>
    <row r="29" spans="2:18" ht="12" x14ac:dyDescent="0.2">
      <c r="B29" s="27"/>
      <c r="C29" s="141"/>
      <c r="D29" s="2"/>
      <c r="E29" s="2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IF(COUNT(J29:R29)&gt;=5,SUM(LARGE(J29:R29,{1,2,3,4,5})),IF(COUNT(J29:R29)=4,SUM(LARGE(J29:R29,{1,2,3,4})),IF(COUNT(J29:R29)=3,SUM(LARGE(J29:R29,{1,2,3})),IF(COUNT(J29:R29)=2,SUM(LARGE(J29:R29,{1,2})),IF(COUNT(J29:R29)=1,SUM(LARGE(J29:R29,{1})),0)))))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33"/>
      <c r="R29" s="144"/>
    </row>
    <row r="30" spans="2:18" ht="12" x14ac:dyDescent="0.2">
      <c r="B30" s="27"/>
      <c r="C30" s="141"/>
      <c r="D30" s="2"/>
      <c r="E30" s="2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IF(COUNT(J30:R30)&gt;=5,SUM(LARGE(J30:R30,{1,2,3,4,5})),IF(COUNT(J30:R30)=4,SUM(LARGE(J30:R30,{1,2,3,4})),IF(COUNT(J30:R30)=3,SUM(LARGE(J30:R30,{1,2,3})),IF(COUNT(J30:R30)=2,SUM(LARGE(J30:R30,{1,2})),IF(COUNT(J30:R30)=1,SUM(LARGE(J30:R30,{1})),0)))))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33"/>
      <c r="R30" s="144"/>
    </row>
    <row r="31" spans="2:18" ht="12" x14ac:dyDescent="0.2">
      <c r="B31" s="27"/>
      <c r="C31" s="141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IF(COUNT(J31:R31)&gt;=5,SUM(LARGE(J31:R31,{1,2,3,4,5})),IF(COUNT(J31:R31)=4,SUM(LARGE(J31:R31,{1,2,3,4})),IF(COUNT(J31:R31)=3,SUM(LARGE(J31:R31,{1,2,3})),IF(COUNT(J31:R31)=2,SUM(LARGE(J31:R31,{1,2})),IF(COUNT(J31:R31)=1,SUM(LARGE(J31:R31,{1})),0)))))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33"/>
      <c r="R31" s="144"/>
    </row>
    <row r="32" spans="2:18" ht="12" x14ac:dyDescent="0.2">
      <c r="B32" s="27"/>
      <c r="C32" s="141"/>
      <c r="D32" s="2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IF(COUNT(J32:R32)&gt;=5,SUM(LARGE(J32:R32,{1,2,3,4,5})),IF(COUNT(J32:R32)=4,SUM(LARGE(J32:R32,{1,2,3,4})),IF(COUNT(J32:R32)=3,SUM(LARGE(J32:R32,{1,2,3})),IF(COUNT(J32:R32)=2,SUM(LARGE(J32:R32,{1,2})),IF(COUNT(J32:R32)=1,SUM(LARGE(J32:R32,{1})),0)))))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144"/>
    </row>
    <row r="33" spans="2:18" ht="12" x14ac:dyDescent="0.2">
      <c r="B33" s="27"/>
      <c r="C33" s="141"/>
      <c r="D33" s="2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IF(COUNT(J33:R33)&gt;=5,SUM(LARGE(J33:R33,{1,2,3,4,5})),IF(COUNT(J33:R33)=4,SUM(LARGE(J33:R33,{1,2,3,4})),IF(COUNT(J33:R33)=3,SUM(LARGE(J33:R33,{1,2,3})),IF(COUNT(J33:R33)=2,SUM(LARGE(J33:R33,{1,2})),IF(COUNT(J33:R33)=1,SUM(LARGE(J33:R33,{1})),0)))))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144"/>
    </row>
    <row r="34" spans="2:18" ht="12" x14ac:dyDescent="0.2">
      <c r="B34" s="27"/>
      <c r="C34" s="141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IF(COUNT(J34:R34)&gt;=5,SUM(LARGE(J34:R34,{1,2,3,4,5})),IF(COUNT(J34:R34)=4,SUM(LARGE(J34:R34,{1,2,3,4})),IF(COUNT(J34:R34)=3,SUM(LARGE(J34:R34,{1,2,3})),IF(COUNT(J34:R34)=2,SUM(LARGE(J34:R34,{1,2})),IF(COUNT(J34:R34)=1,SUM(LARGE(J34:R34,{1})),0)))))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144"/>
    </row>
    <row r="35" spans="2:18" ht="12" x14ac:dyDescent="0.2">
      <c r="B35" s="27"/>
      <c r="C35" s="141"/>
      <c r="D35" s="2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IF(COUNT(J35:R35)&gt;=5,SUM(LARGE(J35:R35,{1,2,3,4,5})),IF(COUNT(J35:R35)=4,SUM(LARGE(J35:R35,{1,2,3,4})),IF(COUNT(J35:R35)=3,SUM(LARGE(J35:R35,{1,2,3})),IF(COUNT(J35:R35)=2,SUM(LARGE(J35:R35,{1,2})),IF(COUNT(J35:R35)=1,SUM(LARGE(J35:R35,{1})),0)))))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144"/>
    </row>
    <row r="36" spans="2:18" ht="12" x14ac:dyDescent="0.2">
      <c r="B36" s="27"/>
      <c r="C36" s="141"/>
      <c r="D36" s="2"/>
      <c r="E36" s="2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IF(COUNT(J36:R36)&gt;=5,SUM(LARGE(J36:R36,{1,2,3,4,5})),IF(COUNT(J36:R36)=4,SUM(LARGE(J36:R36,{1,2,3,4})),IF(COUNT(J36:R36)=3,SUM(LARGE(J36:R36,{1,2,3})),IF(COUNT(J36:R36)=2,SUM(LARGE(J36:R36,{1,2})),IF(COUNT(J36:R36)=1,SUM(LARGE(J36:R36,{1})),0)))))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144"/>
    </row>
    <row r="37" spans="2:18" ht="12" x14ac:dyDescent="0.2">
      <c r="B37" s="27"/>
      <c r="C37" s="141"/>
      <c r="D37" s="2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IF(COUNT(J37:R37)&gt;=5,SUM(LARGE(J37:R37,{1,2,3,4,5})),IF(COUNT(J37:R37)=4,SUM(LARGE(J37:R37,{1,2,3,4})),IF(COUNT(J37:R37)=3,SUM(LARGE(J37:R37,{1,2,3})),IF(COUNT(J37:R37)=2,SUM(LARGE(J37:R37,{1,2})),IF(COUNT(J37:R37)=1,SUM(LARGE(J37:R37,{1})),0)))))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144"/>
    </row>
    <row r="38" spans="2:18" ht="12" x14ac:dyDescent="0.2">
      <c r="B38" s="27"/>
      <c r="C38" s="141"/>
      <c r="D38" s="2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IF(COUNT(J38:R38)&gt;=5,SUM(LARGE(J38:R38,{1,2,3,4,5})),IF(COUNT(J38:R38)=4,SUM(LARGE(J38:R38,{1,2,3,4})),IF(COUNT(J38:R38)=3,SUM(LARGE(J38:R38,{1,2,3})),IF(COUNT(J38:R38)=2,SUM(LARGE(J38:R38,{1,2})),IF(COUNT(J38:R38)=1,SUM(LARGE(J38:R38,{1})),0)))))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144"/>
    </row>
    <row r="39" spans="2:18" ht="12" x14ac:dyDescent="0.2">
      <c r="B39" s="27"/>
      <c r="C39" s="141"/>
      <c r="D39" s="2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IF(COUNT(J39:R39)&gt;=5,SUM(LARGE(J39:R39,{1,2,3,4,5})),IF(COUNT(J39:R39)=4,SUM(LARGE(J39:R39,{1,2,3,4})),IF(COUNT(J39:R39)=3,SUM(LARGE(J39:R39,{1,2,3})),IF(COUNT(J39:R39)=2,SUM(LARGE(J39:R39,{1,2})),IF(COUNT(J39:R39)=1,SUM(LARGE(J39:R39,{1})),0)))))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33"/>
      <c r="R39" s="144"/>
    </row>
    <row r="40" spans="2:18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7"/>
      <c r="R40" s="144"/>
    </row>
    <row r="41" spans="2:18" s="21" customFormat="1" x14ac:dyDescent="0.2">
      <c r="B41" s="111"/>
      <c r="C41" s="19"/>
      <c r="D41" s="20"/>
      <c r="E41" s="20" t="str">
        <f>SM!$D$41</f>
        <v>CONTAGEM DE SEMANAS</v>
      </c>
      <c r="F41" s="95"/>
      <c r="G41" s="95"/>
      <c r="H41" s="18"/>
      <c r="I41" s="18"/>
      <c r="J41" s="102">
        <f>SM!H$41</f>
        <v>52</v>
      </c>
      <c r="K41" s="102">
        <f>SM!I$41</f>
        <v>30</v>
      </c>
      <c r="L41" s="102">
        <f>SM!J$41</f>
        <v>25</v>
      </c>
      <c r="M41" s="102">
        <f>SM!K$41</f>
        <v>22</v>
      </c>
      <c r="N41" s="102">
        <f>SM!L$41</f>
        <v>10</v>
      </c>
      <c r="O41" s="102">
        <f>SM!M$41</f>
        <v>6</v>
      </c>
      <c r="P41" s="102">
        <f>SM!N$41</f>
        <v>2</v>
      </c>
      <c r="Q41" s="102">
        <f>SM!O$41</f>
        <v>1</v>
      </c>
      <c r="R41" s="145"/>
    </row>
  </sheetData>
  <sheetProtection selectLockedCells="1" selectUnlockedCells="1"/>
  <sortState ref="D10:P13">
    <sortCondition descending="1" ref="H10:H13"/>
    <sortCondition descending="1" ref="I10:I13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1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17" width="8.28515625" style="4" customWidth="1"/>
    <col min="18" max="18" width="1.85546875" style="4" customWidth="1"/>
    <col min="19" max="16384" width="9.28515625" style="4"/>
  </cols>
  <sheetData>
    <row r="2" spans="2:18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</row>
    <row r="3" spans="2:18" ht="12" x14ac:dyDescent="0.2">
      <c r="B3" s="7" t="s">
        <v>718</v>
      </c>
      <c r="D3" s="8">
        <f>SM!D3</f>
        <v>43052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</row>
    <row r="4" spans="2:18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</row>
    <row r="5" spans="2:18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43"/>
    </row>
    <row r="6" spans="2:18" ht="12" customHeight="1" x14ac:dyDescent="0.2">
      <c r="B6" s="26"/>
      <c r="C6" s="216" t="s">
        <v>1</v>
      </c>
      <c r="D6" s="222" t="s">
        <v>38</v>
      </c>
      <c r="E6" s="222" t="s">
        <v>39</v>
      </c>
      <c r="F6" s="218" t="s">
        <v>40</v>
      </c>
      <c r="G6" s="218" t="s">
        <v>41</v>
      </c>
      <c r="H6" s="217" t="str">
        <f>SM!F6</f>
        <v>TOTAL RK52</v>
      </c>
      <c r="I6" s="215" t="str">
        <f>SM!G6</f>
        <v>Torneios</v>
      </c>
      <c r="J6" s="11" t="str">
        <f>DM!J6</f>
        <v>4o</v>
      </c>
      <c r="K6" s="11" t="str">
        <f>DM!K6</f>
        <v>1o</v>
      </c>
      <c r="L6" s="11" t="str">
        <f>DM!L6</f>
        <v>1o</v>
      </c>
      <c r="M6" s="11" t="str">
        <f>DM!M6</f>
        <v>2o</v>
      </c>
      <c r="N6" s="11" t="str">
        <f>DM!N6</f>
        <v>3o</v>
      </c>
      <c r="O6" s="11" t="str">
        <f>DM!O6</f>
        <v>2o</v>
      </c>
      <c r="P6" s="11" t="str">
        <f>DM!P6</f>
        <v>4o</v>
      </c>
      <c r="Q6" s="11" t="str">
        <f>DM!Q6</f>
        <v>1o</v>
      </c>
      <c r="R6" s="144"/>
    </row>
    <row r="7" spans="2:18" ht="12" x14ac:dyDescent="0.2">
      <c r="B7" s="26"/>
      <c r="C7" s="216"/>
      <c r="D7" s="222"/>
      <c r="E7" s="222"/>
      <c r="F7" s="218"/>
      <c r="G7" s="218"/>
      <c r="H7" s="217"/>
      <c r="I7" s="215"/>
      <c r="J7" s="12" t="str">
        <f>DM!J7</f>
        <v>EST</v>
      </c>
      <c r="K7" s="12" t="str">
        <f>DM!K7</f>
        <v>EST</v>
      </c>
      <c r="L7" s="12" t="str">
        <f>DM!L7</f>
        <v>M-CWB</v>
      </c>
      <c r="M7" s="12" t="str">
        <f>DM!M7</f>
        <v>EST</v>
      </c>
      <c r="N7" s="12" t="str">
        <f>DM!N7</f>
        <v>EST</v>
      </c>
      <c r="O7" s="12" t="str">
        <f>DM!O7</f>
        <v>M-CWB</v>
      </c>
      <c r="P7" s="12" t="str">
        <f>DM!P7</f>
        <v>EST</v>
      </c>
      <c r="Q7" s="12" t="str">
        <f>DM!Q7</f>
        <v>M-OES</v>
      </c>
      <c r="R7" s="144"/>
    </row>
    <row r="8" spans="2:18" ht="12" x14ac:dyDescent="0.2">
      <c r="B8" s="29"/>
      <c r="C8" s="216"/>
      <c r="D8" s="222"/>
      <c r="E8" s="222"/>
      <c r="F8" s="218"/>
      <c r="G8" s="218"/>
      <c r="H8" s="217"/>
      <c r="I8" s="215"/>
      <c r="J8" s="13">
        <f>DM!J8</f>
        <v>42689</v>
      </c>
      <c r="K8" s="13">
        <f>DM!K8</f>
        <v>42849</v>
      </c>
      <c r="L8" s="13">
        <f>DM!L8</f>
        <v>42884</v>
      </c>
      <c r="M8" s="13">
        <f>DM!M8</f>
        <v>42905</v>
      </c>
      <c r="N8" s="13">
        <f>DM!N8</f>
        <v>42988</v>
      </c>
      <c r="O8" s="13">
        <f>DM!O8</f>
        <v>43017</v>
      </c>
      <c r="P8" s="13">
        <f>DM!P8</f>
        <v>43045</v>
      </c>
      <c r="Q8" s="13">
        <f>DM!Q8</f>
        <v>43052</v>
      </c>
      <c r="R8" s="144"/>
    </row>
    <row r="9" spans="2:18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44"/>
    </row>
    <row r="10" spans="2:18" ht="12" x14ac:dyDescent="0.2">
      <c r="B10" s="27"/>
      <c r="C10" s="141">
        <v>1</v>
      </c>
      <c r="D10" s="2" t="s">
        <v>111</v>
      </c>
      <c r="E10" s="2" t="s">
        <v>785</v>
      </c>
      <c r="F10" s="148" t="str">
        <f>IFERROR(VLOOKUP(D10,BD!$B:$D,2,FALSE),"")</f>
        <v>BME</v>
      </c>
      <c r="G10" s="148" t="str">
        <f>IFERROR(VLOOKUP(E10,BD!$B:$D,2,FALSE),"")</f>
        <v>SMCC</v>
      </c>
      <c r="H10" s="149">
        <f>IF(COUNT(J10:R10)&gt;=5,SUM(LARGE(J10:R10,{1,2,3,4,5})),IF(COUNT(J10:R10)=4,SUM(LARGE(J10:R10,{1,2,3,4})),IF(COUNT(J10:R10)=3,SUM(LARGE(J10:R10,{1,2,3})),IF(COUNT(J10:R10)=2,SUM(LARGE(J10:R10,{1,2})),IF(COUNT(J10:R10)=1,SUM(LARGE(J10:R10,{1})),0)))))</f>
        <v>4000</v>
      </c>
      <c r="I10" s="150">
        <f t="shared" ref="I10:I39" si="0">COUNT(J10:R10)-COUNTIF(J10:R10,"=0")</f>
        <v>3</v>
      </c>
      <c r="J10" s="33"/>
      <c r="K10" s="33"/>
      <c r="L10" s="33"/>
      <c r="M10" s="33">
        <v>1600</v>
      </c>
      <c r="N10" s="33">
        <v>1600</v>
      </c>
      <c r="O10" s="33">
        <v>800</v>
      </c>
      <c r="P10" s="33"/>
      <c r="Q10" s="33"/>
      <c r="R10" s="144"/>
    </row>
    <row r="11" spans="2:18" ht="12" x14ac:dyDescent="0.2">
      <c r="B11" s="27"/>
      <c r="C11" s="141">
        <v>2</v>
      </c>
      <c r="D11" s="2" t="s">
        <v>160</v>
      </c>
      <c r="E11" s="2" t="s">
        <v>157</v>
      </c>
      <c r="F11" s="148" t="str">
        <f>IFERROR(VLOOKUP(D11,BD!$B:$D,2,FALSE),"")</f>
        <v>ACENB</v>
      </c>
      <c r="G11" s="148" t="str">
        <f>IFERROR(VLOOKUP(E11,BD!$B:$D,2,FALSE),"")</f>
        <v>ACENB</v>
      </c>
      <c r="H11" s="149">
        <f>IF(COUNT(J11:R11)&gt;=5,SUM(LARGE(J11:R11,{1,2,3,4,5})),IF(COUNT(J11:R11)=4,SUM(LARGE(J11:R11,{1,2,3,4})),IF(COUNT(J11:R11)=3,SUM(LARGE(J11:R11,{1,2,3})),IF(COUNT(J11:R11)=2,SUM(LARGE(J11:R11,{1,2})),IF(COUNT(J11:R11)=1,SUM(LARGE(J11:R11,{1})),0)))))</f>
        <v>2240</v>
      </c>
      <c r="I11" s="150">
        <f t="shared" si="0"/>
        <v>2</v>
      </c>
      <c r="J11" s="33"/>
      <c r="K11" s="33"/>
      <c r="L11" s="33"/>
      <c r="M11" s="33">
        <v>880</v>
      </c>
      <c r="N11" s="33">
        <v>1360</v>
      </c>
      <c r="O11" s="33"/>
      <c r="P11" s="33"/>
      <c r="Q11" s="33"/>
      <c r="R11" s="144"/>
    </row>
    <row r="12" spans="2:18" ht="12" x14ac:dyDescent="0.2">
      <c r="B12" s="27"/>
      <c r="C12" s="141">
        <v>3</v>
      </c>
      <c r="D12" s="2" t="s">
        <v>644</v>
      </c>
      <c r="E12" s="2" t="s">
        <v>661</v>
      </c>
      <c r="F12" s="148" t="str">
        <f>IFERROR(VLOOKUP(D12,BD!$B:$D,2,FALSE),"")</f>
        <v>CC</v>
      </c>
      <c r="G12" s="148" t="str">
        <f>IFERROR(VLOOKUP(E12,BD!$B:$D,2,FALSE),"")</f>
        <v>CC</v>
      </c>
      <c r="H12" s="149">
        <f>IF(COUNT(J12:R12)&gt;=5,SUM(LARGE(J12:R12,{1,2,3,4,5})),IF(COUNT(J12:R12)=4,SUM(LARGE(J12:R12,{1,2,3,4})),IF(COUNT(J12:R12)=3,SUM(LARGE(J12:R12,{1,2,3})),IF(COUNT(J12:R12)=2,SUM(LARGE(J12:R12,{1,2})),IF(COUNT(J12:R12)=1,SUM(LARGE(J12:R12,{1})),0)))))</f>
        <v>1800</v>
      </c>
      <c r="I12" s="150">
        <f t="shared" si="0"/>
        <v>2</v>
      </c>
      <c r="J12" s="33"/>
      <c r="K12" s="33"/>
      <c r="L12" s="33"/>
      <c r="M12" s="33"/>
      <c r="N12" s="33">
        <v>1120</v>
      </c>
      <c r="O12" s="33">
        <v>680</v>
      </c>
      <c r="P12" s="33"/>
      <c r="Q12" s="33"/>
      <c r="R12" s="144"/>
    </row>
    <row r="13" spans="2:18" ht="12" x14ac:dyDescent="0.2">
      <c r="B13" s="27"/>
      <c r="C13" s="141">
        <v>4</v>
      </c>
      <c r="D13" s="2" t="s">
        <v>648</v>
      </c>
      <c r="E13" s="2" t="s">
        <v>635</v>
      </c>
      <c r="F13" s="148" t="str">
        <f>IFERROR(VLOOKUP(D13,BD!$B:$D,2,FALSE),"")</f>
        <v>ACENB</v>
      </c>
      <c r="G13" s="148" t="str">
        <f>IFERROR(VLOOKUP(E13,BD!$B:$D,2,FALSE),"")</f>
        <v>ACENB</v>
      </c>
      <c r="H13" s="149">
        <f>IF(COUNT(J13:R13)&gt;=5,SUM(LARGE(J13:R13,{1,2,3,4,5})),IF(COUNT(J13:R13)=4,SUM(LARGE(J13:R13,{1,2,3,4})),IF(COUNT(J13:R13)=3,SUM(LARGE(J13:R13,{1,2,3})),IF(COUNT(J13:R13)=2,SUM(LARGE(J13:R13,{1,2})),IF(COUNT(J13:R13)=1,SUM(LARGE(J13:R13,{1})),0)))))</f>
        <v>1360</v>
      </c>
      <c r="I13" s="150">
        <f t="shared" si="0"/>
        <v>1</v>
      </c>
      <c r="J13" s="33"/>
      <c r="K13" s="33"/>
      <c r="L13" s="33"/>
      <c r="M13" s="33">
        <v>1360</v>
      </c>
      <c r="N13" s="33"/>
      <c r="O13" s="33"/>
      <c r="P13" s="33"/>
      <c r="Q13" s="33"/>
      <c r="R13" s="144"/>
    </row>
    <row r="14" spans="2:18" ht="12" x14ac:dyDescent="0.2">
      <c r="B14" s="27"/>
      <c r="C14" s="141">
        <v>5</v>
      </c>
      <c r="D14" s="2" t="s">
        <v>210</v>
      </c>
      <c r="E14" s="2" t="s">
        <v>637</v>
      </c>
      <c r="F14" s="148" t="str">
        <f>IFERROR(VLOOKUP(D14,BD!$B:$D,2,FALSE),"")</f>
        <v>GRESFI</v>
      </c>
      <c r="G14" s="148" t="str">
        <f>IFERROR(VLOOKUP(E14,BD!$B:$D,2,FALSE),"")</f>
        <v>GRESFI</v>
      </c>
      <c r="H14" s="149">
        <f>IF(COUNT(J14:R14)&gt;=5,SUM(LARGE(J14:R14,{1,2,3,4,5})),IF(COUNT(J14:R14)=4,SUM(LARGE(J14:R14,{1,2,3,4})),IF(COUNT(J14:R14)=3,SUM(LARGE(J14:R14,{1,2,3})),IF(COUNT(J14:R14)=2,SUM(LARGE(J14:R14,{1,2})),IF(COUNT(J14:R14)=1,SUM(LARGE(J14:R14,{1})),0)))))</f>
        <v>1120</v>
      </c>
      <c r="I14" s="150">
        <f t="shared" si="0"/>
        <v>1</v>
      </c>
      <c r="J14" s="33"/>
      <c r="K14" s="33"/>
      <c r="L14" s="33"/>
      <c r="M14" s="33"/>
      <c r="N14" s="33">
        <v>1120</v>
      </c>
      <c r="O14" s="33"/>
      <c r="P14" s="33"/>
      <c r="Q14" s="33"/>
      <c r="R14" s="144"/>
    </row>
    <row r="15" spans="2:18" ht="12" x14ac:dyDescent="0.2">
      <c r="B15" s="27"/>
      <c r="C15" s="141">
        <v>6</v>
      </c>
      <c r="D15" s="2" t="s">
        <v>337</v>
      </c>
      <c r="E15" s="2" t="s">
        <v>340</v>
      </c>
      <c r="F15" s="148" t="str">
        <f>IFERROR(VLOOKUP(D15,BD!$B:$D,2,FALSE),"")</f>
        <v>ACENB</v>
      </c>
      <c r="G15" s="148" t="str">
        <f>IFERROR(VLOOKUP(E15,BD!$B:$D,2,FALSE),"")</f>
        <v>ACENB</v>
      </c>
      <c r="H15" s="149">
        <f>IF(COUNT(J15:R15)&gt;=5,SUM(LARGE(J15:R15,{1,2,3,4,5})),IF(COUNT(J15:R15)=4,SUM(LARGE(J15:R15,{1,2,3,4})),IF(COUNT(J15:R15)=3,SUM(LARGE(J15:R15,{1,2,3})),IF(COUNT(J15:R15)=2,SUM(LARGE(J15:R15,{1,2})),IF(COUNT(J15:R15)=1,SUM(LARGE(J15:R15,{1})),0)))))</f>
        <v>880</v>
      </c>
      <c r="I15" s="150">
        <f t="shared" si="0"/>
        <v>1</v>
      </c>
      <c r="J15" s="33"/>
      <c r="K15" s="33"/>
      <c r="L15" s="33"/>
      <c r="M15" s="33">
        <v>880</v>
      </c>
      <c r="N15" s="33"/>
      <c r="O15" s="33"/>
      <c r="P15" s="33"/>
      <c r="Q15" s="33"/>
      <c r="R15" s="144"/>
    </row>
    <row r="16" spans="2:18" ht="12" x14ac:dyDescent="0.2">
      <c r="B16" s="27"/>
      <c r="C16" s="141"/>
      <c r="D16" s="2" t="s">
        <v>329</v>
      </c>
      <c r="E16" s="2" t="s">
        <v>380</v>
      </c>
      <c r="F16" s="148" t="str">
        <f>IFERROR(VLOOKUP(D16,BD!$B:$D,2,FALSE),"")</f>
        <v>ACENB</v>
      </c>
      <c r="G16" s="148" t="str">
        <f>IFERROR(VLOOKUP(E16,BD!$B:$D,2,FALSE),"")</f>
        <v>ACENB</v>
      </c>
      <c r="H16" s="149">
        <f>IF(COUNT(J16:R16)&gt;=5,SUM(LARGE(J16:R16,{1,2,3,4,5})),IF(COUNT(J16:R16)=4,SUM(LARGE(J16:R16,{1,2,3,4})),IF(COUNT(J16:R16)=3,SUM(LARGE(J16:R16,{1,2,3})),IF(COUNT(J16:R16)=2,SUM(LARGE(J16:R16,{1,2})),IF(COUNT(J16:R16)=1,SUM(LARGE(J16:R16,{1})),0)))))</f>
        <v>880</v>
      </c>
      <c r="I16" s="150">
        <f t="shared" si="0"/>
        <v>1</v>
      </c>
      <c r="J16" s="33"/>
      <c r="K16" s="33"/>
      <c r="L16" s="33"/>
      <c r="M16" s="33">
        <v>880</v>
      </c>
      <c r="N16" s="33"/>
      <c r="O16" s="33"/>
      <c r="P16" s="33"/>
      <c r="Q16" s="33"/>
      <c r="R16" s="144"/>
    </row>
    <row r="17" spans="2:18" ht="12" x14ac:dyDescent="0.2">
      <c r="B17" s="27"/>
      <c r="C17" s="141"/>
      <c r="D17" s="2" t="s">
        <v>650</v>
      </c>
      <c r="E17" s="2" t="s">
        <v>651</v>
      </c>
      <c r="F17" s="148" t="str">
        <f>IFERROR(VLOOKUP(D17,BD!$B:$D,2,FALSE),"")</f>
        <v>AVULSO</v>
      </c>
      <c r="G17" s="148" t="str">
        <f>IFERROR(VLOOKUP(E17,BD!$B:$D,2,FALSE),"")</f>
        <v>AVULSO</v>
      </c>
      <c r="H17" s="149">
        <f>IF(COUNT(J17:R17)&gt;=5,SUM(LARGE(J17:R17,{1,2,3,4,5})),IF(COUNT(J17:R17)=4,SUM(LARGE(J17:R17,{1,2,3,4})),IF(COUNT(J17:R17)=3,SUM(LARGE(J17:R17,{1,2,3})),IF(COUNT(J17:R17)=2,SUM(LARGE(J17:R17,{1,2})),IF(COUNT(J17:R17)=1,SUM(LARGE(J17:R17,{1})),0)))))</f>
        <v>880</v>
      </c>
      <c r="I17" s="150">
        <f t="shared" si="0"/>
        <v>1</v>
      </c>
      <c r="J17" s="33"/>
      <c r="K17" s="33"/>
      <c r="L17" s="33"/>
      <c r="M17" s="33">
        <v>880</v>
      </c>
      <c r="N17" s="33"/>
      <c r="O17" s="33"/>
      <c r="P17" s="33"/>
      <c r="Q17" s="33"/>
      <c r="R17" s="144"/>
    </row>
    <row r="18" spans="2:18" ht="12" x14ac:dyDescent="0.2">
      <c r="B18" s="27"/>
      <c r="C18" s="141"/>
      <c r="D18" s="2"/>
      <c r="E18" s="2"/>
      <c r="F18" s="148" t="str">
        <f>IFERROR(VLOOKUP(D18,BD!$B:$D,2,FALSE),"")</f>
        <v/>
      </c>
      <c r="G18" s="148" t="str">
        <f>IFERROR(VLOOKUP(E18,BD!$B:$D,2,FALSE),"")</f>
        <v/>
      </c>
      <c r="H18" s="149">
        <f>IF(COUNT(J18:R18)&gt;=5,SUM(LARGE(J18:R18,{1,2,3,4,5})),IF(COUNT(J18:R18)=4,SUM(LARGE(J18:R18,{1,2,3,4})),IF(COUNT(J18:R18)=3,SUM(LARGE(J18:R18,{1,2,3})),IF(COUNT(J18:R18)=2,SUM(LARGE(J18:R18,{1,2})),IF(COUNT(J18:R18)=1,SUM(LARGE(J18:R18,{1})),0)))))</f>
        <v>0</v>
      </c>
      <c r="I18" s="150">
        <f t="shared" si="0"/>
        <v>0</v>
      </c>
      <c r="J18" s="33"/>
      <c r="K18" s="33"/>
      <c r="L18" s="33"/>
      <c r="M18" s="33"/>
      <c r="N18" s="33"/>
      <c r="O18" s="33"/>
      <c r="P18" s="33"/>
      <c r="Q18" s="33"/>
      <c r="R18" s="144"/>
    </row>
    <row r="19" spans="2:18" ht="12" x14ac:dyDescent="0.2">
      <c r="B19" s="27"/>
      <c r="C19" s="141"/>
      <c r="D19" s="2"/>
      <c r="E19" s="2"/>
      <c r="F19" s="148" t="str">
        <f>IFERROR(VLOOKUP(D19,BD!$B:$D,2,FALSE),"")</f>
        <v/>
      </c>
      <c r="G19" s="148" t="str">
        <f>IFERROR(VLOOKUP(E19,BD!$B:$D,2,FALSE),"")</f>
        <v/>
      </c>
      <c r="H19" s="149">
        <f>IF(COUNT(J19:R19)&gt;=5,SUM(LARGE(J19:R19,{1,2,3,4,5})),IF(COUNT(J19:R19)=4,SUM(LARGE(J19:R19,{1,2,3,4})),IF(COUNT(J19:R19)=3,SUM(LARGE(J19:R19,{1,2,3})),IF(COUNT(J19:R19)=2,SUM(LARGE(J19:R19,{1,2})),IF(COUNT(J19:R19)=1,SUM(LARGE(J19:R19,{1})),0)))))</f>
        <v>0</v>
      </c>
      <c r="I19" s="150">
        <f t="shared" si="0"/>
        <v>0</v>
      </c>
      <c r="J19" s="33"/>
      <c r="K19" s="33"/>
      <c r="L19" s="33"/>
      <c r="M19" s="33"/>
      <c r="N19" s="33"/>
      <c r="O19" s="33"/>
      <c r="P19" s="33"/>
      <c r="Q19" s="33"/>
      <c r="R19" s="144"/>
    </row>
    <row r="20" spans="2:18" ht="12" x14ac:dyDescent="0.2">
      <c r="B20" s="27"/>
      <c r="C20" s="141"/>
      <c r="D20" s="2"/>
      <c r="E20" s="2"/>
      <c r="F20" s="148" t="str">
        <f>IFERROR(VLOOKUP(D20,BD!$B:$D,2,FALSE),"")</f>
        <v/>
      </c>
      <c r="G20" s="148" t="str">
        <f>IFERROR(VLOOKUP(E20,BD!$B:$D,2,FALSE),"")</f>
        <v/>
      </c>
      <c r="H20" s="149">
        <f>IF(COUNT(J20:R20)&gt;=5,SUM(LARGE(J20:R20,{1,2,3,4,5})),IF(COUNT(J20:R20)=4,SUM(LARGE(J20:R20,{1,2,3,4})),IF(COUNT(J20:R20)=3,SUM(LARGE(J20:R20,{1,2,3})),IF(COUNT(J20:R20)=2,SUM(LARGE(J20:R20,{1,2})),IF(COUNT(J20:R20)=1,SUM(LARGE(J20:R20,{1})),0)))))</f>
        <v>0</v>
      </c>
      <c r="I20" s="150">
        <f t="shared" si="0"/>
        <v>0</v>
      </c>
      <c r="J20" s="33"/>
      <c r="K20" s="33"/>
      <c r="L20" s="33"/>
      <c r="M20" s="33"/>
      <c r="N20" s="33"/>
      <c r="O20" s="33"/>
      <c r="P20" s="33"/>
      <c r="Q20" s="33"/>
      <c r="R20" s="144"/>
    </row>
    <row r="21" spans="2:18" ht="12" x14ac:dyDescent="0.2">
      <c r="B21" s="27"/>
      <c r="C21" s="141"/>
      <c r="D21" s="2"/>
      <c r="E21" s="2"/>
      <c r="F21" s="148" t="str">
        <f>IFERROR(VLOOKUP(D21,BD!$B:$D,2,FALSE),"")</f>
        <v/>
      </c>
      <c r="G21" s="148" t="str">
        <f>IFERROR(VLOOKUP(E21,BD!$B:$D,2,FALSE),"")</f>
        <v/>
      </c>
      <c r="H21" s="149">
        <f>IF(COUNT(J21:R21)&gt;=5,SUM(LARGE(J21:R21,{1,2,3,4,5})),IF(COUNT(J21:R21)=4,SUM(LARGE(J21:R21,{1,2,3,4})),IF(COUNT(J21:R21)=3,SUM(LARGE(J21:R21,{1,2,3})),IF(COUNT(J21:R21)=2,SUM(LARGE(J21:R21,{1,2})),IF(COUNT(J21:R21)=1,SUM(LARGE(J21:R21,{1})),0)))))</f>
        <v>0</v>
      </c>
      <c r="I21" s="150">
        <f t="shared" si="0"/>
        <v>0</v>
      </c>
      <c r="J21" s="33"/>
      <c r="K21" s="33"/>
      <c r="L21" s="33"/>
      <c r="M21" s="33"/>
      <c r="N21" s="33"/>
      <c r="O21" s="33"/>
      <c r="P21" s="33"/>
      <c r="Q21" s="33"/>
      <c r="R21" s="144"/>
    </row>
    <row r="22" spans="2:18" ht="12" x14ac:dyDescent="0.2">
      <c r="B22" s="27"/>
      <c r="C22" s="141"/>
      <c r="D22" s="2"/>
      <c r="E22" s="2"/>
      <c r="F22" s="148" t="str">
        <f>IFERROR(VLOOKUP(D22,BD!$B:$D,2,FALSE),"")</f>
        <v/>
      </c>
      <c r="G22" s="148" t="str">
        <f>IFERROR(VLOOKUP(E22,BD!$B:$D,2,FALSE),"")</f>
        <v/>
      </c>
      <c r="H22" s="149">
        <f>IF(COUNT(J22:R22)&gt;=5,SUM(LARGE(J22:R22,{1,2,3,4,5})),IF(COUNT(J22:R22)=4,SUM(LARGE(J22:R22,{1,2,3,4})),IF(COUNT(J22:R22)=3,SUM(LARGE(J22:R22,{1,2,3})),IF(COUNT(J22:R22)=2,SUM(LARGE(J22:R22,{1,2})),IF(COUNT(J22:R22)=1,SUM(LARGE(J22:R22,{1})),0)))))</f>
        <v>0</v>
      </c>
      <c r="I22" s="150">
        <f t="shared" si="0"/>
        <v>0</v>
      </c>
      <c r="J22" s="33"/>
      <c r="K22" s="33"/>
      <c r="L22" s="33"/>
      <c r="M22" s="33"/>
      <c r="N22" s="33"/>
      <c r="O22" s="33"/>
      <c r="P22" s="33"/>
      <c r="Q22" s="33"/>
      <c r="R22" s="144"/>
    </row>
    <row r="23" spans="2:18" ht="12" x14ac:dyDescent="0.2">
      <c r="B23" s="27"/>
      <c r="C23" s="141"/>
      <c r="D23" s="2"/>
      <c r="E23" s="2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IF(COUNT(J23:R23)&gt;=5,SUM(LARGE(J23:R23,{1,2,3,4,5})),IF(COUNT(J23:R23)=4,SUM(LARGE(J23:R23,{1,2,3,4})),IF(COUNT(J23:R23)=3,SUM(LARGE(J23:R23,{1,2,3})),IF(COUNT(J23:R23)=2,SUM(LARGE(J23:R23,{1,2})),IF(COUNT(J23:R23)=1,SUM(LARGE(J23:R23,{1})),0)))))</f>
        <v>0</v>
      </c>
      <c r="I23" s="150">
        <f t="shared" si="0"/>
        <v>0</v>
      </c>
      <c r="J23" s="33"/>
      <c r="K23" s="33"/>
      <c r="L23" s="33"/>
      <c r="M23" s="33"/>
      <c r="N23" s="33"/>
      <c r="O23" s="33"/>
      <c r="P23" s="33"/>
      <c r="Q23" s="33"/>
      <c r="R23" s="144"/>
    </row>
    <row r="24" spans="2:18" ht="12" x14ac:dyDescent="0.2">
      <c r="B24" s="27"/>
      <c r="C24" s="141"/>
      <c r="D24" s="2"/>
      <c r="E24" s="2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IF(COUNT(J24:R24)&gt;=5,SUM(LARGE(J24:R24,{1,2,3,4,5})),IF(COUNT(J24:R24)=4,SUM(LARGE(J24:R24,{1,2,3,4})),IF(COUNT(J24:R24)=3,SUM(LARGE(J24:R24,{1,2,3})),IF(COUNT(J24:R24)=2,SUM(LARGE(J24:R24,{1,2})),IF(COUNT(J24:R24)=1,SUM(LARGE(J24:R24,{1})),0)))))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33"/>
      <c r="R24" s="144"/>
    </row>
    <row r="25" spans="2:18" ht="12" x14ac:dyDescent="0.2">
      <c r="B25" s="27"/>
      <c r="C25" s="141"/>
      <c r="D25" s="2"/>
      <c r="E25" s="2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IF(COUNT(J25:R25)&gt;=5,SUM(LARGE(J25:R25,{1,2,3,4,5})),IF(COUNT(J25:R25)=4,SUM(LARGE(J25:R25,{1,2,3,4})),IF(COUNT(J25:R25)=3,SUM(LARGE(J25:R25,{1,2,3})),IF(COUNT(J25:R25)=2,SUM(LARGE(J25:R25,{1,2})),IF(COUNT(J25:R25)=1,SUM(LARGE(J25:R25,{1})),0)))))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33"/>
      <c r="R25" s="144"/>
    </row>
    <row r="26" spans="2:18" ht="12" x14ac:dyDescent="0.2">
      <c r="B26" s="27"/>
      <c r="C26" s="141"/>
      <c r="D26" s="2"/>
      <c r="E26" s="2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IF(COUNT(J26:R26)&gt;=5,SUM(LARGE(J26:R26,{1,2,3,4,5})),IF(COUNT(J26:R26)=4,SUM(LARGE(J26:R26,{1,2,3,4})),IF(COUNT(J26:R26)=3,SUM(LARGE(J26:R26,{1,2,3})),IF(COUNT(J26:R26)=2,SUM(LARGE(J26:R26,{1,2})),IF(COUNT(J26:R26)=1,SUM(LARGE(J26:R26,{1})),0)))))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33"/>
      <c r="R26" s="144"/>
    </row>
    <row r="27" spans="2:18" ht="12" x14ac:dyDescent="0.2">
      <c r="B27" s="27"/>
      <c r="C27" s="141"/>
      <c r="D27" s="2"/>
      <c r="E27" s="2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IF(COUNT(J27:R27)&gt;=5,SUM(LARGE(J27:R27,{1,2,3,4,5})),IF(COUNT(J27:R27)=4,SUM(LARGE(J27:R27,{1,2,3,4})),IF(COUNT(J27:R27)=3,SUM(LARGE(J27:R27,{1,2,3})),IF(COUNT(J27:R27)=2,SUM(LARGE(J27:R27,{1,2})),IF(COUNT(J27:R27)=1,SUM(LARGE(J27:R27,{1})),0)))))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33"/>
      <c r="R27" s="144"/>
    </row>
    <row r="28" spans="2:18" ht="12" x14ac:dyDescent="0.2">
      <c r="B28" s="27"/>
      <c r="C28" s="141"/>
      <c r="D28" s="2"/>
      <c r="E28" s="2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IF(COUNT(J28:R28)&gt;=5,SUM(LARGE(J28:R28,{1,2,3,4,5})),IF(COUNT(J28:R28)=4,SUM(LARGE(J28:R28,{1,2,3,4})),IF(COUNT(J28:R28)=3,SUM(LARGE(J28:R28,{1,2,3})),IF(COUNT(J28:R28)=2,SUM(LARGE(J28:R28,{1,2})),IF(COUNT(J28:R28)=1,SUM(LARGE(J28:R28,{1})),0)))))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33"/>
      <c r="R28" s="144"/>
    </row>
    <row r="29" spans="2:18" ht="12" x14ac:dyDescent="0.2">
      <c r="B29" s="27"/>
      <c r="C29" s="141"/>
      <c r="D29" s="2"/>
      <c r="E29" s="2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IF(COUNT(J29:R29)&gt;=5,SUM(LARGE(J29:R29,{1,2,3,4,5})),IF(COUNT(J29:R29)=4,SUM(LARGE(J29:R29,{1,2,3,4})),IF(COUNT(J29:R29)=3,SUM(LARGE(J29:R29,{1,2,3})),IF(COUNT(J29:R29)=2,SUM(LARGE(J29:R29,{1,2})),IF(COUNT(J29:R29)=1,SUM(LARGE(J29:R29,{1})),0)))))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33"/>
      <c r="R29" s="144"/>
    </row>
    <row r="30" spans="2:18" ht="12" x14ac:dyDescent="0.2">
      <c r="B30" s="27"/>
      <c r="C30" s="141"/>
      <c r="D30" s="2"/>
      <c r="E30" s="2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IF(COUNT(J30:R30)&gt;=5,SUM(LARGE(J30:R30,{1,2,3,4,5})),IF(COUNT(J30:R30)=4,SUM(LARGE(J30:R30,{1,2,3,4})),IF(COUNT(J30:R30)=3,SUM(LARGE(J30:R30,{1,2,3})),IF(COUNT(J30:R30)=2,SUM(LARGE(J30:R30,{1,2})),IF(COUNT(J30:R30)=1,SUM(LARGE(J30:R30,{1})),0)))))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33"/>
      <c r="R30" s="144"/>
    </row>
    <row r="31" spans="2:18" ht="12" x14ac:dyDescent="0.2">
      <c r="B31" s="27"/>
      <c r="C31" s="141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IF(COUNT(J31:R31)&gt;=5,SUM(LARGE(J31:R31,{1,2,3,4,5})),IF(COUNT(J31:R31)=4,SUM(LARGE(J31:R31,{1,2,3,4})),IF(COUNT(J31:R31)=3,SUM(LARGE(J31:R31,{1,2,3})),IF(COUNT(J31:R31)=2,SUM(LARGE(J31:R31,{1,2})),IF(COUNT(J31:R31)=1,SUM(LARGE(J31:R31,{1})),0)))))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33"/>
      <c r="R31" s="144"/>
    </row>
    <row r="32" spans="2:18" ht="12" x14ac:dyDescent="0.2">
      <c r="B32" s="27"/>
      <c r="C32" s="141"/>
      <c r="D32" s="2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IF(COUNT(J32:R32)&gt;=5,SUM(LARGE(J32:R32,{1,2,3,4,5})),IF(COUNT(J32:R32)=4,SUM(LARGE(J32:R32,{1,2,3,4})),IF(COUNT(J32:R32)=3,SUM(LARGE(J32:R32,{1,2,3})),IF(COUNT(J32:R32)=2,SUM(LARGE(J32:R32,{1,2})),IF(COUNT(J32:R32)=1,SUM(LARGE(J32:R32,{1})),0)))))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144"/>
    </row>
    <row r="33" spans="2:18" ht="12" x14ac:dyDescent="0.2">
      <c r="B33" s="27"/>
      <c r="C33" s="141"/>
      <c r="D33" s="2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IF(COUNT(J33:R33)&gt;=5,SUM(LARGE(J33:R33,{1,2,3,4,5})),IF(COUNT(J33:R33)=4,SUM(LARGE(J33:R33,{1,2,3,4})),IF(COUNT(J33:R33)=3,SUM(LARGE(J33:R33,{1,2,3})),IF(COUNT(J33:R33)=2,SUM(LARGE(J33:R33,{1,2})),IF(COUNT(J33:R33)=1,SUM(LARGE(J33:R33,{1})),0)))))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144"/>
    </row>
    <row r="34" spans="2:18" ht="12" x14ac:dyDescent="0.2">
      <c r="B34" s="27"/>
      <c r="C34" s="141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IF(COUNT(J34:R34)&gt;=5,SUM(LARGE(J34:R34,{1,2,3,4,5})),IF(COUNT(J34:R34)=4,SUM(LARGE(J34:R34,{1,2,3,4})),IF(COUNT(J34:R34)=3,SUM(LARGE(J34:R34,{1,2,3})),IF(COUNT(J34:R34)=2,SUM(LARGE(J34:R34,{1,2})),IF(COUNT(J34:R34)=1,SUM(LARGE(J34:R34,{1})),0)))))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144"/>
    </row>
    <row r="35" spans="2:18" ht="12" x14ac:dyDescent="0.2">
      <c r="B35" s="27"/>
      <c r="C35" s="141"/>
      <c r="D35" s="2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IF(COUNT(J35:R35)&gt;=5,SUM(LARGE(J35:R35,{1,2,3,4,5})),IF(COUNT(J35:R35)=4,SUM(LARGE(J35:R35,{1,2,3,4})),IF(COUNT(J35:R35)=3,SUM(LARGE(J35:R35,{1,2,3})),IF(COUNT(J35:R35)=2,SUM(LARGE(J35:R35,{1,2})),IF(COUNT(J35:R35)=1,SUM(LARGE(J35:R35,{1})),0)))))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144"/>
    </row>
    <row r="36" spans="2:18" ht="12" x14ac:dyDescent="0.2">
      <c r="B36" s="27"/>
      <c r="C36" s="141"/>
      <c r="D36" s="2"/>
      <c r="E36" s="2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IF(COUNT(J36:R36)&gt;=5,SUM(LARGE(J36:R36,{1,2,3,4,5})),IF(COUNT(J36:R36)=4,SUM(LARGE(J36:R36,{1,2,3,4})),IF(COUNT(J36:R36)=3,SUM(LARGE(J36:R36,{1,2,3})),IF(COUNT(J36:R36)=2,SUM(LARGE(J36:R36,{1,2})),IF(COUNT(J36:R36)=1,SUM(LARGE(J36:R36,{1})),0)))))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144"/>
    </row>
    <row r="37" spans="2:18" ht="12" x14ac:dyDescent="0.2">
      <c r="B37" s="27"/>
      <c r="C37" s="141"/>
      <c r="D37" s="2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IF(COUNT(J37:R37)&gt;=5,SUM(LARGE(J37:R37,{1,2,3,4,5})),IF(COUNT(J37:R37)=4,SUM(LARGE(J37:R37,{1,2,3,4})),IF(COUNT(J37:R37)=3,SUM(LARGE(J37:R37,{1,2,3})),IF(COUNT(J37:R37)=2,SUM(LARGE(J37:R37,{1,2})),IF(COUNT(J37:R37)=1,SUM(LARGE(J37:R37,{1})),0)))))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144"/>
    </row>
    <row r="38" spans="2:18" ht="12" x14ac:dyDescent="0.2">
      <c r="B38" s="27"/>
      <c r="C38" s="141"/>
      <c r="D38" s="2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IF(COUNT(J38:R38)&gt;=5,SUM(LARGE(J38:R38,{1,2,3,4,5})),IF(COUNT(J38:R38)=4,SUM(LARGE(J38:R38,{1,2,3,4})),IF(COUNT(J38:R38)=3,SUM(LARGE(J38:R38,{1,2,3})),IF(COUNT(J38:R38)=2,SUM(LARGE(J38:R38,{1,2})),IF(COUNT(J38:R38)=1,SUM(LARGE(J38:R38,{1})),0)))))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144"/>
    </row>
    <row r="39" spans="2:18" ht="12" x14ac:dyDescent="0.2">
      <c r="B39" s="27"/>
      <c r="C39" s="141"/>
      <c r="D39" s="2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IF(COUNT(J39:R39)&gt;=5,SUM(LARGE(J39:R39,{1,2,3,4,5})),IF(COUNT(J39:R39)=4,SUM(LARGE(J39:R39,{1,2,3,4})),IF(COUNT(J39:R39)=3,SUM(LARGE(J39:R39,{1,2,3})),IF(COUNT(J39:R39)=2,SUM(LARGE(J39:R39,{1,2})),IF(COUNT(J39:R39)=1,SUM(LARGE(J39:R39,{1})),0)))))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33"/>
      <c r="R39" s="144"/>
    </row>
    <row r="40" spans="2:18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7"/>
      <c r="R40" s="144"/>
    </row>
    <row r="41" spans="2:18" s="21" customFormat="1" x14ac:dyDescent="0.2">
      <c r="B41" s="111"/>
      <c r="C41" s="19"/>
      <c r="D41" s="20"/>
      <c r="E41" s="20" t="str">
        <f>SM!$D$41</f>
        <v>CONTAGEM DE SEMANAS</v>
      </c>
      <c r="F41" s="95"/>
      <c r="G41" s="95"/>
      <c r="H41" s="18"/>
      <c r="I41" s="18"/>
      <c r="J41" s="102">
        <f>SM!H$41</f>
        <v>52</v>
      </c>
      <c r="K41" s="102">
        <f>SM!I$41</f>
        <v>30</v>
      </c>
      <c r="L41" s="102">
        <f>SM!J$41</f>
        <v>25</v>
      </c>
      <c r="M41" s="102">
        <f>SM!K$41</f>
        <v>22</v>
      </c>
      <c r="N41" s="102">
        <f>SM!L$41</f>
        <v>10</v>
      </c>
      <c r="O41" s="102">
        <f>SM!M$41</f>
        <v>6</v>
      </c>
      <c r="P41" s="102">
        <f>SM!N$41</f>
        <v>2</v>
      </c>
      <c r="Q41" s="102">
        <f>SM!O$41</f>
        <v>1</v>
      </c>
      <c r="R41" s="145"/>
    </row>
  </sheetData>
  <sheetProtection selectLockedCells="1" selectUnlockedCells="1"/>
  <sortState ref="D10:P17">
    <sortCondition descending="1" ref="H10:H17"/>
    <sortCondition descending="1" ref="I10:I17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1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5" width="8.28515625" style="4" customWidth="1"/>
    <col min="16" max="16" width="1.85546875" style="4" customWidth="1"/>
    <col min="17" max="16384" width="9.28515625" style="4"/>
  </cols>
  <sheetData>
    <row r="2" spans="2:16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</row>
    <row r="3" spans="2:16" ht="12" x14ac:dyDescent="0.2">
      <c r="B3" s="7" t="s">
        <v>135</v>
      </c>
      <c r="D3" s="8">
        <f>SM!D3</f>
        <v>43052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</row>
    <row r="4" spans="2:16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</row>
    <row r="5" spans="2:16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43"/>
    </row>
    <row r="6" spans="2:16" ht="12" customHeight="1" x14ac:dyDescent="0.2">
      <c r="B6" s="26"/>
      <c r="C6" s="216" t="s">
        <v>1</v>
      </c>
      <c r="D6" s="216" t="str">
        <f>SM!D6</f>
        <v>ATLETA</v>
      </c>
      <c r="E6" s="221" t="str">
        <f>SM!E6</f>
        <v>ENTIDADE</v>
      </c>
      <c r="F6" s="217" t="str">
        <f>SM!F6</f>
        <v>TOTAL RK52</v>
      </c>
      <c r="G6" s="215" t="str">
        <f>SM!G6</f>
        <v>Torneios</v>
      </c>
      <c r="H6" s="11" t="str">
        <f>SM!H6</f>
        <v>4o</v>
      </c>
      <c r="I6" s="11" t="str">
        <f>SM!I6</f>
        <v>1o</v>
      </c>
      <c r="J6" s="11" t="str">
        <f>SM!J6</f>
        <v>1o</v>
      </c>
      <c r="K6" s="11" t="str">
        <f>SM!K6</f>
        <v>2o</v>
      </c>
      <c r="L6" s="11" t="str">
        <f>SM!L6</f>
        <v>3o</v>
      </c>
      <c r="M6" s="11" t="str">
        <f>SM!M6</f>
        <v>2o</v>
      </c>
      <c r="N6" s="11" t="str">
        <f>SM!N6</f>
        <v>4o</v>
      </c>
      <c r="O6" s="11" t="str">
        <f>SM!O6</f>
        <v>1o</v>
      </c>
      <c r="P6" s="144"/>
    </row>
    <row r="7" spans="2:16" ht="12" x14ac:dyDescent="0.2">
      <c r="B7" s="26"/>
      <c r="C7" s="216"/>
      <c r="D7" s="216"/>
      <c r="E7" s="221"/>
      <c r="F7" s="217"/>
      <c r="G7" s="215"/>
      <c r="H7" s="12" t="str">
        <f>SM!H7</f>
        <v>EST</v>
      </c>
      <c r="I7" s="12" t="str">
        <f>SM!I7</f>
        <v>EST</v>
      </c>
      <c r="J7" s="12" t="str">
        <f>SM!J7</f>
        <v>M-CWB</v>
      </c>
      <c r="K7" s="12" t="str">
        <f>SM!K7</f>
        <v>EST</v>
      </c>
      <c r="L7" s="12" t="str">
        <f>SM!L7</f>
        <v>EST</v>
      </c>
      <c r="M7" s="12" t="str">
        <f>SM!M7</f>
        <v>M-CWB</v>
      </c>
      <c r="N7" s="12" t="str">
        <f>SM!N7</f>
        <v>EST</v>
      </c>
      <c r="O7" s="12" t="str">
        <f>SM!O7</f>
        <v>M-OES</v>
      </c>
      <c r="P7" s="144"/>
    </row>
    <row r="8" spans="2:16" ht="12" x14ac:dyDescent="0.2">
      <c r="B8" s="29"/>
      <c r="C8" s="216"/>
      <c r="D8" s="216"/>
      <c r="E8" s="221"/>
      <c r="F8" s="217"/>
      <c r="G8" s="215"/>
      <c r="H8" s="13">
        <f>SM!H8</f>
        <v>42689</v>
      </c>
      <c r="I8" s="13">
        <f>SM!I8</f>
        <v>42849</v>
      </c>
      <c r="J8" s="13">
        <f>SM!J8</f>
        <v>42884</v>
      </c>
      <c r="K8" s="13">
        <f>SM!K8</f>
        <v>42905</v>
      </c>
      <c r="L8" s="13">
        <f>SM!L8</f>
        <v>42988</v>
      </c>
      <c r="M8" s="13">
        <f>SM!M8</f>
        <v>43017</v>
      </c>
      <c r="N8" s="13">
        <f>SM!N8</f>
        <v>43045</v>
      </c>
      <c r="O8" s="13">
        <f>SM!O8</f>
        <v>43052</v>
      </c>
      <c r="P8" s="144"/>
    </row>
    <row r="9" spans="2:16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144"/>
    </row>
    <row r="10" spans="2:16" ht="12" x14ac:dyDescent="0.2">
      <c r="B10" s="27"/>
      <c r="C10" s="1">
        <v>1</v>
      </c>
      <c r="D10" s="2" t="s">
        <v>792</v>
      </c>
      <c r="E10" s="148" t="str">
        <f>IFERROR(VLOOKUP(D10,BD!$B:$D,2,FALSE),"")</f>
        <v>ZARDO</v>
      </c>
      <c r="F10" s="149">
        <f>IF(COUNT(H10:P10)&gt;=5,SUM(LARGE(H10:P10,{1,2,3,4,5})),IF(COUNT(H10:P10)=4,SUM(LARGE(H10:P10,{1,2,3,4})),IF(COUNT(H10:P10)=3,SUM(LARGE(H10:P10,{1,2,3})),IF(COUNT(H10:P10)=2,SUM(LARGE(H10:P10,{1,2})),IF(COUNT(H10:P10)=1,SUM(LARGE(H10:P10,{1})),0)))))</f>
        <v>5840</v>
      </c>
      <c r="G10" s="150">
        <f t="shared" ref="G10:G39" si="0">COUNT(H10:P10)-COUNTIF(H10:P10,"=0")</f>
        <v>6</v>
      </c>
      <c r="H10" s="33">
        <v>1600</v>
      </c>
      <c r="I10" s="33">
        <v>880</v>
      </c>
      <c r="J10" s="33"/>
      <c r="K10" s="33">
        <v>880</v>
      </c>
      <c r="L10" s="33">
        <v>880</v>
      </c>
      <c r="M10" s="33">
        <v>560</v>
      </c>
      <c r="N10" s="33">
        <v>1600</v>
      </c>
      <c r="O10" s="33"/>
      <c r="P10" s="144"/>
    </row>
    <row r="11" spans="2:16" ht="12" x14ac:dyDescent="0.2">
      <c r="B11" s="27"/>
      <c r="C11" s="1">
        <v>2</v>
      </c>
      <c r="D11" s="2" t="s">
        <v>329</v>
      </c>
      <c r="E11" s="148" t="str">
        <f>IFERROR(VLOOKUP(D11,BD!$B:$D,2,FALSE),"")</f>
        <v>ACENB</v>
      </c>
      <c r="F11" s="149">
        <f>IF(COUNT(H11:P11)&gt;=5,SUM(LARGE(H11:P11,{1,2,3,4,5})),IF(COUNT(H11:P11)=4,SUM(LARGE(H11:P11,{1,2,3,4})),IF(COUNT(H11:P11)=3,SUM(LARGE(H11:P11,{1,2,3})),IF(COUNT(H11:P11)=2,SUM(LARGE(H11:P11,{1,2})),IF(COUNT(H11:P11)=1,SUM(LARGE(H11:P11,{1})),0)))))</f>
        <v>4080</v>
      </c>
      <c r="G11" s="150">
        <f t="shared" si="0"/>
        <v>3</v>
      </c>
      <c r="H11" s="33"/>
      <c r="I11" s="33">
        <v>880</v>
      </c>
      <c r="J11" s="33"/>
      <c r="K11" s="33">
        <v>1600</v>
      </c>
      <c r="L11" s="33">
        <v>1600</v>
      </c>
      <c r="M11" s="33"/>
      <c r="N11" s="33"/>
      <c r="O11" s="33"/>
      <c r="P11" s="144"/>
    </row>
    <row r="12" spans="2:16" ht="12" x14ac:dyDescent="0.2">
      <c r="B12" s="27"/>
      <c r="C12" s="176">
        <v>3</v>
      </c>
      <c r="D12" s="2" t="s">
        <v>160</v>
      </c>
      <c r="E12" s="148" t="str">
        <f>IFERROR(VLOOKUP(D12,BD!$B:$D,2,FALSE),"")</f>
        <v>ACENB</v>
      </c>
      <c r="F12" s="149">
        <f>IF(COUNT(H12:P12)&gt;=5,SUM(LARGE(H12:P12,{1,2,3,4,5})),IF(COUNT(H12:P12)=4,SUM(LARGE(H12:P12,{1,2,3,4})),IF(COUNT(H12:P12)=3,SUM(LARGE(H12:P12,{1,2,3})),IF(COUNT(H12:P12)=2,SUM(LARGE(H12:P12,{1,2})),IF(COUNT(H12:P12)=1,SUM(LARGE(H12:P12,{1})),0)))))</f>
        <v>2880</v>
      </c>
      <c r="G12" s="150">
        <f t="shared" si="0"/>
        <v>3</v>
      </c>
      <c r="H12" s="33"/>
      <c r="I12" s="33">
        <v>880</v>
      </c>
      <c r="J12" s="33"/>
      <c r="K12" s="33">
        <v>1120</v>
      </c>
      <c r="L12" s="33">
        <v>880</v>
      </c>
      <c r="M12" s="33"/>
      <c r="N12" s="33"/>
      <c r="O12" s="33"/>
      <c r="P12" s="144"/>
    </row>
    <row r="13" spans="2:16" ht="12" x14ac:dyDescent="0.2">
      <c r="B13" s="27"/>
      <c r="C13" s="176">
        <v>4</v>
      </c>
      <c r="D13" s="2" t="s">
        <v>392</v>
      </c>
      <c r="E13" s="148" t="str">
        <f>IFERROR(VLOOKUP(D13,BD!$B:$D,2,FALSE),"")</f>
        <v>AVULSO</v>
      </c>
      <c r="F13" s="149">
        <f>IF(COUNT(H13:P13)&gt;=5,SUM(LARGE(H13:P13,{1,2,3,4,5})),IF(COUNT(H13:P13)=4,SUM(LARGE(H13:P13,{1,2,3,4})),IF(COUNT(H13:P13)=3,SUM(LARGE(H13:P13,{1,2,3})),IF(COUNT(H13:P13)=2,SUM(LARGE(H13:P13,{1,2})),IF(COUNT(H13:P13)=1,SUM(LARGE(H13:P13,{1})),0)))))</f>
        <v>2720</v>
      </c>
      <c r="G13" s="150">
        <f t="shared" si="0"/>
        <v>2</v>
      </c>
      <c r="H13" s="33"/>
      <c r="I13" s="33">
        <v>1600</v>
      </c>
      <c r="J13" s="33"/>
      <c r="K13" s="33">
        <v>1120</v>
      </c>
      <c r="L13" s="33"/>
      <c r="M13" s="33"/>
      <c r="N13" s="33"/>
      <c r="O13" s="33"/>
      <c r="P13" s="144"/>
    </row>
    <row r="14" spans="2:16" ht="12" x14ac:dyDescent="0.2">
      <c r="B14" s="27"/>
      <c r="C14" s="176">
        <v>5</v>
      </c>
      <c r="D14" s="2" t="s">
        <v>595</v>
      </c>
      <c r="E14" s="148" t="str">
        <f>IFERROR(VLOOKUP(D14,BD!$B:$D,2,FALSE),"")</f>
        <v>CC</v>
      </c>
      <c r="F14" s="149">
        <f>IF(COUNT(H14:P14)&gt;=5,SUM(LARGE(H14:P14,{1,2,3,4,5})),IF(COUNT(H14:P14)=4,SUM(LARGE(H14:P14,{1,2,3,4})),IF(COUNT(H14:P14)=3,SUM(LARGE(H14:P14,{1,2,3})),IF(COUNT(H14:P14)=2,SUM(LARGE(H14:P14,{1,2})),IF(COUNT(H14:P14)=1,SUM(LARGE(H14:P14,{1})),0)))))</f>
        <v>1920</v>
      </c>
      <c r="G14" s="150">
        <f t="shared" si="0"/>
        <v>2</v>
      </c>
      <c r="H14" s="33"/>
      <c r="I14" s="33"/>
      <c r="J14" s="33"/>
      <c r="K14" s="33"/>
      <c r="L14" s="33">
        <v>1120</v>
      </c>
      <c r="M14" s="33">
        <v>800</v>
      </c>
      <c r="N14" s="33"/>
      <c r="O14" s="33"/>
      <c r="P14" s="144"/>
    </row>
    <row r="15" spans="2:16" ht="12" x14ac:dyDescent="0.2">
      <c r="B15" s="27"/>
      <c r="C15" s="176">
        <v>6</v>
      </c>
      <c r="D15" s="2" t="s">
        <v>393</v>
      </c>
      <c r="E15" s="148" t="str">
        <f>IFERROR(VLOOKUP(D15,BD!$B:$D,2,FALSE),"")</f>
        <v>AVULSO</v>
      </c>
      <c r="F15" s="149">
        <f>IF(COUNT(H15:P15)&gt;=5,SUM(LARGE(H15:P15,{1,2,3,4,5})),IF(COUNT(H15:P15)=4,SUM(LARGE(H15:P15,{1,2,3,4})),IF(COUNT(H15:P15)=3,SUM(LARGE(H15:P15,{1,2,3})),IF(COUNT(H15:P15)=2,SUM(LARGE(H15:P15,{1,2})),IF(COUNT(H15:P15)=1,SUM(LARGE(H15:P15,{1})),0)))))</f>
        <v>1760</v>
      </c>
      <c r="G15" s="150">
        <f t="shared" si="0"/>
        <v>2</v>
      </c>
      <c r="H15" s="33"/>
      <c r="I15" s="33">
        <v>880</v>
      </c>
      <c r="J15" s="33"/>
      <c r="K15" s="33">
        <v>880</v>
      </c>
      <c r="L15" s="33"/>
      <c r="M15" s="33"/>
      <c r="N15" s="33"/>
      <c r="O15" s="33"/>
      <c r="P15" s="144"/>
    </row>
    <row r="16" spans="2:16" ht="12" x14ac:dyDescent="0.2">
      <c r="B16" s="27"/>
      <c r="C16" s="176"/>
      <c r="D16" s="2" t="s">
        <v>598</v>
      </c>
      <c r="E16" s="148" t="str">
        <f>IFERROR(VLOOKUP(D16,BD!$B:$D,2,FALSE),"")</f>
        <v>ABB</v>
      </c>
      <c r="F16" s="149">
        <f>IF(COUNT(H16:P16)&gt;=5,SUM(LARGE(H16:P16,{1,2,3,4,5})),IF(COUNT(H16:P16)=4,SUM(LARGE(H16:P16,{1,2,3,4})),IF(COUNT(H16:P16)=3,SUM(LARGE(H16:P16,{1,2,3})),IF(COUNT(H16:P16)=2,SUM(LARGE(H16:P16,{1,2})),IF(COUNT(H16:P16)=1,SUM(LARGE(H16:P16,{1})),0)))))</f>
        <v>1760</v>
      </c>
      <c r="G16" s="150">
        <f t="shared" si="0"/>
        <v>2</v>
      </c>
      <c r="H16" s="33"/>
      <c r="I16" s="33"/>
      <c r="J16" s="33"/>
      <c r="K16" s="33">
        <v>880</v>
      </c>
      <c r="L16" s="33">
        <v>880</v>
      </c>
      <c r="M16" s="33"/>
      <c r="N16" s="33"/>
      <c r="O16" s="33"/>
      <c r="P16" s="144"/>
    </row>
    <row r="17" spans="2:16" ht="12" x14ac:dyDescent="0.2">
      <c r="B17" s="27"/>
      <c r="C17" s="176">
        <v>8</v>
      </c>
      <c r="D17" s="2" t="s">
        <v>337</v>
      </c>
      <c r="E17" s="148" t="str">
        <f>IFERROR(VLOOKUP(D17,BD!$B:$D,2,FALSE),"")</f>
        <v>ACENB</v>
      </c>
      <c r="F17" s="149">
        <f>IF(COUNT(H17:P17)&gt;=5,SUM(LARGE(H17:P17,{1,2,3,4,5})),IF(COUNT(H17:P17)=4,SUM(LARGE(H17:P17,{1,2,3,4})),IF(COUNT(H17:P17)=3,SUM(LARGE(H17:P17,{1,2,3})),IF(COUNT(H17:P17)=2,SUM(LARGE(H17:P17,{1,2})),IF(COUNT(H17:P17)=1,SUM(LARGE(H17:P17,{1})),0)))))</f>
        <v>1360</v>
      </c>
      <c r="G17" s="150">
        <f t="shared" si="0"/>
        <v>1</v>
      </c>
      <c r="H17" s="33"/>
      <c r="I17" s="33"/>
      <c r="J17" s="33"/>
      <c r="K17" s="33">
        <v>1360</v>
      </c>
      <c r="L17" s="33"/>
      <c r="M17" s="33"/>
      <c r="N17" s="33"/>
      <c r="O17" s="33"/>
      <c r="P17" s="144"/>
    </row>
    <row r="18" spans="2:16" ht="12" x14ac:dyDescent="0.2">
      <c r="B18" s="27"/>
      <c r="C18" s="176"/>
      <c r="D18" s="2" t="s">
        <v>597</v>
      </c>
      <c r="E18" s="148" t="str">
        <f>IFERROR(VLOOKUP(D18,BD!$B:$D,2,FALSE),"")</f>
        <v>CC</v>
      </c>
      <c r="F18" s="149">
        <f>IF(COUNT(H18:P18)&gt;=5,SUM(LARGE(H18:P18,{1,2,3,4,5})),IF(COUNT(H18:P18)=4,SUM(LARGE(H18:P18,{1,2,3,4})),IF(COUNT(H18:P18)=3,SUM(LARGE(H18:P18,{1,2,3})),IF(COUNT(H18:P18)=2,SUM(LARGE(H18:P18,{1,2})),IF(COUNT(H18:P18)=1,SUM(LARGE(H18:P18,{1})),0)))))</f>
        <v>1360</v>
      </c>
      <c r="G18" s="150">
        <f t="shared" si="0"/>
        <v>1</v>
      </c>
      <c r="H18" s="33"/>
      <c r="I18" s="33"/>
      <c r="J18" s="33"/>
      <c r="K18" s="33"/>
      <c r="L18" s="33">
        <v>1360</v>
      </c>
      <c r="M18" s="33"/>
      <c r="N18" s="33"/>
      <c r="O18" s="33"/>
      <c r="P18" s="144"/>
    </row>
    <row r="19" spans="2:16" ht="12" x14ac:dyDescent="0.2">
      <c r="B19" s="27"/>
      <c r="C19" s="176"/>
      <c r="D19" s="2" t="s">
        <v>229</v>
      </c>
      <c r="E19" s="148" t="str">
        <f>IFERROR(VLOOKUP(D19,BD!$B:$D,2,FALSE),"")</f>
        <v>LCC</v>
      </c>
      <c r="F19" s="149">
        <f>IF(COUNT(H19:P19)&gt;=5,SUM(LARGE(H19:P19,{1,2,3,4,5})),IF(COUNT(H19:P19)=4,SUM(LARGE(H19:P19,{1,2,3,4})),IF(COUNT(H19:P19)=3,SUM(LARGE(H19:P19,{1,2,3})),IF(COUNT(H19:P19)=2,SUM(LARGE(H19:P19,{1,2})),IF(COUNT(H19:P19)=1,SUM(LARGE(H19:P19,{1})),0)))))</f>
        <v>1360</v>
      </c>
      <c r="G19" s="150">
        <f t="shared" si="0"/>
        <v>1</v>
      </c>
      <c r="H19" s="33"/>
      <c r="I19" s="33">
        <v>1360</v>
      </c>
      <c r="J19" s="33"/>
      <c r="K19" s="33"/>
      <c r="L19" s="33"/>
      <c r="M19" s="33"/>
      <c r="N19" s="33"/>
      <c r="O19" s="33"/>
      <c r="P19" s="144"/>
    </row>
    <row r="20" spans="2:16" ht="12" x14ac:dyDescent="0.2">
      <c r="B20" s="27"/>
      <c r="C20" s="176"/>
      <c r="D20" s="2" t="s">
        <v>787</v>
      </c>
      <c r="E20" s="148" t="str">
        <f>IFERROR(VLOOKUP(D20,BD!$B:$D,2,FALSE),"")</f>
        <v>SMCC</v>
      </c>
      <c r="F20" s="149">
        <f>IF(COUNT(H20:P20)&gt;=5,SUM(LARGE(H20:P20,{1,2,3,4,5})),IF(COUNT(H20:P20)=4,SUM(LARGE(H20:P20,{1,2,3,4})),IF(COUNT(H20:P20)=3,SUM(LARGE(H20:P20,{1,2,3})),IF(COUNT(H20:P20)=2,SUM(LARGE(H20:P20,{1,2})),IF(COUNT(H20:P20)=1,SUM(LARGE(H20:P20,{1})),0)))))</f>
        <v>1360</v>
      </c>
      <c r="G20" s="150">
        <f t="shared" si="0"/>
        <v>1</v>
      </c>
      <c r="H20" s="33"/>
      <c r="I20" s="33"/>
      <c r="J20" s="33"/>
      <c r="K20" s="33"/>
      <c r="L20" s="33"/>
      <c r="M20" s="33"/>
      <c r="N20" s="33">
        <v>1360</v>
      </c>
      <c r="O20" s="33"/>
      <c r="P20" s="144"/>
    </row>
    <row r="21" spans="2:16" ht="12" x14ac:dyDescent="0.2">
      <c r="B21" s="27"/>
      <c r="C21" s="176">
        <v>12</v>
      </c>
      <c r="D21" s="2" t="s">
        <v>679</v>
      </c>
      <c r="E21" s="148" t="str">
        <f>IFERROR(VLOOKUP(D21,BD!$B:$D,2,FALSE),"")</f>
        <v>GRESFI</v>
      </c>
      <c r="F21" s="149">
        <f>IF(COUNT(H21:P21)&gt;=5,SUM(LARGE(H21:P21,{1,2,3,4,5})),IF(COUNT(H21:P21)=4,SUM(LARGE(H21:P21,{1,2,3,4})),IF(COUNT(H21:P21)=3,SUM(LARGE(H21:P21,{1,2,3})),IF(COUNT(H21:P21)=2,SUM(LARGE(H21:P21,{1,2})),IF(COUNT(H21:P21)=1,SUM(LARGE(H21:P21,{1})),0)))))</f>
        <v>880</v>
      </c>
      <c r="G21" s="150">
        <f t="shared" si="0"/>
        <v>1</v>
      </c>
      <c r="H21" s="33"/>
      <c r="I21" s="33"/>
      <c r="J21" s="33"/>
      <c r="K21" s="33"/>
      <c r="L21" s="33">
        <v>880</v>
      </c>
      <c r="M21" s="33"/>
      <c r="N21" s="33"/>
      <c r="O21" s="33"/>
      <c r="P21" s="144"/>
    </row>
    <row r="22" spans="2:16" ht="12" x14ac:dyDescent="0.2">
      <c r="B22" s="27"/>
      <c r="C22" s="176"/>
      <c r="D22" s="2" t="s">
        <v>231</v>
      </c>
      <c r="E22" s="148" t="str">
        <f>IFERROR(VLOOKUP(D22,BD!$B:$D,2,FALSE),"")</f>
        <v>ACENB</v>
      </c>
      <c r="F22" s="149">
        <f>IF(COUNT(H22:P22)&gt;=5,SUM(LARGE(H22:P22,{1,2,3,4,5})),IF(COUNT(H22:P22)=4,SUM(LARGE(H22:P22,{1,2,3,4})),IF(COUNT(H22:P22)=3,SUM(LARGE(H22:P22,{1,2,3})),IF(COUNT(H22:P22)=2,SUM(LARGE(H22:P22,{1,2})),IF(COUNT(H22:P22)=1,SUM(LARGE(H22:P22,{1})),0)))))</f>
        <v>880</v>
      </c>
      <c r="G22" s="150">
        <f t="shared" si="0"/>
        <v>1</v>
      </c>
      <c r="H22" s="33"/>
      <c r="I22" s="33"/>
      <c r="J22" s="33"/>
      <c r="K22" s="33">
        <v>880</v>
      </c>
      <c r="L22" s="33"/>
      <c r="M22" s="33"/>
      <c r="N22" s="33"/>
      <c r="O22" s="33"/>
      <c r="P22" s="144"/>
    </row>
    <row r="23" spans="2:16" ht="12" x14ac:dyDescent="0.2">
      <c r="B23" s="27"/>
      <c r="C23" s="176">
        <v>14</v>
      </c>
      <c r="D23" s="2" t="s">
        <v>642</v>
      </c>
      <c r="E23" s="148" t="str">
        <f>IFERROR(VLOOKUP(D23,BD!$B:$D,2,FALSE),"")</f>
        <v>CC</v>
      </c>
      <c r="F23" s="149">
        <f>IF(COUNT(H23:P23)&gt;=5,SUM(LARGE(H23:P23,{1,2,3,4,5})),IF(COUNT(H23:P23)=4,SUM(LARGE(H23:P23,{1,2,3,4})),IF(COUNT(H23:P23)=3,SUM(LARGE(H23:P23,{1,2,3})),IF(COUNT(H23:P23)=2,SUM(LARGE(H23:P23,{1,2})),IF(COUNT(H23:P23)=1,SUM(LARGE(H23:P23,{1})),0)))))</f>
        <v>680</v>
      </c>
      <c r="G23" s="150">
        <f t="shared" si="0"/>
        <v>1</v>
      </c>
      <c r="H23" s="33"/>
      <c r="I23" s="33"/>
      <c r="J23" s="33"/>
      <c r="K23" s="33"/>
      <c r="L23" s="33"/>
      <c r="M23" s="33">
        <v>680</v>
      </c>
      <c r="N23" s="33"/>
      <c r="O23" s="33"/>
      <c r="P23" s="144"/>
    </row>
    <row r="24" spans="2:16" ht="12" x14ac:dyDescent="0.2">
      <c r="B24" s="27"/>
      <c r="C24" s="176">
        <v>15</v>
      </c>
      <c r="D24" s="2" t="s">
        <v>644</v>
      </c>
      <c r="E24" s="148" t="str">
        <f>IFERROR(VLOOKUP(D24,BD!$B:$D,2,FALSE),"")</f>
        <v>CC</v>
      </c>
      <c r="F24" s="149">
        <f>IF(COUNT(H24:P24)&gt;=5,SUM(LARGE(H24:P24,{1,2,3,4,5})),IF(COUNT(H24:P24)=4,SUM(LARGE(H24:P24,{1,2,3,4})),IF(COUNT(H24:P24)=3,SUM(LARGE(H24:P24,{1,2,3})),IF(COUNT(H24:P24)=2,SUM(LARGE(H24:P24,{1,2})),IF(COUNT(H24:P24)=1,SUM(LARGE(H24:P24,{1})),0)))))</f>
        <v>560</v>
      </c>
      <c r="G24" s="150">
        <f t="shared" si="0"/>
        <v>1</v>
      </c>
      <c r="H24" s="33"/>
      <c r="I24" s="33"/>
      <c r="J24" s="33"/>
      <c r="K24" s="33"/>
      <c r="L24" s="33"/>
      <c r="M24" s="33">
        <v>560</v>
      </c>
      <c r="N24" s="33"/>
      <c r="O24" s="33"/>
      <c r="P24" s="144"/>
    </row>
    <row r="25" spans="2:16" ht="12" x14ac:dyDescent="0.2">
      <c r="B25" s="27"/>
      <c r="C25" s="141"/>
      <c r="D25" s="2"/>
      <c r="E25" s="148" t="str">
        <f>IFERROR(VLOOKUP(D25,BD!$B:$D,2,FALSE),"")</f>
        <v/>
      </c>
      <c r="F25" s="149">
        <f>IF(COUNT(H25:P25)&gt;=5,SUM(LARGE(H25:P25,{1,2,3,4,5})),IF(COUNT(H25:P25)=4,SUM(LARGE(H25:P25,{1,2,3,4})),IF(COUNT(H25:P25)=3,SUM(LARGE(H25:P25,{1,2,3})),IF(COUNT(H25:P25)=2,SUM(LARGE(H25:P25,{1,2})),IF(COUNT(H25:P25)=1,SUM(LARGE(H25:P25,{1})),0)))))</f>
        <v>0</v>
      </c>
      <c r="G25" s="150">
        <f t="shared" si="0"/>
        <v>0</v>
      </c>
      <c r="H25" s="33"/>
      <c r="I25" s="33"/>
      <c r="J25" s="33"/>
      <c r="K25" s="33"/>
      <c r="L25" s="33"/>
      <c r="M25" s="33"/>
      <c r="N25" s="33"/>
      <c r="O25" s="33"/>
      <c r="P25" s="144"/>
    </row>
    <row r="26" spans="2:16" ht="12" x14ac:dyDescent="0.2">
      <c r="B26" s="27"/>
      <c r="C26" s="141"/>
      <c r="D26" s="2"/>
      <c r="E26" s="148" t="str">
        <f>IFERROR(VLOOKUP(D26,BD!$B:$D,2,FALSE),"")</f>
        <v/>
      </c>
      <c r="F26" s="149">
        <f>IF(COUNT(H26:P26)&gt;=5,SUM(LARGE(H26:P26,{1,2,3,4,5})),IF(COUNT(H26:P26)=4,SUM(LARGE(H26:P26,{1,2,3,4})),IF(COUNT(H26:P26)=3,SUM(LARGE(H26:P26,{1,2,3})),IF(COUNT(H26:P26)=2,SUM(LARGE(H26:P26,{1,2})),IF(COUNT(H26:P26)=1,SUM(LARGE(H26:P26,{1})),0)))))</f>
        <v>0</v>
      </c>
      <c r="G26" s="150">
        <f t="shared" si="0"/>
        <v>0</v>
      </c>
      <c r="H26" s="33"/>
      <c r="I26" s="33"/>
      <c r="J26" s="33"/>
      <c r="K26" s="33"/>
      <c r="L26" s="33"/>
      <c r="M26" s="33"/>
      <c r="N26" s="33"/>
      <c r="O26" s="33"/>
      <c r="P26" s="144"/>
    </row>
    <row r="27" spans="2:16" ht="12" x14ac:dyDescent="0.2">
      <c r="B27" s="27"/>
      <c r="C27" s="141"/>
      <c r="D27" s="2"/>
      <c r="E27" s="148" t="str">
        <f>IFERROR(VLOOKUP(D27,BD!$B:$D,2,FALSE),"")</f>
        <v/>
      </c>
      <c r="F27" s="149">
        <f>IF(COUNT(H27:P27)&gt;=5,SUM(LARGE(H27:P27,{1,2,3,4,5})),IF(COUNT(H27:P27)=4,SUM(LARGE(H27:P27,{1,2,3,4})),IF(COUNT(H27:P27)=3,SUM(LARGE(H27:P27,{1,2,3})),IF(COUNT(H27:P27)=2,SUM(LARGE(H27:P27,{1,2})),IF(COUNT(H27:P27)=1,SUM(LARGE(H27:P27,{1})),0)))))</f>
        <v>0</v>
      </c>
      <c r="G27" s="150">
        <f t="shared" si="0"/>
        <v>0</v>
      </c>
      <c r="H27" s="33"/>
      <c r="I27" s="33"/>
      <c r="J27" s="33"/>
      <c r="K27" s="33"/>
      <c r="L27" s="33"/>
      <c r="M27" s="33"/>
      <c r="N27" s="33"/>
      <c r="O27" s="33"/>
      <c r="P27" s="144"/>
    </row>
    <row r="28" spans="2:16" ht="12" x14ac:dyDescent="0.2">
      <c r="B28" s="27"/>
      <c r="C28" s="141"/>
      <c r="D28" s="2"/>
      <c r="E28" s="148" t="str">
        <f>IFERROR(VLOOKUP(D28,BD!$B:$D,2,FALSE),"")</f>
        <v/>
      </c>
      <c r="F28" s="149">
        <f>IF(COUNT(H28:P28)&gt;=5,SUM(LARGE(H28:P28,{1,2,3,4,5})),IF(COUNT(H28:P28)=4,SUM(LARGE(H28:P28,{1,2,3,4})),IF(COUNT(H28:P28)=3,SUM(LARGE(H28:P28,{1,2,3})),IF(COUNT(H28:P28)=2,SUM(LARGE(H28:P28,{1,2})),IF(COUNT(H28:P28)=1,SUM(LARGE(H28:P28,{1})),0)))))</f>
        <v>0</v>
      </c>
      <c r="G28" s="150">
        <f t="shared" si="0"/>
        <v>0</v>
      </c>
      <c r="H28" s="33"/>
      <c r="I28" s="33"/>
      <c r="J28" s="33"/>
      <c r="K28" s="33"/>
      <c r="L28" s="33"/>
      <c r="M28" s="33"/>
      <c r="N28" s="33"/>
      <c r="O28" s="33"/>
      <c r="P28" s="144"/>
    </row>
    <row r="29" spans="2:16" ht="12" x14ac:dyDescent="0.2">
      <c r="B29" s="27"/>
      <c r="C29" s="141"/>
      <c r="D29" s="2"/>
      <c r="E29" s="148" t="str">
        <f>IFERROR(VLOOKUP(D29,BD!$B:$D,2,FALSE),"")</f>
        <v/>
      </c>
      <c r="F29" s="149">
        <f>IF(COUNT(H29:P29)&gt;=5,SUM(LARGE(H29:P29,{1,2,3,4,5})),IF(COUNT(H29:P29)=4,SUM(LARGE(H29:P29,{1,2,3,4})),IF(COUNT(H29:P29)=3,SUM(LARGE(H29:P29,{1,2,3})),IF(COUNT(H29:P29)=2,SUM(LARGE(H29:P29,{1,2})),IF(COUNT(H29:P29)=1,SUM(LARGE(H29:P29,{1})),0)))))</f>
        <v>0</v>
      </c>
      <c r="G29" s="150">
        <f t="shared" si="0"/>
        <v>0</v>
      </c>
      <c r="H29" s="33"/>
      <c r="I29" s="33"/>
      <c r="J29" s="33"/>
      <c r="K29" s="33"/>
      <c r="L29" s="33"/>
      <c r="M29" s="33"/>
      <c r="N29" s="33"/>
      <c r="O29" s="33"/>
      <c r="P29" s="144"/>
    </row>
    <row r="30" spans="2:16" ht="12" x14ac:dyDescent="0.2">
      <c r="B30" s="27"/>
      <c r="C30" s="141"/>
      <c r="D30" s="2"/>
      <c r="E30" s="148" t="str">
        <f>IFERROR(VLOOKUP(D30,BD!$B:$D,2,FALSE),"")</f>
        <v/>
      </c>
      <c r="F30" s="149">
        <f>IF(COUNT(H30:P30)&gt;=5,SUM(LARGE(H30:P30,{1,2,3,4,5})),IF(COUNT(H30:P30)=4,SUM(LARGE(H30:P30,{1,2,3,4})),IF(COUNT(H30:P30)=3,SUM(LARGE(H30:P30,{1,2,3})),IF(COUNT(H30:P30)=2,SUM(LARGE(H30:P30,{1,2})),IF(COUNT(H30:P30)=1,SUM(LARGE(H30:P30,{1})),0)))))</f>
        <v>0</v>
      </c>
      <c r="G30" s="150">
        <f t="shared" si="0"/>
        <v>0</v>
      </c>
      <c r="H30" s="33"/>
      <c r="I30" s="33"/>
      <c r="J30" s="33"/>
      <c r="K30" s="33"/>
      <c r="L30" s="33"/>
      <c r="M30" s="33"/>
      <c r="N30" s="33"/>
      <c r="O30" s="33"/>
      <c r="P30" s="144"/>
    </row>
    <row r="31" spans="2:16" ht="12" x14ac:dyDescent="0.2">
      <c r="B31" s="27"/>
      <c r="C31" s="141"/>
      <c r="D31" s="2"/>
      <c r="E31" s="148" t="str">
        <f>IFERROR(VLOOKUP(D31,BD!$B:$D,2,FALSE),"")</f>
        <v/>
      </c>
      <c r="F31" s="149">
        <f>IF(COUNT(H31:P31)&gt;=5,SUM(LARGE(H31:P31,{1,2,3,4,5})),IF(COUNT(H31:P31)=4,SUM(LARGE(H31:P31,{1,2,3,4})),IF(COUNT(H31:P31)=3,SUM(LARGE(H31:P31,{1,2,3})),IF(COUNT(H31:P31)=2,SUM(LARGE(H31:P31,{1,2})),IF(COUNT(H31:P31)=1,SUM(LARGE(H31:P31,{1})),0)))))</f>
        <v>0</v>
      </c>
      <c r="G31" s="150">
        <f t="shared" si="0"/>
        <v>0</v>
      </c>
      <c r="H31" s="33"/>
      <c r="I31" s="33"/>
      <c r="J31" s="33"/>
      <c r="K31" s="33"/>
      <c r="L31" s="33"/>
      <c r="M31" s="33"/>
      <c r="N31" s="33"/>
      <c r="O31" s="33"/>
      <c r="P31" s="144"/>
    </row>
    <row r="32" spans="2:16" ht="12" x14ac:dyDescent="0.2">
      <c r="B32" s="27"/>
      <c r="C32" s="141"/>
      <c r="D32" s="2"/>
      <c r="E32" s="148" t="str">
        <f>IFERROR(VLOOKUP(D32,BD!$B:$D,2,FALSE),"")</f>
        <v/>
      </c>
      <c r="F32" s="149">
        <f>IF(COUNT(H32:P32)&gt;=5,SUM(LARGE(H32:P32,{1,2,3,4,5})),IF(COUNT(H32:P32)=4,SUM(LARGE(H32:P32,{1,2,3,4})),IF(COUNT(H32:P32)=3,SUM(LARGE(H32:P32,{1,2,3})),IF(COUNT(H32:P32)=2,SUM(LARGE(H32:P32,{1,2})),IF(COUNT(H32:P32)=1,SUM(LARGE(H32:P32,{1})),0)))))</f>
        <v>0</v>
      </c>
      <c r="G32" s="150">
        <f t="shared" si="0"/>
        <v>0</v>
      </c>
      <c r="H32" s="33"/>
      <c r="I32" s="33"/>
      <c r="J32" s="33"/>
      <c r="K32" s="33"/>
      <c r="L32" s="33"/>
      <c r="M32" s="33"/>
      <c r="N32" s="33"/>
      <c r="O32" s="33"/>
      <c r="P32" s="144"/>
    </row>
    <row r="33" spans="2:16" ht="12" x14ac:dyDescent="0.2">
      <c r="B33" s="27"/>
      <c r="C33" s="141"/>
      <c r="D33" s="2"/>
      <c r="E33" s="148" t="str">
        <f>IFERROR(VLOOKUP(D33,BD!$B:$D,2,FALSE),"")</f>
        <v/>
      </c>
      <c r="F33" s="149">
        <f>IF(COUNT(H33:P33)&gt;=5,SUM(LARGE(H33:P33,{1,2,3,4,5})),IF(COUNT(H33:P33)=4,SUM(LARGE(H33:P33,{1,2,3,4})),IF(COUNT(H33:P33)=3,SUM(LARGE(H33:P33,{1,2,3})),IF(COUNT(H33:P33)=2,SUM(LARGE(H33:P33,{1,2})),IF(COUNT(H33:P33)=1,SUM(LARGE(H33:P33,{1})),0)))))</f>
        <v>0</v>
      </c>
      <c r="G33" s="150">
        <f t="shared" si="0"/>
        <v>0</v>
      </c>
      <c r="H33" s="33"/>
      <c r="I33" s="33"/>
      <c r="J33" s="33"/>
      <c r="K33" s="33"/>
      <c r="L33" s="33"/>
      <c r="M33" s="33"/>
      <c r="N33" s="33"/>
      <c r="O33" s="33"/>
      <c r="P33" s="144"/>
    </row>
    <row r="34" spans="2:16" ht="12" x14ac:dyDescent="0.2">
      <c r="B34" s="27"/>
      <c r="C34" s="141"/>
      <c r="D34" s="2"/>
      <c r="E34" s="148" t="str">
        <f>IFERROR(VLOOKUP(D34,BD!$B:$D,2,FALSE),"")</f>
        <v/>
      </c>
      <c r="F34" s="149">
        <f>IF(COUNT(H34:P34)&gt;=5,SUM(LARGE(H34:P34,{1,2,3,4,5})),IF(COUNT(H34:P34)=4,SUM(LARGE(H34:P34,{1,2,3,4})),IF(COUNT(H34:P34)=3,SUM(LARGE(H34:P34,{1,2,3})),IF(COUNT(H34:P34)=2,SUM(LARGE(H34:P34,{1,2})),IF(COUNT(H34:P34)=1,SUM(LARGE(H34:P34,{1})),0)))))</f>
        <v>0</v>
      </c>
      <c r="G34" s="150">
        <f t="shared" si="0"/>
        <v>0</v>
      </c>
      <c r="H34" s="33"/>
      <c r="I34" s="33"/>
      <c r="J34" s="33"/>
      <c r="K34" s="33"/>
      <c r="L34" s="33"/>
      <c r="M34" s="33"/>
      <c r="N34" s="33"/>
      <c r="O34" s="33"/>
      <c r="P34" s="144"/>
    </row>
    <row r="35" spans="2:16" ht="12" x14ac:dyDescent="0.2">
      <c r="B35" s="27"/>
      <c r="C35" s="141"/>
      <c r="D35" s="2"/>
      <c r="E35" s="148" t="str">
        <f>IFERROR(VLOOKUP(D35,BD!$B:$D,2,FALSE),"")</f>
        <v/>
      </c>
      <c r="F35" s="149">
        <f>IF(COUNT(H35:P35)&gt;=5,SUM(LARGE(H35:P35,{1,2,3,4,5})),IF(COUNT(H35:P35)=4,SUM(LARGE(H35:P35,{1,2,3,4})),IF(COUNT(H35:P35)=3,SUM(LARGE(H35:P35,{1,2,3})),IF(COUNT(H35:P35)=2,SUM(LARGE(H35:P35,{1,2})),IF(COUNT(H35:P35)=1,SUM(LARGE(H35:P35,{1})),0)))))</f>
        <v>0</v>
      </c>
      <c r="G35" s="150">
        <f t="shared" si="0"/>
        <v>0</v>
      </c>
      <c r="H35" s="33"/>
      <c r="I35" s="33"/>
      <c r="J35" s="33"/>
      <c r="K35" s="33"/>
      <c r="L35" s="33"/>
      <c r="M35" s="33"/>
      <c r="N35" s="33"/>
      <c r="O35" s="33"/>
      <c r="P35" s="144"/>
    </row>
    <row r="36" spans="2:16" ht="12" x14ac:dyDescent="0.2">
      <c r="B36" s="27"/>
      <c r="C36" s="141"/>
      <c r="D36" s="2"/>
      <c r="E36" s="148" t="str">
        <f>IFERROR(VLOOKUP(D36,BD!$B:$D,2,FALSE),"")</f>
        <v/>
      </c>
      <c r="F36" s="149">
        <f>IF(COUNT(H36:P36)&gt;=5,SUM(LARGE(H36:P36,{1,2,3,4,5})),IF(COUNT(H36:P36)=4,SUM(LARGE(H36:P36,{1,2,3,4})),IF(COUNT(H36:P36)=3,SUM(LARGE(H36:P36,{1,2,3})),IF(COUNT(H36:P36)=2,SUM(LARGE(H36:P36,{1,2})),IF(COUNT(H36:P36)=1,SUM(LARGE(H36:P36,{1})),0)))))</f>
        <v>0</v>
      </c>
      <c r="G36" s="150">
        <f t="shared" si="0"/>
        <v>0</v>
      </c>
      <c r="H36" s="33"/>
      <c r="I36" s="33"/>
      <c r="J36" s="33"/>
      <c r="K36" s="33"/>
      <c r="L36" s="33"/>
      <c r="M36" s="33"/>
      <c r="N36" s="33"/>
      <c r="O36" s="33"/>
      <c r="P36" s="144"/>
    </row>
    <row r="37" spans="2:16" ht="12" x14ac:dyDescent="0.2">
      <c r="B37" s="27"/>
      <c r="C37" s="141"/>
      <c r="D37" s="2"/>
      <c r="E37" s="148" t="str">
        <f>IFERROR(VLOOKUP(D37,BD!$B:$D,2,FALSE),"")</f>
        <v/>
      </c>
      <c r="F37" s="149">
        <f>IF(COUNT(H37:P37)&gt;=5,SUM(LARGE(H37:P37,{1,2,3,4,5})),IF(COUNT(H37:P37)=4,SUM(LARGE(H37:P37,{1,2,3,4})),IF(COUNT(H37:P37)=3,SUM(LARGE(H37:P37,{1,2,3})),IF(COUNT(H37:P37)=2,SUM(LARGE(H37:P37,{1,2})),IF(COUNT(H37:P37)=1,SUM(LARGE(H37:P37,{1})),0)))))</f>
        <v>0</v>
      </c>
      <c r="G37" s="150">
        <f t="shared" si="0"/>
        <v>0</v>
      </c>
      <c r="H37" s="33"/>
      <c r="I37" s="33"/>
      <c r="J37" s="33"/>
      <c r="K37" s="33"/>
      <c r="L37" s="33"/>
      <c r="M37" s="33"/>
      <c r="N37" s="33"/>
      <c r="O37" s="33"/>
      <c r="P37" s="144"/>
    </row>
    <row r="38" spans="2:16" ht="12" x14ac:dyDescent="0.2">
      <c r="B38" s="27"/>
      <c r="C38" s="141"/>
      <c r="D38" s="2"/>
      <c r="E38" s="148" t="str">
        <f>IFERROR(VLOOKUP(D38,BD!$B:$D,2,FALSE),"")</f>
        <v/>
      </c>
      <c r="F38" s="149">
        <f>IF(COUNT(H38:P38)&gt;=5,SUM(LARGE(H38:P38,{1,2,3,4,5})),IF(COUNT(H38:P38)=4,SUM(LARGE(H38:P38,{1,2,3,4})),IF(COUNT(H38:P38)=3,SUM(LARGE(H38:P38,{1,2,3})),IF(COUNT(H38:P38)=2,SUM(LARGE(H38:P38,{1,2})),IF(COUNT(H38:P38)=1,SUM(LARGE(H38:P38,{1})),0)))))</f>
        <v>0</v>
      </c>
      <c r="G38" s="150">
        <f t="shared" si="0"/>
        <v>0</v>
      </c>
      <c r="H38" s="33"/>
      <c r="I38" s="33"/>
      <c r="J38" s="33"/>
      <c r="K38" s="33"/>
      <c r="L38" s="33"/>
      <c r="M38" s="33"/>
      <c r="N38" s="33"/>
      <c r="O38" s="33"/>
      <c r="P38" s="144"/>
    </row>
    <row r="39" spans="2:16" ht="12" x14ac:dyDescent="0.2">
      <c r="B39" s="27"/>
      <c r="C39" s="141"/>
      <c r="D39" s="2"/>
      <c r="E39" s="148" t="str">
        <f>IFERROR(VLOOKUP(D39,BD!$B:$D,2,FALSE),"")</f>
        <v/>
      </c>
      <c r="F39" s="149">
        <f>IF(COUNT(H39:P39)&gt;=5,SUM(LARGE(H39:P39,{1,2,3,4,5})),IF(COUNT(H39:P39)=4,SUM(LARGE(H39:P39,{1,2,3,4})),IF(COUNT(H39:P39)=3,SUM(LARGE(H39:P39,{1,2,3})),IF(COUNT(H39:P39)=2,SUM(LARGE(H39:P39,{1,2})),IF(COUNT(H39:P39)=1,SUM(LARGE(H39:P39,{1})),0)))))</f>
        <v>0</v>
      </c>
      <c r="G39" s="150">
        <f t="shared" si="0"/>
        <v>0</v>
      </c>
      <c r="H39" s="33"/>
      <c r="I39" s="33"/>
      <c r="J39" s="33"/>
      <c r="K39" s="33"/>
      <c r="L39" s="33"/>
      <c r="M39" s="33"/>
      <c r="N39" s="33"/>
      <c r="O39" s="33"/>
      <c r="P39" s="144"/>
    </row>
    <row r="40" spans="2:16" x14ac:dyDescent="0.2">
      <c r="B40" s="31"/>
      <c r="C40" s="17"/>
      <c r="D40" s="17"/>
      <c r="E40" s="92"/>
      <c r="F40" s="38"/>
      <c r="G40" s="38"/>
      <c r="H40" s="35"/>
      <c r="I40" s="35"/>
      <c r="J40" s="35"/>
      <c r="K40" s="35"/>
      <c r="L40" s="35"/>
      <c r="M40" s="35"/>
      <c r="N40" s="35"/>
      <c r="O40" s="35"/>
      <c r="P40" s="144"/>
    </row>
    <row r="41" spans="2:16" s="21" customFormat="1" x14ac:dyDescent="0.2">
      <c r="B41" s="111"/>
      <c r="C41" s="19"/>
      <c r="D41" s="20" t="str">
        <f>SM!$D$41</f>
        <v>CONTAGEM DE SEMANAS</v>
      </c>
      <c r="E41" s="95"/>
      <c r="F41" s="18"/>
      <c r="G41" s="18"/>
      <c r="H41" s="102">
        <f>SM!H$41</f>
        <v>52</v>
      </c>
      <c r="I41" s="102">
        <f>SM!I$41</f>
        <v>30</v>
      </c>
      <c r="J41" s="102">
        <f>SM!J$41</f>
        <v>25</v>
      </c>
      <c r="K41" s="102">
        <f>SM!K$41</f>
        <v>22</v>
      </c>
      <c r="L41" s="102">
        <f>SM!L$41</f>
        <v>10</v>
      </c>
      <c r="M41" s="102">
        <f>SM!M$41</f>
        <v>6</v>
      </c>
      <c r="N41" s="102">
        <f>SM!N$41</f>
        <v>2</v>
      </c>
      <c r="O41" s="102">
        <f>SM!O$41</f>
        <v>1</v>
      </c>
      <c r="P41" s="145"/>
    </row>
  </sheetData>
  <sheetProtection selectLockedCells="1" selectUnlockedCells="1"/>
  <sortState ref="D10:N24">
    <sortCondition descending="1" ref="F10:F24"/>
    <sortCondition descending="1" ref="G10:G24"/>
  </sortState>
  <mergeCells count="5"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7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1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5" width="8.28515625" style="4" customWidth="1"/>
    <col min="16" max="16" width="1.85546875" style="4" customWidth="1"/>
    <col min="17" max="16384" width="9.28515625" style="4"/>
  </cols>
  <sheetData>
    <row r="2" spans="2:16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</row>
    <row r="3" spans="2:16" ht="12" x14ac:dyDescent="0.2">
      <c r="B3" s="7" t="s">
        <v>361</v>
      </c>
      <c r="D3" s="8">
        <f>SM!D3</f>
        <v>43052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</row>
    <row r="4" spans="2:16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</row>
    <row r="5" spans="2:16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43"/>
    </row>
    <row r="6" spans="2:16" ht="12" customHeight="1" x14ac:dyDescent="0.2">
      <c r="B6" s="26"/>
      <c r="C6" s="216" t="s">
        <v>1</v>
      </c>
      <c r="D6" s="216" t="str">
        <f>SM!D6</f>
        <v>ATLETA</v>
      </c>
      <c r="E6" s="221" t="str">
        <f>SM!E6</f>
        <v>ENTIDADE</v>
      </c>
      <c r="F6" s="217" t="str">
        <f>SM!F6</f>
        <v>TOTAL RK52</v>
      </c>
      <c r="G6" s="215" t="str">
        <f>SM!G6</f>
        <v>Torneios</v>
      </c>
      <c r="H6" s="11" t="str">
        <f>SM!H6</f>
        <v>4o</v>
      </c>
      <c r="I6" s="11" t="str">
        <f>SM!I6</f>
        <v>1o</v>
      </c>
      <c r="J6" s="11" t="str">
        <f>SM!J6</f>
        <v>1o</v>
      </c>
      <c r="K6" s="11" t="str">
        <f>SM!K6</f>
        <v>2o</v>
      </c>
      <c r="L6" s="11" t="str">
        <f>SM!L6</f>
        <v>3o</v>
      </c>
      <c r="M6" s="11" t="str">
        <f>SM!M6</f>
        <v>2o</v>
      </c>
      <c r="N6" s="11" t="str">
        <f>SM!N6</f>
        <v>4o</v>
      </c>
      <c r="O6" s="11" t="str">
        <f>SM!O6</f>
        <v>1o</v>
      </c>
      <c r="P6" s="144"/>
    </row>
    <row r="7" spans="2:16" ht="12" x14ac:dyDescent="0.2">
      <c r="B7" s="26"/>
      <c r="C7" s="216"/>
      <c r="D7" s="216"/>
      <c r="E7" s="221"/>
      <c r="F7" s="217"/>
      <c r="G7" s="215"/>
      <c r="H7" s="12" t="str">
        <f>SM!H7</f>
        <v>EST</v>
      </c>
      <c r="I7" s="12" t="str">
        <f>SM!I7</f>
        <v>EST</v>
      </c>
      <c r="J7" s="12" t="str">
        <f>SM!J7</f>
        <v>M-CWB</v>
      </c>
      <c r="K7" s="12" t="str">
        <f>SM!K7</f>
        <v>EST</v>
      </c>
      <c r="L7" s="12" t="str">
        <f>SM!L7</f>
        <v>EST</v>
      </c>
      <c r="M7" s="12" t="str">
        <f>SM!M7</f>
        <v>M-CWB</v>
      </c>
      <c r="N7" s="12" t="str">
        <f>SM!N7</f>
        <v>EST</v>
      </c>
      <c r="O7" s="12" t="str">
        <f>SM!O7</f>
        <v>M-OES</v>
      </c>
      <c r="P7" s="144"/>
    </row>
    <row r="8" spans="2:16" ht="12" x14ac:dyDescent="0.2">
      <c r="B8" s="29"/>
      <c r="C8" s="216"/>
      <c r="D8" s="216"/>
      <c r="E8" s="221"/>
      <c r="F8" s="217"/>
      <c r="G8" s="215"/>
      <c r="H8" s="13">
        <f>SM!H8</f>
        <v>42689</v>
      </c>
      <c r="I8" s="13">
        <f>SM!I8</f>
        <v>42849</v>
      </c>
      <c r="J8" s="13">
        <f>SM!J8</f>
        <v>42884</v>
      </c>
      <c r="K8" s="13">
        <f>SM!K8</f>
        <v>42905</v>
      </c>
      <c r="L8" s="13">
        <f>SM!L8</f>
        <v>42988</v>
      </c>
      <c r="M8" s="13">
        <f>SM!M8</f>
        <v>43017</v>
      </c>
      <c r="N8" s="13">
        <f>SM!N8</f>
        <v>43045</v>
      </c>
      <c r="O8" s="13">
        <f>SM!O8</f>
        <v>43052</v>
      </c>
      <c r="P8" s="144"/>
    </row>
    <row r="9" spans="2:16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144"/>
    </row>
    <row r="10" spans="2:16" ht="12" x14ac:dyDescent="0.2">
      <c r="B10" s="27"/>
      <c r="C10" s="1">
        <v>1</v>
      </c>
      <c r="D10" s="2" t="s">
        <v>785</v>
      </c>
      <c r="E10" s="148" t="str">
        <f>IFERROR(VLOOKUP(D10,BD!$B:$D,2,FALSE),"")</f>
        <v>SMCC</v>
      </c>
      <c r="F10" s="149">
        <f>IF(COUNT(H10:P10)&gt;=5,SUM(LARGE(H10:P10,{1,2,3,4,5})),IF(COUNT(H10:P10)=4,SUM(LARGE(H10:P10,{1,2,3,4})),IF(COUNT(H10:P10)=3,SUM(LARGE(H10:P10,{1,2,3})),IF(COUNT(H10:P10)=2,SUM(LARGE(H10:P10,{1,2})),IF(COUNT(H10:P10)=1,SUM(LARGE(H10:P10,{1})),0)))))</f>
        <v>800</v>
      </c>
      <c r="G10" s="150">
        <f t="shared" ref="G10:G39" si="0">COUNT(H10:P10)-COUNTIF(H10:P10,"=0")</f>
        <v>1</v>
      </c>
      <c r="H10" s="33"/>
      <c r="I10" s="33"/>
      <c r="J10" s="33"/>
      <c r="K10" s="33"/>
      <c r="L10" s="33"/>
      <c r="M10" s="33">
        <v>800</v>
      </c>
      <c r="N10" s="33"/>
      <c r="O10" s="33"/>
      <c r="P10" s="144"/>
    </row>
    <row r="11" spans="2:16" ht="12" x14ac:dyDescent="0.2">
      <c r="B11" s="27"/>
      <c r="C11" s="141">
        <v>2</v>
      </c>
      <c r="D11" s="123" t="s">
        <v>716</v>
      </c>
      <c r="E11" s="148" t="str">
        <f>IFERROR(VLOOKUP(D11,BD!$B:$D,2,FALSE),"")</f>
        <v>BME</v>
      </c>
      <c r="F11" s="149">
        <f>IF(COUNT(H11:P11)&gt;=5,SUM(LARGE(H11:P11,{1,2,3,4,5})),IF(COUNT(H11:P11)=4,SUM(LARGE(H11:P11,{1,2,3,4})),IF(COUNT(H11:P11)=3,SUM(LARGE(H11:P11,{1,2,3})),IF(COUNT(H11:P11)=2,SUM(LARGE(H11:P11,{1,2})),IF(COUNT(H11:P11)=1,SUM(LARGE(H11:P11,{1})),0)))))</f>
        <v>680</v>
      </c>
      <c r="G11" s="150">
        <f t="shared" si="0"/>
        <v>1</v>
      </c>
      <c r="H11" s="33"/>
      <c r="I11" s="33"/>
      <c r="J11" s="33"/>
      <c r="K11" s="33"/>
      <c r="L11" s="33"/>
      <c r="M11" s="33">
        <v>680</v>
      </c>
      <c r="N11" s="33"/>
      <c r="O11" s="33"/>
      <c r="P11" s="144"/>
    </row>
    <row r="12" spans="2:16" ht="12" x14ac:dyDescent="0.2">
      <c r="B12" s="27"/>
      <c r="C12" s="141"/>
      <c r="D12" s="123"/>
      <c r="E12" s="148" t="str">
        <f>IFERROR(VLOOKUP(D12,BD!$B:$D,2,FALSE),"")</f>
        <v/>
      </c>
      <c r="F12" s="149">
        <f>IF(COUNT(H12:P12)&gt;=5,SUM(LARGE(H12:P12,{1,2,3,4,5})),IF(COUNT(H12:P12)=4,SUM(LARGE(H12:P12,{1,2,3,4})),IF(COUNT(H12:P12)=3,SUM(LARGE(H12:P12,{1,2,3})),IF(COUNT(H12:P12)=2,SUM(LARGE(H12:P12,{1,2})),IF(COUNT(H12:P12)=1,SUM(LARGE(H12:P12,{1})),0)))))</f>
        <v>0</v>
      </c>
      <c r="G12" s="150">
        <f t="shared" si="0"/>
        <v>0</v>
      </c>
      <c r="H12" s="33"/>
      <c r="I12" s="33"/>
      <c r="J12" s="33"/>
      <c r="K12" s="33"/>
      <c r="L12" s="33"/>
      <c r="M12" s="33"/>
      <c r="N12" s="33"/>
      <c r="O12" s="33"/>
      <c r="P12" s="144"/>
    </row>
    <row r="13" spans="2:16" ht="12" x14ac:dyDescent="0.2">
      <c r="B13" s="27"/>
      <c r="C13" s="141"/>
      <c r="D13" s="123"/>
      <c r="E13" s="148" t="str">
        <f>IFERROR(VLOOKUP(D13,BD!$B:$D,2,FALSE),"")</f>
        <v/>
      </c>
      <c r="F13" s="149">
        <f>IF(COUNT(H13:P13)&gt;=5,SUM(LARGE(H13:P13,{1,2,3,4,5})),IF(COUNT(H13:P13)=4,SUM(LARGE(H13:P13,{1,2,3,4})),IF(COUNT(H13:P13)=3,SUM(LARGE(H13:P13,{1,2,3})),IF(COUNT(H13:P13)=2,SUM(LARGE(H13:P13,{1,2})),IF(COUNT(H13:P13)=1,SUM(LARGE(H13:P13,{1})),0)))))</f>
        <v>0</v>
      </c>
      <c r="G13" s="150">
        <f t="shared" si="0"/>
        <v>0</v>
      </c>
      <c r="H13" s="33"/>
      <c r="I13" s="33"/>
      <c r="J13" s="33"/>
      <c r="K13" s="33"/>
      <c r="L13" s="33"/>
      <c r="M13" s="33"/>
      <c r="N13" s="33"/>
      <c r="O13" s="33"/>
      <c r="P13" s="144"/>
    </row>
    <row r="14" spans="2:16" ht="12" x14ac:dyDescent="0.2">
      <c r="B14" s="27"/>
      <c r="C14" s="141"/>
      <c r="D14" s="123"/>
      <c r="E14" s="148" t="str">
        <f>IFERROR(VLOOKUP(D14,BD!$B:$D,2,FALSE),"")</f>
        <v/>
      </c>
      <c r="F14" s="149">
        <f>IF(COUNT(H14:P14)&gt;=5,SUM(LARGE(H14:P14,{1,2,3,4,5})),IF(COUNT(H14:P14)=4,SUM(LARGE(H14:P14,{1,2,3,4})),IF(COUNT(H14:P14)=3,SUM(LARGE(H14:P14,{1,2,3})),IF(COUNT(H14:P14)=2,SUM(LARGE(H14:P14,{1,2})),IF(COUNT(H14:P14)=1,SUM(LARGE(H14:P14,{1})),0)))))</f>
        <v>0</v>
      </c>
      <c r="G14" s="150">
        <f t="shared" si="0"/>
        <v>0</v>
      </c>
      <c r="H14" s="33"/>
      <c r="I14" s="33"/>
      <c r="J14" s="33"/>
      <c r="K14" s="33"/>
      <c r="L14" s="33"/>
      <c r="M14" s="33"/>
      <c r="N14" s="33"/>
      <c r="O14" s="33"/>
      <c r="P14" s="144"/>
    </row>
    <row r="15" spans="2:16" ht="12" x14ac:dyDescent="0.2">
      <c r="B15" s="27"/>
      <c r="C15" s="141"/>
      <c r="D15" s="123"/>
      <c r="E15" s="148" t="str">
        <f>IFERROR(VLOOKUP(D15,BD!$B:$D,2,FALSE),"")</f>
        <v/>
      </c>
      <c r="F15" s="149">
        <f>IF(COUNT(H15:P15)&gt;=5,SUM(LARGE(H15:P15,{1,2,3,4,5})),IF(COUNT(H15:P15)=4,SUM(LARGE(H15:P15,{1,2,3,4})),IF(COUNT(H15:P15)=3,SUM(LARGE(H15:P15,{1,2,3})),IF(COUNT(H15:P15)=2,SUM(LARGE(H15:P15,{1,2})),IF(COUNT(H15:P15)=1,SUM(LARGE(H15:P15,{1})),0)))))</f>
        <v>0</v>
      </c>
      <c r="G15" s="150">
        <f t="shared" si="0"/>
        <v>0</v>
      </c>
      <c r="H15" s="33"/>
      <c r="I15" s="33"/>
      <c r="J15" s="33"/>
      <c r="K15" s="33"/>
      <c r="L15" s="33"/>
      <c r="M15" s="33"/>
      <c r="N15" s="33"/>
      <c r="O15" s="33"/>
      <c r="P15" s="144"/>
    </row>
    <row r="16" spans="2:16" ht="12" x14ac:dyDescent="0.2">
      <c r="B16" s="27"/>
      <c r="C16" s="141"/>
      <c r="D16" s="123"/>
      <c r="E16" s="148" t="str">
        <f>IFERROR(VLOOKUP(D16,BD!$B:$D,2,FALSE),"")</f>
        <v/>
      </c>
      <c r="F16" s="149">
        <f>IF(COUNT(H16:P16)&gt;=5,SUM(LARGE(H16:P16,{1,2,3,4,5})),IF(COUNT(H16:P16)=4,SUM(LARGE(H16:P16,{1,2,3,4})),IF(COUNT(H16:P16)=3,SUM(LARGE(H16:P16,{1,2,3})),IF(COUNT(H16:P16)=2,SUM(LARGE(H16:P16,{1,2})),IF(COUNT(H16:P16)=1,SUM(LARGE(H16:P16,{1})),0)))))</f>
        <v>0</v>
      </c>
      <c r="G16" s="150">
        <f t="shared" si="0"/>
        <v>0</v>
      </c>
      <c r="H16" s="33"/>
      <c r="I16" s="33"/>
      <c r="J16" s="33"/>
      <c r="K16" s="33"/>
      <c r="L16" s="33"/>
      <c r="M16" s="33"/>
      <c r="N16" s="33"/>
      <c r="O16" s="33"/>
      <c r="P16" s="144"/>
    </row>
    <row r="17" spans="2:16" ht="12" x14ac:dyDescent="0.2">
      <c r="B17" s="27"/>
      <c r="C17" s="141"/>
      <c r="D17" s="123"/>
      <c r="E17" s="148" t="str">
        <f>IFERROR(VLOOKUP(D17,BD!$B:$D,2,FALSE),"")</f>
        <v/>
      </c>
      <c r="F17" s="149">
        <f>IF(COUNT(H17:P17)&gt;=5,SUM(LARGE(H17:P17,{1,2,3,4,5})),IF(COUNT(H17:P17)=4,SUM(LARGE(H17:P17,{1,2,3,4})),IF(COUNT(H17:P17)=3,SUM(LARGE(H17:P17,{1,2,3})),IF(COUNT(H17:P17)=2,SUM(LARGE(H17:P17,{1,2})),IF(COUNT(H17:P17)=1,SUM(LARGE(H17:P17,{1})),0)))))</f>
        <v>0</v>
      </c>
      <c r="G17" s="150">
        <f t="shared" si="0"/>
        <v>0</v>
      </c>
      <c r="H17" s="33"/>
      <c r="I17" s="33"/>
      <c r="J17" s="33"/>
      <c r="K17" s="33"/>
      <c r="L17" s="33"/>
      <c r="M17" s="33"/>
      <c r="N17" s="33"/>
      <c r="O17" s="33"/>
      <c r="P17" s="144"/>
    </row>
    <row r="18" spans="2:16" ht="12" x14ac:dyDescent="0.2">
      <c r="B18" s="27"/>
      <c r="C18" s="141"/>
      <c r="D18" s="123"/>
      <c r="E18" s="148" t="str">
        <f>IFERROR(VLOOKUP(D18,BD!$B:$D,2,FALSE),"")</f>
        <v/>
      </c>
      <c r="F18" s="149">
        <f>IF(COUNT(H18:P18)&gt;=5,SUM(LARGE(H18:P18,{1,2,3,4,5})),IF(COUNT(H18:P18)=4,SUM(LARGE(H18:P18,{1,2,3,4})),IF(COUNT(H18:P18)=3,SUM(LARGE(H18:P18,{1,2,3})),IF(COUNT(H18:P18)=2,SUM(LARGE(H18:P18,{1,2})),IF(COUNT(H18:P18)=1,SUM(LARGE(H18:P18,{1})),0)))))</f>
        <v>0</v>
      </c>
      <c r="G18" s="150">
        <f t="shared" si="0"/>
        <v>0</v>
      </c>
      <c r="H18" s="33"/>
      <c r="I18" s="33"/>
      <c r="J18" s="33"/>
      <c r="K18" s="33"/>
      <c r="L18" s="33"/>
      <c r="M18" s="33"/>
      <c r="N18" s="33"/>
      <c r="O18" s="33"/>
      <c r="P18" s="144"/>
    </row>
    <row r="19" spans="2:16" ht="12" x14ac:dyDescent="0.2">
      <c r="B19" s="27"/>
      <c r="C19" s="141"/>
      <c r="D19" s="123"/>
      <c r="E19" s="148" t="str">
        <f>IFERROR(VLOOKUP(D19,BD!$B:$D,2,FALSE),"")</f>
        <v/>
      </c>
      <c r="F19" s="149">
        <f>IF(COUNT(H19:P19)&gt;=5,SUM(LARGE(H19:P19,{1,2,3,4,5})),IF(COUNT(H19:P19)=4,SUM(LARGE(H19:P19,{1,2,3,4})),IF(COUNT(H19:P19)=3,SUM(LARGE(H19:P19,{1,2,3})),IF(COUNT(H19:P19)=2,SUM(LARGE(H19:P19,{1,2})),IF(COUNT(H19:P19)=1,SUM(LARGE(H19:P19,{1})),0)))))</f>
        <v>0</v>
      </c>
      <c r="G19" s="150">
        <f t="shared" si="0"/>
        <v>0</v>
      </c>
      <c r="H19" s="33"/>
      <c r="I19" s="33"/>
      <c r="J19" s="33"/>
      <c r="K19" s="33"/>
      <c r="L19" s="33"/>
      <c r="M19" s="33"/>
      <c r="N19" s="33"/>
      <c r="O19" s="33"/>
      <c r="P19" s="144"/>
    </row>
    <row r="20" spans="2:16" ht="12" x14ac:dyDescent="0.2">
      <c r="B20" s="27"/>
      <c r="C20" s="141"/>
      <c r="D20" s="123"/>
      <c r="E20" s="148" t="str">
        <f>IFERROR(VLOOKUP(D20,BD!$B:$D,2,FALSE),"")</f>
        <v/>
      </c>
      <c r="F20" s="149">
        <f>IF(COUNT(H20:P20)&gt;=5,SUM(LARGE(H20:P20,{1,2,3,4,5})),IF(COUNT(H20:P20)=4,SUM(LARGE(H20:P20,{1,2,3,4})),IF(COUNT(H20:P20)=3,SUM(LARGE(H20:P20,{1,2,3})),IF(COUNT(H20:P20)=2,SUM(LARGE(H20:P20,{1,2})),IF(COUNT(H20:P20)=1,SUM(LARGE(H20:P20,{1})),0)))))</f>
        <v>0</v>
      </c>
      <c r="G20" s="150">
        <f t="shared" si="0"/>
        <v>0</v>
      </c>
      <c r="H20" s="33"/>
      <c r="I20" s="33"/>
      <c r="J20" s="33"/>
      <c r="K20" s="33"/>
      <c r="L20" s="33"/>
      <c r="M20" s="33"/>
      <c r="N20" s="33"/>
      <c r="O20" s="33"/>
      <c r="P20" s="144"/>
    </row>
    <row r="21" spans="2:16" ht="12" x14ac:dyDescent="0.2">
      <c r="B21" s="27"/>
      <c r="C21" s="141"/>
      <c r="D21" s="123"/>
      <c r="E21" s="148" t="str">
        <f>IFERROR(VLOOKUP(D21,BD!$B:$D,2,FALSE),"")</f>
        <v/>
      </c>
      <c r="F21" s="149">
        <f>IF(COUNT(H21:P21)&gt;=5,SUM(LARGE(H21:P21,{1,2,3,4,5})),IF(COUNT(H21:P21)=4,SUM(LARGE(H21:P21,{1,2,3,4})),IF(COUNT(H21:P21)=3,SUM(LARGE(H21:P21,{1,2,3})),IF(COUNT(H21:P21)=2,SUM(LARGE(H21:P21,{1,2})),IF(COUNT(H21:P21)=1,SUM(LARGE(H21:P21,{1})),0)))))</f>
        <v>0</v>
      </c>
      <c r="G21" s="150">
        <f t="shared" si="0"/>
        <v>0</v>
      </c>
      <c r="H21" s="33"/>
      <c r="I21" s="33"/>
      <c r="J21" s="33"/>
      <c r="K21" s="33"/>
      <c r="L21" s="33"/>
      <c r="M21" s="33"/>
      <c r="N21" s="33"/>
      <c r="O21" s="33"/>
      <c r="P21" s="144"/>
    </row>
    <row r="22" spans="2:16" ht="12" x14ac:dyDescent="0.2">
      <c r="B22" s="27"/>
      <c r="C22" s="141"/>
      <c r="D22" s="123"/>
      <c r="E22" s="148" t="str">
        <f>IFERROR(VLOOKUP(D22,BD!$B:$D,2,FALSE),"")</f>
        <v/>
      </c>
      <c r="F22" s="149">
        <f>IF(COUNT(H22:P22)&gt;=5,SUM(LARGE(H22:P22,{1,2,3,4,5})),IF(COUNT(H22:P22)=4,SUM(LARGE(H22:P22,{1,2,3,4})),IF(COUNT(H22:P22)=3,SUM(LARGE(H22:P22,{1,2,3})),IF(COUNT(H22:P22)=2,SUM(LARGE(H22:P22,{1,2})),IF(COUNT(H22:P22)=1,SUM(LARGE(H22:P22,{1})),0)))))</f>
        <v>0</v>
      </c>
      <c r="G22" s="150">
        <f t="shared" si="0"/>
        <v>0</v>
      </c>
      <c r="H22" s="33"/>
      <c r="I22" s="33"/>
      <c r="J22" s="33"/>
      <c r="K22" s="33"/>
      <c r="L22" s="33"/>
      <c r="M22" s="33"/>
      <c r="N22" s="33"/>
      <c r="O22" s="33"/>
      <c r="P22" s="144"/>
    </row>
    <row r="23" spans="2:16" ht="12" x14ac:dyDescent="0.2">
      <c r="B23" s="27"/>
      <c r="C23" s="141"/>
      <c r="D23" s="123"/>
      <c r="E23" s="148" t="str">
        <f>IFERROR(VLOOKUP(D23,BD!$B:$D,2,FALSE),"")</f>
        <v/>
      </c>
      <c r="F23" s="149">
        <f>IF(COUNT(H23:P23)&gt;=5,SUM(LARGE(H23:P23,{1,2,3,4,5})),IF(COUNT(H23:P23)=4,SUM(LARGE(H23:P23,{1,2,3,4})),IF(COUNT(H23:P23)=3,SUM(LARGE(H23:P23,{1,2,3})),IF(COUNT(H23:P23)=2,SUM(LARGE(H23:P23,{1,2})),IF(COUNT(H23:P23)=1,SUM(LARGE(H23:P23,{1})),0)))))</f>
        <v>0</v>
      </c>
      <c r="G23" s="150">
        <f t="shared" si="0"/>
        <v>0</v>
      </c>
      <c r="H23" s="33"/>
      <c r="I23" s="33"/>
      <c r="J23" s="33"/>
      <c r="K23" s="33"/>
      <c r="L23" s="33"/>
      <c r="M23" s="33"/>
      <c r="N23" s="33"/>
      <c r="O23" s="33"/>
      <c r="P23" s="144"/>
    </row>
    <row r="24" spans="2:16" ht="12" x14ac:dyDescent="0.2">
      <c r="B24" s="27"/>
      <c r="C24" s="141"/>
      <c r="D24" s="123"/>
      <c r="E24" s="148" t="str">
        <f>IFERROR(VLOOKUP(D24,BD!$B:$D,2,FALSE),"")</f>
        <v/>
      </c>
      <c r="F24" s="149">
        <f>IF(COUNT(H24:P24)&gt;=5,SUM(LARGE(H24:P24,{1,2,3,4,5})),IF(COUNT(H24:P24)=4,SUM(LARGE(H24:P24,{1,2,3,4})),IF(COUNT(H24:P24)=3,SUM(LARGE(H24:P24,{1,2,3})),IF(COUNT(H24:P24)=2,SUM(LARGE(H24:P24,{1,2})),IF(COUNT(H24:P24)=1,SUM(LARGE(H24:P24,{1})),0)))))</f>
        <v>0</v>
      </c>
      <c r="G24" s="150">
        <f t="shared" si="0"/>
        <v>0</v>
      </c>
      <c r="H24" s="33"/>
      <c r="I24" s="33"/>
      <c r="J24" s="33"/>
      <c r="K24" s="33"/>
      <c r="L24" s="33"/>
      <c r="M24" s="33"/>
      <c r="N24" s="33"/>
      <c r="O24" s="33"/>
      <c r="P24" s="144"/>
    </row>
    <row r="25" spans="2:16" ht="12" x14ac:dyDescent="0.2">
      <c r="B25" s="27"/>
      <c r="C25" s="141"/>
      <c r="D25" s="123"/>
      <c r="E25" s="148" t="str">
        <f>IFERROR(VLOOKUP(D25,BD!$B:$D,2,FALSE),"")</f>
        <v/>
      </c>
      <c r="F25" s="149">
        <f>IF(COUNT(H25:P25)&gt;=5,SUM(LARGE(H25:P25,{1,2,3,4,5})),IF(COUNT(H25:P25)=4,SUM(LARGE(H25:P25,{1,2,3,4})),IF(COUNT(H25:P25)=3,SUM(LARGE(H25:P25,{1,2,3})),IF(COUNT(H25:P25)=2,SUM(LARGE(H25:P25,{1,2})),IF(COUNT(H25:P25)=1,SUM(LARGE(H25:P25,{1})),0)))))</f>
        <v>0</v>
      </c>
      <c r="G25" s="150">
        <f t="shared" si="0"/>
        <v>0</v>
      </c>
      <c r="H25" s="33"/>
      <c r="I25" s="33"/>
      <c r="J25" s="33"/>
      <c r="K25" s="33"/>
      <c r="L25" s="33"/>
      <c r="M25" s="33"/>
      <c r="N25" s="33"/>
      <c r="O25" s="33"/>
      <c r="P25" s="144"/>
    </row>
    <row r="26" spans="2:16" ht="12" x14ac:dyDescent="0.2">
      <c r="B26" s="27"/>
      <c r="C26" s="141"/>
      <c r="D26" s="123"/>
      <c r="E26" s="148" t="str">
        <f>IFERROR(VLOOKUP(D26,BD!$B:$D,2,FALSE),"")</f>
        <v/>
      </c>
      <c r="F26" s="149">
        <f>IF(COUNT(H26:P26)&gt;=5,SUM(LARGE(H26:P26,{1,2,3,4,5})),IF(COUNT(H26:P26)=4,SUM(LARGE(H26:P26,{1,2,3,4})),IF(COUNT(H26:P26)=3,SUM(LARGE(H26:P26,{1,2,3})),IF(COUNT(H26:P26)=2,SUM(LARGE(H26:P26,{1,2})),IF(COUNT(H26:P26)=1,SUM(LARGE(H26:P26,{1})),0)))))</f>
        <v>0</v>
      </c>
      <c r="G26" s="150">
        <f t="shared" si="0"/>
        <v>0</v>
      </c>
      <c r="H26" s="33"/>
      <c r="I26" s="33"/>
      <c r="J26" s="33"/>
      <c r="K26" s="33"/>
      <c r="L26" s="33"/>
      <c r="M26" s="33"/>
      <c r="N26" s="33"/>
      <c r="O26" s="33"/>
      <c r="P26" s="144"/>
    </row>
    <row r="27" spans="2:16" ht="12" x14ac:dyDescent="0.2">
      <c r="B27" s="27"/>
      <c r="C27" s="141"/>
      <c r="D27" s="123"/>
      <c r="E27" s="148" t="str">
        <f>IFERROR(VLOOKUP(D27,BD!$B:$D,2,FALSE),"")</f>
        <v/>
      </c>
      <c r="F27" s="149">
        <f>IF(COUNT(H27:P27)&gt;=5,SUM(LARGE(H27:P27,{1,2,3,4,5})),IF(COUNT(H27:P27)=4,SUM(LARGE(H27:P27,{1,2,3,4})),IF(COUNT(H27:P27)=3,SUM(LARGE(H27:P27,{1,2,3})),IF(COUNT(H27:P27)=2,SUM(LARGE(H27:P27,{1,2})),IF(COUNT(H27:P27)=1,SUM(LARGE(H27:P27,{1})),0)))))</f>
        <v>0</v>
      </c>
      <c r="G27" s="150">
        <f t="shared" si="0"/>
        <v>0</v>
      </c>
      <c r="H27" s="33"/>
      <c r="I27" s="33"/>
      <c r="J27" s="33"/>
      <c r="K27" s="33"/>
      <c r="L27" s="33"/>
      <c r="M27" s="33"/>
      <c r="N27" s="33"/>
      <c r="O27" s="33"/>
      <c r="P27" s="144"/>
    </row>
    <row r="28" spans="2:16" ht="12" x14ac:dyDescent="0.2">
      <c r="B28" s="27"/>
      <c r="C28" s="141"/>
      <c r="D28" s="123"/>
      <c r="E28" s="148" t="str">
        <f>IFERROR(VLOOKUP(D28,BD!$B:$D,2,FALSE),"")</f>
        <v/>
      </c>
      <c r="F28" s="149">
        <f>IF(COUNT(H28:P28)&gt;=5,SUM(LARGE(H28:P28,{1,2,3,4,5})),IF(COUNT(H28:P28)=4,SUM(LARGE(H28:P28,{1,2,3,4})),IF(COUNT(H28:P28)=3,SUM(LARGE(H28:P28,{1,2,3})),IF(COUNT(H28:P28)=2,SUM(LARGE(H28:P28,{1,2})),IF(COUNT(H28:P28)=1,SUM(LARGE(H28:P28,{1})),0)))))</f>
        <v>0</v>
      </c>
      <c r="G28" s="150">
        <f t="shared" si="0"/>
        <v>0</v>
      </c>
      <c r="H28" s="33"/>
      <c r="I28" s="33"/>
      <c r="J28" s="33"/>
      <c r="K28" s="33"/>
      <c r="L28" s="33"/>
      <c r="M28" s="33"/>
      <c r="N28" s="33"/>
      <c r="O28" s="33"/>
      <c r="P28" s="144"/>
    </row>
    <row r="29" spans="2:16" ht="12" x14ac:dyDescent="0.2">
      <c r="B29" s="27"/>
      <c r="C29" s="141"/>
      <c r="D29" s="123"/>
      <c r="E29" s="148" t="str">
        <f>IFERROR(VLOOKUP(D29,BD!$B:$D,2,FALSE),"")</f>
        <v/>
      </c>
      <c r="F29" s="149">
        <f>IF(COUNT(H29:P29)&gt;=5,SUM(LARGE(H29:P29,{1,2,3,4,5})),IF(COUNT(H29:P29)=4,SUM(LARGE(H29:P29,{1,2,3,4})),IF(COUNT(H29:P29)=3,SUM(LARGE(H29:P29,{1,2,3})),IF(COUNT(H29:P29)=2,SUM(LARGE(H29:P29,{1,2})),IF(COUNT(H29:P29)=1,SUM(LARGE(H29:P29,{1})),0)))))</f>
        <v>0</v>
      </c>
      <c r="G29" s="150">
        <f t="shared" si="0"/>
        <v>0</v>
      </c>
      <c r="H29" s="33"/>
      <c r="I29" s="33"/>
      <c r="J29" s="33"/>
      <c r="K29" s="33"/>
      <c r="L29" s="33"/>
      <c r="M29" s="33"/>
      <c r="N29" s="33"/>
      <c r="O29" s="33"/>
      <c r="P29" s="144"/>
    </row>
    <row r="30" spans="2:16" ht="12" x14ac:dyDescent="0.2">
      <c r="B30" s="27"/>
      <c r="C30" s="141"/>
      <c r="D30" s="123"/>
      <c r="E30" s="148" t="str">
        <f>IFERROR(VLOOKUP(D30,BD!$B:$D,2,FALSE),"")</f>
        <v/>
      </c>
      <c r="F30" s="149">
        <f>IF(COUNT(H30:P30)&gt;=5,SUM(LARGE(H30:P30,{1,2,3,4,5})),IF(COUNT(H30:P30)=4,SUM(LARGE(H30:P30,{1,2,3,4})),IF(COUNT(H30:P30)=3,SUM(LARGE(H30:P30,{1,2,3})),IF(COUNT(H30:P30)=2,SUM(LARGE(H30:P30,{1,2})),IF(COUNT(H30:P30)=1,SUM(LARGE(H30:P30,{1})),0)))))</f>
        <v>0</v>
      </c>
      <c r="G30" s="150">
        <f t="shared" si="0"/>
        <v>0</v>
      </c>
      <c r="H30" s="33"/>
      <c r="I30" s="33"/>
      <c r="J30" s="33"/>
      <c r="K30" s="33"/>
      <c r="L30" s="33"/>
      <c r="M30" s="33"/>
      <c r="N30" s="33"/>
      <c r="O30" s="33"/>
      <c r="P30" s="144"/>
    </row>
    <row r="31" spans="2:16" ht="12" x14ac:dyDescent="0.2">
      <c r="B31" s="27"/>
      <c r="C31" s="141"/>
      <c r="D31" s="123"/>
      <c r="E31" s="148" t="str">
        <f>IFERROR(VLOOKUP(D31,BD!$B:$D,2,FALSE),"")</f>
        <v/>
      </c>
      <c r="F31" s="149">
        <f>IF(COUNT(H31:P31)&gt;=5,SUM(LARGE(H31:P31,{1,2,3,4,5})),IF(COUNT(H31:P31)=4,SUM(LARGE(H31:P31,{1,2,3,4})),IF(COUNT(H31:P31)=3,SUM(LARGE(H31:P31,{1,2,3})),IF(COUNT(H31:P31)=2,SUM(LARGE(H31:P31,{1,2})),IF(COUNT(H31:P31)=1,SUM(LARGE(H31:P31,{1})),0)))))</f>
        <v>0</v>
      </c>
      <c r="G31" s="150">
        <f t="shared" si="0"/>
        <v>0</v>
      </c>
      <c r="H31" s="33"/>
      <c r="I31" s="33"/>
      <c r="J31" s="33"/>
      <c r="K31" s="33"/>
      <c r="L31" s="33"/>
      <c r="M31" s="33"/>
      <c r="N31" s="33"/>
      <c r="O31" s="33"/>
      <c r="P31" s="144"/>
    </row>
    <row r="32" spans="2:16" ht="12" x14ac:dyDescent="0.2">
      <c r="B32" s="27"/>
      <c r="C32" s="141"/>
      <c r="D32" s="123"/>
      <c r="E32" s="148" t="str">
        <f>IFERROR(VLOOKUP(D32,BD!$B:$D,2,FALSE),"")</f>
        <v/>
      </c>
      <c r="F32" s="149">
        <f>IF(COUNT(H32:P32)&gt;=5,SUM(LARGE(H32:P32,{1,2,3,4,5})),IF(COUNT(H32:P32)=4,SUM(LARGE(H32:P32,{1,2,3,4})),IF(COUNT(H32:P32)=3,SUM(LARGE(H32:P32,{1,2,3})),IF(COUNT(H32:P32)=2,SUM(LARGE(H32:P32,{1,2})),IF(COUNT(H32:P32)=1,SUM(LARGE(H32:P32,{1})),0)))))</f>
        <v>0</v>
      </c>
      <c r="G32" s="150">
        <f t="shared" si="0"/>
        <v>0</v>
      </c>
      <c r="H32" s="33"/>
      <c r="I32" s="33"/>
      <c r="J32" s="33"/>
      <c r="K32" s="33"/>
      <c r="L32" s="33"/>
      <c r="M32" s="33"/>
      <c r="N32" s="33"/>
      <c r="O32" s="33"/>
      <c r="P32" s="144"/>
    </row>
    <row r="33" spans="2:16" ht="12" x14ac:dyDescent="0.2">
      <c r="B33" s="27"/>
      <c r="C33" s="141"/>
      <c r="D33" s="123"/>
      <c r="E33" s="148" t="str">
        <f>IFERROR(VLOOKUP(D33,BD!$B:$D,2,FALSE),"")</f>
        <v/>
      </c>
      <c r="F33" s="149">
        <f>IF(COUNT(H33:P33)&gt;=5,SUM(LARGE(H33:P33,{1,2,3,4,5})),IF(COUNT(H33:P33)=4,SUM(LARGE(H33:P33,{1,2,3,4})),IF(COUNT(H33:P33)=3,SUM(LARGE(H33:P33,{1,2,3})),IF(COUNT(H33:P33)=2,SUM(LARGE(H33:P33,{1,2})),IF(COUNT(H33:P33)=1,SUM(LARGE(H33:P33,{1})),0)))))</f>
        <v>0</v>
      </c>
      <c r="G33" s="150">
        <f t="shared" si="0"/>
        <v>0</v>
      </c>
      <c r="H33" s="33"/>
      <c r="I33" s="33"/>
      <c r="J33" s="33"/>
      <c r="K33" s="33"/>
      <c r="L33" s="33"/>
      <c r="M33" s="33"/>
      <c r="N33" s="33"/>
      <c r="O33" s="33"/>
      <c r="P33" s="144"/>
    </row>
    <row r="34" spans="2:16" ht="12" x14ac:dyDescent="0.2">
      <c r="B34" s="27"/>
      <c r="C34" s="141"/>
      <c r="D34" s="123"/>
      <c r="E34" s="148" t="str">
        <f>IFERROR(VLOOKUP(D34,BD!$B:$D,2,FALSE),"")</f>
        <v/>
      </c>
      <c r="F34" s="149">
        <f>IF(COUNT(H34:P34)&gt;=5,SUM(LARGE(H34:P34,{1,2,3,4,5})),IF(COUNT(H34:P34)=4,SUM(LARGE(H34:P34,{1,2,3,4})),IF(COUNT(H34:P34)=3,SUM(LARGE(H34:P34,{1,2,3})),IF(COUNT(H34:P34)=2,SUM(LARGE(H34:P34,{1,2})),IF(COUNT(H34:P34)=1,SUM(LARGE(H34:P34,{1})),0)))))</f>
        <v>0</v>
      </c>
      <c r="G34" s="150">
        <f t="shared" si="0"/>
        <v>0</v>
      </c>
      <c r="H34" s="33"/>
      <c r="I34" s="33"/>
      <c r="J34" s="33"/>
      <c r="K34" s="33"/>
      <c r="L34" s="33"/>
      <c r="M34" s="33"/>
      <c r="N34" s="33"/>
      <c r="O34" s="33"/>
      <c r="P34" s="144"/>
    </row>
    <row r="35" spans="2:16" ht="12" x14ac:dyDescent="0.2">
      <c r="B35" s="27"/>
      <c r="C35" s="141"/>
      <c r="D35" s="123"/>
      <c r="E35" s="148" t="str">
        <f>IFERROR(VLOOKUP(D35,BD!$B:$D,2,FALSE),"")</f>
        <v/>
      </c>
      <c r="F35" s="149">
        <f>IF(COUNT(H35:P35)&gt;=5,SUM(LARGE(H35:P35,{1,2,3,4,5})),IF(COUNT(H35:P35)=4,SUM(LARGE(H35:P35,{1,2,3,4})),IF(COUNT(H35:P35)=3,SUM(LARGE(H35:P35,{1,2,3})),IF(COUNT(H35:P35)=2,SUM(LARGE(H35:P35,{1,2})),IF(COUNT(H35:P35)=1,SUM(LARGE(H35:P35,{1})),0)))))</f>
        <v>0</v>
      </c>
      <c r="G35" s="150">
        <f t="shared" si="0"/>
        <v>0</v>
      </c>
      <c r="H35" s="33"/>
      <c r="I35" s="33"/>
      <c r="J35" s="33"/>
      <c r="K35" s="33"/>
      <c r="L35" s="33"/>
      <c r="M35" s="33"/>
      <c r="N35" s="33"/>
      <c r="O35" s="33"/>
      <c r="P35" s="144"/>
    </row>
    <row r="36" spans="2:16" ht="12" x14ac:dyDescent="0.2">
      <c r="B36" s="27"/>
      <c r="C36" s="141"/>
      <c r="D36" s="123"/>
      <c r="E36" s="148" t="str">
        <f>IFERROR(VLOOKUP(D36,BD!$B:$D,2,FALSE),"")</f>
        <v/>
      </c>
      <c r="F36" s="149">
        <f>IF(COUNT(H36:P36)&gt;=5,SUM(LARGE(H36:P36,{1,2,3,4,5})),IF(COUNT(H36:P36)=4,SUM(LARGE(H36:P36,{1,2,3,4})),IF(COUNT(H36:P36)=3,SUM(LARGE(H36:P36,{1,2,3})),IF(COUNT(H36:P36)=2,SUM(LARGE(H36:P36,{1,2})),IF(COUNT(H36:P36)=1,SUM(LARGE(H36:P36,{1})),0)))))</f>
        <v>0</v>
      </c>
      <c r="G36" s="150">
        <f t="shared" si="0"/>
        <v>0</v>
      </c>
      <c r="H36" s="33"/>
      <c r="I36" s="33"/>
      <c r="J36" s="33"/>
      <c r="K36" s="33"/>
      <c r="L36" s="33"/>
      <c r="M36" s="33"/>
      <c r="N36" s="33"/>
      <c r="O36" s="33"/>
      <c r="P36" s="144"/>
    </row>
    <row r="37" spans="2:16" ht="12" x14ac:dyDescent="0.2">
      <c r="B37" s="27"/>
      <c r="C37" s="141"/>
      <c r="D37" s="123"/>
      <c r="E37" s="148" t="str">
        <f>IFERROR(VLOOKUP(D37,BD!$B:$D,2,FALSE),"")</f>
        <v/>
      </c>
      <c r="F37" s="149">
        <f>IF(COUNT(H37:P37)&gt;=5,SUM(LARGE(H37:P37,{1,2,3,4,5})),IF(COUNT(H37:P37)=4,SUM(LARGE(H37:P37,{1,2,3,4})),IF(COUNT(H37:P37)=3,SUM(LARGE(H37:P37,{1,2,3})),IF(COUNT(H37:P37)=2,SUM(LARGE(H37:P37,{1,2})),IF(COUNT(H37:P37)=1,SUM(LARGE(H37:P37,{1})),0)))))</f>
        <v>0</v>
      </c>
      <c r="G37" s="150">
        <f t="shared" si="0"/>
        <v>0</v>
      </c>
      <c r="H37" s="33"/>
      <c r="I37" s="33"/>
      <c r="J37" s="33"/>
      <c r="K37" s="33"/>
      <c r="L37" s="33"/>
      <c r="M37" s="33"/>
      <c r="N37" s="33"/>
      <c r="O37" s="33"/>
      <c r="P37" s="144"/>
    </row>
    <row r="38" spans="2:16" ht="12" x14ac:dyDescent="0.2">
      <c r="B38" s="27"/>
      <c r="C38" s="141"/>
      <c r="D38" s="123"/>
      <c r="E38" s="148" t="str">
        <f>IFERROR(VLOOKUP(D38,BD!$B:$D,2,FALSE),"")</f>
        <v/>
      </c>
      <c r="F38" s="149">
        <f>IF(COUNT(H38:P38)&gt;=5,SUM(LARGE(H38:P38,{1,2,3,4,5})),IF(COUNT(H38:P38)=4,SUM(LARGE(H38:P38,{1,2,3,4})),IF(COUNT(H38:P38)=3,SUM(LARGE(H38:P38,{1,2,3})),IF(COUNT(H38:P38)=2,SUM(LARGE(H38:P38,{1,2})),IF(COUNT(H38:P38)=1,SUM(LARGE(H38:P38,{1})),0)))))</f>
        <v>0</v>
      </c>
      <c r="G38" s="150">
        <f t="shared" si="0"/>
        <v>0</v>
      </c>
      <c r="H38" s="33"/>
      <c r="I38" s="33"/>
      <c r="J38" s="33"/>
      <c r="K38" s="33"/>
      <c r="L38" s="33"/>
      <c r="M38" s="33"/>
      <c r="N38" s="33"/>
      <c r="O38" s="33"/>
      <c r="P38" s="144"/>
    </row>
    <row r="39" spans="2:16" ht="12" x14ac:dyDescent="0.2">
      <c r="B39" s="27"/>
      <c r="C39" s="1"/>
      <c r="D39" s="123"/>
      <c r="E39" s="148" t="str">
        <f>IFERROR(VLOOKUP(D39,BD!$B:$D,2,FALSE),"")</f>
        <v/>
      </c>
      <c r="F39" s="149">
        <f>IF(COUNT(H39:P39)&gt;=5,SUM(LARGE(H39:P39,{1,2,3,4,5})),IF(COUNT(H39:P39)=4,SUM(LARGE(H39:P39,{1,2,3,4})),IF(COUNT(H39:P39)=3,SUM(LARGE(H39:P39,{1,2,3})),IF(COUNT(H39:P39)=2,SUM(LARGE(H39:P39,{1,2})),IF(COUNT(H39:P39)=1,SUM(LARGE(H39:P39,{1})),0)))))</f>
        <v>0</v>
      </c>
      <c r="G39" s="150">
        <f t="shared" si="0"/>
        <v>0</v>
      </c>
      <c r="H39" s="33"/>
      <c r="I39" s="33"/>
      <c r="J39" s="33"/>
      <c r="K39" s="33"/>
      <c r="L39" s="33"/>
      <c r="M39" s="33"/>
      <c r="N39" s="33"/>
      <c r="O39" s="33"/>
      <c r="P39" s="144"/>
    </row>
    <row r="40" spans="2:16" x14ac:dyDescent="0.2">
      <c r="B40" s="31"/>
      <c r="C40" s="17"/>
      <c r="D40" s="17"/>
      <c r="E40" s="92"/>
      <c r="F40" s="38"/>
      <c r="G40" s="38"/>
      <c r="H40" s="35"/>
      <c r="I40" s="35"/>
      <c r="J40" s="35"/>
      <c r="K40" s="35"/>
      <c r="L40" s="35"/>
      <c r="M40" s="35"/>
      <c r="N40" s="35"/>
      <c r="O40" s="35"/>
      <c r="P40" s="144"/>
    </row>
    <row r="41" spans="2:16" s="21" customFormat="1" x14ac:dyDescent="0.2">
      <c r="B41" s="111"/>
      <c r="C41" s="19"/>
      <c r="D41" s="20" t="str">
        <f>SM!$D$41</f>
        <v>CONTAGEM DE SEMANAS</v>
      </c>
      <c r="E41" s="95"/>
      <c r="F41" s="18"/>
      <c r="G41" s="18"/>
      <c r="H41" s="102">
        <f>SM!H$41</f>
        <v>52</v>
      </c>
      <c r="I41" s="102">
        <f>SM!I$41</f>
        <v>30</v>
      </c>
      <c r="J41" s="102">
        <f>SM!J$41</f>
        <v>25</v>
      </c>
      <c r="K41" s="102">
        <f>SM!K$41</f>
        <v>22</v>
      </c>
      <c r="L41" s="102">
        <f>SM!L$41</f>
        <v>10</v>
      </c>
      <c r="M41" s="102">
        <f>SM!M$41</f>
        <v>6</v>
      </c>
      <c r="N41" s="102">
        <f>SM!N$41</f>
        <v>2</v>
      </c>
      <c r="O41" s="102">
        <f>SM!O$41</f>
        <v>1</v>
      </c>
      <c r="P41" s="145"/>
    </row>
  </sheetData>
  <sheetProtection selectLockedCells="1" selectUnlockedCells="1"/>
  <dataConsolidate/>
  <mergeCells count="5">
    <mergeCell ref="C6:C8"/>
    <mergeCell ref="D6:D8"/>
    <mergeCell ref="E6:E8"/>
    <mergeCell ref="F6:F8"/>
    <mergeCell ref="G6:G8"/>
  </mergeCells>
  <pageMargins left="0.39370078740157483" right="0.23622047244094491" top="0.39370078740157483" bottom="0.39370078740157483" header="0.23622047244094491" footer="0.23622047244094491"/>
  <pageSetup paperSize="9" scale="77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D10:D39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1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17" width="8.28515625" style="4" customWidth="1"/>
    <col min="18" max="18" width="1.85546875" style="4" customWidth="1"/>
    <col min="19" max="16384" width="9.28515625" style="4"/>
  </cols>
  <sheetData>
    <row r="2" spans="2:18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</row>
    <row r="3" spans="2:18" ht="12" x14ac:dyDescent="0.2">
      <c r="B3" s="7" t="s">
        <v>234</v>
      </c>
      <c r="D3" s="8">
        <f>SM!D3</f>
        <v>43052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</row>
    <row r="4" spans="2:18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</row>
    <row r="5" spans="2:18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43"/>
    </row>
    <row r="6" spans="2:18" ht="12" customHeight="1" x14ac:dyDescent="0.2">
      <c r="B6" s="26"/>
      <c r="C6" s="216" t="s">
        <v>1</v>
      </c>
      <c r="D6" s="222" t="s">
        <v>38</v>
      </c>
      <c r="E6" s="222" t="s">
        <v>39</v>
      </c>
      <c r="F6" s="218" t="s">
        <v>40</v>
      </c>
      <c r="G6" s="218" t="s">
        <v>41</v>
      </c>
      <c r="H6" s="217" t="str">
        <f>SM!F6</f>
        <v>TOTAL RK52</v>
      </c>
      <c r="I6" s="215" t="str">
        <f>SM!G6</f>
        <v>Torneios</v>
      </c>
      <c r="J6" s="11" t="str">
        <f>DM!J6</f>
        <v>4o</v>
      </c>
      <c r="K6" s="11" t="str">
        <f>DM!K6</f>
        <v>1o</v>
      </c>
      <c r="L6" s="11" t="str">
        <f>DM!L6</f>
        <v>1o</v>
      </c>
      <c r="M6" s="11" t="str">
        <f>DM!M6</f>
        <v>2o</v>
      </c>
      <c r="N6" s="11" t="str">
        <f>DM!N6</f>
        <v>3o</v>
      </c>
      <c r="O6" s="11" t="str">
        <f>DM!O6</f>
        <v>2o</v>
      </c>
      <c r="P6" s="11" t="str">
        <f>DM!P6</f>
        <v>4o</v>
      </c>
      <c r="Q6" s="11" t="str">
        <f>DM!Q6</f>
        <v>1o</v>
      </c>
      <c r="R6" s="144"/>
    </row>
    <row r="7" spans="2:18" ht="12" x14ac:dyDescent="0.2">
      <c r="B7" s="26"/>
      <c r="C7" s="216"/>
      <c r="D7" s="222"/>
      <c r="E7" s="222"/>
      <c r="F7" s="218"/>
      <c r="G7" s="218"/>
      <c r="H7" s="217"/>
      <c r="I7" s="215"/>
      <c r="J7" s="12" t="str">
        <f>DM!J7</f>
        <v>EST</v>
      </c>
      <c r="K7" s="12" t="str">
        <f>DM!K7</f>
        <v>EST</v>
      </c>
      <c r="L7" s="12" t="str">
        <f>DM!L7</f>
        <v>M-CWB</v>
      </c>
      <c r="M7" s="12" t="str">
        <f>DM!M7</f>
        <v>EST</v>
      </c>
      <c r="N7" s="12" t="str">
        <f>DM!N7</f>
        <v>EST</v>
      </c>
      <c r="O7" s="12" t="str">
        <f>DM!O7</f>
        <v>M-CWB</v>
      </c>
      <c r="P7" s="12" t="str">
        <f>DM!P7</f>
        <v>EST</v>
      </c>
      <c r="Q7" s="12" t="str">
        <f>DM!Q7</f>
        <v>M-OES</v>
      </c>
      <c r="R7" s="144"/>
    </row>
    <row r="8" spans="2:18" ht="12" x14ac:dyDescent="0.2">
      <c r="B8" s="29"/>
      <c r="C8" s="216"/>
      <c r="D8" s="222"/>
      <c r="E8" s="222"/>
      <c r="F8" s="218"/>
      <c r="G8" s="218"/>
      <c r="H8" s="217"/>
      <c r="I8" s="215"/>
      <c r="J8" s="13">
        <f>DM!J8</f>
        <v>42689</v>
      </c>
      <c r="K8" s="13">
        <f>DM!K8</f>
        <v>42849</v>
      </c>
      <c r="L8" s="13">
        <f>DM!L8</f>
        <v>42884</v>
      </c>
      <c r="M8" s="13">
        <f>DM!M8</f>
        <v>42905</v>
      </c>
      <c r="N8" s="13">
        <f>DM!N8</f>
        <v>42988</v>
      </c>
      <c r="O8" s="13">
        <f>DM!O8</f>
        <v>43017</v>
      </c>
      <c r="P8" s="13">
        <f>DM!P8</f>
        <v>43045</v>
      </c>
      <c r="Q8" s="13">
        <f>DM!Q8</f>
        <v>43052</v>
      </c>
      <c r="R8" s="144"/>
    </row>
    <row r="9" spans="2:18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44"/>
    </row>
    <row r="10" spans="2:18" ht="12" x14ac:dyDescent="0.2">
      <c r="B10" s="27"/>
      <c r="C10" s="1">
        <v>1</v>
      </c>
      <c r="D10" s="2" t="s">
        <v>329</v>
      </c>
      <c r="E10" s="2" t="s">
        <v>160</v>
      </c>
      <c r="F10" s="148" t="str">
        <f>IFERROR(VLOOKUP(D10,BD!$B:$D,2,FALSE),"")</f>
        <v>ACENB</v>
      </c>
      <c r="G10" s="148" t="str">
        <f>IFERROR(VLOOKUP(E10,BD!$B:$D,2,FALSE),"")</f>
        <v>ACENB</v>
      </c>
      <c r="H10" s="149">
        <f>IF(COUNT(J10:R10)&gt;=5,SUM(LARGE(J10:R10,{1,2,3,4,5})),IF(COUNT(J10:R10)=4,SUM(LARGE(J10:R10,{1,2,3,4})),IF(COUNT(J10:R10)=3,SUM(LARGE(J10:R10,{1,2,3})),IF(COUNT(J10:R10)=2,SUM(LARGE(J10:R10,{1,2})),IF(COUNT(J10:R10)=1,SUM(LARGE(J10:R10,{1})),0)))))</f>
        <v>4080</v>
      </c>
      <c r="I10" s="150">
        <f t="shared" ref="I10:I39" si="0">COUNT(J10:R10)-COUNTIF(J10:R10,"=0")</f>
        <v>3</v>
      </c>
      <c r="J10" s="33"/>
      <c r="K10" s="33">
        <v>1120</v>
      </c>
      <c r="L10" s="33"/>
      <c r="M10" s="33">
        <v>1600</v>
      </c>
      <c r="N10" s="33">
        <v>1360</v>
      </c>
      <c r="O10" s="33"/>
      <c r="P10" s="33"/>
      <c r="Q10" s="33"/>
      <c r="R10" s="144"/>
    </row>
    <row r="11" spans="2:18" ht="12" x14ac:dyDescent="0.2">
      <c r="B11" s="27"/>
      <c r="C11" s="1">
        <v>2</v>
      </c>
      <c r="D11" s="2" t="s">
        <v>594</v>
      </c>
      <c r="E11" s="2" t="s">
        <v>360</v>
      </c>
      <c r="F11" s="148" t="str">
        <f>IFERROR(VLOOKUP(D11,BD!$B:$D,2,FALSE),"")</f>
        <v>SMCC</v>
      </c>
      <c r="G11" s="148" t="str">
        <f>IFERROR(VLOOKUP(E11,BD!$B:$D,2,FALSE),"")</f>
        <v>SMCC</v>
      </c>
      <c r="H11" s="149">
        <f>IF(COUNT(J11:R11)&gt;=5,SUM(LARGE(J11:R11,{1,2,3,4,5})),IF(COUNT(J11:R11)=4,SUM(LARGE(J11:R11,{1,2,3,4})),IF(COUNT(J11:R11)=3,SUM(LARGE(J11:R11,{1,2,3})),IF(COUNT(J11:R11)=2,SUM(LARGE(J11:R11,{1,2})),IF(COUNT(J11:R11)=1,SUM(LARGE(J11:R11,{1})),0)))))</f>
        <v>2960</v>
      </c>
      <c r="I11" s="150">
        <f t="shared" si="0"/>
        <v>3</v>
      </c>
      <c r="J11" s="33"/>
      <c r="K11" s="33"/>
      <c r="L11" s="33">
        <v>800</v>
      </c>
      <c r="M11" s="33"/>
      <c r="N11" s="33">
        <v>1600</v>
      </c>
      <c r="O11" s="33">
        <v>560</v>
      </c>
      <c r="P11" s="33"/>
      <c r="Q11" s="33"/>
      <c r="R11" s="144"/>
    </row>
    <row r="12" spans="2:18" ht="12" x14ac:dyDescent="0.2">
      <c r="B12" s="27"/>
      <c r="C12" s="141">
        <v>3</v>
      </c>
      <c r="D12" s="2" t="s">
        <v>660</v>
      </c>
      <c r="E12" s="2" t="s">
        <v>640</v>
      </c>
      <c r="F12" s="148" t="str">
        <f>IFERROR(VLOOKUP(D12,BD!$B:$D,2,FALSE),"")</f>
        <v>CC</v>
      </c>
      <c r="G12" s="148" t="str">
        <f>IFERROR(VLOOKUP(E12,BD!$B:$D,2,FALSE),"")</f>
        <v>CC</v>
      </c>
      <c r="H12" s="149">
        <f>IF(COUNT(J12:R12)&gt;=5,SUM(LARGE(J12:R12,{1,2,3,4,5})),IF(COUNT(J12:R12)=4,SUM(LARGE(J12:R12,{1,2,3,4})),IF(COUNT(J12:R12)=3,SUM(LARGE(J12:R12,{1,2,3})),IF(COUNT(J12:R12)=2,SUM(LARGE(J12:R12,{1,2})),IF(COUNT(J12:R12)=1,SUM(LARGE(J12:R12,{1})),0)))))</f>
        <v>1920</v>
      </c>
      <c r="I12" s="150">
        <f t="shared" si="0"/>
        <v>2</v>
      </c>
      <c r="J12" s="33"/>
      <c r="K12" s="33"/>
      <c r="L12" s="33"/>
      <c r="M12" s="33"/>
      <c r="N12" s="33">
        <v>1120</v>
      </c>
      <c r="O12" s="33">
        <v>800</v>
      </c>
      <c r="P12" s="33"/>
      <c r="Q12" s="33"/>
      <c r="R12" s="144"/>
    </row>
    <row r="13" spans="2:18" ht="12" x14ac:dyDescent="0.2">
      <c r="B13" s="27"/>
      <c r="C13" s="141">
        <v>4</v>
      </c>
      <c r="D13" s="2" t="s">
        <v>642</v>
      </c>
      <c r="E13" s="2" t="s">
        <v>719</v>
      </c>
      <c r="F13" s="148" t="str">
        <f>IFERROR(VLOOKUP(D13,BD!$B:$D,2,FALSE),"")</f>
        <v>CC</v>
      </c>
      <c r="G13" s="148" t="str">
        <f>IFERROR(VLOOKUP(E13,BD!$B:$D,2,FALSE),"")</f>
        <v>CC</v>
      </c>
      <c r="H13" s="149">
        <f>IF(COUNT(J13:R13)&gt;=5,SUM(LARGE(J13:R13,{1,2,3,4,5})),IF(COUNT(J13:R13)=4,SUM(LARGE(J13:R13,{1,2,3,4})),IF(COUNT(J13:R13)=3,SUM(LARGE(J13:R13,{1,2,3})),IF(COUNT(J13:R13)=2,SUM(LARGE(J13:R13,{1,2})),IF(COUNT(J13:R13)=1,SUM(LARGE(J13:R13,{1})),0)))))</f>
        <v>1680</v>
      </c>
      <c r="I13" s="150">
        <f t="shared" si="0"/>
        <v>2</v>
      </c>
      <c r="J13" s="33"/>
      <c r="K13" s="33"/>
      <c r="L13" s="33">
        <v>560</v>
      </c>
      <c r="M13" s="33"/>
      <c r="N13" s="33">
        <v>1120</v>
      </c>
      <c r="O13" s="33"/>
      <c r="P13" s="33"/>
      <c r="Q13" s="33"/>
      <c r="R13" s="144"/>
    </row>
    <row r="14" spans="2:18" ht="12" x14ac:dyDescent="0.2">
      <c r="B14" s="27"/>
      <c r="C14" s="141">
        <v>5</v>
      </c>
      <c r="D14" s="2" t="s">
        <v>393</v>
      </c>
      <c r="E14" s="2" t="s">
        <v>392</v>
      </c>
      <c r="F14" s="148" t="str">
        <f>IFERROR(VLOOKUP(D14,BD!$B:$D,2,FALSE),"")</f>
        <v>AVULSO</v>
      </c>
      <c r="G14" s="148" t="str">
        <f>IFERROR(VLOOKUP(E14,BD!$B:$D,2,FALSE),"")</f>
        <v>AVULSO</v>
      </c>
      <c r="H14" s="149">
        <f>IF(COUNT(J14:R14)&gt;=5,SUM(LARGE(J14:R14,{1,2,3,4,5})),IF(COUNT(J14:R14)=4,SUM(LARGE(J14:R14,{1,2,3,4})),IF(COUNT(J14:R14)=3,SUM(LARGE(J14:R14,{1,2,3})),IF(COUNT(J14:R14)=2,SUM(LARGE(J14:R14,{1,2})),IF(COUNT(J14:R14)=1,SUM(LARGE(J14:R14,{1})),0)))))</f>
        <v>1600</v>
      </c>
      <c r="I14" s="150">
        <f t="shared" si="0"/>
        <v>1</v>
      </c>
      <c r="J14" s="33"/>
      <c r="K14" s="33">
        <v>1600</v>
      </c>
      <c r="L14" s="33"/>
      <c r="M14" s="33"/>
      <c r="N14" s="33"/>
      <c r="O14" s="33"/>
      <c r="P14" s="33"/>
      <c r="Q14" s="33"/>
      <c r="R14" s="144"/>
    </row>
    <row r="15" spans="2:18" ht="12" x14ac:dyDescent="0.2">
      <c r="B15" s="27"/>
      <c r="C15" s="141">
        <v>6</v>
      </c>
      <c r="D15" s="2" t="s">
        <v>337</v>
      </c>
      <c r="E15" s="2" t="s">
        <v>231</v>
      </c>
      <c r="F15" s="148" t="str">
        <f>IFERROR(VLOOKUP(D15,BD!$B:$D,2,FALSE),"")</f>
        <v>ACENB</v>
      </c>
      <c r="G15" s="148" t="str">
        <f>IFERROR(VLOOKUP(E15,BD!$B:$D,2,FALSE),"")</f>
        <v>ACENB</v>
      </c>
      <c r="H15" s="149">
        <f>IF(COUNT(J15:R15)&gt;=5,SUM(LARGE(J15:R15,{1,2,3,4,5})),IF(COUNT(J15:R15)=4,SUM(LARGE(J15:R15,{1,2,3,4})),IF(COUNT(J15:R15)=3,SUM(LARGE(J15:R15,{1,2,3})),IF(COUNT(J15:R15)=2,SUM(LARGE(J15:R15,{1,2})),IF(COUNT(J15:R15)=1,SUM(LARGE(J15:R15,{1})),0)))))</f>
        <v>1360</v>
      </c>
      <c r="I15" s="150">
        <f t="shared" si="0"/>
        <v>1</v>
      </c>
      <c r="J15" s="33"/>
      <c r="K15" s="33"/>
      <c r="L15" s="33"/>
      <c r="M15" s="33">
        <v>1360</v>
      </c>
      <c r="N15" s="33"/>
      <c r="O15" s="33"/>
      <c r="P15" s="33"/>
      <c r="Q15" s="33"/>
      <c r="R15" s="144"/>
    </row>
    <row r="16" spans="2:18" ht="12" x14ac:dyDescent="0.2">
      <c r="B16" s="27"/>
      <c r="C16" s="141"/>
      <c r="D16" s="2" t="s">
        <v>99</v>
      </c>
      <c r="E16" s="2" t="s">
        <v>229</v>
      </c>
      <c r="F16" s="148" t="str">
        <f>IFERROR(VLOOKUP(D16,BD!$B:$D,2,FALSE),"")</f>
        <v>ILECE</v>
      </c>
      <c r="G16" s="148" t="str">
        <f>IFERROR(VLOOKUP(E16,BD!$B:$D,2,FALSE),"")</f>
        <v>LCC</v>
      </c>
      <c r="H16" s="149">
        <f>IF(COUNT(J16:R16)&gt;=5,SUM(LARGE(J16:R16,{1,2,3,4,5})),IF(COUNT(J16:R16)=4,SUM(LARGE(J16:R16,{1,2,3,4})),IF(COUNT(J16:R16)=3,SUM(LARGE(J16:R16,{1,2,3})),IF(COUNT(J16:R16)=2,SUM(LARGE(J16:R16,{1,2})),IF(COUNT(J16:R16)=1,SUM(LARGE(J16:R16,{1})),0)))))</f>
        <v>1360</v>
      </c>
      <c r="I16" s="150">
        <f t="shared" si="0"/>
        <v>1</v>
      </c>
      <c r="J16" s="33"/>
      <c r="K16" s="33">
        <v>1360</v>
      </c>
      <c r="L16" s="33"/>
      <c r="M16" s="33"/>
      <c r="N16" s="33"/>
      <c r="O16" s="33"/>
      <c r="P16" s="33"/>
      <c r="Q16" s="33"/>
      <c r="R16" s="144"/>
    </row>
    <row r="17" spans="2:18" ht="12" x14ac:dyDescent="0.2">
      <c r="B17" s="27"/>
      <c r="C17" s="141">
        <v>8</v>
      </c>
      <c r="D17" s="2" t="s">
        <v>392</v>
      </c>
      <c r="E17" s="2" t="s">
        <v>235</v>
      </c>
      <c r="F17" s="148" t="str">
        <f>IFERROR(VLOOKUP(D17,BD!$B:$D,2,FALSE),"")</f>
        <v>AVULSO</v>
      </c>
      <c r="G17" s="148" t="str">
        <f>IFERROR(VLOOKUP(E17,BD!$B:$D,2,FALSE),"")</f>
        <v>GRESFI</v>
      </c>
      <c r="H17" s="149">
        <f>IF(COUNT(J17:R17)&gt;=5,SUM(LARGE(J17:R17,{1,2,3,4,5})),IF(COUNT(J17:R17)=4,SUM(LARGE(J17:R17,{1,2,3,4})),IF(COUNT(J17:R17)=3,SUM(LARGE(J17:R17,{1,2,3})),IF(COUNT(J17:R17)=2,SUM(LARGE(J17:R17,{1,2})),IF(COUNT(J17:R17)=1,SUM(LARGE(J17:R17,{1})),0)))))</f>
        <v>1120</v>
      </c>
      <c r="I17" s="150">
        <f t="shared" si="0"/>
        <v>1</v>
      </c>
      <c r="J17" s="33"/>
      <c r="K17" s="33"/>
      <c r="L17" s="33"/>
      <c r="M17" s="33">
        <v>1120</v>
      </c>
      <c r="N17" s="33"/>
      <c r="O17" s="33"/>
      <c r="P17" s="33"/>
      <c r="Q17" s="33"/>
      <c r="R17" s="144"/>
    </row>
    <row r="18" spans="2:18" ht="12" x14ac:dyDescent="0.2">
      <c r="B18" s="27"/>
      <c r="C18" s="141">
        <v>9</v>
      </c>
      <c r="D18" s="2" t="s">
        <v>641</v>
      </c>
      <c r="E18" s="2" t="s">
        <v>642</v>
      </c>
      <c r="F18" s="148" t="str">
        <f>IFERROR(VLOOKUP(D18,BD!$B:$D,2,FALSE),"")</f>
        <v>CC</v>
      </c>
      <c r="G18" s="148" t="str">
        <f>IFERROR(VLOOKUP(E18,BD!$B:$D,2,FALSE),"")</f>
        <v>CC</v>
      </c>
      <c r="H18" s="149">
        <f>IF(COUNT(J18:R18)&gt;=5,SUM(LARGE(J18:R18,{1,2,3,4,5})),IF(COUNT(J18:R18)=4,SUM(LARGE(J18:R18,{1,2,3,4})),IF(COUNT(J18:R18)=3,SUM(LARGE(J18:R18,{1,2,3})),IF(COUNT(J18:R18)=2,SUM(LARGE(J18:R18,{1,2})),IF(COUNT(J18:R18)=1,SUM(LARGE(J18:R18,{1})),0)))))</f>
        <v>680</v>
      </c>
      <c r="I18" s="150">
        <f t="shared" si="0"/>
        <v>1</v>
      </c>
      <c r="J18" s="33"/>
      <c r="K18" s="33"/>
      <c r="L18" s="33"/>
      <c r="M18" s="33"/>
      <c r="N18" s="33"/>
      <c r="O18" s="33">
        <v>680</v>
      </c>
      <c r="P18" s="33"/>
      <c r="Q18" s="33"/>
      <c r="R18" s="144"/>
    </row>
    <row r="19" spans="2:18" ht="12" x14ac:dyDescent="0.2">
      <c r="B19" s="27"/>
      <c r="C19" s="141"/>
      <c r="D19" s="2" t="s">
        <v>643</v>
      </c>
      <c r="E19" s="2" t="s">
        <v>597</v>
      </c>
      <c r="F19" s="148" t="str">
        <f>IFERROR(VLOOKUP(D19,BD!$B:$D,2,FALSE),"")</f>
        <v>CC</v>
      </c>
      <c r="G19" s="148" t="str">
        <f>IFERROR(VLOOKUP(E19,BD!$B:$D,2,FALSE),"")</f>
        <v>CC</v>
      </c>
      <c r="H19" s="149">
        <f>IF(COUNT(J19:R19)&gt;=5,SUM(LARGE(J19:R19,{1,2,3,4,5})),IF(COUNT(J19:R19)=4,SUM(LARGE(J19:R19,{1,2,3,4})),IF(COUNT(J19:R19)=3,SUM(LARGE(J19:R19,{1,2,3})),IF(COUNT(J19:R19)=2,SUM(LARGE(J19:R19,{1,2})),IF(COUNT(J19:R19)=1,SUM(LARGE(J19:R19,{1})),0)))))</f>
        <v>680</v>
      </c>
      <c r="I19" s="150">
        <f t="shared" si="0"/>
        <v>1</v>
      </c>
      <c r="J19" s="33"/>
      <c r="K19" s="33"/>
      <c r="L19" s="33">
        <v>680</v>
      </c>
      <c r="M19" s="33"/>
      <c r="N19" s="33"/>
      <c r="O19" s="33"/>
      <c r="P19" s="33"/>
      <c r="Q19" s="33"/>
      <c r="R19" s="144"/>
    </row>
    <row r="20" spans="2:18" ht="12" x14ac:dyDescent="0.2">
      <c r="B20" s="27"/>
      <c r="C20" s="141">
        <v>11</v>
      </c>
      <c r="D20" s="2" t="s">
        <v>640</v>
      </c>
      <c r="E20" s="2" t="s">
        <v>641</v>
      </c>
      <c r="F20" s="148" t="str">
        <f>IFERROR(VLOOKUP(D20,BD!$B:$D,2,FALSE),"")</f>
        <v>CC</v>
      </c>
      <c r="G20" s="148" t="str">
        <f>IFERROR(VLOOKUP(E20,BD!$B:$D,2,FALSE),"")</f>
        <v>CC</v>
      </c>
      <c r="H20" s="149">
        <f>IF(COUNT(J20:R20)&gt;=5,SUM(LARGE(J20:R20,{1,2,3,4,5})),IF(COUNT(J20:R20)=4,SUM(LARGE(J20:R20,{1,2,3,4})),IF(COUNT(J20:R20)=3,SUM(LARGE(J20:R20,{1,2,3})),IF(COUNT(J20:R20)=2,SUM(LARGE(J20:R20,{1,2})),IF(COUNT(J20:R20)=1,SUM(LARGE(J20:R20,{1})),0)))))</f>
        <v>560</v>
      </c>
      <c r="I20" s="150">
        <f t="shared" si="0"/>
        <v>1</v>
      </c>
      <c r="J20" s="33"/>
      <c r="K20" s="33"/>
      <c r="L20" s="33">
        <v>560</v>
      </c>
      <c r="M20" s="33"/>
      <c r="N20" s="33"/>
      <c r="O20" s="33"/>
      <c r="P20" s="33"/>
      <c r="Q20" s="33"/>
      <c r="R20" s="144"/>
    </row>
    <row r="21" spans="2:18" ht="12" x14ac:dyDescent="0.2">
      <c r="B21" s="27"/>
      <c r="C21" s="141"/>
      <c r="D21" s="2"/>
      <c r="E21" s="2"/>
      <c r="F21" s="148" t="str">
        <f>IFERROR(VLOOKUP(D21,BD!$B:$D,2,FALSE),"")</f>
        <v/>
      </c>
      <c r="G21" s="148" t="str">
        <f>IFERROR(VLOOKUP(E21,BD!$B:$D,2,FALSE),"")</f>
        <v/>
      </c>
      <c r="H21" s="149">
        <f>IF(COUNT(J21:R21)&gt;=5,SUM(LARGE(J21:R21,{1,2,3,4,5})),IF(COUNT(J21:R21)=4,SUM(LARGE(J21:R21,{1,2,3,4})),IF(COUNT(J21:R21)=3,SUM(LARGE(J21:R21,{1,2,3})),IF(COUNT(J21:R21)=2,SUM(LARGE(J21:R21,{1,2})),IF(COUNT(J21:R21)=1,SUM(LARGE(J21:R21,{1})),0)))))</f>
        <v>0</v>
      </c>
      <c r="I21" s="150">
        <f t="shared" si="0"/>
        <v>0</v>
      </c>
      <c r="J21" s="33"/>
      <c r="K21" s="33"/>
      <c r="L21" s="33"/>
      <c r="M21" s="33"/>
      <c r="N21" s="33"/>
      <c r="O21" s="33"/>
      <c r="P21" s="33"/>
      <c r="Q21" s="33"/>
      <c r="R21" s="144"/>
    </row>
    <row r="22" spans="2:18" ht="12" x14ac:dyDescent="0.2">
      <c r="B22" s="27"/>
      <c r="C22" s="141"/>
      <c r="D22" s="2"/>
      <c r="E22" s="2"/>
      <c r="F22" s="148" t="str">
        <f>IFERROR(VLOOKUP(D22,BD!$B:$D,2,FALSE),"")</f>
        <v/>
      </c>
      <c r="G22" s="148" t="str">
        <f>IFERROR(VLOOKUP(E22,BD!$B:$D,2,FALSE),"")</f>
        <v/>
      </c>
      <c r="H22" s="149">
        <f>IF(COUNT(J22:R22)&gt;=5,SUM(LARGE(J22:R22,{1,2,3,4,5})),IF(COUNT(J22:R22)=4,SUM(LARGE(J22:R22,{1,2,3,4})),IF(COUNT(J22:R22)=3,SUM(LARGE(J22:R22,{1,2,3})),IF(COUNT(J22:R22)=2,SUM(LARGE(J22:R22,{1,2})),IF(COUNT(J22:R22)=1,SUM(LARGE(J22:R22,{1})),0)))))</f>
        <v>0</v>
      </c>
      <c r="I22" s="150">
        <f t="shared" si="0"/>
        <v>0</v>
      </c>
      <c r="J22" s="33"/>
      <c r="K22" s="33"/>
      <c r="L22" s="33"/>
      <c r="M22" s="33"/>
      <c r="N22" s="33"/>
      <c r="O22" s="33"/>
      <c r="P22" s="33"/>
      <c r="Q22" s="33"/>
      <c r="R22" s="144"/>
    </row>
    <row r="23" spans="2:18" ht="12" x14ac:dyDescent="0.2">
      <c r="B23" s="27"/>
      <c r="C23" s="141"/>
      <c r="D23" s="2"/>
      <c r="E23" s="2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IF(COUNT(J23:R23)&gt;=5,SUM(LARGE(J23:R23,{1,2,3,4,5})),IF(COUNT(J23:R23)=4,SUM(LARGE(J23:R23,{1,2,3,4})),IF(COUNT(J23:R23)=3,SUM(LARGE(J23:R23,{1,2,3})),IF(COUNT(J23:R23)=2,SUM(LARGE(J23:R23,{1,2})),IF(COUNT(J23:R23)=1,SUM(LARGE(J23:R23,{1})),0)))))</f>
        <v>0</v>
      </c>
      <c r="I23" s="150">
        <f t="shared" si="0"/>
        <v>0</v>
      </c>
      <c r="J23" s="33"/>
      <c r="K23" s="33"/>
      <c r="L23" s="33"/>
      <c r="M23" s="33"/>
      <c r="N23" s="33"/>
      <c r="O23" s="33"/>
      <c r="P23" s="33"/>
      <c r="Q23" s="33"/>
      <c r="R23" s="144"/>
    </row>
    <row r="24" spans="2:18" ht="12" x14ac:dyDescent="0.2">
      <c r="B24" s="27"/>
      <c r="C24" s="141"/>
      <c r="D24" s="2"/>
      <c r="E24" s="2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IF(COUNT(J24:R24)&gt;=5,SUM(LARGE(J24:R24,{1,2,3,4,5})),IF(COUNT(J24:R24)=4,SUM(LARGE(J24:R24,{1,2,3,4})),IF(COUNT(J24:R24)=3,SUM(LARGE(J24:R24,{1,2,3})),IF(COUNT(J24:R24)=2,SUM(LARGE(J24:R24,{1,2})),IF(COUNT(J24:R24)=1,SUM(LARGE(J24:R24,{1})),0)))))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33"/>
      <c r="R24" s="144"/>
    </row>
    <row r="25" spans="2:18" ht="12" x14ac:dyDescent="0.2">
      <c r="B25" s="27"/>
      <c r="C25" s="141"/>
      <c r="D25" s="2"/>
      <c r="E25" s="2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IF(COUNT(J25:R25)&gt;=5,SUM(LARGE(J25:R25,{1,2,3,4,5})),IF(COUNT(J25:R25)=4,SUM(LARGE(J25:R25,{1,2,3,4})),IF(COUNT(J25:R25)=3,SUM(LARGE(J25:R25,{1,2,3})),IF(COUNT(J25:R25)=2,SUM(LARGE(J25:R25,{1,2})),IF(COUNT(J25:R25)=1,SUM(LARGE(J25:R25,{1})),0)))))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33"/>
      <c r="R25" s="144"/>
    </row>
    <row r="26" spans="2:18" ht="12" x14ac:dyDescent="0.2">
      <c r="B26" s="27"/>
      <c r="C26" s="141"/>
      <c r="D26" s="2"/>
      <c r="E26" s="2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IF(COUNT(J26:R26)&gt;=5,SUM(LARGE(J26:R26,{1,2,3,4,5})),IF(COUNT(J26:R26)=4,SUM(LARGE(J26:R26,{1,2,3,4})),IF(COUNT(J26:R26)=3,SUM(LARGE(J26:R26,{1,2,3})),IF(COUNT(J26:R26)=2,SUM(LARGE(J26:R26,{1,2})),IF(COUNT(J26:R26)=1,SUM(LARGE(J26:R26,{1})),0)))))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33"/>
      <c r="R26" s="144"/>
    </row>
    <row r="27" spans="2:18" ht="12" x14ac:dyDescent="0.2">
      <c r="B27" s="27"/>
      <c r="C27" s="141"/>
      <c r="D27" s="2"/>
      <c r="E27" s="2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IF(COUNT(J27:R27)&gt;=5,SUM(LARGE(J27:R27,{1,2,3,4,5})),IF(COUNT(J27:R27)=4,SUM(LARGE(J27:R27,{1,2,3,4})),IF(COUNT(J27:R27)=3,SUM(LARGE(J27:R27,{1,2,3})),IF(COUNT(J27:R27)=2,SUM(LARGE(J27:R27,{1,2})),IF(COUNT(J27:R27)=1,SUM(LARGE(J27:R27,{1})),0)))))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33"/>
      <c r="R27" s="144"/>
    </row>
    <row r="28" spans="2:18" ht="12" x14ac:dyDescent="0.2">
      <c r="B28" s="27"/>
      <c r="C28" s="141"/>
      <c r="D28" s="2"/>
      <c r="E28" s="2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IF(COUNT(J28:R28)&gt;=5,SUM(LARGE(J28:R28,{1,2,3,4,5})),IF(COUNT(J28:R28)=4,SUM(LARGE(J28:R28,{1,2,3,4})),IF(COUNT(J28:R28)=3,SUM(LARGE(J28:R28,{1,2,3})),IF(COUNT(J28:R28)=2,SUM(LARGE(J28:R28,{1,2})),IF(COUNT(J28:R28)=1,SUM(LARGE(J28:R28,{1})),0)))))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33"/>
      <c r="R28" s="144"/>
    </row>
    <row r="29" spans="2:18" ht="12" x14ac:dyDescent="0.2">
      <c r="B29" s="27"/>
      <c r="C29" s="141"/>
      <c r="D29" s="2"/>
      <c r="E29" s="2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IF(COUNT(J29:R29)&gt;=5,SUM(LARGE(J29:R29,{1,2,3,4,5})),IF(COUNT(J29:R29)=4,SUM(LARGE(J29:R29,{1,2,3,4})),IF(COUNT(J29:R29)=3,SUM(LARGE(J29:R29,{1,2,3})),IF(COUNT(J29:R29)=2,SUM(LARGE(J29:R29,{1,2})),IF(COUNT(J29:R29)=1,SUM(LARGE(J29:R29,{1})),0)))))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33"/>
      <c r="R29" s="144"/>
    </row>
    <row r="30" spans="2:18" ht="12" x14ac:dyDescent="0.2">
      <c r="B30" s="27"/>
      <c r="C30" s="141"/>
      <c r="D30" s="2"/>
      <c r="E30" s="2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IF(COUNT(J30:R30)&gt;=5,SUM(LARGE(J30:R30,{1,2,3,4,5})),IF(COUNT(J30:R30)=4,SUM(LARGE(J30:R30,{1,2,3,4})),IF(COUNT(J30:R30)=3,SUM(LARGE(J30:R30,{1,2,3})),IF(COUNT(J30:R30)=2,SUM(LARGE(J30:R30,{1,2})),IF(COUNT(J30:R30)=1,SUM(LARGE(J30:R30,{1})),0)))))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33"/>
      <c r="R30" s="144"/>
    </row>
    <row r="31" spans="2:18" ht="12" x14ac:dyDescent="0.2">
      <c r="B31" s="27"/>
      <c r="C31" s="141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IF(COUNT(J31:R31)&gt;=5,SUM(LARGE(J31:R31,{1,2,3,4,5})),IF(COUNT(J31:R31)=4,SUM(LARGE(J31:R31,{1,2,3,4})),IF(COUNT(J31:R31)=3,SUM(LARGE(J31:R31,{1,2,3})),IF(COUNT(J31:R31)=2,SUM(LARGE(J31:R31,{1,2})),IF(COUNT(J31:R31)=1,SUM(LARGE(J31:R31,{1})),0)))))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33"/>
      <c r="R31" s="144"/>
    </row>
    <row r="32" spans="2:18" ht="12" x14ac:dyDescent="0.2">
      <c r="B32" s="27"/>
      <c r="C32" s="141"/>
      <c r="D32" s="2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IF(COUNT(J32:R32)&gt;=5,SUM(LARGE(J32:R32,{1,2,3,4,5})),IF(COUNT(J32:R32)=4,SUM(LARGE(J32:R32,{1,2,3,4})),IF(COUNT(J32:R32)=3,SUM(LARGE(J32:R32,{1,2,3})),IF(COUNT(J32:R32)=2,SUM(LARGE(J32:R32,{1,2})),IF(COUNT(J32:R32)=1,SUM(LARGE(J32:R32,{1})),0)))))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144"/>
    </row>
    <row r="33" spans="2:18" ht="12" x14ac:dyDescent="0.2">
      <c r="B33" s="27"/>
      <c r="C33" s="141"/>
      <c r="D33" s="2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IF(COUNT(J33:R33)&gt;=5,SUM(LARGE(J33:R33,{1,2,3,4,5})),IF(COUNT(J33:R33)=4,SUM(LARGE(J33:R33,{1,2,3,4})),IF(COUNT(J33:R33)=3,SUM(LARGE(J33:R33,{1,2,3})),IF(COUNT(J33:R33)=2,SUM(LARGE(J33:R33,{1,2})),IF(COUNT(J33:R33)=1,SUM(LARGE(J33:R33,{1})),0)))))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144"/>
    </row>
    <row r="34" spans="2:18" ht="12" x14ac:dyDescent="0.2">
      <c r="B34" s="27"/>
      <c r="C34" s="141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IF(COUNT(J34:R34)&gt;=5,SUM(LARGE(J34:R34,{1,2,3,4,5})),IF(COUNT(J34:R34)=4,SUM(LARGE(J34:R34,{1,2,3,4})),IF(COUNT(J34:R34)=3,SUM(LARGE(J34:R34,{1,2,3})),IF(COUNT(J34:R34)=2,SUM(LARGE(J34:R34,{1,2})),IF(COUNT(J34:R34)=1,SUM(LARGE(J34:R34,{1})),0)))))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144"/>
    </row>
    <row r="35" spans="2:18" ht="12" x14ac:dyDescent="0.2">
      <c r="B35" s="27"/>
      <c r="C35" s="141"/>
      <c r="D35" s="2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IF(COUNT(J35:R35)&gt;=5,SUM(LARGE(J35:R35,{1,2,3,4,5})),IF(COUNT(J35:R35)=4,SUM(LARGE(J35:R35,{1,2,3,4})),IF(COUNT(J35:R35)=3,SUM(LARGE(J35:R35,{1,2,3})),IF(COUNT(J35:R35)=2,SUM(LARGE(J35:R35,{1,2})),IF(COUNT(J35:R35)=1,SUM(LARGE(J35:R35,{1})),0)))))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144"/>
    </row>
    <row r="36" spans="2:18" ht="12" x14ac:dyDescent="0.2">
      <c r="B36" s="27"/>
      <c r="C36" s="141"/>
      <c r="D36" s="2"/>
      <c r="E36" s="2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IF(COUNT(J36:R36)&gt;=5,SUM(LARGE(J36:R36,{1,2,3,4,5})),IF(COUNT(J36:R36)=4,SUM(LARGE(J36:R36,{1,2,3,4})),IF(COUNT(J36:R36)=3,SUM(LARGE(J36:R36,{1,2,3})),IF(COUNT(J36:R36)=2,SUM(LARGE(J36:R36,{1,2})),IF(COUNT(J36:R36)=1,SUM(LARGE(J36:R36,{1})),0)))))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144"/>
    </row>
    <row r="37" spans="2:18" ht="12" x14ac:dyDescent="0.2">
      <c r="B37" s="27"/>
      <c r="C37" s="141"/>
      <c r="D37" s="2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IF(COUNT(J37:R37)&gt;=5,SUM(LARGE(J37:R37,{1,2,3,4,5})),IF(COUNT(J37:R37)=4,SUM(LARGE(J37:R37,{1,2,3,4})),IF(COUNT(J37:R37)=3,SUM(LARGE(J37:R37,{1,2,3})),IF(COUNT(J37:R37)=2,SUM(LARGE(J37:R37,{1,2})),IF(COUNT(J37:R37)=1,SUM(LARGE(J37:R37,{1})),0)))))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144"/>
    </row>
    <row r="38" spans="2:18" ht="12" x14ac:dyDescent="0.2">
      <c r="B38" s="27"/>
      <c r="C38" s="141"/>
      <c r="D38" s="2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IF(COUNT(J38:R38)&gt;=5,SUM(LARGE(J38:R38,{1,2,3,4,5})),IF(COUNT(J38:R38)=4,SUM(LARGE(J38:R38,{1,2,3,4})),IF(COUNT(J38:R38)=3,SUM(LARGE(J38:R38,{1,2,3})),IF(COUNT(J38:R38)=2,SUM(LARGE(J38:R38,{1,2})),IF(COUNT(J38:R38)=1,SUM(LARGE(J38:R38,{1})),0)))))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144"/>
    </row>
    <row r="39" spans="2:18" ht="12" x14ac:dyDescent="0.2">
      <c r="B39" s="27"/>
      <c r="C39" s="1"/>
      <c r="D39" s="2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IF(COUNT(J39:R39)&gt;=5,SUM(LARGE(J39:R39,{1,2,3,4,5})),IF(COUNT(J39:R39)=4,SUM(LARGE(J39:R39,{1,2,3,4})),IF(COUNT(J39:R39)=3,SUM(LARGE(J39:R39,{1,2,3})),IF(COUNT(J39:R39)=2,SUM(LARGE(J39:R39,{1,2})),IF(COUNT(J39:R39)=1,SUM(LARGE(J39:R39,{1})),0)))))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33"/>
      <c r="R39" s="144"/>
    </row>
    <row r="40" spans="2:18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7"/>
      <c r="R40" s="144"/>
    </row>
    <row r="41" spans="2:18" s="21" customFormat="1" x14ac:dyDescent="0.2">
      <c r="B41" s="111"/>
      <c r="C41" s="19"/>
      <c r="D41" s="20"/>
      <c r="E41" s="20" t="str">
        <f>SM!$D$41</f>
        <v>CONTAGEM DE SEMANAS</v>
      </c>
      <c r="F41" s="95"/>
      <c r="G41" s="95"/>
      <c r="H41" s="18"/>
      <c r="I41" s="18"/>
      <c r="J41" s="102">
        <f>SM!H$41</f>
        <v>52</v>
      </c>
      <c r="K41" s="102">
        <f>SM!I$41</f>
        <v>30</v>
      </c>
      <c r="L41" s="102">
        <f>SM!J$41</f>
        <v>25</v>
      </c>
      <c r="M41" s="102">
        <f>SM!K$41</f>
        <v>22</v>
      </c>
      <c r="N41" s="102">
        <f>SM!L$41</f>
        <v>10</v>
      </c>
      <c r="O41" s="102">
        <f>SM!M$41</f>
        <v>6</v>
      </c>
      <c r="P41" s="102">
        <f>SM!N$41</f>
        <v>2</v>
      </c>
      <c r="Q41" s="102">
        <f>SM!O$41</f>
        <v>1</v>
      </c>
      <c r="R41" s="145"/>
    </row>
  </sheetData>
  <sheetProtection selectLockedCells="1" selectUnlockedCells="1"/>
  <sortState ref="D10:P22">
    <sortCondition descending="1" ref="H10:H22"/>
    <sortCondition descending="1" ref="I10:I22"/>
  </sortState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1"/>
  <sheetViews>
    <sheetView showGridLines="0" zoomScaleNormal="100" zoomScaleSheetLayoutView="100" workbookViewId="0">
      <selection activeCell="I28" sqref="I28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101" customWidth="1"/>
    <col min="8" max="9" width="10.85546875" style="22" customWidth="1"/>
    <col min="10" max="17" width="8.28515625" style="4" customWidth="1"/>
    <col min="18" max="18" width="1.85546875" style="4" customWidth="1"/>
    <col min="19" max="16384" width="9.28515625" style="4"/>
  </cols>
  <sheetData>
    <row r="2" spans="2:18" ht="12" x14ac:dyDescent="0.2">
      <c r="B2" s="3" t="str">
        <f>SM!B2</f>
        <v>RANKING ESTADUAL - 2017</v>
      </c>
      <c r="F2" s="98"/>
      <c r="G2" s="98"/>
      <c r="H2" s="5"/>
      <c r="I2" s="45"/>
      <c r="J2" s="6"/>
      <c r="K2" s="6"/>
      <c r="L2" s="6"/>
      <c r="M2" s="6"/>
      <c r="N2" s="6"/>
      <c r="O2" s="6"/>
      <c r="P2" s="6"/>
      <c r="Q2" s="6"/>
    </row>
    <row r="3" spans="2:18" ht="12" x14ac:dyDescent="0.2">
      <c r="B3" s="7" t="s">
        <v>4</v>
      </c>
      <c r="D3" s="8">
        <f>SM!D3</f>
        <v>43052</v>
      </c>
      <c r="E3" s="8"/>
      <c r="F3" s="98"/>
      <c r="G3" s="98"/>
      <c r="H3" s="5"/>
      <c r="I3" s="45"/>
      <c r="J3" s="6"/>
      <c r="K3" s="6"/>
      <c r="L3" s="6"/>
      <c r="M3" s="6"/>
      <c r="N3" s="6"/>
      <c r="O3" s="6"/>
      <c r="P3" s="6"/>
      <c r="Q3" s="6"/>
    </row>
    <row r="4" spans="2:18" ht="12" x14ac:dyDescent="0.2">
      <c r="B4" s="6"/>
      <c r="C4" s="9"/>
      <c r="D4" s="10"/>
      <c r="E4" s="10"/>
      <c r="F4" s="98"/>
      <c r="G4" s="98"/>
      <c r="H4" s="5"/>
      <c r="I4" s="45"/>
      <c r="J4" s="6"/>
      <c r="K4" s="6"/>
      <c r="L4" s="6"/>
      <c r="M4" s="6"/>
      <c r="N4" s="6"/>
      <c r="O4" s="6"/>
      <c r="P4" s="6"/>
      <c r="Q4" s="6"/>
    </row>
    <row r="5" spans="2:18" ht="6" customHeight="1" x14ac:dyDescent="0.2">
      <c r="B5" s="30"/>
      <c r="C5" s="14"/>
      <c r="D5" s="14"/>
      <c r="E5" s="14"/>
      <c r="F5" s="99"/>
      <c r="G5" s="99"/>
      <c r="H5" s="15"/>
      <c r="I5" s="46"/>
      <c r="J5" s="16"/>
      <c r="K5" s="16"/>
      <c r="L5" s="16"/>
      <c r="M5" s="16"/>
      <c r="N5" s="16"/>
      <c r="O5" s="16"/>
      <c r="P5" s="16"/>
      <c r="Q5" s="16"/>
      <c r="R5" s="143"/>
    </row>
    <row r="6" spans="2:18" ht="12" customHeight="1" x14ac:dyDescent="0.2">
      <c r="B6" s="26"/>
      <c r="C6" s="216" t="s">
        <v>1</v>
      </c>
      <c r="D6" s="216" t="str">
        <f>DM!D6</f>
        <v>ATLETA 1</v>
      </c>
      <c r="E6" s="216" t="str">
        <f>DM!E6</f>
        <v>ATLETA 2</v>
      </c>
      <c r="F6" s="223" t="str">
        <f>DM!F6</f>
        <v>ENT 1</v>
      </c>
      <c r="G6" s="223" t="str">
        <f>DM!G6</f>
        <v>ENT 2</v>
      </c>
      <c r="H6" s="219" t="str">
        <f>DM!H6</f>
        <v>TOTAL RK52</v>
      </c>
      <c r="I6" s="220" t="str">
        <f>DM!I6</f>
        <v>Torneios</v>
      </c>
      <c r="J6" s="11" t="str">
        <f>DM!J6</f>
        <v>4o</v>
      </c>
      <c r="K6" s="11" t="str">
        <f>DM!K6</f>
        <v>1o</v>
      </c>
      <c r="L6" s="11" t="str">
        <f>DM!L6</f>
        <v>1o</v>
      </c>
      <c r="M6" s="11" t="str">
        <f>DM!M6</f>
        <v>2o</v>
      </c>
      <c r="N6" s="11" t="str">
        <f>DM!N6</f>
        <v>3o</v>
      </c>
      <c r="O6" s="11" t="str">
        <f>DM!O6</f>
        <v>2o</v>
      </c>
      <c r="P6" s="11" t="str">
        <f>DM!P6</f>
        <v>4o</v>
      </c>
      <c r="Q6" s="11" t="str">
        <f>DM!Q6</f>
        <v>1o</v>
      </c>
      <c r="R6" s="144"/>
    </row>
    <row r="7" spans="2:18" ht="12" x14ac:dyDescent="0.2">
      <c r="B7" s="26"/>
      <c r="C7" s="216"/>
      <c r="D7" s="216">
        <f>SM!D7</f>
        <v>0</v>
      </c>
      <c r="E7" s="216">
        <f>SM!E7</f>
        <v>0</v>
      </c>
      <c r="F7" s="223">
        <f>SM!F7</f>
        <v>0</v>
      </c>
      <c r="G7" s="223">
        <f>SM!G7</f>
        <v>0</v>
      </c>
      <c r="H7" s="219" t="e">
        <f>SM!#REF!</f>
        <v>#REF!</v>
      </c>
      <c r="I7" s="220" t="e">
        <f>SM!#REF!</f>
        <v>#REF!</v>
      </c>
      <c r="J7" s="12" t="str">
        <f>DM!J7</f>
        <v>EST</v>
      </c>
      <c r="K7" s="12" t="str">
        <f>DM!K7</f>
        <v>EST</v>
      </c>
      <c r="L7" s="12" t="str">
        <f>DM!L7</f>
        <v>M-CWB</v>
      </c>
      <c r="M7" s="12" t="str">
        <f>DM!M7</f>
        <v>EST</v>
      </c>
      <c r="N7" s="12" t="str">
        <f>DM!N7</f>
        <v>EST</v>
      </c>
      <c r="O7" s="12" t="str">
        <f>DM!O7</f>
        <v>M-CWB</v>
      </c>
      <c r="P7" s="12" t="str">
        <f>DM!P7</f>
        <v>EST</v>
      </c>
      <c r="Q7" s="12" t="str">
        <f>DM!Q7</f>
        <v>M-OES</v>
      </c>
      <c r="R7" s="144"/>
    </row>
    <row r="8" spans="2:18" ht="12" x14ac:dyDescent="0.2">
      <c r="B8" s="29"/>
      <c r="C8" s="216"/>
      <c r="D8" s="216">
        <f>SM!D8</f>
        <v>0</v>
      </c>
      <c r="E8" s="216">
        <f>SM!E8</f>
        <v>0</v>
      </c>
      <c r="F8" s="223">
        <f>SM!F8</f>
        <v>0</v>
      </c>
      <c r="G8" s="223">
        <f>SM!G8</f>
        <v>0</v>
      </c>
      <c r="H8" s="219" t="e">
        <f>SM!#REF!</f>
        <v>#REF!</v>
      </c>
      <c r="I8" s="220" t="e">
        <f>SM!#REF!</f>
        <v>#REF!</v>
      </c>
      <c r="J8" s="13">
        <f>DM!J8</f>
        <v>42689</v>
      </c>
      <c r="K8" s="13">
        <f>DM!K8</f>
        <v>42849</v>
      </c>
      <c r="L8" s="13">
        <f>DM!L8</f>
        <v>42884</v>
      </c>
      <c r="M8" s="13">
        <f>DM!M8</f>
        <v>42905</v>
      </c>
      <c r="N8" s="13">
        <f>DM!N8</f>
        <v>42988</v>
      </c>
      <c r="O8" s="13">
        <f>DM!O8</f>
        <v>43017</v>
      </c>
      <c r="P8" s="13">
        <f>DM!P8</f>
        <v>43045</v>
      </c>
      <c r="Q8" s="13">
        <f>DM!Q8</f>
        <v>43052</v>
      </c>
      <c r="R8" s="144"/>
    </row>
    <row r="9" spans="2:18" ht="6" customHeight="1" x14ac:dyDescent="0.2">
      <c r="B9" s="32"/>
      <c r="C9" s="14"/>
      <c r="D9" s="14"/>
      <c r="E9" s="14"/>
      <c r="F9" s="99"/>
      <c r="G9" s="99"/>
      <c r="H9" s="15"/>
      <c r="I9" s="46"/>
      <c r="J9" s="16"/>
      <c r="K9" s="16"/>
      <c r="L9" s="16"/>
      <c r="M9" s="16"/>
      <c r="N9" s="16"/>
      <c r="O9" s="16"/>
      <c r="P9" s="16"/>
      <c r="Q9" s="16"/>
      <c r="R9" s="144"/>
    </row>
    <row r="10" spans="2:18" ht="12" x14ac:dyDescent="0.2">
      <c r="B10" s="27"/>
      <c r="C10" s="1">
        <v>1</v>
      </c>
      <c r="D10" s="2" t="s">
        <v>94</v>
      </c>
      <c r="E10" s="70" t="s">
        <v>128</v>
      </c>
      <c r="F10" s="148" t="str">
        <f>IFERROR(VLOOKUP(D10,BD!$B:$D,2,FALSE),"")</f>
        <v>ZARDO</v>
      </c>
      <c r="G10" s="148" t="str">
        <f>IFERROR(VLOOKUP(E10,BD!$B:$D,2,FALSE),"")</f>
        <v>ZARDO</v>
      </c>
      <c r="H10" s="149">
        <f>IF(COUNT(J10:R10)&gt;=5,SUM(LARGE(J10:R10,{1,2,3,4,5})),IF(COUNT(J10:R10)=4,SUM(LARGE(J10:R10,{1,2,3,4})),IF(COUNT(J10:R10)=3,SUM(LARGE(J10:R10,{1,2,3})),IF(COUNT(J10:R10)=2,SUM(LARGE(J10:R10,{1,2})),IF(COUNT(J10:R10)=1,SUM(LARGE(J10:R10,{1})),0)))))</f>
        <v>5040</v>
      </c>
      <c r="I10" s="150">
        <f t="shared" ref="I10:I39" si="0">COUNT(J10:R10)-COUNTIF(J10:R10,"=0")</f>
        <v>6</v>
      </c>
      <c r="J10" s="33"/>
      <c r="K10" s="33">
        <v>1120</v>
      </c>
      <c r="L10" s="33">
        <v>560</v>
      </c>
      <c r="M10" s="33">
        <v>1360</v>
      </c>
      <c r="N10" s="33">
        <v>880</v>
      </c>
      <c r="O10" s="33">
        <v>560</v>
      </c>
      <c r="P10" s="33">
        <v>1120</v>
      </c>
      <c r="Q10" s="33"/>
      <c r="R10" s="144"/>
    </row>
    <row r="11" spans="2:18" ht="12" x14ac:dyDescent="0.2">
      <c r="B11" s="27"/>
      <c r="C11" s="1">
        <v>2</v>
      </c>
      <c r="D11" s="2" t="s">
        <v>82</v>
      </c>
      <c r="E11" s="2" t="s">
        <v>342</v>
      </c>
      <c r="F11" s="243" t="s">
        <v>880</v>
      </c>
      <c r="G11" s="148" t="str">
        <f>IFERROR(VLOOKUP(E11,BD!$B:$D,2,FALSE),"")</f>
        <v>BME</v>
      </c>
      <c r="H11" s="149">
        <f>IF(COUNT(J11:R11)&gt;=5,SUM(LARGE(J11:R11,{1,2,3,4,5})),IF(COUNT(J11:R11)=4,SUM(LARGE(J11:R11,{1,2,3,4})),IF(COUNT(J11:R11)=3,SUM(LARGE(J11:R11,{1,2,3})),IF(COUNT(J11:R11)=2,SUM(LARGE(J11:R11,{1,2})),IF(COUNT(J11:R11)=1,SUM(LARGE(J11:R11,{1})),0)))))</f>
        <v>4800</v>
      </c>
      <c r="I11" s="150">
        <f t="shared" si="0"/>
        <v>3</v>
      </c>
      <c r="J11" s="33"/>
      <c r="K11" s="33">
        <v>1600</v>
      </c>
      <c r="L11" s="33"/>
      <c r="M11" s="33">
        <v>1600</v>
      </c>
      <c r="N11" s="33">
        <v>1600</v>
      </c>
      <c r="O11" s="33"/>
      <c r="P11" s="33"/>
      <c r="Q11" s="33"/>
      <c r="R11" s="144"/>
    </row>
    <row r="12" spans="2:18" ht="12" x14ac:dyDescent="0.2">
      <c r="B12" s="27"/>
      <c r="C12" s="176">
        <v>3</v>
      </c>
      <c r="D12" s="2" t="s">
        <v>236</v>
      </c>
      <c r="E12" s="2" t="s">
        <v>129</v>
      </c>
      <c r="F12" s="148" t="str">
        <f>IFERROR(VLOOKUP(D12,BD!$B:$D,2,FALSE),"")</f>
        <v>ZARDO</v>
      </c>
      <c r="G12" s="148" t="str">
        <f>IFERROR(VLOOKUP(E12,BD!$B:$D,2,FALSE),"")</f>
        <v>ZARDO</v>
      </c>
      <c r="H12" s="149">
        <f>IF(COUNT(J12:R12)&gt;=5,SUM(LARGE(J12:R12,{1,2,3,4,5})),IF(COUNT(J12:R12)=4,SUM(LARGE(J12:R12,{1,2,3,4})),IF(COUNT(J12:R12)=3,SUM(LARGE(J12:R12,{1,2,3})),IF(COUNT(J12:R12)=2,SUM(LARGE(J12:R12,{1,2})),IF(COUNT(J12:R12)=1,SUM(LARGE(J12:R12,{1})),0)))))</f>
        <v>2680</v>
      </c>
      <c r="I12" s="150">
        <f t="shared" si="0"/>
        <v>3</v>
      </c>
      <c r="J12" s="33"/>
      <c r="K12" s="33"/>
      <c r="L12" s="33">
        <v>440</v>
      </c>
      <c r="M12" s="33">
        <v>880</v>
      </c>
      <c r="N12" s="33"/>
      <c r="O12" s="33"/>
      <c r="P12" s="33">
        <v>1360</v>
      </c>
      <c r="Q12" s="33"/>
      <c r="R12" s="144"/>
    </row>
    <row r="13" spans="2:18" ht="12" x14ac:dyDescent="0.2">
      <c r="B13" s="27"/>
      <c r="C13" s="176">
        <v>4</v>
      </c>
      <c r="D13" s="70" t="s">
        <v>239</v>
      </c>
      <c r="E13" s="2" t="s">
        <v>164</v>
      </c>
      <c r="F13" s="243" t="s">
        <v>880</v>
      </c>
      <c r="G13" s="148" t="str">
        <f>IFERROR(VLOOKUP(E13,BD!$B:$D,2,FALSE),"")</f>
        <v>ILECE</v>
      </c>
      <c r="H13" s="149">
        <f>IF(COUNT(J13:R13)&gt;=5,SUM(LARGE(J13:R13,{1,2,3,4,5})),IF(COUNT(J13:R13)=4,SUM(LARGE(J13:R13,{1,2,3,4})),IF(COUNT(J13:R13)=3,SUM(LARGE(J13:R13,{1,2,3})),IF(COUNT(J13:R13)=2,SUM(LARGE(J13:R13,{1,2})),IF(COUNT(J13:R13)=1,SUM(LARGE(J13:R13,{1})),0)))))</f>
        <v>2480</v>
      </c>
      <c r="I13" s="150">
        <f t="shared" si="0"/>
        <v>2</v>
      </c>
      <c r="J13" s="33"/>
      <c r="K13" s="33"/>
      <c r="L13" s="33"/>
      <c r="M13" s="33"/>
      <c r="N13" s="33">
        <v>880</v>
      </c>
      <c r="O13" s="33"/>
      <c r="P13" s="33">
        <v>1600</v>
      </c>
      <c r="Q13" s="33"/>
      <c r="R13" s="144"/>
    </row>
    <row r="14" spans="2:18" ht="12" x14ac:dyDescent="0.2">
      <c r="B14" s="27"/>
      <c r="C14" s="176">
        <v>5</v>
      </c>
      <c r="D14" s="70" t="s">
        <v>239</v>
      </c>
      <c r="E14" s="2" t="s">
        <v>240</v>
      </c>
      <c r="F14" s="243" t="s">
        <v>880</v>
      </c>
      <c r="G14" s="148" t="str">
        <f>IFERROR(VLOOKUP(E14,BD!$B:$D,2,FALSE),"")</f>
        <v>ASSVP</v>
      </c>
      <c r="H14" s="149">
        <f>IF(COUNT(J14:R14)&gt;=5,SUM(LARGE(J14:R14,{1,2,3,4,5})),IF(COUNT(J14:R14)=4,SUM(LARGE(J14:R14,{1,2,3,4})),IF(COUNT(J14:R14)=3,SUM(LARGE(J14:R14,{1,2,3})),IF(COUNT(J14:R14)=2,SUM(LARGE(J14:R14,{1,2})),IF(COUNT(J14:R14)=1,SUM(LARGE(J14:R14,{1})),0)))))</f>
        <v>2240</v>
      </c>
      <c r="I14" s="150">
        <f t="shared" si="0"/>
        <v>2</v>
      </c>
      <c r="J14" s="33">
        <v>880</v>
      </c>
      <c r="K14" s="33">
        <v>1360</v>
      </c>
      <c r="L14" s="33"/>
      <c r="M14" s="33"/>
      <c r="N14" s="33"/>
      <c r="O14" s="33"/>
      <c r="P14" s="33"/>
      <c r="Q14" s="33"/>
      <c r="R14" s="144"/>
    </row>
    <row r="15" spans="2:18" ht="12" x14ac:dyDescent="0.2">
      <c r="B15" s="27"/>
      <c r="C15" s="176">
        <v>6</v>
      </c>
      <c r="D15" s="2" t="s">
        <v>237</v>
      </c>
      <c r="E15" s="2" t="s">
        <v>364</v>
      </c>
      <c r="F15" s="148" t="str">
        <f>IFERROR(VLOOKUP(D15,BD!$B:$D,2,FALSE),"")</f>
        <v>BME</v>
      </c>
      <c r="G15" s="148" t="str">
        <f>IFERROR(VLOOKUP(E15,BD!$B:$D,2,FALSE),"")</f>
        <v>CC</v>
      </c>
      <c r="H15" s="149">
        <f>IF(COUNT(J15:R15)&gt;=5,SUM(LARGE(J15:R15,{1,2,3,4,5})),IF(COUNT(J15:R15)=4,SUM(LARGE(J15:R15,{1,2,3,4})),IF(COUNT(J15:R15)=3,SUM(LARGE(J15:R15,{1,2,3})),IF(COUNT(J15:R15)=2,SUM(LARGE(J15:R15,{1,2})),IF(COUNT(J15:R15)=1,SUM(LARGE(J15:R15,{1})),0)))))</f>
        <v>2000</v>
      </c>
      <c r="I15" s="150">
        <f t="shared" si="0"/>
        <v>2</v>
      </c>
      <c r="J15" s="33">
        <v>880</v>
      </c>
      <c r="K15" s="33"/>
      <c r="L15" s="33"/>
      <c r="M15" s="33"/>
      <c r="N15" s="33"/>
      <c r="O15" s="33"/>
      <c r="P15" s="33">
        <v>1120</v>
      </c>
      <c r="Q15" s="33"/>
      <c r="R15" s="144"/>
    </row>
    <row r="16" spans="2:18" ht="12" x14ac:dyDescent="0.2">
      <c r="B16" s="27"/>
      <c r="C16" s="176">
        <v>7</v>
      </c>
      <c r="D16" s="2" t="s">
        <v>116</v>
      </c>
      <c r="E16" s="2" t="s">
        <v>342</v>
      </c>
      <c r="F16" s="243" t="s">
        <v>880</v>
      </c>
      <c r="G16" s="148" t="str">
        <f>IFERROR(VLOOKUP(E16,BD!$B:$D,2,FALSE),"")</f>
        <v>BME</v>
      </c>
      <c r="H16" s="149">
        <f>IF(COUNT(J16:R16)&gt;=5,SUM(LARGE(J16:R16,{1,2,3,4,5})),IF(COUNT(J16:R16)=4,SUM(LARGE(J16:R16,{1,2,3,4})),IF(COUNT(J16:R16)=3,SUM(LARGE(J16:R16,{1,2,3})),IF(COUNT(J16:R16)=2,SUM(LARGE(J16:R16,{1,2})),IF(COUNT(J16:R16)=1,SUM(LARGE(J16:R16,{1})),0)))))</f>
        <v>1600</v>
      </c>
      <c r="I16" s="150">
        <f t="shared" si="0"/>
        <v>1</v>
      </c>
      <c r="J16" s="33">
        <v>1600</v>
      </c>
      <c r="K16" s="33"/>
      <c r="L16" s="33"/>
      <c r="M16" s="33"/>
      <c r="N16" s="33"/>
      <c r="O16" s="33"/>
      <c r="P16" s="33"/>
      <c r="Q16" s="33"/>
      <c r="R16" s="144"/>
    </row>
    <row r="17" spans="2:18" ht="12" x14ac:dyDescent="0.2">
      <c r="B17" s="27"/>
      <c r="C17" s="176">
        <v>8</v>
      </c>
      <c r="D17" s="2" t="s">
        <v>374</v>
      </c>
      <c r="E17" s="2" t="s">
        <v>364</v>
      </c>
      <c r="F17" s="148" t="str">
        <f>IFERROR(VLOOKUP(D17,BD!$B:$D,2,FALSE),"")</f>
        <v>CC</v>
      </c>
      <c r="G17" s="148" t="str">
        <f>IFERROR(VLOOKUP(E17,BD!$B:$D,2,FALSE),"")</f>
        <v>CC</v>
      </c>
      <c r="H17" s="149">
        <f>IF(COUNT(J17:R17)&gt;=5,SUM(LARGE(J17:R17,{1,2,3,4,5})),IF(COUNT(J17:R17)=4,SUM(LARGE(J17:R17,{1,2,3,4})),IF(COUNT(J17:R17)=3,SUM(LARGE(J17:R17,{1,2,3})),IF(COUNT(J17:R17)=2,SUM(LARGE(J17:R17,{1,2})),IF(COUNT(J17:R17)=1,SUM(LARGE(J17:R17,{1})),0)))))</f>
        <v>1560</v>
      </c>
      <c r="I17" s="150">
        <f t="shared" si="0"/>
        <v>2</v>
      </c>
      <c r="J17" s="33"/>
      <c r="K17" s="33"/>
      <c r="L17" s="33">
        <v>440</v>
      </c>
      <c r="M17" s="33">
        <v>1120</v>
      </c>
      <c r="N17" s="33"/>
      <c r="O17" s="33"/>
      <c r="P17" s="33"/>
      <c r="Q17" s="33"/>
      <c r="R17" s="144"/>
    </row>
    <row r="18" spans="2:18" ht="12" x14ac:dyDescent="0.2">
      <c r="B18" s="27"/>
      <c r="C18" s="176">
        <v>9</v>
      </c>
      <c r="D18" s="105" t="s">
        <v>66</v>
      </c>
      <c r="E18" s="70" t="s">
        <v>128</v>
      </c>
      <c r="F18" s="148" t="str">
        <f>IFERROR(VLOOKUP(D18,BD!$B:$D,2,FALSE),"")</f>
        <v>BME</v>
      </c>
      <c r="G18" s="148" t="str">
        <f>IFERROR(VLOOKUP(E18,BD!$B:$D,2,FALSE),"")</f>
        <v>ZARDO</v>
      </c>
      <c r="H18" s="149">
        <f>IF(COUNT(J18:R18)&gt;=5,SUM(LARGE(J18:R18,{1,2,3,4,5})),IF(COUNT(J18:R18)=4,SUM(LARGE(J18:R18,{1,2,3,4})),IF(COUNT(J18:R18)=3,SUM(LARGE(J18:R18,{1,2,3})),IF(COUNT(J18:R18)=2,SUM(LARGE(J18:R18,{1,2})),IF(COUNT(J18:R18)=1,SUM(LARGE(J18:R18,{1})),0)))))</f>
        <v>1360</v>
      </c>
      <c r="I18" s="150">
        <f t="shared" si="0"/>
        <v>1</v>
      </c>
      <c r="J18" s="33">
        <v>1360</v>
      </c>
      <c r="K18" s="33"/>
      <c r="L18" s="33"/>
      <c r="M18" s="33"/>
      <c r="N18" s="33"/>
      <c r="O18" s="33"/>
      <c r="P18" s="33"/>
      <c r="Q18" s="33"/>
      <c r="R18" s="144"/>
    </row>
    <row r="19" spans="2:18" ht="12" x14ac:dyDescent="0.2">
      <c r="B19" s="27"/>
      <c r="C19" s="176"/>
      <c r="D19" s="2" t="s">
        <v>57</v>
      </c>
      <c r="E19" s="2" t="s">
        <v>71</v>
      </c>
      <c r="F19" s="148" t="str">
        <f>IFERROR(VLOOKUP(D19,BD!$B:$D,2,FALSE),"")</f>
        <v>SMCC</v>
      </c>
      <c r="G19" s="148" t="str">
        <f>IFERROR(VLOOKUP(E19,BD!$B:$D,2,FALSE),"")</f>
        <v>SMCC</v>
      </c>
      <c r="H19" s="149">
        <f>IF(COUNT(J19:R19)&gt;=5,SUM(LARGE(J19:R19,{1,2,3,4,5})),IF(COUNT(J19:R19)=4,SUM(LARGE(J19:R19,{1,2,3,4})),IF(COUNT(J19:R19)=3,SUM(LARGE(J19:R19,{1,2,3})),IF(COUNT(J19:R19)=2,SUM(LARGE(J19:R19,{1,2})),IF(COUNT(J19:R19)=1,SUM(LARGE(J19:R19,{1})),0)))))</f>
        <v>1360</v>
      </c>
      <c r="I19" s="150">
        <f t="shared" si="0"/>
        <v>1</v>
      </c>
      <c r="J19" s="33"/>
      <c r="K19" s="33"/>
      <c r="L19" s="33"/>
      <c r="M19" s="33"/>
      <c r="N19" s="33">
        <v>1360</v>
      </c>
      <c r="O19" s="33"/>
      <c r="P19" s="33"/>
      <c r="Q19" s="33"/>
      <c r="R19" s="144"/>
    </row>
    <row r="20" spans="2:18" ht="12" x14ac:dyDescent="0.2">
      <c r="B20" s="27"/>
      <c r="C20" s="176">
        <v>11</v>
      </c>
      <c r="D20" s="2" t="s">
        <v>241</v>
      </c>
      <c r="E20" s="2" t="s">
        <v>614</v>
      </c>
      <c r="F20" s="148" t="str">
        <f>IFERROR(VLOOKUP(D20,BD!$B:$D,2,FALSE),"")</f>
        <v>GRESFI</v>
      </c>
      <c r="G20" s="148" t="str">
        <f>IFERROR(VLOOKUP(E20,BD!$B:$D,2,FALSE),"")</f>
        <v>GRESFI</v>
      </c>
      <c r="H20" s="149">
        <f>IF(COUNT(J20:R20)&gt;=5,SUM(LARGE(J20:R20,{1,2,3,4,5})),IF(COUNT(J20:R20)=4,SUM(LARGE(J20:R20,{1,2,3,4})),IF(COUNT(J20:R20)=3,SUM(LARGE(J20:R20,{1,2,3})),IF(COUNT(J20:R20)=2,SUM(LARGE(J20:R20,{1,2})),IF(COUNT(J20:R20)=1,SUM(LARGE(J20:R20,{1})),0)))))</f>
        <v>1120</v>
      </c>
      <c r="I20" s="150">
        <f t="shared" si="0"/>
        <v>1</v>
      </c>
      <c r="J20" s="33"/>
      <c r="K20" s="33"/>
      <c r="L20" s="33"/>
      <c r="M20" s="33"/>
      <c r="N20" s="33">
        <v>1120</v>
      </c>
      <c r="O20" s="33"/>
      <c r="P20" s="33"/>
      <c r="Q20" s="33"/>
      <c r="R20" s="144"/>
    </row>
    <row r="21" spans="2:18" ht="12" x14ac:dyDescent="0.2">
      <c r="B21" s="27"/>
      <c r="C21" s="176"/>
      <c r="D21" s="2" t="s">
        <v>366</v>
      </c>
      <c r="E21" s="2" t="s">
        <v>102</v>
      </c>
      <c r="F21" s="148" t="str">
        <f>IFERROR(VLOOKUP(D21,BD!$B:$D,2,FALSE),"")</f>
        <v>LCC</v>
      </c>
      <c r="G21" s="148" t="str">
        <f>IFERROR(VLOOKUP(E21,BD!$B:$D,2,FALSE),"")</f>
        <v>LCC</v>
      </c>
      <c r="H21" s="149">
        <f>IF(COUNT(J21:R21)&gt;=5,SUM(LARGE(J21:R21,{1,2,3,4,5})),IF(COUNT(J21:R21)=4,SUM(LARGE(J21:R21,{1,2,3,4})),IF(COUNT(J21:R21)=3,SUM(LARGE(J21:R21,{1,2,3})),IF(COUNT(J21:R21)=2,SUM(LARGE(J21:R21,{1,2})),IF(COUNT(J21:R21)=1,SUM(LARGE(J21:R21,{1})),0)))))</f>
        <v>1120</v>
      </c>
      <c r="I21" s="150">
        <f t="shared" si="0"/>
        <v>1</v>
      </c>
      <c r="J21" s="33"/>
      <c r="K21" s="33">
        <v>1120</v>
      </c>
      <c r="L21" s="33"/>
      <c r="M21" s="33"/>
      <c r="N21" s="33"/>
      <c r="O21" s="33"/>
      <c r="P21" s="33"/>
      <c r="Q21" s="33"/>
      <c r="R21" s="144"/>
    </row>
    <row r="22" spans="2:18" ht="12" x14ac:dyDescent="0.2">
      <c r="B22" s="27"/>
      <c r="C22" s="176">
        <v>13</v>
      </c>
      <c r="D22" s="2" t="s">
        <v>67</v>
      </c>
      <c r="E22" s="2" t="s">
        <v>70</v>
      </c>
      <c r="F22" s="148" t="str">
        <f>IFERROR(VLOOKUP(D22,BD!$B:$D,2,FALSE),"")</f>
        <v>BME</v>
      </c>
      <c r="G22" s="148" t="str">
        <f>IFERROR(VLOOKUP(E22,BD!$B:$D,2,FALSE),"")</f>
        <v>BME</v>
      </c>
      <c r="H22" s="149">
        <f>IF(COUNT(J22:R22)&gt;=5,SUM(LARGE(J22:R22,{1,2,3,4,5})),IF(COUNT(J22:R22)=4,SUM(LARGE(J22:R22,{1,2,3,4})),IF(COUNT(J22:R22)=3,SUM(LARGE(J22:R22,{1,2,3})),IF(COUNT(J22:R22)=2,SUM(LARGE(J22:R22,{1,2})),IF(COUNT(J22:R22)=1,SUM(LARGE(J22:R22,{1})),0)))))</f>
        <v>880</v>
      </c>
      <c r="I22" s="150">
        <f t="shared" si="0"/>
        <v>1</v>
      </c>
      <c r="J22" s="33">
        <v>880</v>
      </c>
      <c r="K22" s="33"/>
      <c r="L22" s="33"/>
      <c r="M22" s="33"/>
      <c r="N22" s="33"/>
      <c r="O22" s="33"/>
      <c r="P22" s="33"/>
      <c r="Q22" s="33"/>
      <c r="R22" s="144"/>
    </row>
    <row r="23" spans="2:18" ht="12" x14ac:dyDescent="0.2">
      <c r="B23" s="27"/>
      <c r="C23" s="176"/>
      <c r="D23" s="2" t="s">
        <v>130</v>
      </c>
      <c r="E23" s="70" t="s">
        <v>98</v>
      </c>
      <c r="F23" s="243" t="s">
        <v>880</v>
      </c>
      <c r="G23" s="148" t="str">
        <f>IFERROR(VLOOKUP(E23,BD!$B:$D,2,FALSE),"")</f>
        <v>CC</v>
      </c>
      <c r="H23" s="149">
        <f>IF(COUNT(J23:R23)&gt;=5,SUM(LARGE(J23:R23,{1,2,3,4,5})),IF(COUNT(J23:R23)=4,SUM(LARGE(J23:R23,{1,2,3,4})),IF(COUNT(J23:R23)=3,SUM(LARGE(J23:R23,{1,2,3})),IF(COUNT(J23:R23)=2,SUM(LARGE(J23:R23,{1,2})),IF(COUNT(J23:R23)=1,SUM(LARGE(J23:R23,{1})),0)))))</f>
        <v>880</v>
      </c>
      <c r="I23" s="150">
        <f t="shared" si="0"/>
        <v>1</v>
      </c>
      <c r="J23" s="33"/>
      <c r="K23" s="33"/>
      <c r="L23" s="33"/>
      <c r="M23" s="33">
        <v>880</v>
      </c>
      <c r="N23" s="33"/>
      <c r="O23" s="33"/>
      <c r="P23" s="33"/>
      <c r="Q23" s="33"/>
      <c r="R23" s="144"/>
    </row>
    <row r="24" spans="2:18" ht="12" x14ac:dyDescent="0.2">
      <c r="B24" s="27"/>
      <c r="C24" s="176"/>
      <c r="D24" s="70" t="s">
        <v>820</v>
      </c>
      <c r="E24" s="70" t="s">
        <v>98</v>
      </c>
      <c r="F24" s="243" t="s">
        <v>880</v>
      </c>
      <c r="G24" s="148" t="str">
        <f>IFERROR(VLOOKUP(E24,BD!$B:$D,2,FALSE),"")</f>
        <v>CC</v>
      </c>
      <c r="H24" s="149">
        <f>IF(COUNT(J24:R24)&gt;=5,SUM(LARGE(J24:R24,{1,2,3,4,5})),IF(COUNT(J24:R24)=4,SUM(LARGE(J24:R24,{1,2,3,4})),IF(COUNT(J24:R24)=3,SUM(LARGE(J24:R24,{1,2,3})),IF(COUNT(J24:R24)=2,SUM(LARGE(J24:R24,{1,2})),IF(COUNT(J24:R24)=1,SUM(LARGE(J24:R24,{1})),0)))))</f>
        <v>880</v>
      </c>
      <c r="I24" s="150">
        <f t="shared" si="0"/>
        <v>1</v>
      </c>
      <c r="J24" s="33">
        <v>880</v>
      </c>
      <c r="K24" s="33"/>
      <c r="L24" s="33"/>
      <c r="M24" s="33"/>
      <c r="N24" s="33"/>
      <c r="O24" s="33"/>
      <c r="P24" s="33"/>
      <c r="Q24" s="33"/>
      <c r="R24" s="144"/>
    </row>
    <row r="25" spans="2:18" ht="12" x14ac:dyDescent="0.2">
      <c r="B25" s="27"/>
      <c r="C25" s="176">
        <v>16</v>
      </c>
      <c r="D25" s="2" t="s">
        <v>105</v>
      </c>
      <c r="E25" s="2" t="s">
        <v>342</v>
      </c>
      <c r="F25" s="148" t="str">
        <f>IFERROR(VLOOKUP(D25,BD!$B:$D,2,FALSE),"")</f>
        <v>BME</v>
      </c>
      <c r="G25" s="148" t="str">
        <f>IFERROR(VLOOKUP(E25,BD!$B:$D,2,FALSE),"")</f>
        <v>BME</v>
      </c>
      <c r="H25" s="149">
        <f>IF(COUNT(J25:R25)&gt;=5,SUM(LARGE(J25:R25,{1,2,3,4,5})),IF(COUNT(J25:R25)=4,SUM(LARGE(J25:R25,{1,2,3,4})),IF(COUNT(J25:R25)=3,SUM(LARGE(J25:R25,{1,2,3})),IF(COUNT(J25:R25)=2,SUM(LARGE(J25:R25,{1,2})),IF(COUNT(J25:R25)=1,SUM(LARGE(J25:R25,{1})),0)))))</f>
        <v>800</v>
      </c>
      <c r="I25" s="150">
        <f t="shared" si="0"/>
        <v>1</v>
      </c>
      <c r="J25" s="33"/>
      <c r="K25" s="33"/>
      <c r="L25" s="33"/>
      <c r="M25" s="33"/>
      <c r="N25" s="33"/>
      <c r="O25" s="33">
        <v>800</v>
      </c>
      <c r="P25" s="33"/>
      <c r="Q25" s="33"/>
      <c r="R25" s="144"/>
    </row>
    <row r="26" spans="2:18" ht="12" x14ac:dyDescent="0.2">
      <c r="B26" s="27"/>
      <c r="C26" s="176"/>
      <c r="D26" s="2" t="s">
        <v>65</v>
      </c>
      <c r="E26" s="2" t="s">
        <v>342</v>
      </c>
      <c r="F26" s="148" t="str">
        <f>IFERROR(VLOOKUP(D26,BD!$B:$D,2,FALSE),"")</f>
        <v>BME</v>
      </c>
      <c r="G26" s="148" t="str">
        <f>IFERROR(VLOOKUP(E26,BD!$B:$D,2,FALSE),"")</f>
        <v>BME</v>
      </c>
      <c r="H26" s="149">
        <f>IF(COUNT(J26:R26)&gt;=5,SUM(LARGE(J26:R26,{1,2,3,4,5})),IF(COUNT(J26:R26)=4,SUM(LARGE(J26:R26,{1,2,3,4})),IF(COUNT(J26:R26)=3,SUM(LARGE(J26:R26,{1,2,3})),IF(COUNT(J26:R26)=2,SUM(LARGE(J26:R26,{1,2})),IF(COUNT(J26:R26)=1,SUM(LARGE(J26:R26,{1})),0)))))</f>
        <v>800</v>
      </c>
      <c r="I26" s="150">
        <f t="shared" si="0"/>
        <v>1</v>
      </c>
      <c r="J26" s="33"/>
      <c r="K26" s="33"/>
      <c r="L26" s="33">
        <v>800</v>
      </c>
      <c r="M26" s="33"/>
      <c r="N26" s="33"/>
      <c r="O26" s="33"/>
      <c r="P26" s="33"/>
      <c r="Q26" s="33"/>
      <c r="R26" s="144"/>
    </row>
    <row r="27" spans="2:18" ht="12" x14ac:dyDescent="0.2">
      <c r="B27" s="27"/>
      <c r="C27" s="176">
        <v>18</v>
      </c>
      <c r="D27" s="2" t="s">
        <v>789</v>
      </c>
      <c r="E27" s="2" t="s">
        <v>71</v>
      </c>
      <c r="F27" s="148" t="str">
        <f>IFERROR(VLOOKUP(D27,BD!$B:$D,2,FALSE),"")</f>
        <v>SMCC</v>
      </c>
      <c r="G27" s="148" t="str">
        <f>IFERROR(VLOOKUP(E27,BD!$B:$D,2,FALSE),"")</f>
        <v>SMCC</v>
      </c>
      <c r="H27" s="149">
        <f>IF(COUNT(J27:R27)&gt;=5,SUM(LARGE(J27:R27,{1,2,3,4,5})),IF(COUNT(J27:R27)=4,SUM(LARGE(J27:R27,{1,2,3,4})),IF(COUNT(J27:R27)=3,SUM(LARGE(J27:R27,{1,2,3})),IF(COUNT(J27:R27)=2,SUM(LARGE(J27:R27,{1,2})),IF(COUNT(J27:R27)=1,SUM(LARGE(J27:R27,{1})),0)))))</f>
        <v>680</v>
      </c>
      <c r="I27" s="150">
        <f t="shared" si="0"/>
        <v>1</v>
      </c>
      <c r="J27" s="33"/>
      <c r="K27" s="33"/>
      <c r="L27" s="33">
        <v>680</v>
      </c>
      <c r="M27" s="33"/>
      <c r="N27" s="33"/>
      <c r="O27" s="33"/>
      <c r="P27" s="33"/>
      <c r="Q27" s="33"/>
      <c r="R27" s="144"/>
    </row>
    <row r="28" spans="2:18" ht="12" x14ac:dyDescent="0.2">
      <c r="B28" s="27"/>
      <c r="C28" s="176"/>
      <c r="D28" s="2" t="s">
        <v>65</v>
      </c>
      <c r="E28" s="2" t="s">
        <v>788</v>
      </c>
      <c r="F28" s="148" t="str">
        <f>IFERROR(VLOOKUP(D28,BD!$B:$D,2,FALSE),"")</f>
        <v>BME</v>
      </c>
      <c r="G28" s="148" t="str">
        <f>IFERROR(VLOOKUP(E28,BD!$B:$D,2,FALSE),"")</f>
        <v>SMCC</v>
      </c>
      <c r="H28" s="149">
        <f>IF(COUNT(J28:R28)&gt;=5,SUM(LARGE(J28:R28,{1,2,3,4,5})),IF(COUNT(J28:R28)=4,SUM(LARGE(J28:R28,{1,2,3,4})),IF(COUNT(J28:R28)=3,SUM(LARGE(J28:R28,{1,2,3})),IF(COUNT(J28:R28)=2,SUM(LARGE(J28:R28,{1,2})),IF(COUNT(J28:R28)=1,SUM(LARGE(J28:R28,{1})),0)))))</f>
        <v>680</v>
      </c>
      <c r="I28" s="150">
        <f t="shared" si="0"/>
        <v>1</v>
      </c>
      <c r="J28" s="33"/>
      <c r="K28" s="33"/>
      <c r="L28" s="33"/>
      <c r="M28" s="33"/>
      <c r="N28" s="33"/>
      <c r="O28" s="33">
        <v>680</v>
      </c>
      <c r="P28" s="33"/>
      <c r="Q28" s="33"/>
      <c r="R28" s="144"/>
    </row>
    <row r="29" spans="2:18" ht="12" x14ac:dyDescent="0.2">
      <c r="B29" s="27"/>
      <c r="C29" s="176"/>
      <c r="D29" s="2"/>
      <c r="E29" s="2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IF(COUNT(J29:R29)&gt;=5,SUM(LARGE(J29:R29,{1,2,3,4,5})),IF(COUNT(J29:R29)=4,SUM(LARGE(J29:R29,{1,2,3,4})),IF(COUNT(J29:R29)=3,SUM(LARGE(J29:R29,{1,2,3})),IF(COUNT(J29:R29)=2,SUM(LARGE(J29:R29,{1,2})),IF(COUNT(J29:R29)=1,SUM(LARGE(J29:R29,{1})),0)))))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33"/>
      <c r="R29" s="144"/>
    </row>
    <row r="30" spans="2:18" ht="12" x14ac:dyDescent="0.2">
      <c r="B30" s="27"/>
      <c r="C30" s="176"/>
      <c r="D30" s="2"/>
      <c r="E30" s="70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IF(COUNT(J30:R30)&gt;=5,SUM(LARGE(J30:R30,{1,2,3,4,5})),IF(COUNT(J30:R30)=4,SUM(LARGE(J30:R30,{1,2,3,4})),IF(COUNT(J30:R30)=3,SUM(LARGE(J30:R30,{1,2,3})),IF(COUNT(J30:R30)=2,SUM(LARGE(J30:R30,{1,2})),IF(COUNT(J30:R30)=1,SUM(LARGE(J30:R30,{1})),0)))))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33"/>
      <c r="R30" s="144"/>
    </row>
    <row r="31" spans="2:18" ht="12" x14ac:dyDescent="0.2">
      <c r="B31" s="27"/>
      <c r="C31" s="176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IF(COUNT(J31:R31)&gt;=5,SUM(LARGE(J31:R31,{1,2,3,4,5})),IF(COUNT(J31:R31)=4,SUM(LARGE(J31:R31,{1,2,3,4})),IF(COUNT(J31:R31)=3,SUM(LARGE(J31:R31,{1,2,3})),IF(COUNT(J31:R31)=2,SUM(LARGE(J31:R31,{1,2})),IF(COUNT(J31:R31)=1,SUM(LARGE(J31:R31,{1})),0)))))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33"/>
      <c r="R31" s="144"/>
    </row>
    <row r="32" spans="2:18" ht="12" x14ac:dyDescent="0.2">
      <c r="B32" s="27"/>
      <c r="C32" s="176"/>
      <c r="D32" s="70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IF(COUNT(J32:R32)&gt;=5,SUM(LARGE(J32:R32,{1,2,3,4,5})),IF(COUNT(J32:R32)=4,SUM(LARGE(J32:R32,{1,2,3,4})),IF(COUNT(J32:R32)=3,SUM(LARGE(J32:R32,{1,2,3})),IF(COUNT(J32:R32)=2,SUM(LARGE(J32:R32,{1,2})),IF(COUNT(J32:R32)=1,SUM(LARGE(J32:R32,{1})),0)))))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144"/>
    </row>
    <row r="33" spans="2:18" ht="12" x14ac:dyDescent="0.2">
      <c r="B33" s="27"/>
      <c r="C33" s="140"/>
      <c r="D33" s="2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IF(COUNT(J33:R33)&gt;=5,SUM(LARGE(J33:R33,{1,2,3,4,5})),IF(COUNT(J33:R33)=4,SUM(LARGE(J33:R33,{1,2,3,4})),IF(COUNT(J33:R33)=3,SUM(LARGE(J33:R33,{1,2,3})),IF(COUNT(J33:R33)=2,SUM(LARGE(J33:R33,{1,2})),IF(COUNT(J33:R33)=1,SUM(LARGE(J33:R33,{1})),0)))))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144"/>
    </row>
    <row r="34" spans="2:18" ht="12" x14ac:dyDescent="0.2">
      <c r="B34" s="27"/>
      <c r="C34" s="140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IF(COUNT(J34:R34)&gt;=5,SUM(LARGE(J34:R34,{1,2,3,4,5})),IF(COUNT(J34:R34)=4,SUM(LARGE(J34:R34,{1,2,3,4})),IF(COUNT(J34:R34)=3,SUM(LARGE(J34:R34,{1,2,3})),IF(COUNT(J34:R34)=2,SUM(LARGE(J34:R34,{1,2})),IF(COUNT(J34:R34)=1,SUM(LARGE(J34:R34,{1})),0)))))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144"/>
    </row>
    <row r="35" spans="2:18" ht="12" x14ac:dyDescent="0.2">
      <c r="B35" s="27"/>
      <c r="C35" s="140"/>
      <c r="D35" s="2"/>
      <c r="E35" s="105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IF(COUNT(J35:R35)&gt;=5,SUM(LARGE(J35:R35,{1,2,3,4,5})),IF(COUNT(J35:R35)=4,SUM(LARGE(J35:R35,{1,2,3,4})),IF(COUNT(J35:R35)=3,SUM(LARGE(J35:R35,{1,2,3})),IF(COUNT(J35:R35)=2,SUM(LARGE(J35:R35,{1,2})),IF(COUNT(J35:R35)=1,SUM(LARGE(J35:R35,{1})),0)))))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144"/>
    </row>
    <row r="36" spans="2:18" ht="12" x14ac:dyDescent="0.2">
      <c r="B36" s="27"/>
      <c r="C36" s="140"/>
      <c r="D36" s="2"/>
      <c r="E36" s="105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IF(COUNT(J36:R36)&gt;=5,SUM(LARGE(J36:R36,{1,2,3,4,5})),IF(COUNT(J36:R36)=4,SUM(LARGE(J36:R36,{1,2,3,4})),IF(COUNT(J36:R36)=3,SUM(LARGE(J36:R36,{1,2,3})),IF(COUNT(J36:R36)=2,SUM(LARGE(J36:R36,{1,2})),IF(COUNT(J36:R36)=1,SUM(LARGE(J36:R36,{1})),0)))))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144"/>
    </row>
    <row r="37" spans="2:18" ht="12" x14ac:dyDescent="0.2">
      <c r="B37" s="27"/>
      <c r="C37" s="140"/>
      <c r="D37" s="2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IF(COUNT(J37:R37)&gt;=5,SUM(LARGE(J37:R37,{1,2,3,4,5})),IF(COUNT(J37:R37)=4,SUM(LARGE(J37:R37,{1,2,3,4})),IF(COUNT(J37:R37)=3,SUM(LARGE(J37:R37,{1,2,3})),IF(COUNT(J37:R37)=2,SUM(LARGE(J37:R37,{1,2})),IF(COUNT(J37:R37)=1,SUM(LARGE(J37:R37,{1})),0)))))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144"/>
    </row>
    <row r="38" spans="2:18" ht="12" x14ac:dyDescent="0.2">
      <c r="B38" s="27"/>
      <c r="C38" s="140"/>
      <c r="D38" s="2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IF(COUNT(J38:R38)&gt;=5,SUM(LARGE(J38:R38,{1,2,3,4,5})),IF(COUNT(J38:R38)=4,SUM(LARGE(J38:R38,{1,2,3,4})),IF(COUNT(J38:R38)=3,SUM(LARGE(J38:R38,{1,2,3})),IF(COUNT(J38:R38)=2,SUM(LARGE(J38:R38,{1,2})),IF(COUNT(J38:R38)=1,SUM(LARGE(J38:R38,{1})),0)))))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144"/>
    </row>
    <row r="39" spans="2:18" ht="12" x14ac:dyDescent="0.2">
      <c r="B39" s="27"/>
      <c r="C39" s="1"/>
      <c r="D39" s="2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IF(COUNT(J39:R39)&gt;=5,SUM(LARGE(J39:R39,{1,2,3,4,5})),IF(COUNT(J39:R39)=4,SUM(LARGE(J39:R39,{1,2,3,4})),IF(COUNT(J39:R39)=3,SUM(LARGE(J39:R39,{1,2,3})),IF(COUNT(J39:R39)=2,SUM(LARGE(J39:R39,{1,2})),IF(COUNT(J39:R39)=1,SUM(LARGE(J39:R39,{1})),0)))))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33"/>
      <c r="R39" s="144"/>
    </row>
    <row r="40" spans="2:18" x14ac:dyDescent="0.2">
      <c r="B40" s="31"/>
      <c r="C40" s="17"/>
      <c r="D40" s="17"/>
      <c r="E40" s="17"/>
      <c r="F40" s="100"/>
      <c r="G40" s="100"/>
      <c r="H40" s="18"/>
      <c r="I40" s="18"/>
      <c r="J40" s="17"/>
      <c r="K40" s="17"/>
      <c r="L40" s="17"/>
      <c r="M40" s="17"/>
      <c r="N40" s="17"/>
      <c r="O40" s="17"/>
      <c r="P40" s="17"/>
      <c r="Q40" s="17"/>
      <c r="R40" s="144"/>
    </row>
    <row r="41" spans="2:18" s="21" customFormat="1" x14ac:dyDescent="0.2">
      <c r="B41" s="28"/>
      <c r="C41" s="19"/>
      <c r="D41" s="20"/>
      <c r="E41" s="20" t="str">
        <f>SM!D41</f>
        <v>CONTAGEM DE SEMANAS</v>
      </c>
      <c r="F41" s="100"/>
      <c r="G41" s="100"/>
      <c r="H41" s="18"/>
      <c r="I41" s="18"/>
      <c r="J41" s="102">
        <f>SM!H$41</f>
        <v>52</v>
      </c>
      <c r="K41" s="102">
        <f>SM!I$41</f>
        <v>30</v>
      </c>
      <c r="L41" s="102">
        <f>SM!J$41</f>
        <v>25</v>
      </c>
      <c r="M41" s="102">
        <f>SM!K$41</f>
        <v>22</v>
      </c>
      <c r="N41" s="102">
        <f>SM!L$41</f>
        <v>10</v>
      </c>
      <c r="O41" s="102">
        <f>SM!M$41</f>
        <v>6</v>
      </c>
      <c r="P41" s="102">
        <f>SM!N$41</f>
        <v>2</v>
      </c>
      <c r="Q41" s="102">
        <f>SM!O$41</f>
        <v>1</v>
      </c>
      <c r="R41" s="145"/>
    </row>
  </sheetData>
  <sheetProtection selectLockedCells="1" selectUnlockedCells="1"/>
  <sortState ref="D10:P32">
    <sortCondition descending="1" ref="H10:H32"/>
    <sortCondition descending="1" ref="I10:I32"/>
  </sortState>
  <mergeCells count="7">
    <mergeCell ref="C6:C8"/>
    <mergeCell ref="D6:D8"/>
    <mergeCell ref="H6:H8"/>
    <mergeCell ref="I6:I8"/>
    <mergeCell ref="F6:F8"/>
    <mergeCell ref="G6:G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1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17" width="8.28515625" style="4" customWidth="1"/>
    <col min="18" max="18" width="1.85546875" style="4" customWidth="1"/>
    <col min="19" max="16384" width="9.28515625" style="4"/>
  </cols>
  <sheetData>
    <row r="2" spans="2:18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</row>
    <row r="3" spans="2:18" ht="12" x14ac:dyDescent="0.2">
      <c r="B3" s="7" t="s">
        <v>720</v>
      </c>
      <c r="D3" s="8">
        <f>SM!D3</f>
        <v>43052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</row>
    <row r="4" spans="2:18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</row>
    <row r="5" spans="2:18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43"/>
    </row>
    <row r="6" spans="2:18" ht="12" customHeight="1" x14ac:dyDescent="0.2">
      <c r="B6" s="26"/>
      <c r="C6" s="216" t="s">
        <v>1</v>
      </c>
      <c r="D6" s="222" t="s">
        <v>38</v>
      </c>
      <c r="E6" s="222" t="s">
        <v>39</v>
      </c>
      <c r="F6" s="218" t="s">
        <v>40</v>
      </c>
      <c r="G6" s="218" t="s">
        <v>41</v>
      </c>
      <c r="H6" s="217" t="str">
        <f>SM!F6</f>
        <v>TOTAL RK52</v>
      </c>
      <c r="I6" s="215" t="str">
        <f>SM!G6</f>
        <v>Torneios</v>
      </c>
      <c r="J6" s="11" t="str">
        <f>DM!J6</f>
        <v>4o</v>
      </c>
      <c r="K6" s="11" t="str">
        <f>DM!K6</f>
        <v>1o</v>
      </c>
      <c r="L6" s="11" t="str">
        <f>DM!L6</f>
        <v>1o</v>
      </c>
      <c r="M6" s="11" t="str">
        <f>DM!M6</f>
        <v>2o</v>
      </c>
      <c r="N6" s="11" t="str">
        <f>DM!N6</f>
        <v>3o</v>
      </c>
      <c r="O6" s="11" t="str">
        <f>DM!O6</f>
        <v>2o</v>
      </c>
      <c r="P6" s="11" t="str">
        <f>DM!P6</f>
        <v>4o</v>
      </c>
      <c r="Q6" s="11" t="str">
        <f>DM!Q6</f>
        <v>1o</v>
      </c>
      <c r="R6" s="144"/>
    </row>
    <row r="7" spans="2:18" ht="12" x14ac:dyDescent="0.2">
      <c r="B7" s="26"/>
      <c r="C7" s="216"/>
      <c r="D7" s="222"/>
      <c r="E7" s="222"/>
      <c r="F7" s="218"/>
      <c r="G7" s="218"/>
      <c r="H7" s="217"/>
      <c r="I7" s="215"/>
      <c r="J7" s="12" t="str">
        <f>DM!J7</f>
        <v>EST</v>
      </c>
      <c r="K7" s="12" t="str">
        <f>DM!K7</f>
        <v>EST</v>
      </c>
      <c r="L7" s="12" t="str">
        <f>DM!L7</f>
        <v>M-CWB</v>
      </c>
      <c r="M7" s="12" t="str">
        <f>DM!M7</f>
        <v>EST</v>
      </c>
      <c r="N7" s="12" t="str">
        <f>DM!N7</f>
        <v>EST</v>
      </c>
      <c r="O7" s="12" t="str">
        <f>DM!O7</f>
        <v>M-CWB</v>
      </c>
      <c r="P7" s="12" t="str">
        <f>DM!P7</f>
        <v>EST</v>
      </c>
      <c r="Q7" s="12" t="str">
        <f>DM!Q7</f>
        <v>M-OES</v>
      </c>
      <c r="R7" s="144"/>
    </row>
    <row r="8" spans="2:18" ht="12" x14ac:dyDescent="0.2">
      <c r="B8" s="29"/>
      <c r="C8" s="216"/>
      <c r="D8" s="222"/>
      <c r="E8" s="222"/>
      <c r="F8" s="218"/>
      <c r="G8" s="218"/>
      <c r="H8" s="217"/>
      <c r="I8" s="215"/>
      <c r="J8" s="13">
        <f>DM!J8</f>
        <v>42689</v>
      </c>
      <c r="K8" s="13">
        <f>DM!K8</f>
        <v>42849</v>
      </c>
      <c r="L8" s="13">
        <f>DM!L8</f>
        <v>42884</v>
      </c>
      <c r="M8" s="13">
        <f>DM!M8</f>
        <v>42905</v>
      </c>
      <c r="N8" s="13">
        <f>DM!N8</f>
        <v>42988</v>
      </c>
      <c r="O8" s="13">
        <f>DM!O8</f>
        <v>43017</v>
      </c>
      <c r="P8" s="13">
        <f>DM!P8</f>
        <v>43045</v>
      </c>
      <c r="Q8" s="13">
        <f>DM!Q8</f>
        <v>43052</v>
      </c>
      <c r="R8" s="144"/>
    </row>
    <row r="9" spans="2:18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44"/>
    </row>
    <row r="10" spans="2:18" ht="12" x14ac:dyDescent="0.2">
      <c r="B10" s="27"/>
      <c r="C10" s="141"/>
      <c r="D10" s="2"/>
      <c r="E10" s="2"/>
      <c r="F10" s="148" t="str">
        <f>IFERROR(VLOOKUP(D10,BD!$B:$D,2,FALSE),"")</f>
        <v/>
      </c>
      <c r="G10" s="148" t="str">
        <f>IFERROR(VLOOKUP(E10,BD!$B:$D,2,FALSE),"")</f>
        <v/>
      </c>
      <c r="H10" s="149">
        <f>IF(COUNT(J10:R10)&gt;=5,SUM(LARGE(J10:R10,{1,2,3,4,5})),IF(COUNT(J10:R10)=4,SUM(LARGE(J10:R10,{1,2,3,4})),IF(COUNT(J10:R10)=3,SUM(LARGE(J10:R10,{1,2,3})),IF(COUNT(J10:R10)=2,SUM(LARGE(J10:R10,{1,2})),IF(COUNT(J10:R10)=1,SUM(LARGE(J10:R10,{1})),0)))))</f>
        <v>0</v>
      </c>
      <c r="I10" s="150">
        <f t="shared" ref="I10:I39" si="0">COUNT(J10:R10)-COUNTIF(J10:R10,"=0")</f>
        <v>0</v>
      </c>
      <c r="J10" s="33"/>
      <c r="K10" s="33"/>
      <c r="L10" s="33"/>
      <c r="M10" s="33"/>
      <c r="N10" s="33"/>
      <c r="O10" s="33"/>
      <c r="P10" s="33"/>
      <c r="Q10" s="33"/>
      <c r="R10" s="144"/>
    </row>
    <row r="11" spans="2:18" ht="12" x14ac:dyDescent="0.2">
      <c r="B11" s="27"/>
      <c r="C11" s="141"/>
      <c r="D11" s="2"/>
      <c r="E11" s="2"/>
      <c r="F11" s="148" t="str">
        <f>IFERROR(VLOOKUP(D11,BD!$B:$D,2,FALSE),"")</f>
        <v/>
      </c>
      <c r="G11" s="148" t="str">
        <f>IFERROR(VLOOKUP(E11,BD!$B:$D,2,FALSE),"")</f>
        <v/>
      </c>
      <c r="H11" s="149">
        <f>IF(COUNT(J11:R11)&gt;=5,SUM(LARGE(J11:R11,{1,2,3,4,5})),IF(COUNT(J11:R11)=4,SUM(LARGE(J11:R11,{1,2,3,4})),IF(COUNT(J11:R11)=3,SUM(LARGE(J11:R11,{1,2,3})),IF(COUNT(J11:R11)=2,SUM(LARGE(J11:R11,{1,2})),IF(COUNT(J11:R11)=1,SUM(LARGE(J11:R11,{1})),0)))))</f>
        <v>0</v>
      </c>
      <c r="I11" s="150">
        <f t="shared" si="0"/>
        <v>0</v>
      </c>
      <c r="J11" s="33"/>
      <c r="K11" s="33"/>
      <c r="L11" s="33"/>
      <c r="M11" s="33"/>
      <c r="N11" s="33"/>
      <c r="O11" s="33"/>
      <c r="P11" s="33"/>
      <c r="Q11" s="33"/>
      <c r="R11" s="144"/>
    </row>
    <row r="12" spans="2:18" ht="12" x14ac:dyDescent="0.2">
      <c r="B12" s="27"/>
      <c r="C12" s="141"/>
      <c r="D12" s="2"/>
      <c r="E12" s="2"/>
      <c r="F12" s="148" t="str">
        <f>IFERROR(VLOOKUP(D12,BD!$B:$D,2,FALSE),"")</f>
        <v/>
      </c>
      <c r="G12" s="148" t="str">
        <f>IFERROR(VLOOKUP(E12,BD!$B:$D,2,FALSE),"")</f>
        <v/>
      </c>
      <c r="H12" s="149">
        <f>IF(COUNT(J12:R12)&gt;=5,SUM(LARGE(J12:R12,{1,2,3,4,5})),IF(COUNT(J12:R12)=4,SUM(LARGE(J12:R12,{1,2,3,4})),IF(COUNT(J12:R12)=3,SUM(LARGE(J12:R12,{1,2,3})),IF(COUNT(J12:R12)=2,SUM(LARGE(J12:R12,{1,2})),IF(COUNT(J12:R12)=1,SUM(LARGE(J12:R12,{1})),0)))))</f>
        <v>0</v>
      </c>
      <c r="I12" s="150">
        <f t="shared" si="0"/>
        <v>0</v>
      </c>
      <c r="J12" s="33"/>
      <c r="K12" s="33"/>
      <c r="L12" s="33"/>
      <c r="M12" s="33"/>
      <c r="N12" s="33"/>
      <c r="O12" s="33"/>
      <c r="P12" s="33"/>
      <c r="Q12" s="33"/>
      <c r="R12" s="144"/>
    </row>
    <row r="13" spans="2:18" ht="12" x14ac:dyDescent="0.2">
      <c r="B13" s="27"/>
      <c r="C13" s="141"/>
      <c r="D13" s="2"/>
      <c r="E13" s="2"/>
      <c r="F13" s="148" t="str">
        <f>IFERROR(VLOOKUP(D13,BD!$B:$D,2,FALSE),"")</f>
        <v/>
      </c>
      <c r="G13" s="148" t="str">
        <f>IFERROR(VLOOKUP(E13,BD!$B:$D,2,FALSE),"")</f>
        <v/>
      </c>
      <c r="H13" s="149">
        <f>IF(COUNT(J13:R13)&gt;=5,SUM(LARGE(J13:R13,{1,2,3,4,5})),IF(COUNT(J13:R13)=4,SUM(LARGE(J13:R13,{1,2,3,4})),IF(COUNT(J13:R13)=3,SUM(LARGE(J13:R13,{1,2,3})),IF(COUNT(J13:R13)=2,SUM(LARGE(J13:R13,{1,2})),IF(COUNT(J13:R13)=1,SUM(LARGE(J13:R13,{1})),0)))))</f>
        <v>0</v>
      </c>
      <c r="I13" s="150">
        <f t="shared" si="0"/>
        <v>0</v>
      </c>
      <c r="J13" s="33"/>
      <c r="K13" s="33"/>
      <c r="L13" s="33"/>
      <c r="M13" s="33"/>
      <c r="N13" s="33"/>
      <c r="O13" s="33"/>
      <c r="P13" s="33"/>
      <c r="Q13" s="33"/>
      <c r="R13" s="144"/>
    </row>
    <row r="14" spans="2:18" ht="12" x14ac:dyDescent="0.2">
      <c r="B14" s="27"/>
      <c r="C14" s="141"/>
      <c r="D14" s="2"/>
      <c r="E14" s="2"/>
      <c r="F14" s="148" t="str">
        <f>IFERROR(VLOOKUP(D14,BD!$B:$D,2,FALSE),"")</f>
        <v/>
      </c>
      <c r="G14" s="148" t="str">
        <f>IFERROR(VLOOKUP(E14,BD!$B:$D,2,FALSE),"")</f>
        <v/>
      </c>
      <c r="H14" s="149">
        <f>IF(COUNT(J14:R14)&gt;=5,SUM(LARGE(J14:R14,{1,2,3,4,5})),IF(COUNT(J14:R14)=4,SUM(LARGE(J14:R14,{1,2,3,4})),IF(COUNT(J14:R14)=3,SUM(LARGE(J14:R14,{1,2,3})),IF(COUNT(J14:R14)=2,SUM(LARGE(J14:R14,{1,2})),IF(COUNT(J14:R14)=1,SUM(LARGE(J14:R14,{1})),0)))))</f>
        <v>0</v>
      </c>
      <c r="I14" s="150">
        <f t="shared" si="0"/>
        <v>0</v>
      </c>
      <c r="J14" s="33"/>
      <c r="K14" s="33"/>
      <c r="L14" s="33"/>
      <c r="M14" s="33"/>
      <c r="N14" s="33"/>
      <c r="O14" s="33"/>
      <c r="P14" s="33"/>
      <c r="Q14" s="33"/>
      <c r="R14" s="144"/>
    </row>
    <row r="15" spans="2:18" ht="12" x14ac:dyDescent="0.2">
      <c r="B15" s="27"/>
      <c r="C15" s="141"/>
      <c r="D15" s="2"/>
      <c r="E15" s="2"/>
      <c r="F15" s="148" t="str">
        <f>IFERROR(VLOOKUP(D15,BD!$B:$D,2,FALSE),"")</f>
        <v/>
      </c>
      <c r="G15" s="148" t="str">
        <f>IFERROR(VLOOKUP(E15,BD!$B:$D,2,FALSE),"")</f>
        <v/>
      </c>
      <c r="H15" s="149">
        <f>IF(COUNT(J15:R15)&gt;=5,SUM(LARGE(J15:R15,{1,2,3,4,5})),IF(COUNT(J15:R15)=4,SUM(LARGE(J15:R15,{1,2,3,4})),IF(COUNT(J15:R15)=3,SUM(LARGE(J15:R15,{1,2,3})),IF(COUNT(J15:R15)=2,SUM(LARGE(J15:R15,{1,2})),IF(COUNT(J15:R15)=1,SUM(LARGE(J15:R15,{1})),0)))))</f>
        <v>0</v>
      </c>
      <c r="I15" s="150">
        <f t="shared" si="0"/>
        <v>0</v>
      </c>
      <c r="J15" s="33"/>
      <c r="K15" s="33"/>
      <c r="L15" s="33"/>
      <c r="M15" s="33"/>
      <c r="N15" s="33"/>
      <c r="O15" s="33"/>
      <c r="P15" s="33"/>
      <c r="Q15" s="33"/>
      <c r="R15" s="144"/>
    </row>
    <row r="16" spans="2:18" ht="12" x14ac:dyDescent="0.2">
      <c r="B16" s="27"/>
      <c r="C16" s="141"/>
      <c r="D16" s="2"/>
      <c r="E16" s="2"/>
      <c r="F16" s="148" t="str">
        <f>IFERROR(VLOOKUP(D16,BD!$B:$D,2,FALSE),"")</f>
        <v/>
      </c>
      <c r="G16" s="148" t="str">
        <f>IFERROR(VLOOKUP(E16,BD!$B:$D,2,FALSE),"")</f>
        <v/>
      </c>
      <c r="H16" s="149">
        <f>IF(COUNT(J16:R16)&gt;=5,SUM(LARGE(J16:R16,{1,2,3,4,5})),IF(COUNT(J16:R16)=4,SUM(LARGE(J16:R16,{1,2,3,4})),IF(COUNT(J16:R16)=3,SUM(LARGE(J16:R16,{1,2,3})),IF(COUNT(J16:R16)=2,SUM(LARGE(J16:R16,{1,2})),IF(COUNT(J16:R16)=1,SUM(LARGE(J16:R16,{1})),0)))))</f>
        <v>0</v>
      </c>
      <c r="I16" s="150">
        <f t="shared" si="0"/>
        <v>0</v>
      </c>
      <c r="J16" s="33"/>
      <c r="K16" s="33"/>
      <c r="L16" s="33"/>
      <c r="M16" s="33"/>
      <c r="N16" s="33"/>
      <c r="O16" s="33"/>
      <c r="P16" s="33"/>
      <c r="Q16" s="33"/>
      <c r="R16" s="144"/>
    </row>
    <row r="17" spans="2:18" ht="12" x14ac:dyDescent="0.2">
      <c r="B17" s="27"/>
      <c r="C17" s="141"/>
      <c r="D17" s="2"/>
      <c r="E17" s="2"/>
      <c r="F17" s="148" t="str">
        <f>IFERROR(VLOOKUP(D17,BD!$B:$D,2,FALSE),"")</f>
        <v/>
      </c>
      <c r="G17" s="148" t="str">
        <f>IFERROR(VLOOKUP(E17,BD!$B:$D,2,FALSE),"")</f>
        <v/>
      </c>
      <c r="H17" s="149">
        <f>IF(COUNT(J17:R17)&gt;=5,SUM(LARGE(J17:R17,{1,2,3,4,5})),IF(COUNT(J17:R17)=4,SUM(LARGE(J17:R17,{1,2,3,4})),IF(COUNT(J17:R17)=3,SUM(LARGE(J17:R17,{1,2,3})),IF(COUNT(J17:R17)=2,SUM(LARGE(J17:R17,{1,2})),IF(COUNT(J17:R17)=1,SUM(LARGE(J17:R17,{1})),0)))))</f>
        <v>0</v>
      </c>
      <c r="I17" s="150">
        <f t="shared" si="0"/>
        <v>0</v>
      </c>
      <c r="J17" s="33"/>
      <c r="K17" s="33"/>
      <c r="L17" s="33"/>
      <c r="M17" s="33"/>
      <c r="N17" s="33"/>
      <c r="O17" s="33"/>
      <c r="P17" s="33"/>
      <c r="Q17" s="33"/>
      <c r="R17" s="144"/>
    </row>
    <row r="18" spans="2:18" ht="12" x14ac:dyDescent="0.2">
      <c r="B18" s="27"/>
      <c r="C18" s="141"/>
      <c r="D18" s="2"/>
      <c r="E18" s="2"/>
      <c r="F18" s="148" t="str">
        <f>IFERROR(VLOOKUP(D18,BD!$B:$D,2,FALSE),"")</f>
        <v/>
      </c>
      <c r="G18" s="148" t="str">
        <f>IFERROR(VLOOKUP(E18,BD!$B:$D,2,FALSE),"")</f>
        <v/>
      </c>
      <c r="H18" s="149">
        <f>IF(COUNT(J18:R18)&gt;=5,SUM(LARGE(J18:R18,{1,2,3,4,5})),IF(COUNT(J18:R18)=4,SUM(LARGE(J18:R18,{1,2,3,4})),IF(COUNT(J18:R18)=3,SUM(LARGE(J18:R18,{1,2,3})),IF(COUNT(J18:R18)=2,SUM(LARGE(J18:R18,{1,2})),IF(COUNT(J18:R18)=1,SUM(LARGE(J18:R18,{1})),0)))))</f>
        <v>0</v>
      </c>
      <c r="I18" s="150">
        <f t="shared" si="0"/>
        <v>0</v>
      </c>
      <c r="J18" s="33"/>
      <c r="K18" s="33"/>
      <c r="L18" s="33"/>
      <c r="M18" s="33"/>
      <c r="N18" s="33"/>
      <c r="O18" s="33"/>
      <c r="P18" s="33"/>
      <c r="Q18" s="33"/>
      <c r="R18" s="144"/>
    </row>
    <row r="19" spans="2:18" ht="12" x14ac:dyDescent="0.2">
      <c r="B19" s="27"/>
      <c r="C19" s="141"/>
      <c r="D19" s="2"/>
      <c r="E19" s="2"/>
      <c r="F19" s="148" t="str">
        <f>IFERROR(VLOOKUP(D19,BD!$B:$D,2,FALSE),"")</f>
        <v/>
      </c>
      <c r="G19" s="148" t="str">
        <f>IFERROR(VLOOKUP(E19,BD!$B:$D,2,FALSE),"")</f>
        <v/>
      </c>
      <c r="H19" s="149">
        <f>IF(COUNT(J19:R19)&gt;=5,SUM(LARGE(J19:R19,{1,2,3,4,5})),IF(COUNT(J19:R19)=4,SUM(LARGE(J19:R19,{1,2,3,4})),IF(COUNT(J19:R19)=3,SUM(LARGE(J19:R19,{1,2,3})),IF(COUNT(J19:R19)=2,SUM(LARGE(J19:R19,{1,2})),IF(COUNT(J19:R19)=1,SUM(LARGE(J19:R19,{1})),0)))))</f>
        <v>0</v>
      </c>
      <c r="I19" s="150">
        <f t="shared" si="0"/>
        <v>0</v>
      </c>
      <c r="J19" s="33"/>
      <c r="K19" s="33"/>
      <c r="L19" s="33"/>
      <c r="M19" s="33"/>
      <c r="N19" s="33"/>
      <c r="O19" s="33"/>
      <c r="P19" s="33"/>
      <c r="Q19" s="33"/>
      <c r="R19" s="144"/>
    </row>
    <row r="20" spans="2:18" ht="12" x14ac:dyDescent="0.2">
      <c r="B20" s="27"/>
      <c r="C20" s="141"/>
      <c r="D20" s="2"/>
      <c r="E20" s="2"/>
      <c r="F20" s="148" t="str">
        <f>IFERROR(VLOOKUP(D20,BD!$B:$D,2,FALSE),"")</f>
        <v/>
      </c>
      <c r="G20" s="148" t="str">
        <f>IFERROR(VLOOKUP(E20,BD!$B:$D,2,FALSE),"")</f>
        <v/>
      </c>
      <c r="H20" s="149">
        <f>IF(COUNT(J20:R20)&gt;=5,SUM(LARGE(J20:R20,{1,2,3,4,5})),IF(COUNT(J20:R20)=4,SUM(LARGE(J20:R20,{1,2,3,4})),IF(COUNT(J20:R20)=3,SUM(LARGE(J20:R20,{1,2,3})),IF(COUNT(J20:R20)=2,SUM(LARGE(J20:R20,{1,2})),IF(COUNT(J20:R20)=1,SUM(LARGE(J20:R20,{1})),0)))))</f>
        <v>0</v>
      </c>
      <c r="I20" s="150">
        <f t="shared" si="0"/>
        <v>0</v>
      </c>
      <c r="J20" s="33"/>
      <c r="K20" s="33"/>
      <c r="L20" s="33"/>
      <c r="M20" s="33"/>
      <c r="N20" s="33"/>
      <c r="O20" s="33"/>
      <c r="P20" s="33"/>
      <c r="Q20" s="33"/>
      <c r="R20" s="144"/>
    </row>
    <row r="21" spans="2:18" ht="12" x14ac:dyDescent="0.2">
      <c r="B21" s="27"/>
      <c r="C21" s="141"/>
      <c r="D21" s="2"/>
      <c r="E21" s="2"/>
      <c r="F21" s="148" t="str">
        <f>IFERROR(VLOOKUP(D21,BD!$B:$D,2,FALSE),"")</f>
        <v/>
      </c>
      <c r="G21" s="148" t="str">
        <f>IFERROR(VLOOKUP(E21,BD!$B:$D,2,FALSE),"")</f>
        <v/>
      </c>
      <c r="H21" s="149">
        <f>IF(COUNT(J21:R21)&gt;=5,SUM(LARGE(J21:R21,{1,2,3,4,5})),IF(COUNT(J21:R21)=4,SUM(LARGE(J21:R21,{1,2,3,4})),IF(COUNT(J21:R21)=3,SUM(LARGE(J21:R21,{1,2,3})),IF(COUNT(J21:R21)=2,SUM(LARGE(J21:R21,{1,2})),IF(COUNT(J21:R21)=1,SUM(LARGE(J21:R21,{1})),0)))))</f>
        <v>0</v>
      </c>
      <c r="I21" s="150">
        <f t="shared" si="0"/>
        <v>0</v>
      </c>
      <c r="J21" s="33"/>
      <c r="K21" s="33"/>
      <c r="L21" s="33"/>
      <c r="M21" s="33"/>
      <c r="N21" s="33"/>
      <c r="O21" s="33"/>
      <c r="P21" s="33"/>
      <c r="Q21" s="33"/>
      <c r="R21" s="144"/>
    </row>
    <row r="22" spans="2:18" ht="12" x14ac:dyDescent="0.2">
      <c r="B22" s="27"/>
      <c r="C22" s="141"/>
      <c r="D22" s="2"/>
      <c r="E22" s="2"/>
      <c r="F22" s="148" t="str">
        <f>IFERROR(VLOOKUP(D22,BD!$B:$D,2,FALSE),"")</f>
        <v/>
      </c>
      <c r="G22" s="148" t="str">
        <f>IFERROR(VLOOKUP(E22,BD!$B:$D,2,FALSE),"")</f>
        <v/>
      </c>
      <c r="H22" s="149">
        <f>IF(COUNT(J22:R22)&gt;=5,SUM(LARGE(J22:R22,{1,2,3,4,5})),IF(COUNT(J22:R22)=4,SUM(LARGE(J22:R22,{1,2,3,4})),IF(COUNT(J22:R22)=3,SUM(LARGE(J22:R22,{1,2,3})),IF(COUNT(J22:R22)=2,SUM(LARGE(J22:R22,{1,2})),IF(COUNT(J22:R22)=1,SUM(LARGE(J22:R22,{1})),0)))))</f>
        <v>0</v>
      </c>
      <c r="I22" s="150">
        <f t="shared" si="0"/>
        <v>0</v>
      </c>
      <c r="J22" s="33"/>
      <c r="K22" s="33"/>
      <c r="L22" s="33"/>
      <c r="M22" s="33"/>
      <c r="N22" s="33"/>
      <c r="O22" s="33"/>
      <c r="P22" s="33"/>
      <c r="Q22" s="33"/>
      <c r="R22" s="144"/>
    </row>
    <row r="23" spans="2:18" ht="12" x14ac:dyDescent="0.2">
      <c r="B23" s="27"/>
      <c r="C23" s="141"/>
      <c r="D23" s="2"/>
      <c r="E23" s="2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IF(COUNT(J23:R23)&gt;=5,SUM(LARGE(J23:R23,{1,2,3,4,5})),IF(COUNT(J23:R23)=4,SUM(LARGE(J23:R23,{1,2,3,4})),IF(COUNT(J23:R23)=3,SUM(LARGE(J23:R23,{1,2,3})),IF(COUNT(J23:R23)=2,SUM(LARGE(J23:R23,{1,2})),IF(COUNT(J23:R23)=1,SUM(LARGE(J23:R23,{1})),0)))))</f>
        <v>0</v>
      </c>
      <c r="I23" s="150">
        <f t="shared" si="0"/>
        <v>0</v>
      </c>
      <c r="J23" s="33"/>
      <c r="K23" s="33"/>
      <c r="L23" s="33"/>
      <c r="M23" s="33"/>
      <c r="N23" s="33"/>
      <c r="O23" s="33"/>
      <c r="P23" s="33"/>
      <c r="Q23" s="33"/>
      <c r="R23" s="144"/>
    </row>
    <row r="24" spans="2:18" ht="12" x14ac:dyDescent="0.2">
      <c r="B24" s="27"/>
      <c r="C24" s="141"/>
      <c r="D24" s="2"/>
      <c r="E24" s="2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IF(COUNT(J24:R24)&gt;=5,SUM(LARGE(J24:R24,{1,2,3,4,5})),IF(COUNT(J24:R24)=4,SUM(LARGE(J24:R24,{1,2,3,4})),IF(COUNT(J24:R24)=3,SUM(LARGE(J24:R24,{1,2,3})),IF(COUNT(J24:R24)=2,SUM(LARGE(J24:R24,{1,2})),IF(COUNT(J24:R24)=1,SUM(LARGE(J24:R24,{1})),0)))))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33"/>
      <c r="R24" s="144"/>
    </row>
    <row r="25" spans="2:18" ht="12" x14ac:dyDescent="0.2">
      <c r="B25" s="27"/>
      <c r="C25" s="141"/>
      <c r="D25" s="2"/>
      <c r="E25" s="2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IF(COUNT(J25:R25)&gt;=5,SUM(LARGE(J25:R25,{1,2,3,4,5})),IF(COUNT(J25:R25)=4,SUM(LARGE(J25:R25,{1,2,3,4})),IF(COUNT(J25:R25)=3,SUM(LARGE(J25:R25,{1,2,3})),IF(COUNT(J25:R25)=2,SUM(LARGE(J25:R25,{1,2})),IF(COUNT(J25:R25)=1,SUM(LARGE(J25:R25,{1})),0)))))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33"/>
      <c r="R25" s="144"/>
    </row>
    <row r="26" spans="2:18" ht="12" x14ac:dyDescent="0.2">
      <c r="B26" s="27"/>
      <c r="C26" s="141"/>
      <c r="D26" s="2"/>
      <c r="E26" s="2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IF(COUNT(J26:R26)&gt;=5,SUM(LARGE(J26:R26,{1,2,3,4,5})),IF(COUNT(J26:R26)=4,SUM(LARGE(J26:R26,{1,2,3,4})),IF(COUNT(J26:R26)=3,SUM(LARGE(J26:R26,{1,2,3})),IF(COUNT(J26:R26)=2,SUM(LARGE(J26:R26,{1,2})),IF(COUNT(J26:R26)=1,SUM(LARGE(J26:R26,{1})),0)))))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33"/>
      <c r="R26" s="144"/>
    </row>
    <row r="27" spans="2:18" ht="12" x14ac:dyDescent="0.2">
      <c r="B27" s="27"/>
      <c r="C27" s="141"/>
      <c r="D27" s="2"/>
      <c r="E27" s="2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IF(COUNT(J27:R27)&gt;=5,SUM(LARGE(J27:R27,{1,2,3,4,5})),IF(COUNT(J27:R27)=4,SUM(LARGE(J27:R27,{1,2,3,4})),IF(COUNT(J27:R27)=3,SUM(LARGE(J27:R27,{1,2,3})),IF(COUNT(J27:R27)=2,SUM(LARGE(J27:R27,{1,2})),IF(COUNT(J27:R27)=1,SUM(LARGE(J27:R27,{1})),0)))))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33"/>
      <c r="R27" s="144"/>
    </row>
    <row r="28" spans="2:18" ht="12" x14ac:dyDescent="0.2">
      <c r="B28" s="27"/>
      <c r="C28" s="141"/>
      <c r="D28" s="2"/>
      <c r="E28" s="2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IF(COUNT(J28:R28)&gt;=5,SUM(LARGE(J28:R28,{1,2,3,4,5})),IF(COUNT(J28:R28)=4,SUM(LARGE(J28:R28,{1,2,3,4})),IF(COUNT(J28:R28)=3,SUM(LARGE(J28:R28,{1,2,3})),IF(COUNT(J28:R28)=2,SUM(LARGE(J28:R28,{1,2})),IF(COUNT(J28:R28)=1,SUM(LARGE(J28:R28,{1})),0)))))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33"/>
      <c r="R28" s="144"/>
    </row>
    <row r="29" spans="2:18" ht="12" x14ac:dyDescent="0.2">
      <c r="B29" s="27"/>
      <c r="C29" s="141"/>
      <c r="D29" s="2"/>
      <c r="E29" s="2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IF(COUNT(J29:R29)&gt;=5,SUM(LARGE(J29:R29,{1,2,3,4,5})),IF(COUNT(J29:R29)=4,SUM(LARGE(J29:R29,{1,2,3,4})),IF(COUNT(J29:R29)=3,SUM(LARGE(J29:R29,{1,2,3})),IF(COUNT(J29:R29)=2,SUM(LARGE(J29:R29,{1,2})),IF(COUNT(J29:R29)=1,SUM(LARGE(J29:R29,{1})),0)))))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33"/>
      <c r="R29" s="144"/>
    </row>
    <row r="30" spans="2:18" ht="12" x14ac:dyDescent="0.2">
      <c r="B30" s="27"/>
      <c r="C30" s="141"/>
      <c r="D30" s="2"/>
      <c r="E30" s="2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IF(COUNT(J30:R30)&gt;=5,SUM(LARGE(J30:R30,{1,2,3,4,5})),IF(COUNT(J30:R30)=4,SUM(LARGE(J30:R30,{1,2,3,4})),IF(COUNT(J30:R30)=3,SUM(LARGE(J30:R30,{1,2,3})),IF(COUNT(J30:R30)=2,SUM(LARGE(J30:R30,{1,2})),IF(COUNT(J30:R30)=1,SUM(LARGE(J30:R30,{1})),0)))))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33"/>
      <c r="R30" s="144"/>
    </row>
    <row r="31" spans="2:18" ht="12" x14ac:dyDescent="0.2">
      <c r="B31" s="27"/>
      <c r="C31" s="141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IF(COUNT(J31:R31)&gt;=5,SUM(LARGE(J31:R31,{1,2,3,4,5})),IF(COUNT(J31:R31)=4,SUM(LARGE(J31:R31,{1,2,3,4})),IF(COUNT(J31:R31)=3,SUM(LARGE(J31:R31,{1,2,3})),IF(COUNT(J31:R31)=2,SUM(LARGE(J31:R31,{1,2})),IF(COUNT(J31:R31)=1,SUM(LARGE(J31:R31,{1})),0)))))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33"/>
      <c r="R31" s="144"/>
    </row>
    <row r="32" spans="2:18" ht="12" x14ac:dyDescent="0.2">
      <c r="B32" s="27"/>
      <c r="C32" s="141"/>
      <c r="D32" s="2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IF(COUNT(J32:R32)&gt;=5,SUM(LARGE(J32:R32,{1,2,3,4,5})),IF(COUNT(J32:R32)=4,SUM(LARGE(J32:R32,{1,2,3,4})),IF(COUNT(J32:R32)=3,SUM(LARGE(J32:R32,{1,2,3})),IF(COUNT(J32:R32)=2,SUM(LARGE(J32:R32,{1,2})),IF(COUNT(J32:R32)=1,SUM(LARGE(J32:R32,{1})),0)))))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144"/>
    </row>
    <row r="33" spans="2:18" ht="12" x14ac:dyDescent="0.2">
      <c r="B33" s="27"/>
      <c r="C33" s="141"/>
      <c r="D33" s="2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IF(COUNT(J33:R33)&gt;=5,SUM(LARGE(J33:R33,{1,2,3,4,5})),IF(COUNT(J33:R33)=4,SUM(LARGE(J33:R33,{1,2,3,4})),IF(COUNT(J33:R33)=3,SUM(LARGE(J33:R33,{1,2,3})),IF(COUNT(J33:R33)=2,SUM(LARGE(J33:R33,{1,2})),IF(COUNT(J33:R33)=1,SUM(LARGE(J33:R33,{1})),0)))))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144"/>
    </row>
    <row r="34" spans="2:18" ht="12" x14ac:dyDescent="0.2">
      <c r="B34" s="27"/>
      <c r="C34" s="141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IF(COUNT(J34:R34)&gt;=5,SUM(LARGE(J34:R34,{1,2,3,4,5})),IF(COUNT(J34:R34)=4,SUM(LARGE(J34:R34,{1,2,3,4})),IF(COUNT(J34:R34)=3,SUM(LARGE(J34:R34,{1,2,3})),IF(COUNT(J34:R34)=2,SUM(LARGE(J34:R34,{1,2})),IF(COUNT(J34:R34)=1,SUM(LARGE(J34:R34,{1})),0)))))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144"/>
    </row>
    <row r="35" spans="2:18" ht="12" x14ac:dyDescent="0.2">
      <c r="B35" s="27"/>
      <c r="C35" s="141"/>
      <c r="D35" s="2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IF(COUNT(J35:R35)&gt;=5,SUM(LARGE(J35:R35,{1,2,3,4,5})),IF(COUNT(J35:R35)=4,SUM(LARGE(J35:R35,{1,2,3,4})),IF(COUNT(J35:R35)=3,SUM(LARGE(J35:R35,{1,2,3})),IF(COUNT(J35:R35)=2,SUM(LARGE(J35:R35,{1,2})),IF(COUNT(J35:R35)=1,SUM(LARGE(J35:R35,{1})),0)))))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144"/>
    </row>
    <row r="36" spans="2:18" ht="12" x14ac:dyDescent="0.2">
      <c r="B36" s="27"/>
      <c r="C36" s="141"/>
      <c r="D36" s="2"/>
      <c r="E36" s="2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IF(COUNT(J36:R36)&gt;=5,SUM(LARGE(J36:R36,{1,2,3,4,5})),IF(COUNT(J36:R36)=4,SUM(LARGE(J36:R36,{1,2,3,4})),IF(COUNT(J36:R36)=3,SUM(LARGE(J36:R36,{1,2,3})),IF(COUNT(J36:R36)=2,SUM(LARGE(J36:R36,{1,2})),IF(COUNT(J36:R36)=1,SUM(LARGE(J36:R36,{1})),0)))))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144"/>
    </row>
    <row r="37" spans="2:18" ht="12" x14ac:dyDescent="0.2">
      <c r="B37" s="27"/>
      <c r="C37" s="141"/>
      <c r="D37" s="2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IF(COUNT(J37:R37)&gt;=5,SUM(LARGE(J37:R37,{1,2,3,4,5})),IF(COUNT(J37:R37)=4,SUM(LARGE(J37:R37,{1,2,3,4})),IF(COUNT(J37:R37)=3,SUM(LARGE(J37:R37,{1,2,3})),IF(COUNT(J37:R37)=2,SUM(LARGE(J37:R37,{1,2})),IF(COUNT(J37:R37)=1,SUM(LARGE(J37:R37,{1})),0)))))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144"/>
    </row>
    <row r="38" spans="2:18" ht="12" x14ac:dyDescent="0.2">
      <c r="B38" s="27"/>
      <c r="C38" s="141"/>
      <c r="D38" s="2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IF(COUNT(J38:R38)&gt;=5,SUM(LARGE(J38:R38,{1,2,3,4,5})),IF(COUNT(J38:R38)=4,SUM(LARGE(J38:R38,{1,2,3,4})),IF(COUNT(J38:R38)=3,SUM(LARGE(J38:R38,{1,2,3})),IF(COUNT(J38:R38)=2,SUM(LARGE(J38:R38,{1,2})),IF(COUNT(J38:R38)=1,SUM(LARGE(J38:R38,{1})),0)))))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144"/>
    </row>
    <row r="39" spans="2:18" ht="12" x14ac:dyDescent="0.2">
      <c r="B39" s="27"/>
      <c r="C39" s="141"/>
      <c r="D39" s="2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IF(COUNT(J39:R39)&gt;=5,SUM(LARGE(J39:R39,{1,2,3,4,5})),IF(COUNT(J39:R39)=4,SUM(LARGE(J39:R39,{1,2,3,4})),IF(COUNT(J39:R39)=3,SUM(LARGE(J39:R39,{1,2,3})),IF(COUNT(J39:R39)=2,SUM(LARGE(J39:R39,{1,2})),IF(COUNT(J39:R39)=1,SUM(LARGE(J39:R39,{1})),0)))))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33"/>
      <c r="R39" s="144"/>
    </row>
    <row r="40" spans="2:18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7"/>
      <c r="R40" s="144"/>
    </row>
    <row r="41" spans="2:18" s="21" customFormat="1" x14ac:dyDescent="0.2">
      <c r="B41" s="111"/>
      <c r="C41" s="19"/>
      <c r="D41" s="20"/>
      <c r="E41" s="20" t="str">
        <f>SM!$D$41</f>
        <v>CONTAGEM DE SEMANAS</v>
      </c>
      <c r="F41" s="95"/>
      <c r="G41" s="95"/>
      <c r="H41" s="18"/>
      <c r="I41" s="18"/>
      <c r="J41" s="102">
        <f>SM!H$41</f>
        <v>52</v>
      </c>
      <c r="K41" s="102">
        <f>SM!I$41</f>
        <v>30</v>
      </c>
      <c r="L41" s="102">
        <f>SM!J$41</f>
        <v>25</v>
      </c>
      <c r="M41" s="102">
        <f>SM!K$41</f>
        <v>22</v>
      </c>
      <c r="N41" s="102">
        <f>SM!L$41</f>
        <v>10</v>
      </c>
      <c r="O41" s="102">
        <f>SM!M$41</f>
        <v>6</v>
      </c>
      <c r="P41" s="102">
        <f>SM!N$41</f>
        <v>2</v>
      </c>
      <c r="Q41" s="102">
        <f>SM!O$41</f>
        <v>1</v>
      </c>
      <c r="R41" s="145"/>
    </row>
  </sheetData>
  <sheetProtection selectLockedCells="1" selectUnlockedCells="1"/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1"/>
  <sheetViews>
    <sheetView showGridLines="0" zoomScaleNormal="100" zoomScaleSheetLayoutView="100" workbookViewId="0"/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17" width="8.28515625" style="4" customWidth="1"/>
    <col min="18" max="18" width="1.85546875" style="4" customWidth="1"/>
    <col min="19" max="16384" width="9.28515625" style="4"/>
  </cols>
  <sheetData>
    <row r="2" spans="2:18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</row>
    <row r="3" spans="2:18" ht="12" x14ac:dyDescent="0.2">
      <c r="B3" s="7" t="s">
        <v>341</v>
      </c>
      <c r="D3" s="8">
        <f>SM!D3</f>
        <v>43052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</row>
    <row r="4" spans="2:18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</row>
    <row r="5" spans="2:18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43"/>
    </row>
    <row r="6" spans="2:18" ht="12" customHeight="1" x14ac:dyDescent="0.2">
      <c r="B6" s="26"/>
      <c r="C6" s="216" t="s">
        <v>1</v>
      </c>
      <c r="D6" s="222" t="s">
        <v>38</v>
      </c>
      <c r="E6" s="222" t="s">
        <v>39</v>
      </c>
      <c r="F6" s="218" t="s">
        <v>40</v>
      </c>
      <c r="G6" s="218" t="s">
        <v>41</v>
      </c>
      <c r="H6" s="217" t="str">
        <f>SM!F6</f>
        <v>TOTAL RK52</v>
      </c>
      <c r="I6" s="215" t="str">
        <f>SM!G6</f>
        <v>Torneios</v>
      </c>
      <c r="J6" s="11" t="str">
        <f>DM!J6</f>
        <v>4o</v>
      </c>
      <c r="K6" s="11" t="str">
        <f>DM!K6</f>
        <v>1o</v>
      </c>
      <c r="L6" s="11" t="str">
        <f>DM!L6</f>
        <v>1o</v>
      </c>
      <c r="M6" s="11" t="str">
        <f>DM!M6</f>
        <v>2o</v>
      </c>
      <c r="N6" s="11" t="str">
        <f>DM!N6</f>
        <v>3o</v>
      </c>
      <c r="O6" s="11" t="str">
        <f>DM!O6</f>
        <v>2o</v>
      </c>
      <c r="P6" s="11" t="str">
        <f>DM!P6</f>
        <v>4o</v>
      </c>
      <c r="Q6" s="11" t="str">
        <f>DM!Q6</f>
        <v>1o</v>
      </c>
      <c r="R6" s="144"/>
    </row>
    <row r="7" spans="2:18" ht="12" x14ac:dyDescent="0.2">
      <c r="B7" s="26"/>
      <c r="C7" s="216"/>
      <c r="D7" s="222"/>
      <c r="E7" s="222"/>
      <c r="F7" s="218"/>
      <c r="G7" s="218"/>
      <c r="H7" s="217"/>
      <c r="I7" s="215"/>
      <c r="J7" s="12" t="str">
        <f>DM!J7</f>
        <v>EST</v>
      </c>
      <c r="K7" s="12" t="str">
        <f>DM!K7</f>
        <v>EST</v>
      </c>
      <c r="L7" s="12" t="str">
        <f>DM!L7</f>
        <v>M-CWB</v>
      </c>
      <c r="M7" s="12" t="str">
        <f>DM!M7</f>
        <v>EST</v>
      </c>
      <c r="N7" s="12" t="str">
        <f>DM!N7</f>
        <v>EST</v>
      </c>
      <c r="O7" s="12" t="str">
        <f>DM!O7</f>
        <v>M-CWB</v>
      </c>
      <c r="P7" s="12" t="str">
        <f>DM!P7</f>
        <v>EST</v>
      </c>
      <c r="Q7" s="12" t="str">
        <f>DM!Q7</f>
        <v>M-OES</v>
      </c>
      <c r="R7" s="144"/>
    </row>
    <row r="8" spans="2:18" ht="12" x14ac:dyDescent="0.2">
      <c r="B8" s="29"/>
      <c r="C8" s="216"/>
      <c r="D8" s="222"/>
      <c r="E8" s="222"/>
      <c r="F8" s="218"/>
      <c r="G8" s="218"/>
      <c r="H8" s="217"/>
      <c r="I8" s="215"/>
      <c r="J8" s="13">
        <f>DM!J8</f>
        <v>42689</v>
      </c>
      <c r="K8" s="13">
        <f>DM!K8</f>
        <v>42849</v>
      </c>
      <c r="L8" s="13">
        <f>DM!L8</f>
        <v>42884</v>
      </c>
      <c r="M8" s="13">
        <f>DM!M8</f>
        <v>42905</v>
      </c>
      <c r="N8" s="13">
        <f>DM!N8</f>
        <v>42988</v>
      </c>
      <c r="O8" s="13">
        <f>DM!O8</f>
        <v>43017</v>
      </c>
      <c r="P8" s="13">
        <f>DM!P8</f>
        <v>43045</v>
      </c>
      <c r="Q8" s="13">
        <f>DM!Q8</f>
        <v>43052</v>
      </c>
      <c r="R8" s="144"/>
    </row>
    <row r="9" spans="2:18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44"/>
    </row>
    <row r="10" spans="2:18" ht="12" x14ac:dyDescent="0.2">
      <c r="B10" s="27"/>
      <c r="C10" s="1">
        <v>1</v>
      </c>
      <c r="D10" s="2" t="s">
        <v>597</v>
      </c>
      <c r="E10" s="2" t="s">
        <v>645</v>
      </c>
      <c r="F10" s="148" t="str">
        <f>IFERROR(VLOOKUP(D10,BD!$B:$D,2,FALSE),"")</f>
        <v>CC</v>
      </c>
      <c r="G10" s="148" t="str">
        <f>IFERROR(VLOOKUP(E10,BD!$B:$D,2,FALSE),"")</f>
        <v>CC</v>
      </c>
      <c r="H10" s="149">
        <f>IF(COUNT(J10:R10)&gt;=5,SUM(LARGE(J10:R10,{1,2,3,4,5})),IF(COUNT(J10:R10)=4,SUM(LARGE(J10:R10,{1,2,3,4})),IF(COUNT(J10:R10)=3,SUM(LARGE(J10:R10,{1,2,3})),IF(COUNT(J10:R10)=2,SUM(LARGE(J10:R10,{1,2})),IF(COUNT(J10:R10)=1,SUM(LARGE(J10:R10,{1})),0)))))</f>
        <v>1600</v>
      </c>
      <c r="I10" s="150">
        <f t="shared" ref="I10:I39" si="0">COUNT(J10:R10)-COUNTIF(J10:R10,"=0")</f>
        <v>1</v>
      </c>
      <c r="J10" s="33"/>
      <c r="K10" s="33"/>
      <c r="L10" s="33"/>
      <c r="M10" s="33"/>
      <c r="N10" s="33">
        <v>1600</v>
      </c>
      <c r="O10" s="33"/>
      <c r="P10" s="33"/>
      <c r="Q10" s="33"/>
      <c r="R10" s="144"/>
    </row>
    <row r="11" spans="2:18" ht="12" x14ac:dyDescent="0.2">
      <c r="B11" s="27"/>
      <c r="C11" s="1">
        <v>2</v>
      </c>
      <c r="D11" s="2" t="s">
        <v>679</v>
      </c>
      <c r="E11" s="2" t="s">
        <v>681</v>
      </c>
      <c r="F11" s="148" t="str">
        <f>IFERROR(VLOOKUP(D11,BD!$B:$D,2,FALSE),"")</f>
        <v>GRESFI</v>
      </c>
      <c r="G11" s="148" t="str">
        <f>IFERROR(VLOOKUP(E11,BD!$B:$D,2,FALSE),"")</f>
        <v>GRESFI</v>
      </c>
      <c r="H11" s="149">
        <f>IF(COUNT(J11:R11)&gt;=5,SUM(LARGE(J11:R11,{1,2,3,4,5})),IF(COUNT(J11:R11)=4,SUM(LARGE(J11:R11,{1,2,3,4})),IF(COUNT(J11:R11)=3,SUM(LARGE(J11:R11,{1,2,3})),IF(COUNT(J11:R11)=2,SUM(LARGE(J11:R11,{1,2})),IF(COUNT(J11:R11)=1,SUM(LARGE(J11:R11,{1})),0)))))</f>
        <v>1360</v>
      </c>
      <c r="I11" s="150">
        <f t="shared" si="0"/>
        <v>1</v>
      </c>
      <c r="J11" s="33"/>
      <c r="K11" s="33"/>
      <c r="L11" s="33"/>
      <c r="M11" s="33"/>
      <c r="N11" s="33">
        <v>1360</v>
      </c>
      <c r="O11" s="33"/>
      <c r="P11" s="33"/>
      <c r="Q11" s="33"/>
      <c r="R11" s="144"/>
    </row>
    <row r="12" spans="2:18" ht="12" x14ac:dyDescent="0.2">
      <c r="B12" s="27"/>
      <c r="C12" s="1"/>
      <c r="D12" s="2"/>
      <c r="E12" s="2"/>
      <c r="F12" s="148" t="str">
        <f>IFERROR(VLOOKUP(D12,BD!$B:$D,2,FALSE),"")</f>
        <v/>
      </c>
      <c r="G12" s="148" t="str">
        <f>IFERROR(VLOOKUP(E12,BD!$B:$D,2,FALSE),"")</f>
        <v/>
      </c>
      <c r="H12" s="149">
        <f>IF(COUNT(J12:R12)&gt;=5,SUM(LARGE(J12:R12,{1,2,3,4,5})),IF(COUNT(J12:R12)=4,SUM(LARGE(J12:R12,{1,2,3,4})),IF(COUNT(J12:R12)=3,SUM(LARGE(J12:R12,{1,2,3})),IF(COUNT(J12:R12)=2,SUM(LARGE(J12:R12,{1,2})),IF(COUNT(J12:R12)=1,SUM(LARGE(J12:R12,{1})),0)))))</f>
        <v>0</v>
      </c>
      <c r="I12" s="150">
        <f t="shared" si="0"/>
        <v>0</v>
      </c>
      <c r="J12" s="33"/>
      <c r="K12" s="33"/>
      <c r="L12" s="33"/>
      <c r="M12" s="33"/>
      <c r="N12" s="33"/>
      <c r="O12" s="33"/>
      <c r="P12" s="33"/>
      <c r="Q12" s="33"/>
      <c r="R12" s="144"/>
    </row>
    <row r="13" spans="2:18" ht="12" x14ac:dyDescent="0.2">
      <c r="B13" s="27"/>
      <c r="C13" s="141"/>
      <c r="D13" s="2"/>
      <c r="E13" s="2"/>
      <c r="F13" s="148" t="str">
        <f>IFERROR(VLOOKUP(D13,BD!$B:$D,2,FALSE),"")</f>
        <v/>
      </c>
      <c r="G13" s="148" t="str">
        <f>IFERROR(VLOOKUP(E13,BD!$B:$D,2,FALSE),"")</f>
        <v/>
      </c>
      <c r="H13" s="149">
        <f>IF(COUNT(J13:R13)&gt;=5,SUM(LARGE(J13:R13,{1,2,3,4,5})),IF(COUNT(J13:R13)=4,SUM(LARGE(J13:R13,{1,2,3,4})),IF(COUNT(J13:R13)=3,SUM(LARGE(J13:R13,{1,2,3})),IF(COUNT(J13:R13)=2,SUM(LARGE(J13:R13,{1,2})),IF(COUNT(J13:R13)=1,SUM(LARGE(J13:R13,{1})),0)))))</f>
        <v>0</v>
      </c>
      <c r="I13" s="150">
        <f t="shared" si="0"/>
        <v>0</v>
      </c>
      <c r="J13" s="33"/>
      <c r="K13" s="33"/>
      <c r="L13" s="33"/>
      <c r="M13" s="33"/>
      <c r="N13" s="33"/>
      <c r="O13" s="33"/>
      <c r="P13" s="33"/>
      <c r="Q13" s="33"/>
      <c r="R13" s="144"/>
    </row>
    <row r="14" spans="2:18" ht="12" x14ac:dyDescent="0.2">
      <c r="B14" s="27"/>
      <c r="C14" s="141"/>
      <c r="D14" s="2"/>
      <c r="E14" s="2"/>
      <c r="F14" s="148" t="str">
        <f>IFERROR(VLOOKUP(D14,BD!$B:$D,2,FALSE),"")</f>
        <v/>
      </c>
      <c r="G14" s="148" t="str">
        <f>IFERROR(VLOOKUP(E14,BD!$B:$D,2,FALSE),"")</f>
        <v/>
      </c>
      <c r="H14" s="149">
        <f>IF(COUNT(J14:R14)&gt;=5,SUM(LARGE(J14:R14,{1,2,3,4,5})),IF(COUNT(J14:R14)=4,SUM(LARGE(J14:R14,{1,2,3,4})),IF(COUNT(J14:R14)=3,SUM(LARGE(J14:R14,{1,2,3})),IF(COUNT(J14:R14)=2,SUM(LARGE(J14:R14,{1,2})),IF(COUNT(J14:R14)=1,SUM(LARGE(J14:R14,{1})),0)))))</f>
        <v>0</v>
      </c>
      <c r="I14" s="150">
        <f t="shared" si="0"/>
        <v>0</v>
      </c>
      <c r="J14" s="33"/>
      <c r="K14" s="33"/>
      <c r="L14" s="33"/>
      <c r="M14" s="33"/>
      <c r="N14" s="33"/>
      <c r="O14" s="33"/>
      <c r="P14" s="33"/>
      <c r="Q14" s="33"/>
      <c r="R14" s="144"/>
    </row>
    <row r="15" spans="2:18" ht="12" x14ac:dyDescent="0.2">
      <c r="B15" s="27"/>
      <c r="C15" s="141"/>
      <c r="D15" s="2"/>
      <c r="E15" s="2"/>
      <c r="F15" s="148" t="str">
        <f>IFERROR(VLOOKUP(D15,BD!$B:$D,2,FALSE),"")</f>
        <v/>
      </c>
      <c r="G15" s="148" t="str">
        <f>IFERROR(VLOOKUP(E15,BD!$B:$D,2,FALSE),"")</f>
        <v/>
      </c>
      <c r="H15" s="149">
        <f>IF(COUNT(J15:R15)&gt;=5,SUM(LARGE(J15:R15,{1,2,3,4,5})),IF(COUNT(J15:R15)=4,SUM(LARGE(J15:R15,{1,2,3,4})),IF(COUNT(J15:R15)=3,SUM(LARGE(J15:R15,{1,2,3})),IF(COUNT(J15:R15)=2,SUM(LARGE(J15:R15,{1,2})),IF(COUNT(J15:R15)=1,SUM(LARGE(J15:R15,{1})),0)))))</f>
        <v>0</v>
      </c>
      <c r="I15" s="150">
        <f t="shared" si="0"/>
        <v>0</v>
      </c>
      <c r="J15" s="33"/>
      <c r="K15" s="33"/>
      <c r="L15" s="33"/>
      <c r="M15" s="33"/>
      <c r="N15" s="33"/>
      <c r="O15" s="33"/>
      <c r="P15" s="33"/>
      <c r="Q15" s="33"/>
      <c r="R15" s="144"/>
    </row>
    <row r="16" spans="2:18" ht="12" x14ac:dyDescent="0.2">
      <c r="B16" s="27"/>
      <c r="C16" s="141"/>
      <c r="D16" s="2"/>
      <c r="E16" s="2"/>
      <c r="F16" s="148" t="str">
        <f>IFERROR(VLOOKUP(D16,BD!$B:$D,2,FALSE),"")</f>
        <v/>
      </c>
      <c r="G16" s="148" t="str">
        <f>IFERROR(VLOOKUP(E16,BD!$B:$D,2,FALSE),"")</f>
        <v/>
      </c>
      <c r="H16" s="149">
        <f>IF(COUNT(J16:R16)&gt;=5,SUM(LARGE(J16:R16,{1,2,3,4,5})),IF(COUNT(J16:R16)=4,SUM(LARGE(J16:R16,{1,2,3,4})),IF(COUNT(J16:R16)=3,SUM(LARGE(J16:R16,{1,2,3})),IF(COUNT(J16:R16)=2,SUM(LARGE(J16:R16,{1,2})),IF(COUNT(J16:R16)=1,SUM(LARGE(J16:R16,{1})),0)))))</f>
        <v>0</v>
      </c>
      <c r="I16" s="150">
        <f t="shared" si="0"/>
        <v>0</v>
      </c>
      <c r="J16" s="33"/>
      <c r="K16" s="33"/>
      <c r="L16" s="33"/>
      <c r="M16" s="33"/>
      <c r="N16" s="33"/>
      <c r="O16" s="33"/>
      <c r="P16" s="33"/>
      <c r="Q16" s="33"/>
      <c r="R16" s="144"/>
    </row>
    <row r="17" spans="2:18" ht="12" x14ac:dyDescent="0.2">
      <c r="B17" s="27"/>
      <c r="C17" s="141"/>
      <c r="D17" s="2"/>
      <c r="E17" s="2"/>
      <c r="F17" s="148" t="str">
        <f>IFERROR(VLOOKUP(D17,BD!$B:$D,2,FALSE),"")</f>
        <v/>
      </c>
      <c r="G17" s="148" t="str">
        <f>IFERROR(VLOOKUP(E17,BD!$B:$D,2,FALSE),"")</f>
        <v/>
      </c>
      <c r="H17" s="149">
        <f>IF(COUNT(J17:R17)&gt;=5,SUM(LARGE(J17:R17,{1,2,3,4,5})),IF(COUNT(J17:R17)=4,SUM(LARGE(J17:R17,{1,2,3,4})),IF(COUNT(J17:R17)=3,SUM(LARGE(J17:R17,{1,2,3})),IF(COUNT(J17:R17)=2,SUM(LARGE(J17:R17,{1,2})),IF(COUNT(J17:R17)=1,SUM(LARGE(J17:R17,{1})),0)))))</f>
        <v>0</v>
      </c>
      <c r="I17" s="150">
        <f t="shared" si="0"/>
        <v>0</v>
      </c>
      <c r="J17" s="33"/>
      <c r="K17" s="33"/>
      <c r="L17" s="33"/>
      <c r="M17" s="33"/>
      <c r="N17" s="33"/>
      <c r="O17" s="33"/>
      <c r="P17" s="33"/>
      <c r="Q17" s="33"/>
      <c r="R17" s="144"/>
    </row>
    <row r="18" spans="2:18" ht="12" x14ac:dyDescent="0.2">
      <c r="B18" s="27"/>
      <c r="C18" s="141"/>
      <c r="D18" s="2"/>
      <c r="E18" s="2"/>
      <c r="F18" s="148" t="str">
        <f>IFERROR(VLOOKUP(D18,BD!$B:$D,2,FALSE),"")</f>
        <v/>
      </c>
      <c r="G18" s="148" t="str">
        <f>IFERROR(VLOOKUP(E18,BD!$B:$D,2,FALSE),"")</f>
        <v/>
      </c>
      <c r="H18" s="149">
        <f>IF(COUNT(J18:R18)&gt;=5,SUM(LARGE(J18:R18,{1,2,3,4,5})),IF(COUNT(J18:R18)=4,SUM(LARGE(J18:R18,{1,2,3,4})),IF(COUNT(J18:R18)=3,SUM(LARGE(J18:R18,{1,2,3})),IF(COUNT(J18:R18)=2,SUM(LARGE(J18:R18,{1,2})),IF(COUNT(J18:R18)=1,SUM(LARGE(J18:R18,{1})),0)))))</f>
        <v>0</v>
      </c>
      <c r="I18" s="150">
        <f t="shared" si="0"/>
        <v>0</v>
      </c>
      <c r="J18" s="33"/>
      <c r="K18" s="33"/>
      <c r="L18" s="33"/>
      <c r="M18" s="33"/>
      <c r="N18" s="33"/>
      <c r="O18" s="33"/>
      <c r="P18" s="33"/>
      <c r="Q18" s="33"/>
      <c r="R18" s="144"/>
    </row>
    <row r="19" spans="2:18" ht="12" x14ac:dyDescent="0.2">
      <c r="B19" s="27"/>
      <c r="C19" s="141"/>
      <c r="D19" s="2"/>
      <c r="E19" s="2"/>
      <c r="F19" s="148" t="str">
        <f>IFERROR(VLOOKUP(D19,BD!$B:$D,2,FALSE),"")</f>
        <v/>
      </c>
      <c r="G19" s="148" t="str">
        <f>IFERROR(VLOOKUP(E19,BD!$B:$D,2,FALSE),"")</f>
        <v/>
      </c>
      <c r="H19" s="149">
        <f>IF(COUNT(J19:R19)&gt;=5,SUM(LARGE(J19:R19,{1,2,3,4,5})),IF(COUNT(J19:R19)=4,SUM(LARGE(J19:R19,{1,2,3,4})),IF(COUNT(J19:R19)=3,SUM(LARGE(J19:R19,{1,2,3})),IF(COUNT(J19:R19)=2,SUM(LARGE(J19:R19,{1,2})),IF(COUNT(J19:R19)=1,SUM(LARGE(J19:R19,{1})),0)))))</f>
        <v>0</v>
      </c>
      <c r="I19" s="150">
        <f t="shared" si="0"/>
        <v>0</v>
      </c>
      <c r="J19" s="33"/>
      <c r="K19" s="33"/>
      <c r="L19" s="33"/>
      <c r="M19" s="33"/>
      <c r="N19" s="33"/>
      <c r="O19" s="33"/>
      <c r="P19" s="33"/>
      <c r="Q19" s="33"/>
      <c r="R19" s="144"/>
    </row>
    <row r="20" spans="2:18" ht="12" x14ac:dyDescent="0.2">
      <c r="B20" s="27"/>
      <c r="C20" s="141"/>
      <c r="D20" s="2"/>
      <c r="E20" s="2"/>
      <c r="F20" s="148" t="str">
        <f>IFERROR(VLOOKUP(D20,BD!$B:$D,2,FALSE),"")</f>
        <v/>
      </c>
      <c r="G20" s="148" t="str">
        <f>IFERROR(VLOOKUP(E20,BD!$B:$D,2,FALSE),"")</f>
        <v/>
      </c>
      <c r="H20" s="149">
        <f>IF(COUNT(J20:R20)&gt;=5,SUM(LARGE(J20:R20,{1,2,3,4,5})),IF(COUNT(J20:R20)=4,SUM(LARGE(J20:R20,{1,2,3,4})),IF(COUNT(J20:R20)=3,SUM(LARGE(J20:R20,{1,2,3})),IF(COUNT(J20:R20)=2,SUM(LARGE(J20:R20,{1,2})),IF(COUNT(J20:R20)=1,SUM(LARGE(J20:R20,{1})),0)))))</f>
        <v>0</v>
      </c>
      <c r="I20" s="150">
        <f t="shared" si="0"/>
        <v>0</v>
      </c>
      <c r="J20" s="33"/>
      <c r="K20" s="33"/>
      <c r="L20" s="33"/>
      <c r="M20" s="33"/>
      <c r="N20" s="33"/>
      <c r="O20" s="33"/>
      <c r="P20" s="33"/>
      <c r="Q20" s="33"/>
      <c r="R20" s="144"/>
    </row>
    <row r="21" spans="2:18" ht="12" x14ac:dyDescent="0.2">
      <c r="B21" s="27"/>
      <c r="C21" s="141"/>
      <c r="D21" s="2"/>
      <c r="E21" s="2"/>
      <c r="F21" s="148" t="str">
        <f>IFERROR(VLOOKUP(D21,BD!$B:$D,2,FALSE),"")</f>
        <v/>
      </c>
      <c r="G21" s="148" t="str">
        <f>IFERROR(VLOOKUP(E21,BD!$B:$D,2,FALSE),"")</f>
        <v/>
      </c>
      <c r="H21" s="149">
        <f>IF(COUNT(J21:R21)&gt;=5,SUM(LARGE(J21:R21,{1,2,3,4,5})),IF(COUNT(J21:R21)=4,SUM(LARGE(J21:R21,{1,2,3,4})),IF(COUNT(J21:R21)=3,SUM(LARGE(J21:R21,{1,2,3})),IF(COUNT(J21:R21)=2,SUM(LARGE(J21:R21,{1,2})),IF(COUNT(J21:R21)=1,SUM(LARGE(J21:R21,{1})),0)))))</f>
        <v>0</v>
      </c>
      <c r="I21" s="150">
        <f t="shared" si="0"/>
        <v>0</v>
      </c>
      <c r="J21" s="33"/>
      <c r="K21" s="33"/>
      <c r="L21" s="33"/>
      <c r="M21" s="33"/>
      <c r="N21" s="33"/>
      <c r="O21" s="33"/>
      <c r="P21" s="33"/>
      <c r="Q21" s="33"/>
      <c r="R21" s="144"/>
    </row>
    <row r="22" spans="2:18" ht="12" x14ac:dyDescent="0.2">
      <c r="B22" s="27"/>
      <c r="C22" s="141"/>
      <c r="D22" s="2"/>
      <c r="E22" s="2"/>
      <c r="F22" s="148" t="str">
        <f>IFERROR(VLOOKUP(D22,BD!$B:$D,2,FALSE),"")</f>
        <v/>
      </c>
      <c r="G22" s="148" t="str">
        <f>IFERROR(VLOOKUP(E22,BD!$B:$D,2,FALSE),"")</f>
        <v/>
      </c>
      <c r="H22" s="149">
        <f>IF(COUNT(J22:R22)&gt;=5,SUM(LARGE(J22:R22,{1,2,3,4,5})),IF(COUNT(J22:R22)=4,SUM(LARGE(J22:R22,{1,2,3,4})),IF(COUNT(J22:R22)=3,SUM(LARGE(J22:R22,{1,2,3})),IF(COUNT(J22:R22)=2,SUM(LARGE(J22:R22,{1,2})),IF(COUNT(J22:R22)=1,SUM(LARGE(J22:R22,{1})),0)))))</f>
        <v>0</v>
      </c>
      <c r="I22" s="150">
        <f t="shared" si="0"/>
        <v>0</v>
      </c>
      <c r="J22" s="33"/>
      <c r="K22" s="33"/>
      <c r="L22" s="33"/>
      <c r="M22" s="33"/>
      <c r="N22" s="33"/>
      <c r="O22" s="33"/>
      <c r="P22" s="33"/>
      <c r="Q22" s="33"/>
      <c r="R22" s="144"/>
    </row>
    <row r="23" spans="2:18" ht="12" x14ac:dyDescent="0.2">
      <c r="B23" s="27"/>
      <c r="C23" s="141"/>
      <c r="D23" s="2"/>
      <c r="E23" s="2"/>
      <c r="F23" s="148" t="str">
        <f>IFERROR(VLOOKUP(D23,BD!$B:$D,2,FALSE),"")</f>
        <v/>
      </c>
      <c r="G23" s="148" t="str">
        <f>IFERROR(VLOOKUP(E23,BD!$B:$D,2,FALSE),"")</f>
        <v/>
      </c>
      <c r="H23" s="149">
        <f>IF(COUNT(J23:R23)&gt;=5,SUM(LARGE(J23:R23,{1,2,3,4,5})),IF(COUNT(J23:R23)=4,SUM(LARGE(J23:R23,{1,2,3,4})),IF(COUNT(J23:R23)=3,SUM(LARGE(J23:R23,{1,2,3})),IF(COUNT(J23:R23)=2,SUM(LARGE(J23:R23,{1,2})),IF(COUNT(J23:R23)=1,SUM(LARGE(J23:R23,{1})),0)))))</f>
        <v>0</v>
      </c>
      <c r="I23" s="150">
        <f t="shared" si="0"/>
        <v>0</v>
      </c>
      <c r="J23" s="33"/>
      <c r="K23" s="33"/>
      <c r="L23" s="33"/>
      <c r="M23" s="33"/>
      <c r="N23" s="33"/>
      <c r="O23" s="33"/>
      <c r="P23" s="33"/>
      <c r="Q23" s="33"/>
      <c r="R23" s="144"/>
    </row>
    <row r="24" spans="2:18" ht="12" x14ac:dyDescent="0.2">
      <c r="B24" s="27"/>
      <c r="C24" s="141"/>
      <c r="D24" s="2"/>
      <c r="E24" s="2"/>
      <c r="F24" s="148" t="str">
        <f>IFERROR(VLOOKUP(D24,BD!$B:$D,2,FALSE),"")</f>
        <v/>
      </c>
      <c r="G24" s="148" t="str">
        <f>IFERROR(VLOOKUP(E24,BD!$B:$D,2,FALSE),"")</f>
        <v/>
      </c>
      <c r="H24" s="149">
        <f>IF(COUNT(J24:R24)&gt;=5,SUM(LARGE(J24:R24,{1,2,3,4,5})),IF(COUNT(J24:R24)=4,SUM(LARGE(J24:R24,{1,2,3,4})),IF(COUNT(J24:R24)=3,SUM(LARGE(J24:R24,{1,2,3})),IF(COUNT(J24:R24)=2,SUM(LARGE(J24:R24,{1,2})),IF(COUNT(J24:R24)=1,SUM(LARGE(J24:R24,{1})),0)))))</f>
        <v>0</v>
      </c>
      <c r="I24" s="150">
        <f t="shared" si="0"/>
        <v>0</v>
      </c>
      <c r="J24" s="33"/>
      <c r="K24" s="33"/>
      <c r="L24" s="33"/>
      <c r="M24" s="33"/>
      <c r="N24" s="33"/>
      <c r="O24" s="33"/>
      <c r="P24" s="33"/>
      <c r="Q24" s="33"/>
      <c r="R24" s="144"/>
    </row>
    <row r="25" spans="2:18" ht="12" x14ac:dyDescent="0.2">
      <c r="B25" s="27"/>
      <c r="C25" s="141"/>
      <c r="D25" s="2"/>
      <c r="E25" s="2"/>
      <c r="F25" s="148" t="str">
        <f>IFERROR(VLOOKUP(D25,BD!$B:$D,2,FALSE),"")</f>
        <v/>
      </c>
      <c r="G25" s="148" t="str">
        <f>IFERROR(VLOOKUP(E25,BD!$B:$D,2,FALSE),"")</f>
        <v/>
      </c>
      <c r="H25" s="149">
        <f>IF(COUNT(J25:R25)&gt;=5,SUM(LARGE(J25:R25,{1,2,3,4,5})),IF(COUNT(J25:R25)=4,SUM(LARGE(J25:R25,{1,2,3,4})),IF(COUNT(J25:R25)=3,SUM(LARGE(J25:R25,{1,2,3})),IF(COUNT(J25:R25)=2,SUM(LARGE(J25:R25,{1,2})),IF(COUNT(J25:R25)=1,SUM(LARGE(J25:R25,{1})),0)))))</f>
        <v>0</v>
      </c>
      <c r="I25" s="150">
        <f t="shared" si="0"/>
        <v>0</v>
      </c>
      <c r="J25" s="33"/>
      <c r="K25" s="33"/>
      <c r="L25" s="33"/>
      <c r="M25" s="33"/>
      <c r="N25" s="33"/>
      <c r="O25" s="33"/>
      <c r="P25" s="33"/>
      <c r="Q25" s="33"/>
      <c r="R25" s="144"/>
    </row>
    <row r="26" spans="2:18" ht="12" x14ac:dyDescent="0.2">
      <c r="B26" s="27"/>
      <c r="C26" s="141"/>
      <c r="D26" s="2"/>
      <c r="E26" s="2"/>
      <c r="F26" s="148" t="str">
        <f>IFERROR(VLOOKUP(D26,BD!$B:$D,2,FALSE),"")</f>
        <v/>
      </c>
      <c r="G26" s="148" t="str">
        <f>IFERROR(VLOOKUP(E26,BD!$B:$D,2,FALSE),"")</f>
        <v/>
      </c>
      <c r="H26" s="149">
        <f>IF(COUNT(J26:R26)&gt;=5,SUM(LARGE(J26:R26,{1,2,3,4,5})),IF(COUNT(J26:R26)=4,SUM(LARGE(J26:R26,{1,2,3,4})),IF(COUNT(J26:R26)=3,SUM(LARGE(J26:R26,{1,2,3})),IF(COUNT(J26:R26)=2,SUM(LARGE(J26:R26,{1,2})),IF(COUNT(J26:R26)=1,SUM(LARGE(J26:R26,{1})),0)))))</f>
        <v>0</v>
      </c>
      <c r="I26" s="150">
        <f t="shared" si="0"/>
        <v>0</v>
      </c>
      <c r="J26" s="33"/>
      <c r="K26" s="33"/>
      <c r="L26" s="33"/>
      <c r="M26" s="33"/>
      <c r="N26" s="33"/>
      <c r="O26" s="33"/>
      <c r="P26" s="33"/>
      <c r="Q26" s="33"/>
      <c r="R26" s="144"/>
    </row>
    <row r="27" spans="2:18" ht="12" x14ac:dyDescent="0.2">
      <c r="B27" s="27"/>
      <c r="C27" s="141"/>
      <c r="D27" s="2"/>
      <c r="E27" s="2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IF(COUNT(J27:R27)&gt;=5,SUM(LARGE(J27:R27,{1,2,3,4,5})),IF(COUNT(J27:R27)=4,SUM(LARGE(J27:R27,{1,2,3,4})),IF(COUNT(J27:R27)=3,SUM(LARGE(J27:R27,{1,2,3})),IF(COUNT(J27:R27)=2,SUM(LARGE(J27:R27,{1,2})),IF(COUNT(J27:R27)=1,SUM(LARGE(J27:R27,{1})),0)))))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33"/>
      <c r="R27" s="144"/>
    </row>
    <row r="28" spans="2:18" ht="12" x14ac:dyDescent="0.2">
      <c r="B28" s="27"/>
      <c r="C28" s="141"/>
      <c r="D28" s="2"/>
      <c r="E28" s="2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IF(COUNT(J28:R28)&gt;=5,SUM(LARGE(J28:R28,{1,2,3,4,5})),IF(COUNT(J28:R28)=4,SUM(LARGE(J28:R28,{1,2,3,4})),IF(COUNT(J28:R28)=3,SUM(LARGE(J28:R28,{1,2,3})),IF(COUNT(J28:R28)=2,SUM(LARGE(J28:R28,{1,2})),IF(COUNT(J28:R28)=1,SUM(LARGE(J28:R28,{1})),0)))))</f>
        <v>0</v>
      </c>
      <c r="I28" s="150">
        <f t="shared" si="0"/>
        <v>0</v>
      </c>
      <c r="J28" s="33"/>
      <c r="K28" s="33"/>
      <c r="L28" s="33"/>
      <c r="M28" s="33"/>
      <c r="N28" s="33"/>
      <c r="O28" s="33"/>
      <c r="P28" s="33"/>
      <c r="Q28" s="33"/>
      <c r="R28" s="144"/>
    </row>
    <row r="29" spans="2:18" ht="12" x14ac:dyDescent="0.2">
      <c r="B29" s="27"/>
      <c r="C29" s="141"/>
      <c r="D29" s="2"/>
      <c r="E29" s="2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IF(COUNT(J29:R29)&gt;=5,SUM(LARGE(J29:R29,{1,2,3,4,5})),IF(COUNT(J29:R29)=4,SUM(LARGE(J29:R29,{1,2,3,4})),IF(COUNT(J29:R29)=3,SUM(LARGE(J29:R29,{1,2,3})),IF(COUNT(J29:R29)=2,SUM(LARGE(J29:R29,{1,2})),IF(COUNT(J29:R29)=1,SUM(LARGE(J29:R29,{1})),0)))))</f>
        <v>0</v>
      </c>
      <c r="I29" s="150">
        <f t="shared" si="0"/>
        <v>0</v>
      </c>
      <c r="J29" s="33"/>
      <c r="K29" s="33"/>
      <c r="L29" s="33"/>
      <c r="M29" s="33"/>
      <c r="N29" s="33"/>
      <c r="O29" s="33"/>
      <c r="P29" s="33"/>
      <c r="Q29" s="33"/>
      <c r="R29" s="144"/>
    </row>
    <row r="30" spans="2:18" ht="12" x14ac:dyDescent="0.2">
      <c r="B30" s="27"/>
      <c r="C30" s="141"/>
      <c r="D30" s="2"/>
      <c r="E30" s="2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IF(COUNT(J30:R30)&gt;=5,SUM(LARGE(J30:R30,{1,2,3,4,5})),IF(COUNT(J30:R30)=4,SUM(LARGE(J30:R30,{1,2,3,4})),IF(COUNT(J30:R30)=3,SUM(LARGE(J30:R30,{1,2,3})),IF(COUNT(J30:R30)=2,SUM(LARGE(J30:R30,{1,2})),IF(COUNT(J30:R30)=1,SUM(LARGE(J30:R30,{1})),0)))))</f>
        <v>0</v>
      </c>
      <c r="I30" s="150">
        <f t="shared" si="0"/>
        <v>0</v>
      </c>
      <c r="J30" s="33"/>
      <c r="K30" s="33"/>
      <c r="L30" s="33"/>
      <c r="M30" s="33"/>
      <c r="N30" s="33"/>
      <c r="O30" s="33"/>
      <c r="P30" s="33"/>
      <c r="Q30" s="33"/>
      <c r="R30" s="144"/>
    </row>
    <row r="31" spans="2:18" ht="12" x14ac:dyDescent="0.2">
      <c r="B31" s="27"/>
      <c r="C31" s="141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IF(COUNT(J31:R31)&gt;=5,SUM(LARGE(J31:R31,{1,2,3,4,5})),IF(COUNT(J31:R31)=4,SUM(LARGE(J31:R31,{1,2,3,4})),IF(COUNT(J31:R31)=3,SUM(LARGE(J31:R31,{1,2,3})),IF(COUNT(J31:R31)=2,SUM(LARGE(J31:R31,{1,2})),IF(COUNT(J31:R31)=1,SUM(LARGE(J31:R31,{1})),0)))))</f>
        <v>0</v>
      </c>
      <c r="I31" s="150">
        <f t="shared" si="0"/>
        <v>0</v>
      </c>
      <c r="J31" s="33"/>
      <c r="K31" s="33"/>
      <c r="L31" s="33"/>
      <c r="M31" s="33"/>
      <c r="N31" s="33"/>
      <c r="O31" s="33"/>
      <c r="P31" s="33"/>
      <c r="Q31" s="33"/>
      <c r="R31" s="144"/>
    </row>
    <row r="32" spans="2:18" ht="12" x14ac:dyDescent="0.2">
      <c r="B32" s="27"/>
      <c r="C32" s="141"/>
      <c r="D32" s="2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IF(COUNT(J32:R32)&gt;=5,SUM(LARGE(J32:R32,{1,2,3,4,5})),IF(COUNT(J32:R32)=4,SUM(LARGE(J32:R32,{1,2,3,4})),IF(COUNT(J32:R32)=3,SUM(LARGE(J32:R32,{1,2,3})),IF(COUNT(J32:R32)=2,SUM(LARGE(J32:R32,{1,2})),IF(COUNT(J32:R32)=1,SUM(LARGE(J32:R32,{1})),0)))))</f>
        <v>0</v>
      </c>
      <c r="I32" s="150">
        <f t="shared" si="0"/>
        <v>0</v>
      </c>
      <c r="J32" s="33"/>
      <c r="K32" s="33"/>
      <c r="L32" s="33"/>
      <c r="M32" s="33"/>
      <c r="N32" s="33"/>
      <c r="O32" s="33"/>
      <c r="P32" s="33"/>
      <c r="Q32" s="33"/>
      <c r="R32" s="144"/>
    </row>
    <row r="33" spans="2:18" ht="12" x14ac:dyDescent="0.2">
      <c r="B33" s="27"/>
      <c r="C33" s="141"/>
      <c r="D33" s="2"/>
      <c r="E33" s="2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IF(COUNT(J33:R33)&gt;=5,SUM(LARGE(J33:R33,{1,2,3,4,5})),IF(COUNT(J33:R33)=4,SUM(LARGE(J33:R33,{1,2,3,4})),IF(COUNT(J33:R33)=3,SUM(LARGE(J33:R33,{1,2,3})),IF(COUNT(J33:R33)=2,SUM(LARGE(J33:R33,{1,2})),IF(COUNT(J33:R33)=1,SUM(LARGE(J33:R33,{1})),0)))))</f>
        <v>0</v>
      </c>
      <c r="I33" s="150">
        <f t="shared" si="0"/>
        <v>0</v>
      </c>
      <c r="J33" s="33"/>
      <c r="K33" s="33"/>
      <c r="L33" s="33"/>
      <c r="M33" s="33"/>
      <c r="N33" s="33"/>
      <c r="O33" s="33"/>
      <c r="P33" s="33"/>
      <c r="Q33" s="33"/>
      <c r="R33" s="144"/>
    </row>
    <row r="34" spans="2:18" ht="12" x14ac:dyDescent="0.2">
      <c r="B34" s="27"/>
      <c r="C34" s="141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IF(COUNT(J34:R34)&gt;=5,SUM(LARGE(J34:R34,{1,2,3,4,5})),IF(COUNT(J34:R34)=4,SUM(LARGE(J34:R34,{1,2,3,4})),IF(COUNT(J34:R34)=3,SUM(LARGE(J34:R34,{1,2,3})),IF(COUNT(J34:R34)=2,SUM(LARGE(J34:R34,{1,2})),IF(COUNT(J34:R34)=1,SUM(LARGE(J34:R34,{1})),0)))))</f>
        <v>0</v>
      </c>
      <c r="I34" s="150">
        <f t="shared" si="0"/>
        <v>0</v>
      </c>
      <c r="J34" s="33"/>
      <c r="K34" s="33"/>
      <c r="L34" s="33"/>
      <c r="M34" s="33"/>
      <c r="N34" s="33"/>
      <c r="O34" s="33"/>
      <c r="P34" s="33"/>
      <c r="Q34" s="33"/>
      <c r="R34" s="144"/>
    </row>
    <row r="35" spans="2:18" ht="12" x14ac:dyDescent="0.2">
      <c r="B35" s="27"/>
      <c r="C35" s="141"/>
      <c r="D35" s="2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IF(COUNT(J35:R35)&gt;=5,SUM(LARGE(J35:R35,{1,2,3,4,5})),IF(COUNT(J35:R35)=4,SUM(LARGE(J35:R35,{1,2,3,4})),IF(COUNT(J35:R35)=3,SUM(LARGE(J35:R35,{1,2,3})),IF(COUNT(J35:R35)=2,SUM(LARGE(J35:R35,{1,2})),IF(COUNT(J35:R35)=1,SUM(LARGE(J35:R35,{1})),0)))))</f>
        <v>0</v>
      </c>
      <c r="I35" s="150">
        <f t="shared" si="0"/>
        <v>0</v>
      </c>
      <c r="J35" s="33"/>
      <c r="K35" s="33"/>
      <c r="L35" s="33"/>
      <c r="M35" s="33"/>
      <c r="N35" s="33"/>
      <c r="O35" s="33"/>
      <c r="P35" s="33"/>
      <c r="Q35" s="33"/>
      <c r="R35" s="144"/>
    </row>
    <row r="36" spans="2:18" ht="12" x14ac:dyDescent="0.2">
      <c r="B36" s="27"/>
      <c r="C36" s="141"/>
      <c r="D36" s="2"/>
      <c r="E36" s="2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IF(COUNT(J36:R36)&gt;=5,SUM(LARGE(J36:R36,{1,2,3,4,5})),IF(COUNT(J36:R36)=4,SUM(LARGE(J36:R36,{1,2,3,4})),IF(COUNT(J36:R36)=3,SUM(LARGE(J36:R36,{1,2,3})),IF(COUNT(J36:R36)=2,SUM(LARGE(J36:R36,{1,2})),IF(COUNT(J36:R36)=1,SUM(LARGE(J36:R36,{1})),0)))))</f>
        <v>0</v>
      </c>
      <c r="I36" s="150">
        <f t="shared" si="0"/>
        <v>0</v>
      </c>
      <c r="J36" s="33"/>
      <c r="K36" s="33"/>
      <c r="L36" s="33"/>
      <c r="M36" s="33"/>
      <c r="N36" s="33"/>
      <c r="O36" s="33"/>
      <c r="P36" s="33"/>
      <c r="Q36" s="33"/>
      <c r="R36" s="144"/>
    </row>
    <row r="37" spans="2:18" ht="12" x14ac:dyDescent="0.2">
      <c r="B37" s="27"/>
      <c r="C37" s="141"/>
      <c r="D37" s="2"/>
      <c r="E37" s="2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IF(COUNT(J37:R37)&gt;=5,SUM(LARGE(J37:R37,{1,2,3,4,5})),IF(COUNT(J37:R37)=4,SUM(LARGE(J37:R37,{1,2,3,4})),IF(COUNT(J37:R37)=3,SUM(LARGE(J37:R37,{1,2,3})),IF(COUNT(J37:R37)=2,SUM(LARGE(J37:R37,{1,2})),IF(COUNT(J37:R37)=1,SUM(LARGE(J37:R37,{1})),0)))))</f>
        <v>0</v>
      </c>
      <c r="I37" s="150">
        <f t="shared" si="0"/>
        <v>0</v>
      </c>
      <c r="J37" s="33"/>
      <c r="K37" s="33"/>
      <c r="L37" s="33"/>
      <c r="M37" s="33"/>
      <c r="N37" s="33"/>
      <c r="O37" s="33"/>
      <c r="P37" s="33"/>
      <c r="Q37" s="33"/>
      <c r="R37" s="144"/>
    </row>
    <row r="38" spans="2:18" ht="12" x14ac:dyDescent="0.2">
      <c r="B38" s="27"/>
      <c r="C38" s="141"/>
      <c r="D38" s="2"/>
      <c r="E38" s="2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IF(COUNT(J38:R38)&gt;=5,SUM(LARGE(J38:R38,{1,2,3,4,5})),IF(COUNT(J38:R38)=4,SUM(LARGE(J38:R38,{1,2,3,4})),IF(COUNT(J38:R38)=3,SUM(LARGE(J38:R38,{1,2,3})),IF(COUNT(J38:R38)=2,SUM(LARGE(J38:R38,{1,2})),IF(COUNT(J38:R38)=1,SUM(LARGE(J38:R38,{1})),0)))))</f>
        <v>0</v>
      </c>
      <c r="I38" s="150">
        <f t="shared" si="0"/>
        <v>0</v>
      </c>
      <c r="J38" s="33"/>
      <c r="K38" s="33"/>
      <c r="L38" s="33"/>
      <c r="M38" s="33"/>
      <c r="N38" s="33"/>
      <c r="O38" s="33"/>
      <c r="P38" s="33"/>
      <c r="Q38" s="33"/>
      <c r="R38" s="144"/>
    </row>
    <row r="39" spans="2:18" ht="12" x14ac:dyDescent="0.2">
      <c r="B39" s="27"/>
      <c r="C39" s="141"/>
      <c r="D39" s="2"/>
      <c r="E39" s="2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IF(COUNT(J39:R39)&gt;=5,SUM(LARGE(J39:R39,{1,2,3,4,5})),IF(COUNT(J39:R39)=4,SUM(LARGE(J39:R39,{1,2,3,4})),IF(COUNT(J39:R39)=3,SUM(LARGE(J39:R39,{1,2,3})),IF(COUNT(J39:R39)=2,SUM(LARGE(J39:R39,{1,2})),IF(COUNT(J39:R39)=1,SUM(LARGE(J39:R39,{1})),0)))))</f>
        <v>0</v>
      </c>
      <c r="I39" s="150">
        <f t="shared" si="0"/>
        <v>0</v>
      </c>
      <c r="J39" s="33"/>
      <c r="K39" s="33"/>
      <c r="L39" s="33"/>
      <c r="M39" s="33"/>
      <c r="N39" s="33"/>
      <c r="O39" s="33"/>
      <c r="P39" s="33"/>
      <c r="Q39" s="33"/>
      <c r="R39" s="144"/>
    </row>
    <row r="40" spans="2:18" x14ac:dyDescent="0.2">
      <c r="B40" s="31"/>
      <c r="C40" s="17"/>
      <c r="D40" s="17"/>
      <c r="E40" s="17"/>
      <c r="F40" s="95"/>
      <c r="G40" s="95"/>
      <c r="H40" s="18"/>
      <c r="I40" s="18"/>
      <c r="J40" s="17"/>
      <c r="K40" s="17"/>
      <c r="L40" s="17"/>
      <c r="M40" s="17"/>
      <c r="N40" s="17"/>
      <c r="O40" s="17"/>
      <c r="P40" s="17"/>
      <c r="Q40" s="17"/>
      <c r="R40" s="144"/>
    </row>
    <row r="41" spans="2:18" s="21" customFormat="1" x14ac:dyDescent="0.2">
      <c r="B41" s="111"/>
      <c r="C41" s="19"/>
      <c r="D41" s="20"/>
      <c r="E41" s="20" t="str">
        <f>SM!$D$41</f>
        <v>CONTAGEM DE SEMANAS</v>
      </c>
      <c r="F41" s="95"/>
      <c r="G41" s="95"/>
      <c r="H41" s="18"/>
      <c r="I41" s="18"/>
      <c r="J41" s="102">
        <f>SM!H$41</f>
        <v>52</v>
      </c>
      <c r="K41" s="102">
        <f>SM!I$41</f>
        <v>30</v>
      </c>
      <c r="L41" s="102">
        <f>SM!J$41</f>
        <v>25</v>
      </c>
      <c r="M41" s="102">
        <f>SM!K$41</f>
        <v>22</v>
      </c>
      <c r="N41" s="102">
        <f>SM!L$41</f>
        <v>10</v>
      </c>
      <c r="O41" s="102">
        <f>SM!M$41</f>
        <v>6</v>
      </c>
      <c r="P41" s="102">
        <f>SM!N$41</f>
        <v>2</v>
      </c>
      <c r="Q41" s="102">
        <f>SM!O$41</f>
        <v>1</v>
      </c>
      <c r="R41" s="145"/>
    </row>
  </sheetData>
  <sheetProtection selectLockedCells="1" selectUnlockedCells="1"/>
  <mergeCells count="7">
    <mergeCell ref="I6:I8"/>
    <mergeCell ref="C6:C8"/>
    <mergeCell ref="D6:D8"/>
    <mergeCell ref="E6:E8"/>
    <mergeCell ref="F6:F8"/>
    <mergeCell ref="G6:G8"/>
    <mergeCell ref="H6:H8"/>
  </mergeCells>
  <pageMargins left="0.39370078740157483" right="0.23622047244094491" top="0.39370078740157483" bottom="0.39370078740157483" header="0.23622047244094491" footer="0.23622047244094491"/>
  <pageSetup paperSize="9" scale="66" fitToHeight="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D10:E39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4"/>
  <sheetViews>
    <sheetView showGridLines="0" zoomScaleNormal="100" zoomScaleSheetLayoutView="100" workbookViewId="0">
      <selection activeCell="E27" sqref="E27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5" width="8.28515625" style="4" customWidth="1"/>
    <col min="16" max="16" width="1.85546875" style="4" customWidth="1"/>
    <col min="17" max="16384" width="9.28515625" style="4"/>
  </cols>
  <sheetData>
    <row r="1" spans="2:16" x14ac:dyDescent="0.2">
      <c r="F1" s="214"/>
    </row>
    <row r="2" spans="2:16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</row>
    <row r="3" spans="2:16" ht="12" x14ac:dyDescent="0.2">
      <c r="B3" s="7" t="s">
        <v>73</v>
      </c>
      <c r="D3" s="8">
        <f>SM!D3</f>
        <v>43052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</row>
    <row r="4" spans="2:16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</row>
    <row r="5" spans="2:16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43"/>
    </row>
    <row r="6" spans="2:16" ht="12" customHeight="1" x14ac:dyDescent="0.2">
      <c r="B6" s="26"/>
      <c r="C6" s="216" t="s">
        <v>1</v>
      </c>
      <c r="D6" s="216" t="str">
        <f>SM!D6</f>
        <v>ATLETA</v>
      </c>
      <c r="E6" s="221" t="str">
        <f>SM!E6</f>
        <v>ENTIDADE</v>
      </c>
      <c r="F6" s="217" t="str">
        <f>SM!F6</f>
        <v>TOTAL RK52</v>
      </c>
      <c r="G6" s="215" t="str">
        <f>SM!G6</f>
        <v>Torneios</v>
      </c>
      <c r="H6" s="11" t="str">
        <f>SM!H6</f>
        <v>4o</v>
      </c>
      <c r="I6" s="11" t="str">
        <f>SM!I6</f>
        <v>1o</v>
      </c>
      <c r="J6" s="11" t="str">
        <f>SM!J6</f>
        <v>1o</v>
      </c>
      <c r="K6" s="11" t="str">
        <f>SM!K6</f>
        <v>2o</v>
      </c>
      <c r="L6" s="11" t="str">
        <f>SM!L6</f>
        <v>3o</v>
      </c>
      <c r="M6" s="11" t="str">
        <f>SM!M6</f>
        <v>2o</v>
      </c>
      <c r="N6" s="11" t="str">
        <f>SM!N6</f>
        <v>4o</v>
      </c>
      <c r="O6" s="11" t="str">
        <f>SM!O6</f>
        <v>1o</v>
      </c>
      <c r="P6" s="144"/>
    </row>
    <row r="7" spans="2:16" ht="12" x14ac:dyDescent="0.2">
      <c r="B7" s="26"/>
      <c r="C7" s="216"/>
      <c r="D7" s="216">
        <f>SM!D7</f>
        <v>0</v>
      </c>
      <c r="E7" s="221">
        <f>SM!E7</f>
        <v>0</v>
      </c>
      <c r="F7" s="217">
        <f>SM!F7</f>
        <v>0</v>
      </c>
      <c r="G7" s="215">
        <f>SM!G7</f>
        <v>0</v>
      </c>
      <c r="H7" s="12" t="str">
        <f>SM!H7</f>
        <v>EST</v>
      </c>
      <c r="I7" s="12" t="str">
        <f>SM!I7</f>
        <v>EST</v>
      </c>
      <c r="J7" s="12" t="str">
        <f>SM!J7</f>
        <v>M-CWB</v>
      </c>
      <c r="K7" s="12" t="str">
        <f>SM!K7</f>
        <v>EST</v>
      </c>
      <c r="L7" s="12" t="str">
        <f>SM!L7</f>
        <v>EST</v>
      </c>
      <c r="M7" s="12" t="str">
        <f>SM!M7</f>
        <v>M-CWB</v>
      </c>
      <c r="N7" s="12" t="str">
        <f>SM!N7</f>
        <v>EST</v>
      </c>
      <c r="O7" s="12" t="str">
        <f>SM!O7</f>
        <v>M-OES</v>
      </c>
      <c r="P7" s="144"/>
    </row>
    <row r="8" spans="2:16" ht="12" x14ac:dyDescent="0.2">
      <c r="B8" s="29"/>
      <c r="C8" s="216"/>
      <c r="D8" s="216">
        <f>SM!D8</f>
        <v>0</v>
      </c>
      <c r="E8" s="221">
        <f>SM!E8</f>
        <v>0</v>
      </c>
      <c r="F8" s="217">
        <f>SM!F8</f>
        <v>0</v>
      </c>
      <c r="G8" s="215">
        <f>SM!G8</f>
        <v>0</v>
      </c>
      <c r="H8" s="13">
        <f>SM!H8</f>
        <v>42689</v>
      </c>
      <c r="I8" s="13">
        <f>SM!I8</f>
        <v>42849</v>
      </c>
      <c r="J8" s="13">
        <f>SM!J8</f>
        <v>42884</v>
      </c>
      <c r="K8" s="13">
        <f>SM!K8</f>
        <v>42905</v>
      </c>
      <c r="L8" s="13">
        <f>SM!L8</f>
        <v>42988</v>
      </c>
      <c r="M8" s="13">
        <f>SM!M8</f>
        <v>43017</v>
      </c>
      <c r="N8" s="13">
        <f>SM!N8</f>
        <v>43045</v>
      </c>
      <c r="O8" s="13">
        <f>SM!O8</f>
        <v>43052</v>
      </c>
      <c r="P8" s="144"/>
    </row>
    <row r="9" spans="2:16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144"/>
    </row>
    <row r="10" spans="2:16" ht="12" x14ac:dyDescent="0.2">
      <c r="B10" s="27"/>
      <c r="C10" s="204">
        <v>1</v>
      </c>
      <c r="D10" s="205" t="s">
        <v>237</v>
      </c>
      <c r="E10" s="148" t="str">
        <f>IFERROR(VLOOKUP(D10,BD!$B:$D,2,FALSE),"")</f>
        <v>BME</v>
      </c>
      <c r="F10" s="149">
        <f>IF(COUNT(H10:P10)&gt;=5,SUM(LARGE(H10:P10,{1,2,3,4,5})),IF(COUNT(H10:P10)=4,SUM(LARGE(H10:P10,{1,2,3,4})),IF(COUNT(H10:P10)=3,SUM(LARGE(H10:P10,{1,2,3})),IF(COUNT(H10:P10)=2,SUM(LARGE(H10:P10,{1,2})),IF(COUNT(H10:P10)=1,SUM(LARGE(H10:P10,{1})),0)))))</f>
        <v>6080</v>
      </c>
      <c r="G10" s="150">
        <f t="shared" ref="G10:G31" si="0">COUNT(H10:P10)-COUNTIF(H10:P10,"=0")</f>
        <v>7</v>
      </c>
      <c r="H10" s="33">
        <v>1360</v>
      </c>
      <c r="I10" s="33">
        <v>1360</v>
      </c>
      <c r="J10" s="33">
        <v>320</v>
      </c>
      <c r="K10" s="33">
        <v>1120</v>
      </c>
      <c r="L10" s="33">
        <v>1120</v>
      </c>
      <c r="M10" s="33">
        <v>560</v>
      </c>
      <c r="N10" s="33">
        <v>1120</v>
      </c>
      <c r="O10" s="33"/>
      <c r="P10" s="144"/>
    </row>
    <row r="11" spans="2:16" ht="12" x14ac:dyDescent="0.2">
      <c r="B11" s="27"/>
      <c r="C11" s="108">
        <v>2</v>
      </c>
      <c r="D11" s="105" t="s">
        <v>136</v>
      </c>
      <c r="E11" s="243" t="s">
        <v>880</v>
      </c>
      <c r="F11" s="149">
        <f>IF(COUNT(H11:P11)&gt;=5,SUM(LARGE(H11:P11,{1,2,3,4,5})),IF(COUNT(H11:P11)=4,SUM(LARGE(H11:P11,{1,2,3,4})),IF(COUNT(H11:P11)=3,SUM(LARGE(H11:P11,{1,2,3})),IF(COUNT(H11:P11)=2,SUM(LARGE(H11:P11,{1,2})),IF(COUNT(H11:P11)=1,SUM(LARGE(H11:P11,{1})),0)))))</f>
        <v>4640</v>
      </c>
      <c r="G11" s="150">
        <f t="shared" si="0"/>
        <v>4</v>
      </c>
      <c r="H11" s="33"/>
      <c r="I11" s="33"/>
      <c r="J11" s="33"/>
      <c r="K11" s="33">
        <v>1360</v>
      </c>
      <c r="L11" s="33">
        <v>880</v>
      </c>
      <c r="M11" s="33"/>
      <c r="N11" s="33">
        <v>1600</v>
      </c>
      <c r="O11" s="33">
        <v>800</v>
      </c>
      <c r="P11" s="144"/>
    </row>
    <row r="12" spans="2:16" s="112" customFormat="1" ht="12" x14ac:dyDescent="0.2">
      <c r="B12" s="113"/>
      <c r="C12" s="108">
        <v>3</v>
      </c>
      <c r="D12" s="2" t="s">
        <v>107</v>
      </c>
      <c r="E12" s="148" t="str">
        <f>IFERROR(VLOOKUP(D12,BD!$B:$D,2,FALSE),"")</f>
        <v>SMCC</v>
      </c>
      <c r="F12" s="149">
        <f>IF(COUNT(H12:P12)&gt;=5,SUM(LARGE(H12:P12,{1,2,3,4,5})),IF(COUNT(H12:P12)=4,SUM(LARGE(H12:P12,{1,2,3,4})),IF(COUNT(H12:P12)=3,SUM(LARGE(H12:P12,{1,2,3})),IF(COUNT(H12:P12)=2,SUM(LARGE(H12:P12,{1,2})),IF(COUNT(H12:P12)=1,SUM(LARGE(H12:P12,{1})),0)))))</f>
        <v>4120</v>
      </c>
      <c r="G12" s="150">
        <f t="shared" si="0"/>
        <v>5</v>
      </c>
      <c r="H12" s="33"/>
      <c r="I12" s="33">
        <v>1120</v>
      </c>
      <c r="J12" s="33">
        <v>800</v>
      </c>
      <c r="K12" s="33">
        <v>640</v>
      </c>
      <c r="L12" s="33">
        <v>880</v>
      </c>
      <c r="M12" s="33">
        <v>680</v>
      </c>
      <c r="N12" s="33"/>
      <c r="O12" s="33"/>
      <c r="P12" s="151"/>
    </row>
    <row r="13" spans="2:16" s="112" customFormat="1" ht="12" x14ac:dyDescent="0.2">
      <c r="B13" s="113"/>
      <c r="C13" s="108">
        <v>4</v>
      </c>
      <c r="D13" s="2" t="s">
        <v>94</v>
      </c>
      <c r="E13" s="148" t="str">
        <f>IFERROR(VLOOKUP(D13,BD!$B:$D,2,FALSE),"")</f>
        <v>ZARDO</v>
      </c>
      <c r="F13" s="149">
        <f>IF(COUNT(H13:P13)&gt;=5,SUM(LARGE(H13:P13,{1,2,3,4,5})),IF(COUNT(H13:P13)=4,SUM(LARGE(H13:P13,{1,2,3,4})),IF(COUNT(H13:P13)=3,SUM(LARGE(H13:P13,{1,2,3})),IF(COUNT(H13:P13)=2,SUM(LARGE(H13:P13,{1,2})),IF(COUNT(H13:P13)=1,SUM(LARGE(H13:P13,{1})),0)))))</f>
        <v>3960</v>
      </c>
      <c r="G13" s="150">
        <f t="shared" si="0"/>
        <v>7</v>
      </c>
      <c r="H13" s="33">
        <v>880</v>
      </c>
      <c r="I13" s="33">
        <v>1120</v>
      </c>
      <c r="J13" s="109">
        <v>680</v>
      </c>
      <c r="K13" s="109">
        <v>640</v>
      </c>
      <c r="L13" s="109">
        <v>640</v>
      </c>
      <c r="M13" s="109">
        <v>560</v>
      </c>
      <c r="N13" s="109">
        <v>640</v>
      </c>
      <c r="O13" s="109"/>
      <c r="P13" s="151"/>
    </row>
    <row r="14" spans="2:16" s="112" customFormat="1" ht="12" x14ac:dyDescent="0.2">
      <c r="B14" s="113"/>
      <c r="C14" s="108">
        <v>5</v>
      </c>
      <c r="D14" s="105" t="s">
        <v>66</v>
      </c>
      <c r="E14" s="148" t="str">
        <f>IFERROR(VLOOKUP(D14,BD!$B:$D,2,FALSE),"")</f>
        <v>BME</v>
      </c>
      <c r="F14" s="149">
        <f>IF(COUNT(H14:P14)&gt;=5,SUM(LARGE(H14:P14,{1,2,3,4,5})),IF(COUNT(H14:P14)=4,SUM(LARGE(H14:P14,{1,2,3,4})),IF(COUNT(H14:P14)=3,SUM(LARGE(H14:P14,{1,2,3})),IF(COUNT(H14:P14)=2,SUM(LARGE(H14:P14,{1,2})),IF(COUNT(H14:P14)=1,SUM(LARGE(H14:P14,{1})),0)))))</f>
        <v>3840</v>
      </c>
      <c r="G14" s="150">
        <f t="shared" si="0"/>
        <v>6</v>
      </c>
      <c r="H14" s="33">
        <v>1120</v>
      </c>
      <c r="I14" s="33"/>
      <c r="J14" s="33">
        <v>320</v>
      </c>
      <c r="K14" s="33">
        <v>640</v>
      </c>
      <c r="L14" s="33">
        <v>640</v>
      </c>
      <c r="M14" s="33">
        <v>320</v>
      </c>
      <c r="N14" s="33">
        <v>1120</v>
      </c>
      <c r="O14" s="33"/>
      <c r="P14" s="151"/>
    </row>
    <row r="15" spans="2:16" s="112" customFormat="1" ht="12" x14ac:dyDescent="0.2">
      <c r="B15" s="113"/>
      <c r="C15" s="108">
        <v>6</v>
      </c>
      <c r="D15" s="105" t="s">
        <v>79</v>
      </c>
      <c r="E15" s="148" t="str">
        <f>IFERROR(VLOOKUP(D15,BD!$B:$D,2,FALSE),"")</f>
        <v>BME</v>
      </c>
      <c r="F15" s="149">
        <f>IF(COUNT(H15:P15)&gt;=5,SUM(LARGE(H15:P15,{1,2,3,4,5})),IF(COUNT(H15:P15)=4,SUM(LARGE(H15:P15,{1,2,3,4})),IF(COUNT(H15:P15)=3,SUM(LARGE(H15:P15,{1,2,3})),IF(COUNT(H15:P15)=2,SUM(LARGE(H15:P15,{1,2})),IF(COUNT(H15:P15)=1,SUM(LARGE(H15:P15,{1})),0)))))</f>
        <v>3680</v>
      </c>
      <c r="G15" s="150">
        <f t="shared" si="0"/>
        <v>7</v>
      </c>
      <c r="H15" s="115">
        <v>880</v>
      </c>
      <c r="I15" s="115">
        <v>880</v>
      </c>
      <c r="J15" s="115">
        <v>320</v>
      </c>
      <c r="K15" s="115">
        <v>640</v>
      </c>
      <c r="L15" s="115">
        <v>640</v>
      </c>
      <c r="M15" s="115">
        <v>320</v>
      </c>
      <c r="N15" s="115">
        <v>640</v>
      </c>
      <c r="O15" s="115"/>
      <c r="P15" s="151"/>
    </row>
    <row r="16" spans="2:16" s="112" customFormat="1" ht="12" x14ac:dyDescent="0.2">
      <c r="B16" s="113"/>
      <c r="C16" s="108">
        <v>7</v>
      </c>
      <c r="D16" s="105" t="s">
        <v>103</v>
      </c>
      <c r="E16" s="148" t="str">
        <f>IFERROR(VLOOKUP(D16,BD!$B:$D,2,FALSE),"")</f>
        <v>SMCC</v>
      </c>
      <c r="F16" s="149">
        <f>IF(COUNT(H16:P16)&gt;=5,SUM(LARGE(H16:P16,{1,2,3,4,5})),IF(COUNT(H16:P16)=4,SUM(LARGE(H16:P16,{1,2,3,4})),IF(COUNT(H16:P16)=3,SUM(LARGE(H16:P16,{1,2,3})),IF(COUNT(H16:P16)=2,SUM(LARGE(H16:P16,{1,2})),IF(COUNT(H16:P16)=1,SUM(LARGE(H16:P16,{1})),0)))))</f>
        <v>3520</v>
      </c>
      <c r="G16" s="150">
        <f t="shared" si="0"/>
        <v>5</v>
      </c>
      <c r="H16" s="109">
        <v>1120</v>
      </c>
      <c r="I16" s="109"/>
      <c r="J16" s="109">
        <v>320</v>
      </c>
      <c r="K16" s="109">
        <v>1120</v>
      </c>
      <c r="L16" s="109">
        <v>640</v>
      </c>
      <c r="M16" s="109">
        <v>320</v>
      </c>
      <c r="N16" s="109"/>
      <c r="O16" s="109"/>
      <c r="P16" s="151"/>
    </row>
    <row r="17" spans="2:16" s="112" customFormat="1" ht="12" x14ac:dyDescent="0.2">
      <c r="B17" s="113"/>
      <c r="C17" s="108">
        <v>8</v>
      </c>
      <c r="D17" s="70" t="s">
        <v>615</v>
      </c>
      <c r="E17" s="148" t="str">
        <f>IFERROR(VLOOKUP(D17,BD!$B:$D,2,FALSE),"")</f>
        <v>ZARDO</v>
      </c>
      <c r="F17" s="149">
        <f>IF(COUNT(H17:P17)&gt;=5,SUM(LARGE(H17:P17,{1,2,3,4,5})),IF(COUNT(H17:P17)=4,SUM(LARGE(H17:P17,{1,2,3,4})),IF(COUNT(H17:P17)=3,SUM(LARGE(H17:P17,{1,2,3})),IF(COUNT(H17:P17)=2,SUM(LARGE(H17:P17,{1,2})),IF(COUNT(H17:P17)=1,SUM(LARGE(H17:P17,{1})),0)))))</f>
        <v>3280</v>
      </c>
      <c r="G17" s="150">
        <f t="shared" si="0"/>
        <v>3</v>
      </c>
      <c r="H17" s="109"/>
      <c r="I17" s="109"/>
      <c r="J17" s="33"/>
      <c r="K17" s="33"/>
      <c r="L17" s="33">
        <v>1120</v>
      </c>
      <c r="M17" s="33">
        <v>800</v>
      </c>
      <c r="N17" s="33">
        <v>1360</v>
      </c>
      <c r="O17" s="33"/>
      <c r="P17" s="151"/>
    </row>
    <row r="18" spans="2:16" s="112" customFormat="1" ht="12" x14ac:dyDescent="0.2">
      <c r="B18" s="113"/>
      <c r="C18" s="108">
        <v>9</v>
      </c>
      <c r="D18" s="2" t="s">
        <v>192</v>
      </c>
      <c r="E18" s="148" t="str">
        <f>IFERROR(VLOOKUP(D18,BD!$B:$D,2,FALSE),"")</f>
        <v>BME</v>
      </c>
      <c r="F18" s="149">
        <f>IF(COUNT(H18:P18)&gt;=5,SUM(LARGE(H18:P18,{1,2,3,4,5})),IF(COUNT(H18:P18)=4,SUM(LARGE(H18:P18,{1,2,3,4})),IF(COUNT(H18:P18)=3,SUM(LARGE(H18:P18,{1,2,3})),IF(COUNT(H18:P18)=2,SUM(LARGE(H18:P18,{1,2})),IF(COUNT(H18:P18)=1,SUM(LARGE(H18:P18,{1})),0)))))</f>
        <v>2560</v>
      </c>
      <c r="G18" s="150">
        <f t="shared" si="0"/>
        <v>3</v>
      </c>
      <c r="H18" s="109"/>
      <c r="I18" s="109">
        <v>880</v>
      </c>
      <c r="J18" s="115">
        <v>320</v>
      </c>
      <c r="K18" s="115"/>
      <c r="L18" s="115">
        <v>1360</v>
      </c>
      <c r="M18" s="115"/>
      <c r="N18" s="115"/>
      <c r="O18" s="115"/>
      <c r="P18" s="151"/>
    </row>
    <row r="19" spans="2:16" s="112" customFormat="1" ht="12" x14ac:dyDescent="0.2">
      <c r="B19" s="113"/>
      <c r="C19" s="108">
        <v>10</v>
      </c>
      <c r="D19" s="2" t="s">
        <v>115</v>
      </c>
      <c r="E19" s="148" t="str">
        <f>IFERROR(VLOOKUP(D19,BD!$B:$D,2,FALSE),"")</f>
        <v>ASSVP</v>
      </c>
      <c r="F19" s="149">
        <f>IF(COUNT(H19:P19)&gt;=5,SUM(LARGE(H19:P19,{1,2,3,4,5})),IF(COUNT(H19:P19)=4,SUM(LARGE(H19:P19,{1,2,3,4})),IF(COUNT(H19:P19)=3,SUM(LARGE(H19:P19,{1,2,3})),IF(COUNT(H19:P19)=2,SUM(LARGE(H19:P19,{1,2})),IF(COUNT(H19:P19)=1,SUM(LARGE(H19:P19,{1})),0)))))</f>
        <v>2240</v>
      </c>
      <c r="G19" s="150">
        <f t="shared" si="0"/>
        <v>2</v>
      </c>
      <c r="H19" s="33"/>
      <c r="I19" s="33">
        <v>1600</v>
      </c>
      <c r="J19" s="33"/>
      <c r="K19" s="33">
        <v>640</v>
      </c>
      <c r="L19" s="33"/>
      <c r="M19" s="33"/>
      <c r="N19" s="33"/>
      <c r="O19" s="33"/>
      <c r="P19" s="151"/>
    </row>
    <row r="20" spans="2:16" ht="12" x14ac:dyDescent="0.2">
      <c r="B20" s="27"/>
      <c r="C20" s="108">
        <v>11</v>
      </c>
      <c r="D20" s="105" t="s">
        <v>121</v>
      </c>
      <c r="E20" s="148" t="str">
        <f>IFERROR(VLOOKUP(D20,BD!$B:$D,2,FALSE),"")</f>
        <v>ASSVP</v>
      </c>
      <c r="F20" s="149">
        <f>IF(COUNT(H20:P20)&gt;=5,SUM(LARGE(H20:P20,{1,2,3,4,5})),IF(COUNT(H20:P20)=4,SUM(LARGE(H20:P20,{1,2,3,4})),IF(COUNT(H20:P20)=3,SUM(LARGE(H20:P20,{1,2,3})),IF(COUNT(H20:P20)=2,SUM(LARGE(H20:P20,{1,2})),IF(COUNT(H20:P20)=1,SUM(LARGE(H20:P20,{1})),0)))))</f>
        <v>2200</v>
      </c>
      <c r="G20" s="150">
        <f t="shared" si="0"/>
        <v>3</v>
      </c>
      <c r="H20" s="115">
        <v>880</v>
      </c>
      <c r="I20" s="115"/>
      <c r="J20" s="33"/>
      <c r="K20" s="33"/>
      <c r="L20" s="33"/>
      <c r="M20" s="33"/>
      <c r="N20" s="33">
        <v>640</v>
      </c>
      <c r="O20" s="33">
        <v>680</v>
      </c>
      <c r="P20" s="144"/>
    </row>
    <row r="21" spans="2:16" ht="12" x14ac:dyDescent="0.2">
      <c r="B21" s="27"/>
      <c r="C21" s="108">
        <v>12</v>
      </c>
      <c r="D21" s="2" t="s">
        <v>242</v>
      </c>
      <c r="E21" s="148" t="str">
        <f>IFERROR(VLOOKUP(D21,BD!$B:$D,2,FALSE),"")</f>
        <v>ASERP</v>
      </c>
      <c r="F21" s="149">
        <f>IF(COUNT(H21:P21)&gt;=5,SUM(LARGE(H21:P21,{1,2,3,4,5})),IF(COUNT(H21:P21)=4,SUM(LARGE(H21:P21,{1,2,3,4})),IF(COUNT(H21:P21)=3,SUM(LARGE(H21:P21,{1,2,3})),IF(COUNT(H21:P21)=2,SUM(LARGE(H21:P21,{1,2})),IF(COUNT(H21:P21)=1,SUM(LARGE(H21:P21,{1})),0)))))</f>
        <v>2160</v>
      </c>
      <c r="G21" s="150">
        <f t="shared" si="0"/>
        <v>3</v>
      </c>
      <c r="H21" s="109"/>
      <c r="I21" s="109">
        <v>880</v>
      </c>
      <c r="J21" s="33"/>
      <c r="K21" s="33">
        <v>640</v>
      </c>
      <c r="L21" s="33"/>
      <c r="M21" s="33"/>
      <c r="N21" s="33">
        <v>640</v>
      </c>
      <c r="O21" s="33"/>
      <c r="P21" s="144"/>
    </row>
    <row r="22" spans="2:16" ht="12" x14ac:dyDescent="0.2">
      <c r="B22" s="27"/>
      <c r="C22" s="108">
        <v>13</v>
      </c>
      <c r="D22" s="105" t="s">
        <v>789</v>
      </c>
      <c r="E22" s="148" t="str">
        <f>IFERROR(VLOOKUP(D22,BD!$B:$D,2,FALSE),"")</f>
        <v>SMCC</v>
      </c>
      <c r="F22" s="149">
        <f>IF(COUNT(H22:P22)&gt;=5,SUM(LARGE(H22:P22,{1,2,3,4,5})),IF(COUNT(H22:P22)=4,SUM(LARGE(H22:P22,{1,2,3,4})),IF(COUNT(H22:P22)=3,SUM(LARGE(H22:P22,{1,2,3})),IF(COUNT(H22:P22)=2,SUM(LARGE(H22:P22,{1,2})),IF(COUNT(H22:P22)=1,SUM(LARGE(H22:P22,{1})),0)))))</f>
        <v>2080</v>
      </c>
      <c r="G22" s="150">
        <f t="shared" si="0"/>
        <v>3</v>
      </c>
      <c r="H22" s="115"/>
      <c r="I22" s="115"/>
      <c r="J22" s="115">
        <v>560</v>
      </c>
      <c r="K22" s="115"/>
      <c r="L22" s="115">
        <v>880</v>
      </c>
      <c r="M22" s="115"/>
      <c r="N22" s="115">
        <v>640</v>
      </c>
      <c r="O22" s="115"/>
      <c r="P22" s="144"/>
    </row>
    <row r="23" spans="2:16" ht="12" x14ac:dyDescent="0.2">
      <c r="B23" s="27"/>
      <c r="C23" s="108">
        <v>14</v>
      </c>
      <c r="D23" s="2" t="s">
        <v>602</v>
      </c>
      <c r="E23" s="148" t="str">
        <f>IFERROR(VLOOKUP(D23,BD!$B:$D,2,FALSE),"")</f>
        <v>BME</v>
      </c>
      <c r="F23" s="149">
        <f>IF(COUNT(H23:P23)&gt;=5,SUM(LARGE(H23:P23,{1,2,3,4,5})),IF(COUNT(H23:P23)=4,SUM(LARGE(H23:P23,{1,2,3,4})),IF(COUNT(H23:P23)=3,SUM(LARGE(H23:P23,{1,2,3})),IF(COUNT(H23:P23)=2,SUM(LARGE(H23:P23,{1,2})),IF(COUNT(H23:P23)=1,SUM(LARGE(H23:P23,{1})),0)))))</f>
        <v>1280</v>
      </c>
      <c r="G23" s="150">
        <f t="shared" si="0"/>
        <v>3</v>
      </c>
      <c r="H23" s="109"/>
      <c r="I23" s="109"/>
      <c r="J23" s="33">
        <v>320</v>
      </c>
      <c r="K23" s="33"/>
      <c r="L23" s="33">
        <v>640</v>
      </c>
      <c r="M23" s="33">
        <v>320</v>
      </c>
      <c r="N23" s="33"/>
      <c r="O23" s="33"/>
      <c r="P23" s="144"/>
    </row>
    <row r="24" spans="2:16" ht="12" x14ac:dyDescent="0.2">
      <c r="B24" s="27"/>
      <c r="C24" s="202">
        <v>15</v>
      </c>
      <c r="D24" s="203" t="s">
        <v>238</v>
      </c>
      <c r="E24" s="148" t="str">
        <f>IFERROR(VLOOKUP(D24,BD!$B:$D,2,FALSE),"")</f>
        <v>ASERP</v>
      </c>
      <c r="F24" s="149">
        <f>IF(COUNT(H24:P24)&gt;=5,SUM(LARGE(H24:P24,{1,2,3,4,5})),IF(COUNT(H24:P24)=4,SUM(LARGE(H24:P24,{1,2,3,4})),IF(COUNT(H24:P24)=3,SUM(LARGE(H24:P24,{1,2,3})),IF(COUNT(H24:P24)=2,SUM(LARGE(H24:P24,{1,2})),IF(COUNT(H24:P24)=1,SUM(LARGE(H24:P24,{1})),0)))))</f>
        <v>880</v>
      </c>
      <c r="G24" s="150">
        <f t="shared" si="0"/>
        <v>1</v>
      </c>
      <c r="H24" s="33"/>
      <c r="I24" s="33">
        <v>880</v>
      </c>
      <c r="J24" s="115"/>
      <c r="K24" s="115"/>
      <c r="L24" s="115"/>
      <c r="M24" s="115"/>
      <c r="N24" s="115"/>
      <c r="O24" s="115"/>
      <c r="P24" s="144"/>
    </row>
    <row r="25" spans="2:16" ht="12" x14ac:dyDescent="0.2">
      <c r="B25" s="27"/>
      <c r="C25" s="202">
        <v>16</v>
      </c>
      <c r="D25" s="203" t="s">
        <v>418</v>
      </c>
      <c r="E25" s="148" t="str">
        <f>IFERROR(VLOOKUP(D25,BD!$B:$D,2,FALSE),"")</f>
        <v>CC</v>
      </c>
      <c r="F25" s="149">
        <f>IF(COUNT(H25:P25)&gt;=5,SUM(LARGE(H25:P25,{1,2,3,4,5})),IF(COUNT(H25:P25)=4,SUM(LARGE(H25:P25,{1,2,3,4})),IF(COUNT(H25:P25)=3,SUM(LARGE(H25:P25,{1,2,3})),IF(COUNT(H25:P25)=2,SUM(LARGE(H25:P25,{1,2})),IF(COUNT(H25:P25)=1,SUM(LARGE(H25:P25,{1})),0)))))</f>
        <v>560</v>
      </c>
      <c r="G25" s="150">
        <f t="shared" si="0"/>
        <v>1</v>
      </c>
      <c r="H25" s="33"/>
      <c r="I25" s="33"/>
      <c r="J25" s="33">
        <v>560</v>
      </c>
      <c r="K25" s="33"/>
      <c r="L25" s="33"/>
      <c r="M25" s="33"/>
      <c r="N25" s="33"/>
      <c r="O25" s="33"/>
      <c r="P25" s="144"/>
    </row>
    <row r="26" spans="2:16" ht="12" x14ac:dyDescent="0.2">
      <c r="B26" s="27"/>
      <c r="C26" s="108">
        <v>17</v>
      </c>
      <c r="D26" s="105" t="s">
        <v>93</v>
      </c>
      <c r="E26" s="148" t="str">
        <f>IFERROR(VLOOKUP(D26,BD!$B:$D,2,FALSE),"")</f>
        <v>BME</v>
      </c>
      <c r="F26" s="149">
        <f>IF(COUNT(H26:P26)&gt;=5,SUM(LARGE(H26:P26,{1,2,3,4,5})),IF(COUNT(H26:P26)=4,SUM(LARGE(H26:P26,{1,2,3,4})),IF(COUNT(H26:P26)=3,SUM(LARGE(H26:P26,{1,2,3})),IF(COUNT(H26:P26)=2,SUM(LARGE(H26:P26,{1,2})),IF(COUNT(H26:P26)=1,SUM(LARGE(H26:P26,{1})),0)))))</f>
        <v>320</v>
      </c>
      <c r="G26" s="150">
        <f t="shared" si="0"/>
        <v>1</v>
      </c>
      <c r="H26" s="33"/>
      <c r="I26" s="33"/>
      <c r="J26" s="33"/>
      <c r="K26" s="33"/>
      <c r="L26" s="33"/>
      <c r="M26" s="33">
        <v>320</v>
      </c>
      <c r="N26" s="33"/>
      <c r="O26" s="33"/>
      <c r="P26" s="144"/>
    </row>
    <row r="27" spans="2:16" ht="12" x14ac:dyDescent="0.2">
      <c r="B27" s="27"/>
      <c r="C27" s="202">
        <v>18</v>
      </c>
      <c r="D27" s="203" t="s">
        <v>148</v>
      </c>
      <c r="E27" s="148" t="str">
        <f>IFERROR(VLOOKUP(D27,BD!$B:$D,2,FALSE),"")</f>
        <v>ASSVP</v>
      </c>
      <c r="F27" s="149">
        <f>IF(COUNT(H27:P27)&gt;=5,SUM(LARGE(H27:P27,{1,2,3,4,5})),IF(COUNT(H27:P27)=4,SUM(LARGE(H27:P27,{1,2,3,4})),IF(COUNT(H27:P27)=3,SUM(LARGE(H27:P27,{1,2,3})),IF(COUNT(H27:P27)=2,SUM(LARGE(H27:P27,{1,2})),IF(COUNT(H27:P27)=1,SUM(LARGE(H27:P27,{1})),0)))))</f>
        <v>0</v>
      </c>
      <c r="G27" s="150">
        <f t="shared" si="0"/>
        <v>0</v>
      </c>
      <c r="H27" s="33"/>
      <c r="I27" s="33"/>
      <c r="J27" s="33"/>
      <c r="K27" s="33"/>
      <c r="L27" s="33"/>
      <c r="M27" s="33"/>
      <c r="N27" s="33"/>
      <c r="O27" s="33"/>
      <c r="P27" s="144"/>
    </row>
    <row r="28" spans="2:16" ht="12" x14ac:dyDescent="0.2">
      <c r="B28" s="27"/>
      <c r="C28" s="108"/>
      <c r="D28" s="105" t="s">
        <v>828</v>
      </c>
      <c r="E28" s="148" t="str">
        <f>IFERROR(VLOOKUP(D28,BD!$B:$D,2,FALSE),"")</f>
        <v>CC</v>
      </c>
      <c r="F28" s="149">
        <f>IF(COUNT(H28:P28)&gt;=5,SUM(LARGE(H28:P28,{1,2,3,4,5})),IF(COUNT(H28:P28)=4,SUM(LARGE(H28:P28,{1,2,3,4})),IF(COUNT(H28:P28)=3,SUM(LARGE(H28:P28,{1,2,3})),IF(COUNT(H28:P28)=2,SUM(LARGE(H28:P28,{1,2})),IF(COUNT(H28:P28)=1,SUM(LARGE(H28:P28,{1})),0)))))</f>
        <v>0</v>
      </c>
      <c r="G28" s="150">
        <f t="shared" si="0"/>
        <v>0</v>
      </c>
      <c r="H28" s="115"/>
      <c r="I28" s="115"/>
      <c r="J28" s="109"/>
      <c r="K28" s="109"/>
      <c r="L28" s="109"/>
      <c r="M28" s="109"/>
      <c r="N28" s="109"/>
      <c r="O28" s="109"/>
      <c r="P28" s="144"/>
    </row>
    <row r="29" spans="2:16" ht="12" x14ac:dyDescent="0.2">
      <c r="B29" s="27"/>
      <c r="C29" s="202"/>
      <c r="D29" s="203" t="s">
        <v>109</v>
      </c>
      <c r="E29" s="148" t="str">
        <f>IFERROR(VLOOKUP(D29,BD!$B:$D,2,FALSE),"")</f>
        <v>BME</v>
      </c>
      <c r="F29" s="149">
        <f>IF(COUNT(H29:P29)&gt;=5,SUM(LARGE(H29:P29,{1,2,3,4,5})),IF(COUNT(H29:P29)=4,SUM(LARGE(H29:P29,{1,2,3,4})),IF(COUNT(H29:P29)=3,SUM(LARGE(H29:P29,{1,2,3})),IF(COUNT(H29:P29)=2,SUM(LARGE(H29:P29,{1,2})),IF(COUNT(H29:P29)=1,SUM(LARGE(H29:P29,{1})),0)))))</f>
        <v>0</v>
      </c>
      <c r="G29" s="150">
        <f t="shared" si="0"/>
        <v>0</v>
      </c>
      <c r="H29" s="109"/>
      <c r="I29" s="109"/>
      <c r="J29" s="33"/>
      <c r="K29" s="33"/>
      <c r="L29" s="33"/>
      <c r="M29" s="33"/>
      <c r="N29" s="33"/>
      <c r="O29" s="33"/>
      <c r="P29" s="144"/>
    </row>
    <row r="30" spans="2:16" ht="12" x14ac:dyDescent="0.2">
      <c r="B30" s="27"/>
      <c r="C30" s="202"/>
      <c r="D30" s="206" t="s">
        <v>114</v>
      </c>
      <c r="E30" s="148" t="str">
        <f>IFERROR(VLOOKUP(D30,BD!$B:$D,2,FALSE),"")</f>
        <v>CC</v>
      </c>
      <c r="F30" s="149">
        <f>IF(COUNT(H30:P30)&gt;=5,SUM(LARGE(H30:P30,{1,2,3,4,5})),IF(COUNT(H30:P30)=4,SUM(LARGE(H30:P30,{1,2,3,4})),IF(COUNT(H30:P30)=3,SUM(LARGE(H30:P30,{1,2,3})),IF(COUNT(H30:P30)=2,SUM(LARGE(H30:P30,{1,2})),IF(COUNT(H30:P30)=1,SUM(LARGE(H30:P30,{1})),0)))))</f>
        <v>0</v>
      </c>
      <c r="G30" s="150">
        <f t="shared" si="0"/>
        <v>0</v>
      </c>
      <c r="H30" s="33"/>
      <c r="I30" s="33"/>
      <c r="J30" s="33"/>
      <c r="K30" s="33"/>
      <c r="L30" s="33"/>
      <c r="M30" s="33"/>
      <c r="N30" s="33"/>
      <c r="O30" s="33"/>
      <c r="P30" s="144"/>
    </row>
    <row r="31" spans="2:16" ht="12" x14ac:dyDescent="0.2">
      <c r="B31" s="27"/>
      <c r="C31" s="202"/>
      <c r="D31" s="203" t="s">
        <v>367</v>
      </c>
      <c r="E31" s="148" t="str">
        <f>IFERROR(VLOOKUP(D31,BD!$B:$D,2,FALSE),"")</f>
        <v>BME</v>
      </c>
      <c r="F31" s="149">
        <f>IF(COUNT(H31:P31)&gt;=5,SUM(LARGE(H31:P31,{1,2,3,4,5})),IF(COUNT(H31:P31)=4,SUM(LARGE(H31:P31,{1,2,3,4})),IF(COUNT(H31:P31)=3,SUM(LARGE(H31:P31,{1,2,3})),IF(COUNT(H31:P31)=2,SUM(LARGE(H31:P31,{1,2})),IF(COUNT(H31:P31)=1,SUM(LARGE(H31:P31,{1})),0)))))</f>
        <v>0</v>
      </c>
      <c r="G31" s="150">
        <f t="shared" si="0"/>
        <v>0</v>
      </c>
      <c r="H31" s="33"/>
      <c r="I31" s="33"/>
      <c r="J31" s="33"/>
      <c r="K31" s="33"/>
      <c r="L31" s="33"/>
      <c r="M31" s="33"/>
      <c r="N31" s="33"/>
      <c r="O31" s="33"/>
      <c r="P31" s="144"/>
    </row>
    <row r="32" spans="2:16" ht="12" x14ac:dyDescent="0.2">
      <c r="B32" s="27"/>
      <c r="C32" s="108"/>
      <c r="D32" s="105"/>
      <c r="E32" s="148" t="str">
        <f>IFERROR(VLOOKUP(D32,BD!$B:$D,2,FALSE),"")</f>
        <v/>
      </c>
      <c r="F32" s="149">
        <f>IF(COUNT(H32:P32)&gt;=5,SUM(LARGE(H32:P32,{1,2,3,4,5})),IF(COUNT(H32:P32)=4,SUM(LARGE(H32:P32,{1,2,3,4})),IF(COUNT(H32:P32)=3,SUM(LARGE(H32:P32,{1,2,3})),IF(COUNT(H32:P32)=2,SUM(LARGE(H32:P32,{1,2})),IF(COUNT(H32:P32)=1,SUM(LARGE(H32:P32,{1})),0)))))</f>
        <v>0</v>
      </c>
      <c r="G32" s="150">
        <f t="shared" ref="G32:G39" si="1">COUNT(H32:P32)-COUNTIF(H32:P32,"=0")</f>
        <v>0</v>
      </c>
      <c r="H32" s="33"/>
      <c r="I32" s="33"/>
      <c r="J32" s="33"/>
      <c r="K32" s="33"/>
      <c r="L32" s="33"/>
      <c r="M32" s="33"/>
      <c r="N32" s="33"/>
      <c r="O32" s="33"/>
      <c r="P32" s="144"/>
    </row>
    <row r="33" spans="2:16" ht="12" x14ac:dyDescent="0.2">
      <c r="B33" s="27"/>
      <c r="C33" s="108"/>
      <c r="D33" s="105"/>
      <c r="E33" s="148" t="str">
        <f>IFERROR(VLOOKUP(D33,BD!$B:$D,2,FALSE),"")</f>
        <v/>
      </c>
      <c r="F33" s="149">
        <f>IF(COUNT(H33:P33)&gt;=5,SUM(LARGE(H33:P33,{1,2,3,4,5})),IF(COUNT(H33:P33)=4,SUM(LARGE(H33:P33,{1,2,3,4})),IF(COUNT(H33:P33)=3,SUM(LARGE(H33:P33,{1,2,3})),IF(COUNT(H33:P33)=2,SUM(LARGE(H33:P33,{1,2})),IF(COUNT(H33:P33)=1,SUM(LARGE(H33:P33,{1})),0)))))</f>
        <v>0</v>
      </c>
      <c r="G33" s="150">
        <f t="shared" si="1"/>
        <v>0</v>
      </c>
      <c r="H33" s="33"/>
      <c r="I33" s="33"/>
      <c r="J33" s="33"/>
      <c r="K33" s="33"/>
      <c r="L33" s="33"/>
      <c r="M33" s="33"/>
      <c r="N33" s="33"/>
      <c r="O33" s="33"/>
      <c r="P33" s="144"/>
    </row>
    <row r="34" spans="2:16" ht="12" x14ac:dyDescent="0.2">
      <c r="B34" s="27"/>
      <c r="C34" s="108"/>
      <c r="D34" s="105"/>
      <c r="E34" s="148" t="str">
        <f>IFERROR(VLOOKUP(D34,BD!$B:$D,2,FALSE),"")</f>
        <v/>
      </c>
      <c r="F34" s="149">
        <f>IF(COUNT(H34:P34)&gt;=5,SUM(LARGE(H34:P34,{1,2,3,4,5})),IF(COUNT(H34:P34)=4,SUM(LARGE(H34:P34,{1,2,3,4})),IF(COUNT(H34:P34)=3,SUM(LARGE(H34:P34,{1,2,3})),IF(COUNT(H34:P34)=2,SUM(LARGE(H34:P34,{1,2})),IF(COUNT(H34:P34)=1,SUM(LARGE(H34:P34,{1})),0)))))</f>
        <v>0</v>
      </c>
      <c r="G34" s="150">
        <f t="shared" si="1"/>
        <v>0</v>
      </c>
      <c r="H34" s="33"/>
      <c r="I34" s="33"/>
      <c r="J34" s="33"/>
      <c r="K34" s="33"/>
      <c r="L34" s="33"/>
      <c r="M34" s="33"/>
      <c r="N34" s="33"/>
      <c r="O34" s="33"/>
      <c r="P34" s="144"/>
    </row>
    <row r="35" spans="2:16" ht="12" x14ac:dyDescent="0.2">
      <c r="B35" s="27"/>
      <c r="C35" s="108"/>
      <c r="D35" s="105"/>
      <c r="E35" s="148" t="str">
        <f>IFERROR(VLOOKUP(D35,BD!$B:$D,2,FALSE),"")</f>
        <v/>
      </c>
      <c r="F35" s="149">
        <f>IF(COUNT(H35:P35)&gt;=5,SUM(LARGE(H35:P35,{1,2,3,4,5})),IF(COUNT(H35:P35)=4,SUM(LARGE(H35:P35,{1,2,3,4})),IF(COUNT(H35:P35)=3,SUM(LARGE(H35:P35,{1,2,3})),IF(COUNT(H35:P35)=2,SUM(LARGE(H35:P35,{1,2})),IF(COUNT(H35:P35)=1,SUM(LARGE(H35:P35,{1})),0)))))</f>
        <v>0</v>
      </c>
      <c r="G35" s="150">
        <f t="shared" si="1"/>
        <v>0</v>
      </c>
      <c r="H35" s="33"/>
      <c r="I35" s="33"/>
      <c r="J35" s="33"/>
      <c r="K35" s="33"/>
      <c r="L35" s="33"/>
      <c r="M35" s="33"/>
      <c r="N35" s="33"/>
      <c r="O35" s="33"/>
      <c r="P35" s="144"/>
    </row>
    <row r="36" spans="2:16" ht="12" x14ac:dyDescent="0.2">
      <c r="B36" s="27"/>
      <c r="C36" s="108"/>
      <c r="D36" s="105"/>
      <c r="E36" s="148" t="str">
        <f>IFERROR(VLOOKUP(D36,BD!$B:$D,2,FALSE),"")</f>
        <v/>
      </c>
      <c r="F36" s="149">
        <f>IF(COUNT(H36:P36)&gt;=5,SUM(LARGE(H36:P36,{1,2,3,4,5})),IF(COUNT(H36:P36)=4,SUM(LARGE(H36:P36,{1,2,3,4})),IF(COUNT(H36:P36)=3,SUM(LARGE(H36:P36,{1,2,3})),IF(COUNT(H36:P36)=2,SUM(LARGE(H36:P36,{1,2})),IF(COUNT(H36:P36)=1,SUM(LARGE(H36:P36,{1})),0)))))</f>
        <v>0</v>
      </c>
      <c r="G36" s="150">
        <f t="shared" si="1"/>
        <v>0</v>
      </c>
      <c r="H36" s="33"/>
      <c r="I36" s="33"/>
      <c r="J36" s="33"/>
      <c r="K36" s="33"/>
      <c r="L36" s="33"/>
      <c r="M36" s="33"/>
      <c r="N36" s="33"/>
      <c r="O36" s="33"/>
      <c r="P36" s="144"/>
    </row>
    <row r="37" spans="2:16" ht="12" x14ac:dyDescent="0.2">
      <c r="B37" s="27"/>
      <c r="C37" s="108"/>
      <c r="D37" s="105"/>
      <c r="E37" s="148" t="str">
        <f>IFERROR(VLOOKUP(D37,BD!$B:$D,2,FALSE),"")</f>
        <v/>
      </c>
      <c r="F37" s="149">
        <f>IF(COUNT(H37:P37)&gt;=5,SUM(LARGE(H37:P37,{1,2,3,4,5})),IF(COUNT(H37:P37)=4,SUM(LARGE(H37:P37,{1,2,3,4})),IF(COUNT(H37:P37)=3,SUM(LARGE(H37:P37,{1,2,3})),IF(COUNT(H37:P37)=2,SUM(LARGE(H37:P37,{1,2})),IF(COUNT(H37:P37)=1,SUM(LARGE(H37:P37,{1})),0)))))</f>
        <v>0</v>
      </c>
      <c r="G37" s="150">
        <f t="shared" si="1"/>
        <v>0</v>
      </c>
      <c r="H37" s="33"/>
      <c r="I37" s="33"/>
      <c r="J37" s="33"/>
      <c r="K37" s="33"/>
      <c r="L37" s="33"/>
      <c r="M37" s="33"/>
      <c r="N37" s="33"/>
      <c r="O37" s="33"/>
      <c r="P37" s="144"/>
    </row>
    <row r="38" spans="2:16" ht="12" x14ac:dyDescent="0.2">
      <c r="B38" s="27"/>
      <c r="C38" s="108"/>
      <c r="D38" s="105"/>
      <c r="E38" s="148" t="str">
        <f>IFERROR(VLOOKUP(D38,BD!$B:$D,2,FALSE),"")</f>
        <v/>
      </c>
      <c r="F38" s="149">
        <f>IF(COUNT(H38:P38)&gt;=5,SUM(LARGE(H38:P38,{1,2,3,4,5})),IF(COUNT(H38:P38)=4,SUM(LARGE(H38:P38,{1,2,3,4})),IF(COUNT(H38:P38)=3,SUM(LARGE(H38:P38,{1,2,3})),IF(COUNT(H38:P38)=2,SUM(LARGE(H38:P38,{1,2})),IF(COUNT(H38:P38)=1,SUM(LARGE(H38:P38,{1})),0)))))</f>
        <v>0</v>
      </c>
      <c r="G38" s="150">
        <f t="shared" si="1"/>
        <v>0</v>
      </c>
      <c r="H38" s="33"/>
      <c r="I38" s="33"/>
      <c r="J38" s="33"/>
      <c r="K38" s="33"/>
      <c r="L38" s="33"/>
      <c r="M38" s="33"/>
      <c r="N38" s="33"/>
      <c r="O38" s="33"/>
      <c r="P38" s="144"/>
    </row>
    <row r="39" spans="2:16" ht="12" x14ac:dyDescent="0.2">
      <c r="B39" s="27"/>
      <c r="C39" s="108"/>
      <c r="D39" s="105"/>
      <c r="E39" s="148" t="str">
        <f>IFERROR(VLOOKUP(D39,BD!$B:$D,2,FALSE),"")</f>
        <v/>
      </c>
      <c r="F39" s="149">
        <f>IF(COUNT(H39:P39)&gt;=5,SUM(LARGE(H39:P39,{1,2,3,4,5})),IF(COUNT(H39:P39)=4,SUM(LARGE(H39:P39,{1,2,3,4})),IF(COUNT(H39:P39)=3,SUM(LARGE(H39:P39,{1,2,3})),IF(COUNT(H39:P39)=2,SUM(LARGE(H39:P39,{1,2})),IF(COUNT(H39:P39)=1,SUM(LARGE(H39:P39,{1})),0)))))</f>
        <v>0</v>
      </c>
      <c r="G39" s="150">
        <f t="shared" si="1"/>
        <v>0</v>
      </c>
      <c r="H39" s="33"/>
      <c r="I39" s="33"/>
      <c r="J39" s="33"/>
      <c r="K39" s="33"/>
      <c r="L39" s="33"/>
      <c r="M39" s="33"/>
      <c r="N39" s="33"/>
      <c r="O39" s="33"/>
      <c r="P39" s="144"/>
    </row>
    <row r="40" spans="2:16" ht="6" customHeight="1" x14ac:dyDescent="0.2">
      <c r="B40" s="32"/>
      <c r="C40" s="14"/>
      <c r="D40" s="14"/>
      <c r="E40" s="97"/>
      <c r="F40" s="146"/>
      <c r="G40" s="147"/>
      <c r="H40" s="34"/>
      <c r="I40" s="34"/>
      <c r="J40" s="34"/>
      <c r="K40" s="34"/>
      <c r="L40" s="34"/>
      <c r="M40" s="34"/>
      <c r="N40" s="34"/>
      <c r="O40" s="34"/>
      <c r="P40" s="144"/>
    </row>
    <row r="41" spans="2:16" s="106" customFormat="1" ht="12" x14ac:dyDescent="0.2">
      <c r="B41" s="107"/>
      <c r="C41" s="108" t="s">
        <v>150</v>
      </c>
      <c r="D41" s="116" t="s">
        <v>130</v>
      </c>
      <c r="E41" s="148" t="str">
        <f>IFERROR(VLOOKUP(D41,BD!$B:$D,2,FALSE),"")</f>
        <v>ASSVP</v>
      </c>
      <c r="F41" s="149">
        <f>IF(COUNT(H41:P41)&gt;=5,SUM(LARGE(H41:P41,{1,2,3,4,5})),IF(COUNT(H41:P41)=4,SUM(LARGE(H41:P41,{1,2,3,4})),IF(COUNT(H41:P41)=3,SUM(LARGE(H41:P41,{1,2,3})),IF(COUNT(H41:P41)=2,SUM(LARGE(H41:P41,{1,2})),IF(COUNT(H41:P41)=1,SUM(LARGE(H41:P41,{1})),0)))))</f>
        <v>1600</v>
      </c>
      <c r="G41" s="150">
        <f>COUNT(H41:P41)-COUNTIF(H41:P41,"=0")</f>
        <v>1</v>
      </c>
      <c r="H41" s="109">
        <v>1600</v>
      </c>
      <c r="I41" s="109"/>
      <c r="J41" s="109"/>
      <c r="K41" s="109"/>
      <c r="L41" s="109"/>
      <c r="M41" s="109"/>
      <c r="N41" s="109"/>
      <c r="O41" s="109"/>
      <c r="P41" s="152"/>
    </row>
    <row r="42" spans="2:16" s="112" customFormat="1" ht="12" x14ac:dyDescent="0.2">
      <c r="B42" s="113"/>
      <c r="C42" s="108" t="s">
        <v>150</v>
      </c>
      <c r="D42" s="70" t="s">
        <v>173</v>
      </c>
      <c r="E42" s="148" t="str">
        <f>IFERROR(VLOOKUP(D42,BD!$B:$D,2,FALSE),"")</f>
        <v>ASSVP</v>
      </c>
      <c r="F42" s="149">
        <f>IF(COUNT(H42:P42)&gt;=5,SUM(LARGE(H42:P42,{1,2,3,4,5})),IF(COUNT(H42:P42)=4,SUM(LARGE(H42:P42,{1,2,3,4})),IF(COUNT(H42:P42)=3,SUM(LARGE(H42:P42,{1,2,3})),IF(COUNT(H42:P42)=2,SUM(LARGE(H42:P42,{1,2})),IF(COUNT(H42:P42)=1,SUM(LARGE(H42:P42,{1})),0)))))</f>
        <v>3200</v>
      </c>
      <c r="G42" s="150">
        <f>COUNT(H42:P42)-COUNTIF(H42:P42,"=0")</f>
        <v>2</v>
      </c>
      <c r="H42" s="33"/>
      <c r="I42" s="33"/>
      <c r="J42" s="109"/>
      <c r="K42" s="109">
        <v>1600</v>
      </c>
      <c r="L42" s="109">
        <v>1600</v>
      </c>
      <c r="M42" s="109"/>
      <c r="N42" s="109"/>
      <c r="O42" s="109"/>
      <c r="P42" s="151"/>
    </row>
    <row r="43" spans="2:16" x14ac:dyDescent="0.2">
      <c r="B43" s="31"/>
      <c r="C43" s="17"/>
      <c r="D43" s="17"/>
      <c r="E43" s="92"/>
      <c r="F43" s="38"/>
      <c r="G43" s="38"/>
      <c r="H43" s="35"/>
      <c r="I43" s="35"/>
      <c r="J43" s="35"/>
      <c r="K43" s="35"/>
      <c r="L43" s="35"/>
      <c r="M43" s="35"/>
      <c r="N43" s="35"/>
      <c r="O43" s="35"/>
      <c r="P43" s="144"/>
    </row>
    <row r="44" spans="2:16" s="21" customFormat="1" x14ac:dyDescent="0.2">
      <c r="B44" s="28"/>
      <c r="C44" s="19"/>
      <c r="D44" s="20" t="str">
        <f>SM!D41</f>
        <v>CONTAGEM DE SEMANAS</v>
      </c>
      <c r="E44" s="95"/>
      <c r="F44" s="18"/>
      <c r="G44" s="18"/>
      <c r="H44" s="102">
        <f>SM!H$41</f>
        <v>52</v>
      </c>
      <c r="I44" s="102">
        <f>SM!I$41</f>
        <v>30</v>
      </c>
      <c r="J44" s="102">
        <f>SM!J$41</f>
        <v>25</v>
      </c>
      <c r="K44" s="102">
        <f>SM!K$41</f>
        <v>22</v>
      </c>
      <c r="L44" s="102">
        <f>SM!L$41</f>
        <v>10</v>
      </c>
      <c r="M44" s="102">
        <f>SM!M$41</f>
        <v>6</v>
      </c>
      <c r="N44" s="102">
        <f>SM!N$41</f>
        <v>2</v>
      </c>
      <c r="O44" s="102">
        <f>SM!O$41</f>
        <v>1</v>
      </c>
      <c r="P44" s="145"/>
    </row>
  </sheetData>
  <sheetProtection selectLockedCells="1" selectUnlockedCells="1"/>
  <sortState ref="D10:O31">
    <sortCondition descending="1" ref="F10:F31"/>
    <sortCondition descending="1" ref="G10:G31"/>
  </sortState>
  <mergeCells count="5">
    <mergeCell ref="C6:C8"/>
    <mergeCell ref="D6:D8"/>
    <mergeCell ref="F6:F8"/>
    <mergeCell ref="G6:G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D10:D42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3"/>
  <sheetViews>
    <sheetView showGridLines="0" zoomScaleNormal="100" zoomScaleSheetLayoutView="100" workbookViewId="0">
      <selection activeCell="E22" sqref="E22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4" width="55.85546875" style="4" customWidth="1"/>
    <col min="5" max="5" width="10.85546875" style="93" customWidth="1"/>
    <col min="6" max="7" width="10.85546875" style="22" customWidth="1"/>
    <col min="8" max="15" width="8.28515625" style="4" customWidth="1"/>
    <col min="16" max="16" width="1.85546875" style="4" customWidth="1"/>
    <col min="17" max="16384" width="9.28515625" style="4"/>
  </cols>
  <sheetData>
    <row r="2" spans="2:16" ht="12" x14ac:dyDescent="0.2">
      <c r="B2" s="3" t="str">
        <f>SM!B2</f>
        <v>RANKING ESTADUAL - 2017</v>
      </c>
      <c r="E2" s="94"/>
      <c r="F2" s="5"/>
      <c r="G2" s="45"/>
      <c r="H2" s="6"/>
      <c r="I2" s="6"/>
      <c r="J2" s="6"/>
      <c r="K2" s="6"/>
      <c r="L2" s="6"/>
      <c r="M2" s="6"/>
      <c r="N2" s="6"/>
      <c r="O2" s="6"/>
    </row>
    <row r="3" spans="2:16" ht="12" x14ac:dyDescent="0.2">
      <c r="B3" s="7" t="s">
        <v>76</v>
      </c>
      <c r="D3" s="8">
        <f>SM!D3</f>
        <v>43052</v>
      </c>
      <c r="E3" s="94"/>
      <c r="F3" s="5"/>
      <c r="G3" s="45"/>
      <c r="H3" s="6"/>
      <c r="I3" s="6"/>
      <c r="J3" s="6"/>
      <c r="K3" s="6"/>
      <c r="L3" s="6"/>
      <c r="M3" s="6"/>
      <c r="N3" s="6"/>
      <c r="O3" s="6"/>
    </row>
    <row r="4" spans="2:16" ht="12" x14ac:dyDescent="0.2">
      <c r="B4" s="6"/>
      <c r="C4" s="9"/>
      <c r="D4" s="10"/>
      <c r="E4" s="94"/>
      <c r="F4" s="5"/>
      <c r="G4" s="45"/>
      <c r="H4" s="6"/>
      <c r="I4" s="6"/>
      <c r="J4" s="6"/>
      <c r="K4" s="6"/>
      <c r="L4" s="6"/>
      <c r="M4" s="6"/>
      <c r="N4" s="6"/>
      <c r="O4" s="6"/>
    </row>
    <row r="5" spans="2:16" ht="6" customHeight="1" x14ac:dyDescent="0.2">
      <c r="B5" s="30"/>
      <c r="C5" s="14"/>
      <c r="D5" s="14"/>
      <c r="E5" s="96"/>
      <c r="F5" s="24"/>
      <c r="G5" s="40"/>
      <c r="H5" s="16"/>
      <c r="I5" s="16"/>
      <c r="J5" s="16"/>
      <c r="K5" s="16"/>
      <c r="L5" s="16"/>
      <c r="M5" s="16"/>
      <c r="N5" s="16"/>
      <c r="O5" s="16"/>
      <c r="P5" s="143"/>
    </row>
    <row r="6" spans="2:16" ht="12" customHeight="1" x14ac:dyDescent="0.2">
      <c r="B6" s="26"/>
      <c r="C6" s="216" t="s">
        <v>1</v>
      </c>
      <c r="D6" s="216" t="str">
        <f>SM!D6</f>
        <v>ATLETA</v>
      </c>
      <c r="E6" s="221" t="str">
        <f>SM!E6</f>
        <v>ENTIDADE</v>
      </c>
      <c r="F6" s="217" t="str">
        <f>SM!F6</f>
        <v>TOTAL RK52</v>
      </c>
      <c r="G6" s="215" t="str">
        <f>SM!G6</f>
        <v>Torneios</v>
      </c>
      <c r="H6" s="11" t="str">
        <f>SM!H6</f>
        <v>4o</v>
      </c>
      <c r="I6" s="11" t="str">
        <f>SM!I6</f>
        <v>1o</v>
      </c>
      <c r="J6" s="11" t="str">
        <f>SM!J6</f>
        <v>1o</v>
      </c>
      <c r="K6" s="11" t="str">
        <f>SM!K6</f>
        <v>2o</v>
      </c>
      <c r="L6" s="11" t="str">
        <f>SM!L6</f>
        <v>3o</v>
      </c>
      <c r="M6" s="11" t="str">
        <f>SM!M6</f>
        <v>2o</v>
      </c>
      <c r="N6" s="11" t="str">
        <f>SM!N6</f>
        <v>4o</v>
      </c>
      <c r="O6" s="11" t="str">
        <f>SM!O6</f>
        <v>1o</v>
      </c>
      <c r="P6" s="144"/>
    </row>
    <row r="7" spans="2:16" ht="12" x14ac:dyDescent="0.2">
      <c r="B7" s="26"/>
      <c r="C7" s="216"/>
      <c r="D7" s="216">
        <f>SM!D7</f>
        <v>0</v>
      </c>
      <c r="E7" s="221">
        <f>SM!E7</f>
        <v>0</v>
      </c>
      <c r="F7" s="217">
        <f>SM!F7</f>
        <v>0</v>
      </c>
      <c r="G7" s="215">
        <f>SM!G7</f>
        <v>0</v>
      </c>
      <c r="H7" s="12" t="str">
        <f>SM!H7</f>
        <v>EST</v>
      </c>
      <c r="I7" s="12" t="str">
        <f>SM!I7</f>
        <v>EST</v>
      </c>
      <c r="J7" s="12" t="str">
        <f>SM!J7</f>
        <v>M-CWB</v>
      </c>
      <c r="K7" s="12" t="str">
        <f>SM!K7</f>
        <v>EST</v>
      </c>
      <c r="L7" s="12" t="str">
        <f>SM!L7</f>
        <v>EST</v>
      </c>
      <c r="M7" s="12" t="str">
        <f>SM!M7</f>
        <v>M-CWB</v>
      </c>
      <c r="N7" s="12" t="str">
        <f>SM!N7</f>
        <v>EST</v>
      </c>
      <c r="O7" s="12" t="str">
        <f>SM!O7</f>
        <v>M-OES</v>
      </c>
      <c r="P7" s="144"/>
    </row>
    <row r="8" spans="2:16" ht="12" x14ac:dyDescent="0.2">
      <c r="B8" s="29"/>
      <c r="C8" s="216"/>
      <c r="D8" s="216">
        <f>SM!D8</f>
        <v>0</v>
      </c>
      <c r="E8" s="221">
        <f>SM!E8</f>
        <v>0</v>
      </c>
      <c r="F8" s="217">
        <f>SM!F8</f>
        <v>0</v>
      </c>
      <c r="G8" s="215">
        <f>SM!G8</f>
        <v>0</v>
      </c>
      <c r="H8" s="13">
        <f>SM!H8</f>
        <v>42689</v>
      </c>
      <c r="I8" s="13">
        <f>SM!I8</f>
        <v>42849</v>
      </c>
      <c r="J8" s="13">
        <f>SM!J8</f>
        <v>42884</v>
      </c>
      <c r="K8" s="13">
        <f>SM!K8</f>
        <v>42905</v>
      </c>
      <c r="L8" s="13">
        <f>SM!L8</f>
        <v>42988</v>
      </c>
      <c r="M8" s="13">
        <f>SM!M8</f>
        <v>43017</v>
      </c>
      <c r="N8" s="13">
        <f>SM!N8</f>
        <v>43045</v>
      </c>
      <c r="O8" s="13">
        <f>SM!O8</f>
        <v>43052</v>
      </c>
      <c r="P8" s="144"/>
    </row>
    <row r="9" spans="2:16" ht="6" customHeight="1" x14ac:dyDescent="0.2">
      <c r="B9" s="32"/>
      <c r="C9" s="14"/>
      <c r="D9" s="14"/>
      <c r="E9" s="97"/>
      <c r="F9" s="36"/>
      <c r="G9" s="41"/>
      <c r="H9" s="34"/>
      <c r="I9" s="34"/>
      <c r="J9" s="34"/>
      <c r="K9" s="34"/>
      <c r="L9" s="34"/>
      <c r="M9" s="34"/>
      <c r="N9" s="34"/>
      <c r="O9" s="34"/>
      <c r="P9" s="144"/>
    </row>
    <row r="10" spans="2:16" s="106" customFormat="1" ht="12" x14ac:dyDescent="0.2">
      <c r="B10" s="107"/>
      <c r="C10" s="204">
        <v>1</v>
      </c>
      <c r="D10" s="205" t="s">
        <v>783</v>
      </c>
      <c r="E10" s="148" t="str">
        <f>IFERROR(VLOOKUP(D10,BD!$B:$D,2,FALSE),"")</f>
        <v>SMCC</v>
      </c>
      <c r="F10" s="149">
        <f>IF(COUNT(H10:P10)&gt;=5,SUM(LARGE(H10:P10,{1,2,3,4,5})),IF(COUNT(H10:P10)=4,SUM(LARGE(H10:P10,{1,2,3,4})),IF(COUNT(H10:P10)=3,SUM(LARGE(H10:P10,{1,2,3})),IF(COUNT(H10:P10)=2,SUM(LARGE(H10:P10,{1,2})),IF(COUNT(H10:P10)=1,SUM(LARGE(H10:P10,{1})),0)))))</f>
        <v>6320</v>
      </c>
      <c r="G10" s="150">
        <f t="shared" ref="G10:G23" si="0">COUNT(H10:P10)-COUNTIF(H10:P10,"=0")</f>
        <v>7</v>
      </c>
      <c r="H10" s="109">
        <v>880</v>
      </c>
      <c r="I10" s="109">
        <v>1360</v>
      </c>
      <c r="J10" s="109">
        <v>800</v>
      </c>
      <c r="K10" s="109">
        <v>1360</v>
      </c>
      <c r="L10" s="109">
        <v>1360</v>
      </c>
      <c r="M10" s="109">
        <v>800</v>
      </c>
      <c r="N10" s="109">
        <v>1360</v>
      </c>
      <c r="O10" s="109"/>
      <c r="P10" s="152"/>
    </row>
    <row r="11" spans="2:16" s="106" customFormat="1" ht="12" x14ac:dyDescent="0.2">
      <c r="B11" s="107"/>
      <c r="C11" s="1">
        <v>2</v>
      </c>
      <c r="D11" s="70" t="s">
        <v>368</v>
      </c>
      <c r="E11" s="148" t="str">
        <f>IFERROR(VLOOKUP(D11,BD!$B:$D,2,FALSE),"")</f>
        <v>ACENB</v>
      </c>
      <c r="F11" s="149">
        <f>IF(COUNT(H11:P11)&gt;=5,SUM(LARGE(H11:P11,{1,2,3,4,5})),IF(COUNT(H11:P11)=4,SUM(LARGE(H11:P11,{1,2,3,4})),IF(COUNT(H11:P11)=3,SUM(LARGE(H11:P11,{1,2,3})),IF(COUNT(H11:P11)=2,SUM(LARGE(H11:P11,{1,2})),IF(COUNT(H11:P11)=1,SUM(LARGE(H11:P11,{1})),0)))))</f>
        <v>6320</v>
      </c>
      <c r="G11" s="150">
        <f t="shared" si="0"/>
        <v>5</v>
      </c>
      <c r="H11" s="109">
        <v>880</v>
      </c>
      <c r="I11" s="109">
        <v>1600</v>
      </c>
      <c r="J11" s="109"/>
      <c r="K11" s="109">
        <v>1120</v>
      </c>
      <c r="L11" s="109">
        <v>1120</v>
      </c>
      <c r="M11" s="109"/>
      <c r="N11" s="109">
        <v>1600</v>
      </c>
      <c r="O11" s="109"/>
      <c r="P11" s="152"/>
    </row>
    <row r="12" spans="2:16" s="106" customFormat="1" ht="12" x14ac:dyDescent="0.2">
      <c r="B12" s="107"/>
      <c r="C12" s="189">
        <v>3</v>
      </c>
      <c r="D12" s="2" t="s">
        <v>243</v>
      </c>
      <c r="E12" s="243" t="s">
        <v>880</v>
      </c>
      <c r="F12" s="149">
        <f>IF(COUNT(H12:P12)&gt;=5,SUM(LARGE(H12:P12,{1,2,3,4,5})),IF(COUNT(H12:P12)=4,SUM(LARGE(H12:P12,{1,2,3,4})),IF(COUNT(H12:P12)=3,SUM(LARGE(H12:P12,{1,2,3})),IF(COUNT(H12:P12)=2,SUM(LARGE(H12:P12,{1,2})),IF(COUNT(H12:P12)=1,SUM(LARGE(H12:P12,{1})),0)))))</f>
        <v>4680</v>
      </c>
      <c r="G12" s="150">
        <f t="shared" si="0"/>
        <v>5</v>
      </c>
      <c r="H12" s="33"/>
      <c r="I12" s="33">
        <v>1120</v>
      </c>
      <c r="J12" s="33"/>
      <c r="K12" s="33">
        <v>880</v>
      </c>
      <c r="L12" s="33">
        <v>1120</v>
      </c>
      <c r="M12" s="33"/>
      <c r="N12" s="33">
        <v>880</v>
      </c>
      <c r="O12" s="33">
        <v>680</v>
      </c>
      <c r="P12" s="152"/>
    </row>
    <row r="13" spans="2:16" ht="12" x14ac:dyDescent="0.2">
      <c r="B13" s="27"/>
      <c r="C13" s="189">
        <v>4</v>
      </c>
      <c r="D13" s="70" t="s">
        <v>100</v>
      </c>
      <c r="E13" s="148" t="str">
        <f>IFERROR(VLOOKUP(D13,BD!$B:$D,2,FALSE),"")</f>
        <v>BME</v>
      </c>
      <c r="F13" s="149">
        <f>IF(COUNT(H13:P13)&gt;=5,SUM(LARGE(H13:P13,{1,2,3,4,5})),IF(COUNT(H13:P13)=4,SUM(LARGE(H13:P13,{1,2,3,4})),IF(COUNT(H13:P13)=3,SUM(LARGE(H13:P13,{1,2,3})),IF(COUNT(H13:P13)=2,SUM(LARGE(H13:P13,{1,2})),IF(COUNT(H13:P13)=1,SUM(LARGE(H13:P13,{1})),0)))))</f>
        <v>4000</v>
      </c>
      <c r="G13" s="150">
        <f t="shared" si="0"/>
        <v>5</v>
      </c>
      <c r="H13" s="109">
        <v>880</v>
      </c>
      <c r="I13" s="109">
        <v>880</v>
      </c>
      <c r="J13" s="109">
        <v>680</v>
      </c>
      <c r="K13" s="109">
        <v>880</v>
      </c>
      <c r="L13" s="109"/>
      <c r="M13" s="109">
        <v>680</v>
      </c>
      <c r="N13" s="109"/>
      <c r="O13" s="109"/>
      <c r="P13" s="144"/>
    </row>
    <row r="14" spans="2:16" s="106" customFormat="1" ht="12" x14ac:dyDescent="0.2">
      <c r="B14" s="107"/>
      <c r="C14" s="189">
        <v>5</v>
      </c>
      <c r="D14" s="105" t="s">
        <v>108</v>
      </c>
      <c r="E14" s="148" t="str">
        <f>IFERROR(VLOOKUP(D14,BD!$B:$D,2,FALSE),"")</f>
        <v>AVULSO</v>
      </c>
      <c r="F14" s="149">
        <f>IF(COUNT(H14:P14)&gt;=5,SUM(LARGE(H14:P14,{1,2,3,4,5})),IF(COUNT(H14:P14)=4,SUM(LARGE(H14:P14,{1,2,3,4})),IF(COUNT(H14:P14)=3,SUM(LARGE(H14:P14,{1,2,3})),IF(COUNT(H14:P14)=2,SUM(LARGE(H14:P14,{1,2})),IF(COUNT(H14:P14)=1,SUM(LARGE(H14:P14,{1})),0)))))</f>
        <v>3280</v>
      </c>
      <c r="G14" s="150">
        <f t="shared" si="0"/>
        <v>3</v>
      </c>
      <c r="H14" s="33">
        <v>1360</v>
      </c>
      <c r="I14" s="33"/>
      <c r="J14" s="33"/>
      <c r="K14" s="33">
        <v>1120</v>
      </c>
      <c r="L14" s="33"/>
      <c r="M14" s="33"/>
      <c r="N14" s="33"/>
      <c r="O14" s="33">
        <v>800</v>
      </c>
      <c r="P14" s="152"/>
    </row>
    <row r="15" spans="2:16" s="106" customFormat="1" ht="12" x14ac:dyDescent="0.2">
      <c r="B15" s="107"/>
      <c r="C15" s="189">
        <v>6</v>
      </c>
      <c r="D15" s="2" t="s">
        <v>175</v>
      </c>
      <c r="E15" s="148" t="str">
        <f>IFERROR(VLOOKUP(D15,BD!$B:$D,2,FALSE),"")</f>
        <v>ILECE</v>
      </c>
      <c r="F15" s="149">
        <f>IF(COUNT(H15:P15)&gt;=5,SUM(LARGE(H15:P15,{1,2,3,4,5})),IF(COUNT(H15:P15)=4,SUM(LARGE(H15:P15,{1,2,3,4})),IF(COUNT(H15:P15)=3,SUM(LARGE(H15:P15,{1,2,3})),IF(COUNT(H15:P15)=2,SUM(LARGE(H15:P15,{1,2})),IF(COUNT(H15:P15)=1,SUM(LARGE(H15:P15,{1})),0)))))</f>
        <v>2640</v>
      </c>
      <c r="G15" s="150">
        <f t="shared" si="0"/>
        <v>3</v>
      </c>
      <c r="H15" s="109"/>
      <c r="I15" s="33">
        <v>880</v>
      </c>
      <c r="J15" s="33"/>
      <c r="K15" s="33"/>
      <c r="L15" s="33">
        <v>880</v>
      </c>
      <c r="M15" s="33"/>
      <c r="N15" s="33">
        <v>880</v>
      </c>
      <c r="O15" s="33"/>
      <c r="P15" s="152"/>
    </row>
    <row r="16" spans="2:16" s="106" customFormat="1" ht="12" x14ac:dyDescent="0.2">
      <c r="B16" s="107"/>
      <c r="C16" s="189"/>
      <c r="D16" s="70" t="s">
        <v>164</v>
      </c>
      <c r="E16" s="148" t="str">
        <f>IFERROR(VLOOKUP(D16,BD!$B:$D,2,FALSE),"")</f>
        <v>ILECE</v>
      </c>
      <c r="F16" s="149">
        <f>IF(COUNT(H16:P16)&gt;=5,SUM(LARGE(H16:P16,{1,2,3,4,5})),IF(COUNT(H16:P16)=4,SUM(LARGE(H16:P16,{1,2,3,4})),IF(COUNT(H16:P16)=3,SUM(LARGE(H16:P16,{1,2,3})),IF(COUNT(H16:P16)=2,SUM(LARGE(H16:P16,{1,2})),IF(COUNT(H16:P16)=1,SUM(LARGE(H16:P16,{1})),0)))))</f>
        <v>2640</v>
      </c>
      <c r="G16" s="150">
        <f t="shared" si="0"/>
        <v>3</v>
      </c>
      <c r="H16" s="33"/>
      <c r="I16" s="109">
        <v>880</v>
      </c>
      <c r="J16" s="109"/>
      <c r="K16" s="109"/>
      <c r="L16" s="109">
        <v>880</v>
      </c>
      <c r="M16" s="109"/>
      <c r="N16" s="109">
        <v>880</v>
      </c>
      <c r="O16" s="109"/>
      <c r="P16" s="152"/>
    </row>
    <row r="17" spans="2:16" ht="12" x14ac:dyDescent="0.2">
      <c r="B17" s="27"/>
      <c r="C17" s="202">
        <v>8</v>
      </c>
      <c r="D17" s="203" t="s">
        <v>748</v>
      </c>
      <c r="E17" s="148" t="str">
        <f>IFERROR(VLOOKUP(D17,BD!$B:$D,2,FALSE),"")</f>
        <v>BME</v>
      </c>
      <c r="F17" s="149">
        <f>IF(COUNT(H17:P17)&gt;=5,SUM(LARGE(H17:P17,{1,2,3,4,5})),IF(COUNT(H17:P17)=4,SUM(LARGE(H17:P17,{1,2,3,4})),IF(COUNT(H17:P17)=3,SUM(LARGE(H17:P17,{1,2,3})),IF(COUNT(H17:P17)=2,SUM(LARGE(H17:P17,{1,2})),IF(COUNT(H17:P17)=1,SUM(LARGE(H17:P17,{1})),0)))))</f>
        <v>2000</v>
      </c>
      <c r="G17" s="150">
        <f t="shared" si="0"/>
        <v>3</v>
      </c>
      <c r="H17" s="109"/>
      <c r="I17" s="109">
        <v>880</v>
      </c>
      <c r="J17" s="109">
        <v>560</v>
      </c>
      <c r="K17" s="109"/>
      <c r="L17" s="109"/>
      <c r="M17" s="109">
        <v>560</v>
      </c>
      <c r="N17" s="109"/>
      <c r="O17" s="109"/>
      <c r="P17" s="144"/>
    </row>
    <row r="18" spans="2:16" ht="12" x14ac:dyDescent="0.2">
      <c r="B18" s="27"/>
      <c r="C18" s="189">
        <v>9</v>
      </c>
      <c r="D18" s="70" t="s">
        <v>184</v>
      </c>
      <c r="E18" s="148" t="str">
        <f>IFERROR(VLOOKUP(D18,BD!$B:$D,2,FALSE),"")</f>
        <v>ASSVP</v>
      </c>
      <c r="F18" s="149">
        <f>IF(COUNT(H18:P18)&gt;=5,SUM(LARGE(H18:P18,{1,2,3,4,5})),IF(COUNT(H18:P18)=4,SUM(LARGE(H18:P18,{1,2,3,4})),IF(COUNT(H18:P18)=3,SUM(LARGE(H18:P18,{1,2,3})),IF(COUNT(H18:P18)=2,SUM(LARGE(H18:P18,{1,2})),IF(COUNT(H18:P18)=1,SUM(LARGE(H18:P18,{1})),0)))))</f>
        <v>1680</v>
      </c>
      <c r="G18" s="150">
        <f t="shared" si="0"/>
        <v>2</v>
      </c>
      <c r="H18" s="33"/>
      <c r="I18" s="109"/>
      <c r="J18" s="109"/>
      <c r="K18" s="109"/>
      <c r="L18" s="109"/>
      <c r="M18" s="109"/>
      <c r="N18" s="109">
        <v>1120</v>
      </c>
      <c r="O18" s="109">
        <v>560</v>
      </c>
      <c r="P18" s="144"/>
    </row>
    <row r="19" spans="2:16" ht="12" x14ac:dyDescent="0.2">
      <c r="B19" s="27"/>
      <c r="C19" s="202">
        <v>10</v>
      </c>
      <c r="D19" s="203" t="s">
        <v>816</v>
      </c>
      <c r="E19" s="148" t="str">
        <f>IFERROR(VLOOKUP(D19,BD!$B:$D,2,FALSE),"")</f>
        <v>ASSVP</v>
      </c>
      <c r="F19" s="149">
        <f>IF(COUNT(H19:P19)&gt;=5,SUM(LARGE(H19:P19,{1,2,3,4,5})),IF(COUNT(H19:P19)=4,SUM(LARGE(H19:P19,{1,2,3,4})),IF(COUNT(H19:P19)=3,SUM(LARGE(H19:P19,{1,2,3})),IF(COUNT(H19:P19)=2,SUM(LARGE(H19:P19,{1,2})),IF(COUNT(H19:P19)=1,SUM(LARGE(H19:P19,{1})),0)))))</f>
        <v>560</v>
      </c>
      <c r="G19" s="150">
        <f t="shared" si="0"/>
        <v>1</v>
      </c>
      <c r="H19" s="109"/>
      <c r="I19" s="33"/>
      <c r="J19" s="33"/>
      <c r="K19" s="33"/>
      <c r="L19" s="33"/>
      <c r="M19" s="33"/>
      <c r="N19" s="33"/>
      <c r="O19" s="33">
        <v>560</v>
      </c>
      <c r="P19" s="144"/>
    </row>
    <row r="20" spans="2:16" ht="12" x14ac:dyDescent="0.2">
      <c r="B20" s="27"/>
      <c r="C20" s="202">
        <v>11</v>
      </c>
      <c r="D20" s="203" t="s">
        <v>788</v>
      </c>
      <c r="E20" s="148" t="str">
        <f>IFERROR(VLOOKUP(D20,BD!$B:$D,2,FALSE),"")</f>
        <v>SMCC</v>
      </c>
      <c r="F20" s="149">
        <f>IF(COUNT(H20:P20)&gt;=5,SUM(LARGE(H20:P20,{1,2,3,4,5})),IF(COUNT(H20:P20)=4,SUM(LARGE(H20:P20,{1,2,3,4})),IF(COUNT(H20:P20)=3,SUM(LARGE(H20:P20,{1,2,3})),IF(COUNT(H20:P20)=2,SUM(LARGE(H20:P20,{1,2})),IF(COUNT(H20:P20)=1,SUM(LARGE(H20:P20,{1})),0)))))</f>
        <v>0</v>
      </c>
      <c r="G20" s="150">
        <f t="shared" si="0"/>
        <v>0</v>
      </c>
      <c r="H20" s="33"/>
      <c r="I20" s="33"/>
      <c r="J20" s="33"/>
      <c r="K20" s="33"/>
      <c r="L20" s="33"/>
      <c r="M20" s="33"/>
      <c r="N20" s="33"/>
      <c r="O20" s="33"/>
      <c r="P20" s="144"/>
    </row>
    <row r="21" spans="2:16" ht="12" x14ac:dyDescent="0.2">
      <c r="B21" s="27"/>
      <c r="C21" s="189"/>
      <c r="D21" s="70" t="s">
        <v>246</v>
      </c>
      <c r="E21" s="148" t="str">
        <f>IFERROR(VLOOKUP(D21,BD!$B:$D,2,FALSE),"")</f>
        <v>ATACAR</v>
      </c>
      <c r="F21" s="149">
        <f>IF(COUNT(H21:P21)&gt;=5,SUM(LARGE(H21:P21,{1,2,3,4,5})),IF(COUNT(H21:P21)=4,SUM(LARGE(H21:P21,{1,2,3,4})),IF(COUNT(H21:P21)=3,SUM(LARGE(H21:P21,{1,2,3})),IF(COUNT(H21:P21)=2,SUM(LARGE(H21:P21,{1,2})),IF(COUNT(H21:P21)=1,SUM(LARGE(H21:P21,{1})),0)))))</f>
        <v>0</v>
      </c>
      <c r="G21" s="150">
        <f t="shared" si="0"/>
        <v>0</v>
      </c>
      <c r="H21" s="33"/>
      <c r="I21" s="109"/>
      <c r="J21" s="109"/>
      <c r="K21" s="109"/>
      <c r="L21" s="109"/>
      <c r="M21" s="109"/>
      <c r="N21" s="109"/>
      <c r="O21" s="109"/>
      <c r="P21" s="144"/>
    </row>
    <row r="22" spans="2:16" ht="12" x14ac:dyDescent="0.2">
      <c r="B22" s="27"/>
      <c r="C22" s="202"/>
      <c r="D22" s="203" t="s">
        <v>77</v>
      </c>
      <c r="E22" s="148" t="str">
        <f>IFERROR(VLOOKUP(D22,BD!$B:$D,2,FALSE),"")</f>
        <v>ASSVP</v>
      </c>
      <c r="F22" s="149">
        <f>IF(COUNT(H22:P22)&gt;=5,SUM(LARGE(H22:P22,{1,2,3,4,5})),IF(COUNT(H22:P22)=4,SUM(LARGE(H22:P22,{1,2,3,4})),IF(COUNT(H22:P22)=3,SUM(LARGE(H22:P22,{1,2,3})),IF(COUNT(H22:P22)=2,SUM(LARGE(H22:P22,{1,2})),IF(COUNT(H22:P22)=1,SUM(LARGE(H22:P22,{1})),0)))))</f>
        <v>0</v>
      </c>
      <c r="G22" s="150">
        <f t="shared" si="0"/>
        <v>0</v>
      </c>
      <c r="H22" s="33"/>
      <c r="I22" s="33"/>
      <c r="J22" s="33"/>
      <c r="K22" s="33"/>
      <c r="L22" s="33"/>
      <c r="M22" s="33"/>
      <c r="N22" s="33"/>
      <c r="O22" s="33"/>
      <c r="P22" s="144"/>
    </row>
    <row r="23" spans="2:16" ht="12" x14ac:dyDescent="0.2">
      <c r="B23" s="27"/>
      <c r="C23" s="202"/>
      <c r="D23" s="203" t="s">
        <v>446</v>
      </c>
      <c r="E23" s="148" t="str">
        <f>IFERROR(VLOOKUP(D23,BD!$B:$D,2,FALSE),"")</f>
        <v>ZARDO</v>
      </c>
      <c r="F23" s="149">
        <f>IF(COUNT(H23:P23)&gt;=5,SUM(LARGE(H23:P23,{1,2,3,4,5})),IF(COUNT(H23:P23)=4,SUM(LARGE(H23:P23,{1,2,3,4})),IF(COUNT(H23:P23)=3,SUM(LARGE(H23:P23,{1,2,3})),IF(COUNT(H23:P23)=2,SUM(LARGE(H23:P23,{1,2})),IF(COUNT(H23:P23)=1,SUM(LARGE(H23:P23,{1})),0)))))</f>
        <v>0</v>
      </c>
      <c r="G23" s="150">
        <f t="shared" si="0"/>
        <v>0</v>
      </c>
      <c r="H23" s="109"/>
      <c r="I23" s="109"/>
      <c r="J23" s="109"/>
      <c r="K23" s="109"/>
      <c r="L23" s="109"/>
      <c r="M23" s="109"/>
      <c r="N23" s="109"/>
      <c r="O23" s="109"/>
      <c r="P23" s="144"/>
    </row>
    <row r="24" spans="2:16" ht="12" x14ac:dyDescent="0.2">
      <c r="B24" s="27"/>
      <c r="C24" s="140"/>
      <c r="D24" s="2"/>
      <c r="E24" s="148" t="str">
        <f>IFERROR(VLOOKUP(D24,BD!$B:$D,2,FALSE),"")</f>
        <v/>
      </c>
      <c r="F24" s="149">
        <f>IF(COUNT(H24:P24)&gt;=5,SUM(LARGE(H24:P24,{1,2,3,4,5})),IF(COUNT(H24:P24)=4,SUM(LARGE(H24:P24,{1,2,3,4})),IF(COUNT(H24:P24)=3,SUM(LARGE(H24:P24,{1,2,3})),IF(COUNT(H24:P24)=2,SUM(LARGE(H24:P24,{1,2})),IF(COUNT(H24:P24)=1,SUM(LARGE(H24:P24,{1})),0)))))</f>
        <v>0</v>
      </c>
      <c r="G24" s="150">
        <f t="shared" ref="G24:G39" si="1">COUNT(H24:P24)-COUNTIF(H24:P24,"=0")</f>
        <v>0</v>
      </c>
      <c r="H24" s="33"/>
      <c r="I24" s="33"/>
      <c r="J24" s="33"/>
      <c r="K24" s="33"/>
      <c r="L24" s="33"/>
      <c r="M24" s="33"/>
      <c r="N24" s="33"/>
      <c r="O24" s="33"/>
      <c r="P24" s="144"/>
    </row>
    <row r="25" spans="2:16" ht="12" x14ac:dyDescent="0.2">
      <c r="B25" s="27"/>
      <c r="C25" s="140"/>
      <c r="D25" s="2"/>
      <c r="E25" s="148" t="str">
        <f>IFERROR(VLOOKUP(D25,BD!$B:$D,2,FALSE),"")</f>
        <v/>
      </c>
      <c r="F25" s="149">
        <f>IF(COUNT(H25:P25)&gt;=5,SUM(LARGE(H25:P25,{1,2,3,4,5})),IF(COUNT(H25:P25)=4,SUM(LARGE(H25:P25,{1,2,3,4})),IF(COUNT(H25:P25)=3,SUM(LARGE(H25:P25,{1,2,3})),IF(COUNT(H25:P25)=2,SUM(LARGE(H25:P25,{1,2})),IF(COUNT(H25:P25)=1,SUM(LARGE(H25:P25,{1})),0)))))</f>
        <v>0</v>
      </c>
      <c r="G25" s="150">
        <f t="shared" si="1"/>
        <v>0</v>
      </c>
      <c r="H25" s="33"/>
      <c r="I25" s="33"/>
      <c r="J25" s="33"/>
      <c r="K25" s="33"/>
      <c r="L25" s="33"/>
      <c r="M25" s="33"/>
      <c r="N25" s="33"/>
      <c r="O25" s="33"/>
      <c r="P25" s="144"/>
    </row>
    <row r="26" spans="2:16" ht="12" x14ac:dyDescent="0.2">
      <c r="B26" s="27"/>
      <c r="C26" s="140"/>
      <c r="D26" s="2"/>
      <c r="E26" s="148" t="str">
        <f>IFERROR(VLOOKUP(D26,BD!$B:$D,2,FALSE),"")</f>
        <v/>
      </c>
      <c r="F26" s="149">
        <f>IF(COUNT(H26:P26)&gt;=5,SUM(LARGE(H26:P26,{1,2,3,4,5})),IF(COUNT(H26:P26)=4,SUM(LARGE(H26:P26,{1,2,3,4})),IF(COUNT(H26:P26)=3,SUM(LARGE(H26:P26,{1,2,3})),IF(COUNT(H26:P26)=2,SUM(LARGE(H26:P26,{1,2})),IF(COUNT(H26:P26)=1,SUM(LARGE(H26:P26,{1})),0)))))</f>
        <v>0</v>
      </c>
      <c r="G26" s="150">
        <f t="shared" si="1"/>
        <v>0</v>
      </c>
      <c r="H26" s="33"/>
      <c r="I26" s="33"/>
      <c r="J26" s="33"/>
      <c r="K26" s="33"/>
      <c r="L26" s="33"/>
      <c r="M26" s="33"/>
      <c r="N26" s="33"/>
      <c r="O26" s="33"/>
      <c r="P26" s="144"/>
    </row>
    <row r="27" spans="2:16" ht="12" x14ac:dyDescent="0.2">
      <c r="B27" s="27"/>
      <c r="C27" s="140"/>
      <c r="D27" s="2"/>
      <c r="E27" s="148" t="str">
        <f>IFERROR(VLOOKUP(D27,BD!$B:$D,2,FALSE),"")</f>
        <v/>
      </c>
      <c r="F27" s="149">
        <f>IF(COUNT(H27:P27)&gt;=5,SUM(LARGE(H27:P27,{1,2,3,4,5})),IF(COUNT(H27:P27)=4,SUM(LARGE(H27:P27,{1,2,3,4})),IF(COUNT(H27:P27)=3,SUM(LARGE(H27:P27,{1,2,3})),IF(COUNT(H27:P27)=2,SUM(LARGE(H27:P27,{1,2})),IF(COUNT(H27:P27)=1,SUM(LARGE(H27:P27,{1})),0)))))</f>
        <v>0</v>
      </c>
      <c r="G27" s="150">
        <f t="shared" si="1"/>
        <v>0</v>
      </c>
      <c r="H27" s="33"/>
      <c r="I27" s="33"/>
      <c r="J27" s="33"/>
      <c r="K27" s="33"/>
      <c r="L27" s="33"/>
      <c r="M27" s="33"/>
      <c r="N27" s="33"/>
      <c r="O27" s="33"/>
      <c r="P27" s="144"/>
    </row>
    <row r="28" spans="2:16" ht="12" x14ac:dyDescent="0.2">
      <c r="B28" s="27"/>
      <c r="C28" s="140"/>
      <c r="D28" s="2"/>
      <c r="E28" s="148" t="str">
        <f>IFERROR(VLOOKUP(D28,BD!$B:$D,2,FALSE),"")</f>
        <v/>
      </c>
      <c r="F28" s="149">
        <f>IF(COUNT(H28:P28)&gt;=5,SUM(LARGE(H28:P28,{1,2,3,4,5})),IF(COUNT(H28:P28)=4,SUM(LARGE(H28:P28,{1,2,3,4})),IF(COUNT(H28:P28)=3,SUM(LARGE(H28:P28,{1,2,3})),IF(COUNT(H28:P28)=2,SUM(LARGE(H28:P28,{1,2})),IF(COUNT(H28:P28)=1,SUM(LARGE(H28:P28,{1})),0)))))</f>
        <v>0</v>
      </c>
      <c r="G28" s="150">
        <f t="shared" si="1"/>
        <v>0</v>
      </c>
      <c r="H28" s="33"/>
      <c r="I28" s="33"/>
      <c r="J28" s="33"/>
      <c r="K28" s="33"/>
      <c r="L28" s="33"/>
      <c r="M28" s="33"/>
      <c r="N28" s="33"/>
      <c r="O28" s="33"/>
      <c r="P28" s="144"/>
    </row>
    <row r="29" spans="2:16" ht="12" x14ac:dyDescent="0.2">
      <c r="B29" s="27"/>
      <c r="C29" s="140"/>
      <c r="D29" s="2"/>
      <c r="E29" s="148" t="str">
        <f>IFERROR(VLOOKUP(D29,BD!$B:$D,2,FALSE),"")</f>
        <v/>
      </c>
      <c r="F29" s="149">
        <f>IF(COUNT(H29:P29)&gt;=5,SUM(LARGE(H29:P29,{1,2,3,4,5})),IF(COUNT(H29:P29)=4,SUM(LARGE(H29:P29,{1,2,3,4})),IF(COUNT(H29:P29)=3,SUM(LARGE(H29:P29,{1,2,3})),IF(COUNT(H29:P29)=2,SUM(LARGE(H29:P29,{1,2})),IF(COUNT(H29:P29)=1,SUM(LARGE(H29:P29,{1})),0)))))</f>
        <v>0</v>
      </c>
      <c r="G29" s="150">
        <f t="shared" si="1"/>
        <v>0</v>
      </c>
      <c r="H29" s="33"/>
      <c r="I29" s="33"/>
      <c r="J29" s="33"/>
      <c r="K29" s="33"/>
      <c r="L29" s="33"/>
      <c r="M29" s="33"/>
      <c r="N29" s="33"/>
      <c r="O29" s="33"/>
      <c r="P29" s="144"/>
    </row>
    <row r="30" spans="2:16" ht="12" x14ac:dyDescent="0.2">
      <c r="B30" s="27"/>
      <c r="C30" s="140"/>
      <c r="D30" s="2"/>
      <c r="E30" s="148" t="str">
        <f>IFERROR(VLOOKUP(D30,BD!$B:$D,2,FALSE),"")</f>
        <v/>
      </c>
      <c r="F30" s="149">
        <f>IF(COUNT(H30:P30)&gt;=5,SUM(LARGE(H30:P30,{1,2,3,4,5})),IF(COUNT(H30:P30)=4,SUM(LARGE(H30:P30,{1,2,3,4})),IF(COUNT(H30:P30)=3,SUM(LARGE(H30:P30,{1,2,3})),IF(COUNT(H30:P30)=2,SUM(LARGE(H30:P30,{1,2})),IF(COUNT(H30:P30)=1,SUM(LARGE(H30:P30,{1})),0)))))</f>
        <v>0</v>
      </c>
      <c r="G30" s="150">
        <f t="shared" si="1"/>
        <v>0</v>
      </c>
      <c r="H30" s="33"/>
      <c r="I30" s="33"/>
      <c r="J30" s="33"/>
      <c r="K30" s="33"/>
      <c r="L30" s="33"/>
      <c r="M30" s="33"/>
      <c r="N30" s="33"/>
      <c r="O30" s="33"/>
      <c r="P30" s="144"/>
    </row>
    <row r="31" spans="2:16" ht="12" x14ac:dyDescent="0.2">
      <c r="B31" s="27"/>
      <c r="C31" s="140"/>
      <c r="D31" s="2"/>
      <c r="E31" s="148" t="str">
        <f>IFERROR(VLOOKUP(D31,BD!$B:$D,2,FALSE),"")</f>
        <v/>
      </c>
      <c r="F31" s="149">
        <f>IF(COUNT(H31:P31)&gt;=5,SUM(LARGE(H31:P31,{1,2,3,4,5})),IF(COUNT(H31:P31)=4,SUM(LARGE(H31:P31,{1,2,3,4})),IF(COUNT(H31:P31)=3,SUM(LARGE(H31:P31,{1,2,3})),IF(COUNT(H31:P31)=2,SUM(LARGE(H31:P31,{1,2})),IF(COUNT(H31:P31)=1,SUM(LARGE(H31:P31,{1})),0)))))</f>
        <v>0</v>
      </c>
      <c r="G31" s="150">
        <f t="shared" si="1"/>
        <v>0</v>
      </c>
      <c r="H31" s="33"/>
      <c r="I31" s="33"/>
      <c r="J31" s="33"/>
      <c r="K31" s="33"/>
      <c r="L31" s="33"/>
      <c r="M31" s="33"/>
      <c r="N31" s="33"/>
      <c r="O31" s="33"/>
      <c r="P31" s="144"/>
    </row>
    <row r="32" spans="2:16" ht="12" x14ac:dyDescent="0.2">
      <c r="B32" s="27"/>
      <c r="C32" s="140"/>
      <c r="D32" s="2"/>
      <c r="E32" s="148" t="str">
        <f>IFERROR(VLOOKUP(D32,BD!$B:$D,2,FALSE),"")</f>
        <v/>
      </c>
      <c r="F32" s="149">
        <f>IF(COUNT(H32:P32)&gt;=5,SUM(LARGE(H32:P32,{1,2,3,4,5})),IF(COUNT(H32:P32)=4,SUM(LARGE(H32:P32,{1,2,3,4})),IF(COUNT(H32:P32)=3,SUM(LARGE(H32:P32,{1,2,3})),IF(COUNT(H32:P32)=2,SUM(LARGE(H32:P32,{1,2})),IF(COUNT(H32:P32)=1,SUM(LARGE(H32:P32,{1})),0)))))</f>
        <v>0</v>
      </c>
      <c r="G32" s="150">
        <f t="shared" si="1"/>
        <v>0</v>
      </c>
      <c r="H32" s="33"/>
      <c r="I32" s="33"/>
      <c r="J32" s="33"/>
      <c r="K32" s="33"/>
      <c r="L32" s="33"/>
      <c r="M32" s="33"/>
      <c r="N32" s="33"/>
      <c r="O32" s="33"/>
      <c r="P32" s="144"/>
    </row>
    <row r="33" spans="2:16" ht="12" x14ac:dyDescent="0.2">
      <c r="B33" s="27"/>
      <c r="C33" s="140"/>
      <c r="D33" s="2"/>
      <c r="E33" s="148" t="str">
        <f>IFERROR(VLOOKUP(D33,BD!$B:$D,2,FALSE),"")</f>
        <v/>
      </c>
      <c r="F33" s="149">
        <f>IF(COUNT(H33:P33)&gt;=5,SUM(LARGE(H33:P33,{1,2,3,4,5})),IF(COUNT(H33:P33)=4,SUM(LARGE(H33:P33,{1,2,3,4})),IF(COUNT(H33:P33)=3,SUM(LARGE(H33:P33,{1,2,3})),IF(COUNT(H33:P33)=2,SUM(LARGE(H33:P33,{1,2})),IF(COUNT(H33:P33)=1,SUM(LARGE(H33:P33,{1})),0)))))</f>
        <v>0</v>
      </c>
      <c r="G33" s="150">
        <f t="shared" si="1"/>
        <v>0</v>
      </c>
      <c r="H33" s="33"/>
      <c r="I33" s="33"/>
      <c r="J33" s="33"/>
      <c r="K33" s="33"/>
      <c r="L33" s="33"/>
      <c r="M33" s="33"/>
      <c r="N33" s="33"/>
      <c r="O33" s="33"/>
      <c r="P33" s="144"/>
    </row>
    <row r="34" spans="2:16" ht="12" x14ac:dyDescent="0.2">
      <c r="B34" s="27"/>
      <c r="C34" s="140"/>
      <c r="D34" s="2"/>
      <c r="E34" s="148" t="str">
        <f>IFERROR(VLOOKUP(D34,BD!$B:$D,2,FALSE),"")</f>
        <v/>
      </c>
      <c r="F34" s="149">
        <f>IF(COUNT(H34:P34)&gt;=5,SUM(LARGE(H34:P34,{1,2,3,4,5})),IF(COUNT(H34:P34)=4,SUM(LARGE(H34:P34,{1,2,3,4})),IF(COUNT(H34:P34)=3,SUM(LARGE(H34:P34,{1,2,3})),IF(COUNT(H34:P34)=2,SUM(LARGE(H34:P34,{1,2})),IF(COUNT(H34:P34)=1,SUM(LARGE(H34:P34,{1})),0)))))</f>
        <v>0</v>
      </c>
      <c r="G34" s="150">
        <f t="shared" si="1"/>
        <v>0</v>
      </c>
      <c r="H34" s="33"/>
      <c r="I34" s="33"/>
      <c r="J34" s="33"/>
      <c r="K34" s="33"/>
      <c r="L34" s="33"/>
      <c r="M34" s="33"/>
      <c r="N34" s="33"/>
      <c r="O34" s="33"/>
      <c r="P34" s="144"/>
    </row>
    <row r="35" spans="2:16" ht="12" x14ac:dyDescent="0.2">
      <c r="B35" s="27"/>
      <c r="C35" s="140"/>
      <c r="D35" s="2"/>
      <c r="E35" s="148" t="str">
        <f>IFERROR(VLOOKUP(D35,BD!$B:$D,2,FALSE),"")</f>
        <v/>
      </c>
      <c r="F35" s="149">
        <f>IF(COUNT(H35:P35)&gt;=5,SUM(LARGE(H35:P35,{1,2,3,4,5})),IF(COUNT(H35:P35)=4,SUM(LARGE(H35:P35,{1,2,3,4})),IF(COUNT(H35:P35)=3,SUM(LARGE(H35:P35,{1,2,3})),IF(COUNT(H35:P35)=2,SUM(LARGE(H35:P35,{1,2})),IF(COUNT(H35:P35)=1,SUM(LARGE(H35:P35,{1})),0)))))</f>
        <v>0</v>
      </c>
      <c r="G35" s="150">
        <f t="shared" si="1"/>
        <v>0</v>
      </c>
      <c r="H35" s="33"/>
      <c r="I35" s="33"/>
      <c r="J35" s="33"/>
      <c r="K35" s="33"/>
      <c r="L35" s="33"/>
      <c r="M35" s="33"/>
      <c r="N35" s="33"/>
      <c r="O35" s="33"/>
      <c r="P35" s="144"/>
    </row>
    <row r="36" spans="2:16" ht="12" x14ac:dyDescent="0.2">
      <c r="B36" s="27"/>
      <c r="C36" s="140"/>
      <c r="D36" s="2"/>
      <c r="E36" s="148" t="str">
        <f>IFERROR(VLOOKUP(D36,BD!$B:$D,2,FALSE),"")</f>
        <v/>
      </c>
      <c r="F36" s="149">
        <f>IF(COUNT(H36:P36)&gt;=5,SUM(LARGE(H36:P36,{1,2,3,4,5})),IF(COUNT(H36:P36)=4,SUM(LARGE(H36:P36,{1,2,3,4})),IF(COUNT(H36:P36)=3,SUM(LARGE(H36:P36,{1,2,3})),IF(COUNT(H36:P36)=2,SUM(LARGE(H36:P36,{1,2})),IF(COUNT(H36:P36)=1,SUM(LARGE(H36:P36,{1})),0)))))</f>
        <v>0</v>
      </c>
      <c r="G36" s="150">
        <f t="shared" si="1"/>
        <v>0</v>
      </c>
      <c r="H36" s="33"/>
      <c r="I36" s="33"/>
      <c r="J36" s="33"/>
      <c r="K36" s="33"/>
      <c r="L36" s="33"/>
      <c r="M36" s="33"/>
      <c r="N36" s="33"/>
      <c r="O36" s="33"/>
      <c r="P36" s="144"/>
    </row>
    <row r="37" spans="2:16" ht="12" x14ac:dyDescent="0.2">
      <c r="B37" s="27"/>
      <c r="C37" s="140"/>
      <c r="D37" s="2"/>
      <c r="E37" s="148" t="str">
        <f>IFERROR(VLOOKUP(D37,BD!$B:$D,2,FALSE),"")</f>
        <v/>
      </c>
      <c r="F37" s="149">
        <f>IF(COUNT(H37:P37)&gt;=5,SUM(LARGE(H37:P37,{1,2,3,4,5})),IF(COUNT(H37:P37)=4,SUM(LARGE(H37:P37,{1,2,3,4})),IF(COUNT(H37:P37)=3,SUM(LARGE(H37:P37,{1,2,3})),IF(COUNT(H37:P37)=2,SUM(LARGE(H37:P37,{1,2})),IF(COUNT(H37:P37)=1,SUM(LARGE(H37:P37,{1})),0)))))</f>
        <v>0</v>
      </c>
      <c r="G37" s="150">
        <f t="shared" si="1"/>
        <v>0</v>
      </c>
      <c r="H37" s="33"/>
      <c r="I37" s="33"/>
      <c r="J37" s="33"/>
      <c r="K37" s="33"/>
      <c r="L37" s="33"/>
      <c r="M37" s="33"/>
      <c r="N37" s="33"/>
      <c r="O37" s="33"/>
      <c r="P37" s="144"/>
    </row>
    <row r="38" spans="2:16" ht="12" x14ac:dyDescent="0.2">
      <c r="B38" s="27"/>
      <c r="C38" s="140"/>
      <c r="D38" s="2"/>
      <c r="E38" s="148" t="str">
        <f>IFERROR(VLOOKUP(D38,BD!$B:$D,2,FALSE),"")</f>
        <v/>
      </c>
      <c r="F38" s="149">
        <f>IF(COUNT(H38:P38)&gt;=5,SUM(LARGE(H38:P38,{1,2,3,4,5})),IF(COUNT(H38:P38)=4,SUM(LARGE(H38:P38,{1,2,3,4})),IF(COUNT(H38:P38)=3,SUM(LARGE(H38:P38,{1,2,3})),IF(COUNT(H38:P38)=2,SUM(LARGE(H38:P38,{1,2})),IF(COUNT(H38:P38)=1,SUM(LARGE(H38:P38,{1})),0)))))</f>
        <v>0</v>
      </c>
      <c r="G38" s="150">
        <f t="shared" si="1"/>
        <v>0</v>
      </c>
      <c r="H38" s="33"/>
      <c r="I38" s="33"/>
      <c r="J38" s="33"/>
      <c r="K38" s="33"/>
      <c r="L38" s="33"/>
      <c r="M38" s="33"/>
      <c r="N38" s="33"/>
      <c r="O38" s="33"/>
      <c r="P38" s="144"/>
    </row>
    <row r="39" spans="2:16" ht="12" x14ac:dyDescent="0.2">
      <c r="B39" s="27"/>
      <c r="C39" s="140"/>
      <c r="D39" s="2"/>
      <c r="E39" s="148" t="str">
        <f>IFERROR(VLOOKUP(D39,BD!$B:$D,2,FALSE),"")</f>
        <v/>
      </c>
      <c r="F39" s="149">
        <f>IF(COUNT(H39:P39)&gt;=5,SUM(LARGE(H39:P39,{1,2,3,4,5})),IF(COUNT(H39:P39)=4,SUM(LARGE(H39:P39,{1,2,3,4})),IF(COUNT(H39:P39)=3,SUM(LARGE(H39:P39,{1,2,3})),IF(COUNT(H39:P39)=2,SUM(LARGE(H39:P39,{1,2})),IF(COUNT(H39:P39)=1,SUM(LARGE(H39:P39,{1})),0)))))</f>
        <v>0</v>
      </c>
      <c r="G39" s="150">
        <f t="shared" si="1"/>
        <v>0</v>
      </c>
      <c r="H39" s="33"/>
      <c r="I39" s="33"/>
      <c r="J39" s="33"/>
      <c r="K39" s="33"/>
      <c r="L39" s="33"/>
      <c r="M39" s="33"/>
      <c r="N39" s="33"/>
      <c r="O39" s="33"/>
      <c r="P39" s="144"/>
    </row>
    <row r="40" spans="2:16" ht="6" customHeight="1" x14ac:dyDescent="0.2">
      <c r="B40" s="32"/>
      <c r="C40" s="14"/>
      <c r="D40" s="14"/>
      <c r="E40" s="97"/>
      <c r="F40" s="146"/>
      <c r="G40" s="147"/>
      <c r="H40" s="34"/>
      <c r="I40" s="34"/>
      <c r="J40" s="34"/>
      <c r="K40" s="34"/>
      <c r="L40" s="34"/>
      <c r="M40" s="34"/>
      <c r="N40" s="34"/>
      <c r="O40" s="34"/>
      <c r="P40" s="144"/>
    </row>
    <row r="41" spans="2:16" ht="12" x14ac:dyDescent="0.2">
      <c r="B41" s="27"/>
      <c r="C41" s="140" t="s">
        <v>150</v>
      </c>
      <c r="D41" s="2" t="s">
        <v>240</v>
      </c>
      <c r="E41" s="148" t="str">
        <f>IFERROR(VLOOKUP(D41,BD!$B:$D,2,FALSE),"")</f>
        <v>ASSVP</v>
      </c>
      <c r="F41" s="149">
        <f>IF(COUNT(H41:P41)&gt;=5,SUM(LARGE(H41:P41,{1,2,3,4,5})),IF(COUNT(H41:P41)=4,SUM(LARGE(H41:P41,{1,2,3,4})),IF(COUNT(H41:P41)=3,SUM(LARGE(H41:P41,{1,2,3})),IF(COUNT(H41:P41)=2,SUM(LARGE(H41:P41,{1,2})),IF(COUNT(H41:P41)=1,SUM(LARGE(H41:P41,{1})),0)))))</f>
        <v>5920</v>
      </c>
      <c r="G41" s="150">
        <f>COUNT(H41:P41)-COUNTIF(H41:P41,"=0")</f>
        <v>4</v>
      </c>
      <c r="H41" s="109">
        <v>1600</v>
      </c>
      <c r="I41" s="33">
        <v>1120</v>
      </c>
      <c r="J41" s="33"/>
      <c r="K41" s="33">
        <v>1600</v>
      </c>
      <c r="L41" s="33">
        <v>1600</v>
      </c>
      <c r="M41" s="33"/>
      <c r="N41" s="33"/>
      <c r="O41" s="33"/>
      <c r="P41" s="144"/>
    </row>
    <row r="42" spans="2:16" x14ac:dyDescent="0.2">
      <c r="B42" s="31"/>
      <c r="C42" s="17"/>
      <c r="D42" s="17"/>
      <c r="E42" s="92"/>
      <c r="F42" s="38"/>
      <c r="G42" s="38"/>
      <c r="H42" s="35"/>
      <c r="I42" s="35"/>
      <c r="J42" s="35"/>
      <c r="K42" s="35"/>
      <c r="L42" s="35"/>
      <c r="M42" s="35"/>
      <c r="N42" s="35"/>
      <c r="O42" s="35"/>
      <c r="P42" s="144"/>
    </row>
    <row r="43" spans="2:16" s="21" customFormat="1" x14ac:dyDescent="0.2">
      <c r="B43" s="28"/>
      <c r="C43" s="19"/>
      <c r="D43" s="20" t="str">
        <f>SM!D41</f>
        <v>CONTAGEM DE SEMANAS</v>
      </c>
      <c r="E43" s="95"/>
      <c r="F43" s="18"/>
      <c r="G43" s="18"/>
      <c r="H43" s="102">
        <f>SM!H$41</f>
        <v>52</v>
      </c>
      <c r="I43" s="102">
        <f>SM!I$41</f>
        <v>30</v>
      </c>
      <c r="J43" s="102">
        <f>SM!J$41</f>
        <v>25</v>
      </c>
      <c r="K43" s="102">
        <f>SM!K$41</f>
        <v>22</v>
      </c>
      <c r="L43" s="102">
        <f>SM!L$41</f>
        <v>10</v>
      </c>
      <c r="M43" s="102">
        <f>SM!M$41</f>
        <v>6</v>
      </c>
      <c r="N43" s="102">
        <f>SM!N$41</f>
        <v>2</v>
      </c>
      <c r="O43" s="102">
        <f>SM!O$41</f>
        <v>1</v>
      </c>
      <c r="P43" s="145"/>
    </row>
  </sheetData>
  <sheetProtection selectLockedCells="1" selectUnlockedCells="1"/>
  <sortState ref="D10:O23">
    <sortCondition descending="1" ref="F10:F23"/>
    <sortCondition descending="1" ref="G10:G23"/>
  </sortState>
  <mergeCells count="5">
    <mergeCell ref="C6:C8"/>
    <mergeCell ref="D6:D8"/>
    <mergeCell ref="F6:F8"/>
    <mergeCell ref="G6:G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7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D10:D41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4"/>
  <sheetViews>
    <sheetView showGridLines="0" zoomScaleNormal="100" zoomScaleSheetLayoutView="100" workbookViewId="0">
      <selection activeCell="F21" sqref="F21"/>
    </sheetView>
  </sheetViews>
  <sheetFormatPr defaultColWidth="9.28515625" defaultRowHeight="10.199999999999999" x14ac:dyDescent="0.2"/>
  <cols>
    <col min="1" max="1" width="3.28515625" style="4" customWidth="1"/>
    <col min="2" max="2" width="1.85546875" style="4" customWidth="1"/>
    <col min="3" max="3" width="8.28515625" style="4" customWidth="1"/>
    <col min="4" max="5" width="35.85546875" style="4" customWidth="1"/>
    <col min="6" max="7" width="10.85546875" style="93" customWidth="1"/>
    <col min="8" max="9" width="10.85546875" style="22" customWidth="1"/>
    <col min="10" max="17" width="8.28515625" style="4" customWidth="1"/>
    <col min="18" max="18" width="1.85546875" style="4" customWidth="1"/>
    <col min="19" max="16384" width="9.28515625" style="4"/>
  </cols>
  <sheetData>
    <row r="2" spans="2:18" ht="12" x14ac:dyDescent="0.2">
      <c r="B2" s="3" t="str">
        <f>SM!B2</f>
        <v>RANKING ESTADUAL - 2017</v>
      </c>
      <c r="F2" s="94"/>
      <c r="G2" s="94"/>
      <c r="H2" s="5"/>
      <c r="I2" s="45"/>
      <c r="J2" s="6"/>
      <c r="K2" s="6"/>
      <c r="L2" s="6"/>
      <c r="M2" s="6"/>
      <c r="N2" s="6"/>
      <c r="O2" s="6"/>
      <c r="P2" s="6"/>
      <c r="Q2" s="6"/>
    </row>
    <row r="3" spans="2:18" ht="12" x14ac:dyDescent="0.2">
      <c r="B3" s="7" t="s">
        <v>78</v>
      </c>
      <c r="D3" s="8">
        <f>SM!D3</f>
        <v>43052</v>
      </c>
      <c r="E3" s="8"/>
      <c r="F3" s="94"/>
      <c r="G3" s="94"/>
      <c r="H3" s="5"/>
      <c r="I3" s="45"/>
      <c r="J3" s="6"/>
      <c r="K3" s="6"/>
      <c r="L3" s="6"/>
      <c r="M3" s="6"/>
      <c r="N3" s="6"/>
      <c r="O3" s="6"/>
      <c r="P3" s="6"/>
      <c r="Q3" s="6"/>
    </row>
    <row r="4" spans="2:18" ht="12" x14ac:dyDescent="0.2">
      <c r="B4" s="6"/>
      <c r="C4" s="9"/>
      <c r="D4" s="10"/>
      <c r="E4" s="10"/>
      <c r="F4" s="94"/>
      <c r="G4" s="94"/>
      <c r="H4" s="5"/>
      <c r="I4" s="45"/>
      <c r="J4" s="6"/>
      <c r="K4" s="6"/>
      <c r="L4" s="6"/>
      <c r="M4" s="6"/>
      <c r="N4" s="6"/>
      <c r="O4" s="6"/>
      <c r="P4" s="6"/>
      <c r="Q4" s="6"/>
    </row>
    <row r="5" spans="2:18" ht="6" customHeight="1" x14ac:dyDescent="0.2">
      <c r="B5" s="30"/>
      <c r="C5" s="14"/>
      <c r="D5" s="14"/>
      <c r="E5" s="14"/>
      <c r="F5" s="96"/>
      <c r="G5" s="96"/>
      <c r="H5" s="24"/>
      <c r="I5" s="40"/>
      <c r="J5" s="16"/>
      <c r="K5" s="16"/>
      <c r="L5" s="16"/>
      <c r="M5" s="16"/>
      <c r="N5" s="16"/>
      <c r="O5" s="16"/>
      <c r="P5" s="16"/>
      <c r="Q5" s="16"/>
      <c r="R5" s="143"/>
    </row>
    <row r="6" spans="2:18" ht="12" customHeight="1" x14ac:dyDescent="0.2">
      <c r="B6" s="26"/>
      <c r="C6" s="216" t="s">
        <v>1</v>
      </c>
      <c r="D6" s="222" t="s">
        <v>38</v>
      </c>
      <c r="E6" s="222" t="s">
        <v>39</v>
      </c>
      <c r="F6" s="218" t="s">
        <v>40</v>
      </c>
      <c r="G6" s="218" t="s">
        <v>41</v>
      </c>
      <c r="H6" s="217" t="str">
        <f>SM!F6</f>
        <v>TOTAL RK52</v>
      </c>
      <c r="I6" s="215" t="str">
        <f>SM!G6</f>
        <v>Torneios</v>
      </c>
      <c r="J6" s="11" t="str">
        <f>DM!J6</f>
        <v>4o</v>
      </c>
      <c r="K6" s="11" t="str">
        <f>DM!K6</f>
        <v>1o</v>
      </c>
      <c r="L6" s="11" t="str">
        <f>DM!L6</f>
        <v>1o</v>
      </c>
      <c r="M6" s="11" t="str">
        <f>DM!M6</f>
        <v>2o</v>
      </c>
      <c r="N6" s="11" t="str">
        <f>DM!N6</f>
        <v>3o</v>
      </c>
      <c r="O6" s="11" t="str">
        <f>DM!O6</f>
        <v>2o</v>
      </c>
      <c r="P6" s="11" t="str">
        <f>DM!P6</f>
        <v>4o</v>
      </c>
      <c r="Q6" s="11" t="str">
        <f>DM!Q6</f>
        <v>1o</v>
      </c>
      <c r="R6" s="144"/>
    </row>
    <row r="7" spans="2:18" ht="12" x14ac:dyDescent="0.2">
      <c r="B7" s="26"/>
      <c r="C7" s="216"/>
      <c r="D7" s="222"/>
      <c r="E7" s="222"/>
      <c r="F7" s="218"/>
      <c r="G7" s="218"/>
      <c r="H7" s="217">
        <f>SM!F7</f>
        <v>0</v>
      </c>
      <c r="I7" s="215">
        <f>SM!G7</f>
        <v>0</v>
      </c>
      <c r="J7" s="12" t="str">
        <f>DM!J7</f>
        <v>EST</v>
      </c>
      <c r="K7" s="12" t="str">
        <f>DM!K7</f>
        <v>EST</v>
      </c>
      <c r="L7" s="12" t="str">
        <f>DM!L7</f>
        <v>M-CWB</v>
      </c>
      <c r="M7" s="12" t="str">
        <f>DM!M7</f>
        <v>EST</v>
      </c>
      <c r="N7" s="12" t="str">
        <f>DM!N7</f>
        <v>EST</v>
      </c>
      <c r="O7" s="12" t="str">
        <f>DM!O7</f>
        <v>M-CWB</v>
      </c>
      <c r="P7" s="12" t="str">
        <f>DM!P7</f>
        <v>EST</v>
      </c>
      <c r="Q7" s="12" t="str">
        <f>DM!Q7</f>
        <v>M-OES</v>
      </c>
      <c r="R7" s="144"/>
    </row>
    <row r="8" spans="2:18" ht="12" x14ac:dyDescent="0.2">
      <c r="B8" s="29"/>
      <c r="C8" s="216"/>
      <c r="D8" s="222"/>
      <c r="E8" s="222"/>
      <c r="F8" s="218"/>
      <c r="G8" s="218"/>
      <c r="H8" s="217">
        <f>SM!F8</f>
        <v>0</v>
      </c>
      <c r="I8" s="215">
        <f>SM!G8</f>
        <v>0</v>
      </c>
      <c r="J8" s="13">
        <f>DM!J8</f>
        <v>42689</v>
      </c>
      <c r="K8" s="13">
        <f>DM!K8</f>
        <v>42849</v>
      </c>
      <c r="L8" s="13">
        <f>DM!L8</f>
        <v>42884</v>
      </c>
      <c r="M8" s="13">
        <f>DM!M8</f>
        <v>42905</v>
      </c>
      <c r="N8" s="13">
        <f>DM!N8</f>
        <v>42988</v>
      </c>
      <c r="O8" s="13">
        <f>DM!O8</f>
        <v>43017</v>
      </c>
      <c r="P8" s="13">
        <f>DM!P8</f>
        <v>43045</v>
      </c>
      <c r="Q8" s="13">
        <f>DM!Q8</f>
        <v>43052</v>
      </c>
      <c r="R8" s="144"/>
    </row>
    <row r="9" spans="2:18" ht="6" customHeight="1" x14ac:dyDescent="0.2">
      <c r="B9" s="32"/>
      <c r="C9" s="14"/>
      <c r="D9" s="14"/>
      <c r="E9" s="14"/>
      <c r="F9" s="96"/>
      <c r="G9" s="96"/>
      <c r="H9" s="24"/>
      <c r="I9" s="40"/>
      <c r="J9" s="16"/>
      <c r="K9" s="16"/>
      <c r="L9" s="16"/>
      <c r="M9" s="16"/>
      <c r="N9" s="16"/>
      <c r="O9" s="16"/>
      <c r="P9" s="16"/>
      <c r="Q9" s="16"/>
      <c r="R9" s="144"/>
    </row>
    <row r="10" spans="2:18" ht="12" x14ac:dyDescent="0.2">
      <c r="B10" s="27"/>
      <c r="C10" s="1">
        <v>1</v>
      </c>
      <c r="D10" s="2" t="s">
        <v>79</v>
      </c>
      <c r="E10" s="2" t="s">
        <v>780</v>
      </c>
      <c r="F10" s="148" t="str">
        <f>IFERROR(VLOOKUP(D10,BD!$B:$D,2,FALSE),"")</f>
        <v>BME</v>
      </c>
      <c r="G10" s="148" t="str">
        <f>IFERROR(VLOOKUP(E10,BD!$B:$D,2,FALSE),"")</f>
        <v>SMCC</v>
      </c>
      <c r="H10" s="149">
        <f>IF(COUNT(J10:R10)&gt;=5,SUM(LARGE(J10:R10,{1,2,3,4,5})),IF(COUNT(J10:R10)=4,SUM(LARGE(J10:R10,{1,2,3,4})),IF(COUNT(J10:R10)=3,SUM(LARGE(J10:R10,{1,2,3})),IF(COUNT(J10:R10)=2,SUM(LARGE(J10:R10,{1,2})),IF(COUNT(J10:R10)=1,SUM(LARGE(J10:R10,{1})),0)))))</f>
        <v>5120</v>
      </c>
      <c r="I10" s="150">
        <f t="shared" ref="I10:I27" si="0">COUNT(J10:R10)-COUNTIF(J10:R10,"=0")</f>
        <v>7</v>
      </c>
      <c r="J10" s="33">
        <v>1360</v>
      </c>
      <c r="K10" s="33">
        <v>880</v>
      </c>
      <c r="L10" s="33">
        <v>440</v>
      </c>
      <c r="M10" s="33">
        <v>880</v>
      </c>
      <c r="N10" s="33">
        <v>880</v>
      </c>
      <c r="O10" s="33">
        <v>440</v>
      </c>
      <c r="P10" s="33">
        <v>1120</v>
      </c>
      <c r="Q10" s="33"/>
      <c r="R10" s="144"/>
    </row>
    <row r="11" spans="2:18" ht="12" x14ac:dyDescent="0.2">
      <c r="B11" s="27"/>
      <c r="C11" s="1">
        <v>2</v>
      </c>
      <c r="D11" s="70" t="s">
        <v>110</v>
      </c>
      <c r="E11" s="70" t="s">
        <v>107</v>
      </c>
      <c r="F11" s="148" t="str">
        <f>IFERROR(VLOOKUP(D11,BD!$B:$D,2,FALSE),"")</f>
        <v>BME</v>
      </c>
      <c r="G11" s="148" t="str">
        <f>IFERROR(VLOOKUP(E11,BD!$B:$D,2,FALSE),"")</f>
        <v>SMCC</v>
      </c>
      <c r="H11" s="149">
        <f>IF(COUNT(J11:R11)&gt;=5,SUM(LARGE(J11:R11,{1,2,3,4,5})),IF(COUNT(J11:R11)=4,SUM(LARGE(J11:R11,{1,2,3,4})),IF(COUNT(J11:R11)=3,SUM(LARGE(J11:R11,{1,2,3})),IF(COUNT(J11:R11)=2,SUM(LARGE(J11:R11,{1,2})),IF(COUNT(J11:R11)=1,SUM(LARGE(J11:R11,{1})),0)))))</f>
        <v>4240</v>
      </c>
      <c r="I11" s="150">
        <f t="shared" si="0"/>
        <v>5</v>
      </c>
      <c r="J11" s="33"/>
      <c r="K11" s="33">
        <v>880</v>
      </c>
      <c r="L11" s="33">
        <v>680</v>
      </c>
      <c r="M11" s="33">
        <v>1360</v>
      </c>
      <c r="N11" s="33">
        <v>880</v>
      </c>
      <c r="O11" s="33">
        <v>440</v>
      </c>
      <c r="P11" s="33"/>
      <c r="Q11" s="33"/>
      <c r="R11" s="144"/>
    </row>
    <row r="12" spans="2:18" ht="12" x14ac:dyDescent="0.2">
      <c r="B12" s="27"/>
      <c r="C12" s="189">
        <v>3</v>
      </c>
      <c r="D12" s="105" t="s">
        <v>66</v>
      </c>
      <c r="E12" s="2" t="s">
        <v>237</v>
      </c>
      <c r="F12" s="148" t="str">
        <f>IFERROR(VLOOKUP(D12,BD!$B:$D,2,FALSE),"")</f>
        <v>BME</v>
      </c>
      <c r="G12" s="148" t="str">
        <f>IFERROR(VLOOKUP(E12,BD!$B:$D,2,FALSE),"")</f>
        <v>BME</v>
      </c>
      <c r="H12" s="149">
        <f>IF(COUNT(J12:R12)&gt;=5,SUM(LARGE(J12:R12,{1,2,3,4,5})),IF(COUNT(J12:R12)=4,SUM(LARGE(J12:R12,{1,2,3,4})),IF(COUNT(J12:R12)=3,SUM(LARGE(J12:R12,{1,2,3})),IF(COUNT(J12:R12)=2,SUM(LARGE(J12:R12,{1,2})),IF(COUNT(J12:R12)=1,SUM(LARGE(J12:R12,{1})),0)))))</f>
        <v>4080</v>
      </c>
      <c r="I12" s="150">
        <f t="shared" si="0"/>
        <v>3</v>
      </c>
      <c r="J12" s="33"/>
      <c r="K12" s="33"/>
      <c r="L12" s="33"/>
      <c r="M12" s="33">
        <v>1120</v>
      </c>
      <c r="N12" s="33">
        <v>1360</v>
      </c>
      <c r="O12" s="33"/>
      <c r="P12" s="33">
        <v>1600</v>
      </c>
      <c r="Q12" s="33"/>
      <c r="R12" s="144"/>
    </row>
    <row r="13" spans="2:18" ht="12" x14ac:dyDescent="0.2">
      <c r="B13" s="27"/>
      <c r="C13" s="189">
        <v>4</v>
      </c>
      <c r="D13" s="2" t="s">
        <v>115</v>
      </c>
      <c r="E13" s="105" t="s">
        <v>136</v>
      </c>
      <c r="F13" s="148" t="str">
        <f>IFERROR(VLOOKUP(D13,BD!$B:$D,2,FALSE),"")</f>
        <v>ASSVP</v>
      </c>
      <c r="G13" s="243" t="s">
        <v>880</v>
      </c>
      <c r="H13" s="149">
        <f>IF(COUNT(J13:R13)&gt;=5,SUM(LARGE(J13:R13,{1,2,3,4,5})),IF(COUNT(J13:R13)=4,SUM(LARGE(J13:R13,{1,2,3,4})),IF(COUNT(J13:R13)=3,SUM(LARGE(J13:R13,{1,2,3})),IF(COUNT(J13:R13)=2,SUM(LARGE(J13:R13,{1,2})),IF(COUNT(J13:R13)=1,SUM(LARGE(J13:R13,{1})),0)))))</f>
        <v>3200</v>
      </c>
      <c r="I13" s="150">
        <f t="shared" si="0"/>
        <v>2</v>
      </c>
      <c r="J13" s="33"/>
      <c r="K13" s="33">
        <v>1600</v>
      </c>
      <c r="L13" s="33"/>
      <c r="M13" s="33">
        <v>1600</v>
      </c>
      <c r="N13" s="33"/>
      <c r="O13" s="33"/>
      <c r="P13" s="33"/>
      <c r="Q13" s="33"/>
      <c r="R13" s="144"/>
    </row>
    <row r="14" spans="2:18" ht="12" x14ac:dyDescent="0.2">
      <c r="B14" s="27"/>
      <c r="C14" s="189">
        <v>5</v>
      </c>
      <c r="D14" s="105" t="s">
        <v>103</v>
      </c>
      <c r="E14" s="2" t="s">
        <v>93</v>
      </c>
      <c r="F14" s="148" t="str">
        <f>IFERROR(VLOOKUP(D14,BD!$B:$D,2,FALSE),"")</f>
        <v>SMCC</v>
      </c>
      <c r="G14" s="148" t="str">
        <f>IFERROR(VLOOKUP(E14,BD!$B:$D,2,FALSE),"")</f>
        <v>BME</v>
      </c>
      <c r="H14" s="149">
        <f>IF(COUNT(J14:R14)&gt;=5,SUM(LARGE(J14:R14,{1,2,3,4,5})),IF(COUNT(J14:R14)=4,SUM(LARGE(J14:R14,{1,2,3,4})),IF(COUNT(J14:R14)=3,SUM(LARGE(J14:R14,{1,2,3})),IF(COUNT(J14:R14)=2,SUM(LARGE(J14:R14,{1,2})),IF(COUNT(J14:R14)=1,SUM(LARGE(J14:R14,{1})),0)))))</f>
        <v>3120</v>
      </c>
      <c r="I14" s="150">
        <f t="shared" si="0"/>
        <v>4</v>
      </c>
      <c r="J14" s="33"/>
      <c r="K14" s="33"/>
      <c r="L14" s="33">
        <v>560</v>
      </c>
      <c r="M14" s="33">
        <v>880</v>
      </c>
      <c r="N14" s="33">
        <v>880</v>
      </c>
      <c r="O14" s="33">
        <v>800</v>
      </c>
      <c r="P14" s="33"/>
      <c r="Q14" s="33"/>
      <c r="R14" s="144"/>
    </row>
    <row r="15" spans="2:18" ht="12" x14ac:dyDescent="0.2">
      <c r="B15" s="27"/>
      <c r="C15" s="189">
        <v>6</v>
      </c>
      <c r="D15" s="2" t="s">
        <v>615</v>
      </c>
      <c r="E15" s="105" t="s">
        <v>131</v>
      </c>
      <c r="F15" s="148" t="str">
        <f>IFERROR(VLOOKUP(D15,BD!$B:$D,2,FALSE),"")</f>
        <v>ZARDO</v>
      </c>
      <c r="G15" s="148" t="str">
        <f>IFERROR(VLOOKUP(E15,BD!$B:$D,2,FALSE),"")</f>
        <v>ZARDO</v>
      </c>
      <c r="H15" s="149">
        <f>IF(COUNT(J15:R15)&gt;=5,SUM(LARGE(J15:R15,{1,2,3,4,5})),IF(COUNT(J15:R15)=4,SUM(LARGE(J15:R15,{1,2,3,4})),IF(COUNT(J15:R15)=3,SUM(LARGE(J15:R15,{1,2,3})),IF(COUNT(J15:R15)=2,SUM(LARGE(J15:R15,{1,2})),IF(COUNT(J15:R15)=1,SUM(LARGE(J15:R15,{1})),0)))))</f>
        <v>2920</v>
      </c>
      <c r="I15" s="150">
        <f t="shared" si="0"/>
        <v>3</v>
      </c>
      <c r="J15" s="33"/>
      <c r="K15" s="33"/>
      <c r="L15" s="33"/>
      <c r="M15" s="33"/>
      <c r="N15" s="33">
        <v>1120</v>
      </c>
      <c r="O15" s="33">
        <v>440</v>
      </c>
      <c r="P15" s="33">
        <v>1360</v>
      </c>
      <c r="Q15" s="33"/>
      <c r="R15" s="144"/>
    </row>
    <row r="16" spans="2:18" ht="12" x14ac:dyDescent="0.2">
      <c r="B16" s="27"/>
      <c r="C16" s="189">
        <v>7</v>
      </c>
      <c r="D16" s="2" t="s">
        <v>249</v>
      </c>
      <c r="E16" s="2" t="s">
        <v>242</v>
      </c>
      <c r="F16" s="148" t="str">
        <f>IFERROR(VLOOKUP(D16,BD!$B:$D,2,FALSE),"")</f>
        <v>ASERP</v>
      </c>
      <c r="G16" s="148" t="str">
        <f>IFERROR(VLOOKUP(E16,BD!$B:$D,2,FALSE),"")</f>
        <v>ASERP</v>
      </c>
      <c r="H16" s="149">
        <f>IF(COUNT(J16:R16)&gt;=5,SUM(LARGE(J16:R16,{1,2,3,4,5})),IF(COUNT(J16:R16)=4,SUM(LARGE(J16:R16,{1,2,3,4})),IF(COUNT(J16:R16)=3,SUM(LARGE(J16:R16,{1,2,3})),IF(COUNT(J16:R16)=2,SUM(LARGE(J16:R16,{1,2})),IF(COUNT(J16:R16)=1,SUM(LARGE(J16:R16,{1})),0)))))</f>
        <v>1760</v>
      </c>
      <c r="I16" s="150">
        <f t="shared" si="0"/>
        <v>2</v>
      </c>
      <c r="J16" s="33"/>
      <c r="K16" s="33">
        <v>880</v>
      </c>
      <c r="L16" s="33"/>
      <c r="M16" s="33">
        <v>880</v>
      </c>
      <c r="N16" s="33"/>
      <c r="O16" s="33"/>
      <c r="P16" s="33"/>
      <c r="Q16" s="33"/>
      <c r="R16" s="144"/>
    </row>
    <row r="17" spans="2:18" ht="12" x14ac:dyDescent="0.2">
      <c r="B17" s="27"/>
      <c r="C17" s="204">
        <v>8</v>
      </c>
      <c r="D17" s="205" t="s">
        <v>94</v>
      </c>
      <c r="E17" s="205" t="s">
        <v>237</v>
      </c>
      <c r="F17" s="148" t="str">
        <f>IFERROR(VLOOKUP(D17,BD!$B:$D,2,FALSE),"")</f>
        <v>ZARDO</v>
      </c>
      <c r="G17" s="148" t="str">
        <f>IFERROR(VLOOKUP(E17,BD!$B:$D,2,FALSE),"")</f>
        <v>BME</v>
      </c>
      <c r="H17" s="149">
        <f>IF(COUNT(J17:R17)&gt;=5,SUM(LARGE(J17:R17,{1,2,3,4,5})),IF(COUNT(J17:R17)=4,SUM(LARGE(J17:R17,{1,2,3,4})),IF(COUNT(J17:R17)=3,SUM(LARGE(J17:R17,{1,2,3})),IF(COUNT(J17:R17)=2,SUM(LARGE(J17:R17,{1,2})),IF(COUNT(J17:R17)=1,SUM(LARGE(J17:R17,{1})),0)))))</f>
        <v>1600</v>
      </c>
      <c r="I17" s="150">
        <f t="shared" si="0"/>
        <v>1</v>
      </c>
      <c r="J17" s="33">
        <v>1600</v>
      </c>
      <c r="K17" s="33"/>
      <c r="L17" s="33"/>
      <c r="M17" s="33"/>
      <c r="N17" s="33"/>
      <c r="O17" s="33"/>
      <c r="P17" s="33"/>
      <c r="Q17" s="33"/>
      <c r="R17" s="144"/>
    </row>
    <row r="18" spans="2:18" ht="12" x14ac:dyDescent="0.2">
      <c r="B18" s="27"/>
      <c r="C18" s="204">
        <v>9</v>
      </c>
      <c r="D18" s="205" t="s">
        <v>192</v>
      </c>
      <c r="E18" s="205" t="s">
        <v>237</v>
      </c>
      <c r="F18" s="148" t="str">
        <f>IFERROR(VLOOKUP(D18,BD!$B:$D,2,FALSE),"")</f>
        <v>BME</v>
      </c>
      <c r="G18" s="148" t="str">
        <f>IFERROR(VLOOKUP(E18,BD!$B:$D,2,FALSE),"")</f>
        <v>BME</v>
      </c>
      <c r="H18" s="149">
        <f>IF(COUNT(J18:R18)&gt;=5,SUM(LARGE(J18:R18,{1,2,3,4,5})),IF(COUNT(J18:R18)=4,SUM(LARGE(J18:R18,{1,2,3,4})),IF(COUNT(J18:R18)=3,SUM(LARGE(J18:R18,{1,2,3})),IF(COUNT(J18:R18)=2,SUM(LARGE(J18:R18,{1,2})),IF(COUNT(J18:R18)=1,SUM(LARGE(J18:R18,{1})),0)))))</f>
        <v>1320</v>
      </c>
      <c r="I18" s="150">
        <f t="shared" si="0"/>
        <v>2</v>
      </c>
      <c r="J18" s="33"/>
      <c r="K18" s="33">
        <v>880</v>
      </c>
      <c r="L18" s="33">
        <v>440</v>
      </c>
      <c r="M18" s="33"/>
      <c r="N18" s="33"/>
      <c r="O18" s="33"/>
      <c r="P18" s="33"/>
      <c r="Q18" s="33"/>
      <c r="R18" s="144"/>
    </row>
    <row r="19" spans="2:18" ht="12" x14ac:dyDescent="0.2">
      <c r="B19" s="27"/>
      <c r="C19" s="189">
        <v>10</v>
      </c>
      <c r="D19" s="2" t="s">
        <v>238</v>
      </c>
      <c r="E19" s="2" t="s">
        <v>242</v>
      </c>
      <c r="F19" s="148" t="str">
        <f>IFERROR(VLOOKUP(D19,BD!$B:$D,2,FALSE),"")</f>
        <v>ASERP</v>
      </c>
      <c r="G19" s="148" t="str">
        <f>IFERROR(VLOOKUP(E19,BD!$B:$D,2,FALSE),"")</f>
        <v>ASERP</v>
      </c>
      <c r="H19" s="149">
        <f>IF(COUNT(J19:R19)&gt;=5,SUM(LARGE(J19:R19,{1,2,3,4,5})),IF(COUNT(J19:R19)=4,SUM(LARGE(J19:R19,{1,2,3,4})),IF(COUNT(J19:R19)=3,SUM(LARGE(J19:R19,{1,2,3})),IF(COUNT(J19:R19)=2,SUM(LARGE(J19:R19,{1,2})),IF(COUNT(J19:R19)=1,SUM(LARGE(J19:R19,{1})),0)))))</f>
        <v>1120</v>
      </c>
      <c r="I19" s="150">
        <f t="shared" si="0"/>
        <v>1</v>
      </c>
      <c r="J19" s="33"/>
      <c r="K19" s="33"/>
      <c r="L19" s="33"/>
      <c r="M19" s="33"/>
      <c r="N19" s="33"/>
      <c r="O19" s="33"/>
      <c r="P19" s="33">
        <v>1120</v>
      </c>
      <c r="Q19" s="33"/>
      <c r="R19" s="144"/>
    </row>
    <row r="20" spans="2:18" ht="12" x14ac:dyDescent="0.2">
      <c r="B20" s="27"/>
      <c r="C20" s="202">
        <v>11</v>
      </c>
      <c r="D20" s="203" t="s">
        <v>418</v>
      </c>
      <c r="E20" s="203" t="s">
        <v>104</v>
      </c>
      <c r="F20" s="148" t="str">
        <f>IFERROR(VLOOKUP(D20,BD!$B:$D,2,FALSE),"")</f>
        <v>CC</v>
      </c>
      <c r="G20" s="148" t="str">
        <f>IFERROR(VLOOKUP(E20,BD!$B:$D,2,FALSE),"")</f>
        <v>CC</v>
      </c>
      <c r="H20" s="149">
        <f>IF(COUNT(J20:R20)&gt;=5,SUM(LARGE(J20:R20,{1,2,3,4,5})),IF(COUNT(J20:R20)=4,SUM(LARGE(J20:R20,{1,2,3,4})),IF(COUNT(J20:R20)=3,SUM(LARGE(J20:R20,{1,2,3})),IF(COUNT(J20:R20)=2,SUM(LARGE(J20:R20,{1,2})),IF(COUNT(J20:R20)=1,SUM(LARGE(J20:R20,{1})),0)))))</f>
        <v>800</v>
      </c>
      <c r="I20" s="150">
        <f t="shared" si="0"/>
        <v>1</v>
      </c>
      <c r="J20" s="33"/>
      <c r="K20" s="33"/>
      <c r="L20" s="33">
        <v>800</v>
      </c>
      <c r="M20" s="33"/>
      <c r="N20" s="33"/>
      <c r="O20" s="33"/>
      <c r="P20" s="33"/>
      <c r="Q20" s="33"/>
      <c r="R20" s="144"/>
    </row>
    <row r="21" spans="2:18" ht="12" x14ac:dyDescent="0.2">
      <c r="B21" s="27"/>
      <c r="C21" s="189"/>
      <c r="D21" s="2" t="s">
        <v>121</v>
      </c>
      <c r="E21" s="2" t="s">
        <v>84</v>
      </c>
      <c r="F21" s="148" t="str">
        <f>IFERROR(VLOOKUP(D21,BD!$B:$D,2,FALSE),"")</f>
        <v>ASSVP</v>
      </c>
      <c r="G21" s="148" t="str">
        <f>IFERROR(VLOOKUP(E21,BD!$B:$D,2,FALSE),"")</f>
        <v>ASSVP</v>
      </c>
      <c r="H21" s="149">
        <f>IF(COUNT(J21:R21)&gt;=5,SUM(LARGE(J21:R21,{1,2,3,4,5})),IF(COUNT(J21:R21)=4,SUM(LARGE(J21:R21,{1,2,3,4})),IF(COUNT(J21:R21)=3,SUM(LARGE(J21:R21,{1,2,3})),IF(COUNT(J21:R21)=2,SUM(LARGE(J21:R21,{1,2})),IF(COUNT(J21:R21)=1,SUM(LARGE(J21:R21,{1})),0)))))</f>
        <v>800</v>
      </c>
      <c r="I21" s="150">
        <f t="shared" si="0"/>
        <v>1</v>
      </c>
      <c r="J21" s="33"/>
      <c r="K21" s="33"/>
      <c r="L21" s="33"/>
      <c r="M21" s="33"/>
      <c r="N21" s="33"/>
      <c r="O21" s="33"/>
      <c r="P21" s="33"/>
      <c r="Q21" s="33">
        <v>800</v>
      </c>
      <c r="R21" s="144"/>
    </row>
    <row r="22" spans="2:18" ht="12" x14ac:dyDescent="0.2">
      <c r="B22" s="27"/>
      <c r="C22" s="189">
        <v>13</v>
      </c>
      <c r="D22" s="105" t="s">
        <v>66</v>
      </c>
      <c r="E22" s="105" t="s">
        <v>602</v>
      </c>
      <c r="F22" s="148" t="str">
        <f>IFERROR(VLOOKUP(D22,BD!$B:$D,2,FALSE),"")</f>
        <v>BME</v>
      </c>
      <c r="G22" s="148" t="str">
        <f>IFERROR(VLOOKUP(E22,BD!$B:$D,2,FALSE),"")</f>
        <v>BME</v>
      </c>
      <c r="H22" s="149">
        <f>IF(COUNT(J22:R22)&gt;=5,SUM(LARGE(J22:R22,{1,2,3,4,5})),IF(COUNT(J22:R22)=4,SUM(LARGE(J22:R22,{1,2,3,4})),IF(COUNT(J22:R22)=3,SUM(LARGE(J22:R22,{1,2,3})),IF(COUNT(J22:R22)=2,SUM(LARGE(J22:R22,{1,2})),IF(COUNT(J22:R22)=1,SUM(LARGE(J22:R22,{1})),0)))))</f>
        <v>680</v>
      </c>
      <c r="I22" s="150">
        <f t="shared" si="0"/>
        <v>1</v>
      </c>
      <c r="J22" s="33"/>
      <c r="K22" s="33"/>
      <c r="L22" s="33"/>
      <c r="M22" s="33"/>
      <c r="N22" s="33"/>
      <c r="O22" s="33">
        <v>680</v>
      </c>
      <c r="P22" s="33"/>
      <c r="Q22" s="33"/>
      <c r="R22" s="144"/>
    </row>
    <row r="23" spans="2:18" ht="12" x14ac:dyDescent="0.2">
      <c r="B23" s="27"/>
      <c r="C23" s="204">
        <v>14</v>
      </c>
      <c r="D23" s="205" t="s">
        <v>126</v>
      </c>
      <c r="E23" s="205" t="s">
        <v>237</v>
      </c>
      <c r="F23" s="148" t="str">
        <f>IFERROR(VLOOKUP(D23,BD!$B:$D,2,FALSE),"")</f>
        <v>BME</v>
      </c>
      <c r="G23" s="148" t="str">
        <f>IFERROR(VLOOKUP(E23,BD!$B:$D,2,FALSE),"")</f>
        <v>BME</v>
      </c>
      <c r="H23" s="149">
        <f>IF(COUNT(J23:R23)&gt;=5,SUM(LARGE(J23:R23,{1,2,3,4,5})),IF(COUNT(J23:R23)=4,SUM(LARGE(J23:R23,{1,2,3,4})),IF(COUNT(J23:R23)=3,SUM(LARGE(J23:R23,{1,2,3})),IF(COUNT(J23:R23)=2,SUM(LARGE(J23:R23,{1,2})),IF(COUNT(J23:R23)=1,SUM(LARGE(J23:R23,{1})),0)))))</f>
        <v>560</v>
      </c>
      <c r="I23" s="150">
        <f t="shared" si="0"/>
        <v>1</v>
      </c>
      <c r="J23" s="33"/>
      <c r="K23" s="33"/>
      <c r="L23" s="33"/>
      <c r="M23" s="33"/>
      <c r="N23" s="33"/>
      <c r="O23" s="33">
        <v>560</v>
      </c>
      <c r="P23" s="33"/>
      <c r="Q23" s="33"/>
      <c r="R23" s="144"/>
    </row>
    <row r="24" spans="2:18" ht="12" x14ac:dyDescent="0.2">
      <c r="B24" s="27"/>
      <c r="C24" s="189"/>
      <c r="D24" s="2" t="s">
        <v>284</v>
      </c>
      <c r="E24" s="2" t="s">
        <v>94</v>
      </c>
      <c r="F24" s="148" t="str">
        <f>IFERROR(VLOOKUP(D24,BD!$B:$D,2,FALSE),"")</f>
        <v>ZARDO</v>
      </c>
      <c r="G24" s="148" t="str">
        <f>IFERROR(VLOOKUP(E24,BD!$B:$D,2,FALSE),"")</f>
        <v>ZARDO</v>
      </c>
      <c r="H24" s="149">
        <f>IF(COUNT(J24:R24)&gt;=5,SUM(LARGE(J24:R24,{1,2,3,4,5})),IF(COUNT(J24:R24)=4,SUM(LARGE(J24:R24,{1,2,3,4})),IF(COUNT(J24:R24)=3,SUM(LARGE(J24:R24,{1,2,3})),IF(COUNT(J24:R24)=2,SUM(LARGE(J24:R24,{1,2})),IF(COUNT(J24:R24)=1,SUM(LARGE(J24:R24,{1})),0)))))</f>
        <v>560</v>
      </c>
      <c r="I24" s="150">
        <f t="shared" si="0"/>
        <v>1</v>
      </c>
      <c r="J24" s="33"/>
      <c r="K24" s="33"/>
      <c r="L24" s="33"/>
      <c r="M24" s="33"/>
      <c r="N24" s="33"/>
      <c r="O24" s="33">
        <v>560</v>
      </c>
      <c r="P24" s="33"/>
      <c r="Q24" s="33"/>
      <c r="R24" s="144"/>
    </row>
    <row r="25" spans="2:18" ht="12" x14ac:dyDescent="0.2">
      <c r="B25" s="27"/>
      <c r="C25" s="189">
        <v>16</v>
      </c>
      <c r="D25" s="105" t="s">
        <v>66</v>
      </c>
      <c r="E25" s="2" t="s">
        <v>72</v>
      </c>
      <c r="F25" s="148" t="str">
        <f>IFERROR(VLOOKUP(D25,BD!$B:$D,2,FALSE),"")</f>
        <v>BME</v>
      </c>
      <c r="G25" s="148" t="str">
        <f>IFERROR(VLOOKUP(E25,BD!$B:$D,2,FALSE),"")</f>
        <v>BME</v>
      </c>
      <c r="H25" s="149">
        <f>IF(COUNT(J25:R25)&gt;=5,SUM(LARGE(J25:R25,{1,2,3,4,5})),IF(COUNT(J25:R25)=4,SUM(LARGE(J25:R25,{1,2,3,4})),IF(COUNT(J25:R25)=3,SUM(LARGE(J25:R25,{1,2,3})),IF(COUNT(J25:R25)=2,SUM(LARGE(J25:R25,{1,2})),IF(COUNT(J25:R25)=1,SUM(LARGE(J25:R25,{1})),0)))))</f>
        <v>440</v>
      </c>
      <c r="I25" s="150">
        <f t="shared" si="0"/>
        <v>1</v>
      </c>
      <c r="J25" s="33"/>
      <c r="K25" s="33"/>
      <c r="L25" s="33">
        <v>440</v>
      </c>
      <c r="M25" s="33"/>
      <c r="N25" s="33"/>
      <c r="O25" s="33"/>
      <c r="P25" s="33"/>
      <c r="Q25" s="33"/>
      <c r="R25" s="144"/>
    </row>
    <row r="26" spans="2:18" ht="12" x14ac:dyDescent="0.2">
      <c r="B26" s="27"/>
      <c r="C26" s="189"/>
      <c r="D26" s="2" t="s">
        <v>143</v>
      </c>
      <c r="E26" s="105" t="s">
        <v>602</v>
      </c>
      <c r="F26" s="148" t="str">
        <f>IFERROR(VLOOKUP(D26,BD!$B:$D,2,FALSE),"")</f>
        <v>BME</v>
      </c>
      <c r="G26" s="148" t="str">
        <f>IFERROR(VLOOKUP(E26,BD!$B:$D,2,FALSE),"")</f>
        <v>BME</v>
      </c>
      <c r="H26" s="149">
        <f>IF(COUNT(J26:R26)&gt;=5,SUM(LARGE(J26:R26,{1,2,3,4,5})),IF(COUNT(J26:R26)=4,SUM(LARGE(J26:R26,{1,2,3,4})),IF(COUNT(J26:R26)=3,SUM(LARGE(J26:R26,{1,2,3})),IF(COUNT(J26:R26)=2,SUM(LARGE(J26:R26,{1,2})),IF(COUNT(J26:R26)=1,SUM(LARGE(J26:R26,{1})),0)))))</f>
        <v>440</v>
      </c>
      <c r="I26" s="150">
        <f t="shared" si="0"/>
        <v>1</v>
      </c>
      <c r="J26" s="33"/>
      <c r="K26" s="33"/>
      <c r="L26" s="33">
        <v>440</v>
      </c>
      <c r="M26" s="33"/>
      <c r="N26" s="33"/>
      <c r="O26" s="33"/>
      <c r="P26" s="33"/>
      <c r="Q26" s="33"/>
      <c r="R26" s="144"/>
    </row>
    <row r="27" spans="2:18" ht="12" x14ac:dyDescent="0.2">
      <c r="B27" s="27"/>
      <c r="C27" s="189"/>
      <c r="D27" s="2"/>
      <c r="E27" s="105"/>
      <c r="F27" s="148" t="str">
        <f>IFERROR(VLOOKUP(D27,BD!$B:$D,2,FALSE),"")</f>
        <v/>
      </c>
      <c r="G27" s="148" t="str">
        <f>IFERROR(VLOOKUP(E27,BD!$B:$D,2,FALSE),"")</f>
        <v/>
      </c>
      <c r="H27" s="149">
        <f>IF(COUNT(J27:R27)&gt;=5,SUM(LARGE(J27:R27,{1,2,3,4,5})),IF(COUNT(J27:R27)=4,SUM(LARGE(J27:R27,{1,2,3,4})),IF(COUNT(J27:R27)=3,SUM(LARGE(J27:R27,{1,2,3})),IF(COUNT(J27:R27)=2,SUM(LARGE(J27:R27,{1,2})),IF(COUNT(J27:R27)=1,SUM(LARGE(J27:R27,{1})),0)))))</f>
        <v>0</v>
      </c>
      <c r="I27" s="150">
        <f t="shared" si="0"/>
        <v>0</v>
      </c>
      <c r="J27" s="33"/>
      <c r="K27" s="33"/>
      <c r="L27" s="33"/>
      <c r="M27" s="33"/>
      <c r="N27" s="33"/>
      <c r="O27" s="33"/>
      <c r="P27" s="33"/>
      <c r="Q27" s="33"/>
      <c r="R27" s="144"/>
    </row>
    <row r="28" spans="2:18" ht="12" x14ac:dyDescent="0.2">
      <c r="B28" s="27"/>
      <c r="C28" s="176"/>
      <c r="D28" s="2"/>
      <c r="E28" s="2"/>
      <c r="F28" s="148" t="str">
        <f>IFERROR(VLOOKUP(D28,BD!$B:$D,2,FALSE),"")</f>
        <v/>
      </c>
      <c r="G28" s="148" t="str">
        <f>IFERROR(VLOOKUP(E28,BD!$B:$D,2,FALSE),"")</f>
        <v/>
      </c>
      <c r="H28" s="149">
        <f>IF(COUNT(J28:R28)&gt;=5,SUM(LARGE(J28:R28,{1,2,3,4,5})),IF(COUNT(J28:R28)=4,SUM(LARGE(J28:R28,{1,2,3,4})),IF(COUNT(J28:R28)=3,SUM(LARGE(J28:R28,{1,2,3})),IF(COUNT(J28:R28)=2,SUM(LARGE(J28:R28,{1,2})),IF(COUNT(J28:R28)=1,SUM(LARGE(J28:R28,{1})),0)))))</f>
        <v>0</v>
      </c>
      <c r="I28" s="150">
        <f t="shared" ref="I28:I39" si="1">COUNT(J28:R28)-COUNTIF(J28:R28,"=0")</f>
        <v>0</v>
      </c>
      <c r="J28" s="33"/>
      <c r="K28" s="33"/>
      <c r="L28" s="33"/>
      <c r="M28" s="33"/>
      <c r="N28" s="33"/>
      <c r="O28" s="33"/>
      <c r="P28" s="33"/>
      <c r="Q28" s="33"/>
      <c r="R28" s="144"/>
    </row>
    <row r="29" spans="2:18" ht="12" x14ac:dyDescent="0.2">
      <c r="B29" s="27"/>
      <c r="C29" s="140"/>
      <c r="D29" s="2"/>
      <c r="E29" s="105"/>
      <c r="F29" s="148" t="str">
        <f>IFERROR(VLOOKUP(D29,BD!$B:$D,2,FALSE),"")</f>
        <v/>
      </c>
      <c r="G29" s="148" t="str">
        <f>IFERROR(VLOOKUP(E29,BD!$B:$D,2,FALSE),"")</f>
        <v/>
      </c>
      <c r="H29" s="149">
        <f>IF(COUNT(J29:R29)&gt;=5,SUM(LARGE(J29:R29,{1,2,3,4,5})),IF(COUNT(J29:R29)=4,SUM(LARGE(J29:R29,{1,2,3,4})),IF(COUNT(J29:R29)=3,SUM(LARGE(J29:R29,{1,2,3})),IF(COUNT(J29:R29)=2,SUM(LARGE(J29:R29,{1,2})),IF(COUNT(J29:R29)=1,SUM(LARGE(J29:R29,{1})),0)))))</f>
        <v>0</v>
      </c>
      <c r="I29" s="150">
        <f t="shared" si="1"/>
        <v>0</v>
      </c>
      <c r="J29" s="33"/>
      <c r="K29" s="33"/>
      <c r="L29" s="33"/>
      <c r="M29" s="33"/>
      <c r="N29" s="33"/>
      <c r="O29" s="33"/>
      <c r="P29" s="33"/>
      <c r="Q29" s="33"/>
      <c r="R29" s="144"/>
    </row>
    <row r="30" spans="2:18" ht="12" x14ac:dyDescent="0.2">
      <c r="B30" s="27"/>
      <c r="C30" s="140"/>
      <c r="D30" s="2"/>
      <c r="E30" s="105"/>
      <c r="F30" s="148" t="str">
        <f>IFERROR(VLOOKUP(D30,BD!$B:$D,2,FALSE),"")</f>
        <v/>
      </c>
      <c r="G30" s="148" t="str">
        <f>IFERROR(VLOOKUP(E30,BD!$B:$D,2,FALSE),"")</f>
        <v/>
      </c>
      <c r="H30" s="149">
        <f>IF(COUNT(J30:R30)&gt;=5,SUM(LARGE(J30:R30,{1,2,3,4,5})),IF(COUNT(J30:R30)=4,SUM(LARGE(J30:R30,{1,2,3,4})),IF(COUNT(J30:R30)=3,SUM(LARGE(J30:R30,{1,2,3})),IF(COUNT(J30:R30)=2,SUM(LARGE(J30:R30,{1,2})),IF(COUNT(J30:R30)=1,SUM(LARGE(J30:R30,{1})),0)))))</f>
        <v>0</v>
      </c>
      <c r="I30" s="150">
        <f t="shared" si="1"/>
        <v>0</v>
      </c>
      <c r="J30" s="33"/>
      <c r="K30" s="33"/>
      <c r="L30" s="33"/>
      <c r="M30" s="33"/>
      <c r="N30" s="33"/>
      <c r="O30" s="33"/>
      <c r="P30" s="33"/>
      <c r="Q30" s="33"/>
      <c r="R30" s="144"/>
    </row>
    <row r="31" spans="2:18" ht="12" x14ac:dyDescent="0.2">
      <c r="B31" s="27"/>
      <c r="C31" s="140"/>
      <c r="D31" s="2"/>
      <c r="E31" s="2"/>
      <c r="F31" s="148" t="str">
        <f>IFERROR(VLOOKUP(D31,BD!$B:$D,2,FALSE),"")</f>
        <v/>
      </c>
      <c r="G31" s="148" t="str">
        <f>IFERROR(VLOOKUP(E31,BD!$B:$D,2,FALSE),"")</f>
        <v/>
      </c>
      <c r="H31" s="149">
        <f>IF(COUNT(J31:R31)&gt;=5,SUM(LARGE(J31:R31,{1,2,3,4,5})),IF(COUNT(J31:R31)=4,SUM(LARGE(J31:R31,{1,2,3,4})),IF(COUNT(J31:R31)=3,SUM(LARGE(J31:R31,{1,2,3})),IF(COUNT(J31:R31)=2,SUM(LARGE(J31:R31,{1,2})),IF(COUNT(J31:R31)=1,SUM(LARGE(J31:R31,{1})),0)))))</f>
        <v>0</v>
      </c>
      <c r="I31" s="150">
        <f t="shared" si="1"/>
        <v>0</v>
      </c>
      <c r="J31" s="33"/>
      <c r="K31" s="33"/>
      <c r="L31" s="33"/>
      <c r="M31" s="33"/>
      <c r="N31" s="33"/>
      <c r="O31" s="33"/>
      <c r="P31" s="33"/>
      <c r="Q31" s="33"/>
      <c r="R31" s="144"/>
    </row>
    <row r="32" spans="2:18" ht="12" x14ac:dyDescent="0.2">
      <c r="B32" s="27"/>
      <c r="C32" s="140"/>
      <c r="D32" s="2"/>
      <c r="E32" s="2"/>
      <c r="F32" s="148" t="str">
        <f>IFERROR(VLOOKUP(D32,BD!$B:$D,2,FALSE),"")</f>
        <v/>
      </c>
      <c r="G32" s="148" t="str">
        <f>IFERROR(VLOOKUP(E32,BD!$B:$D,2,FALSE),"")</f>
        <v/>
      </c>
      <c r="H32" s="149">
        <f>IF(COUNT(J32:R32)&gt;=5,SUM(LARGE(J32:R32,{1,2,3,4,5})),IF(COUNT(J32:R32)=4,SUM(LARGE(J32:R32,{1,2,3,4})),IF(COUNT(J32:R32)=3,SUM(LARGE(J32:R32,{1,2,3})),IF(COUNT(J32:R32)=2,SUM(LARGE(J32:R32,{1,2})),IF(COUNT(J32:R32)=1,SUM(LARGE(J32:R32,{1})),0)))))</f>
        <v>0</v>
      </c>
      <c r="I32" s="150">
        <f t="shared" si="1"/>
        <v>0</v>
      </c>
      <c r="J32" s="33"/>
      <c r="K32" s="33"/>
      <c r="L32" s="33"/>
      <c r="M32" s="33"/>
      <c r="N32" s="33"/>
      <c r="O32" s="33"/>
      <c r="P32" s="33"/>
      <c r="Q32" s="33"/>
      <c r="R32" s="144"/>
    </row>
    <row r="33" spans="2:18" ht="12" x14ac:dyDescent="0.2">
      <c r="B33" s="27"/>
      <c r="C33" s="140"/>
      <c r="D33" s="105"/>
      <c r="E33" s="105"/>
      <c r="F33" s="148" t="str">
        <f>IFERROR(VLOOKUP(D33,BD!$B:$D,2,FALSE),"")</f>
        <v/>
      </c>
      <c r="G33" s="148" t="str">
        <f>IFERROR(VLOOKUP(E33,BD!$B:$D,2,FALSE),"")</f>
        <v/>
      </c>
      <c r="H33" s="149">
        <f>IF(COUNT(J33:R33)&gt;=5,SUM(LARGE(J33:R33,{1,2,3,4,5})),IF(COUNT(J33:R33)=4,SUM(LARGE(J33:R33,{1,2,3,4})),IF(COUNT(J33:R33)=3,SUM(LARGE(J33:R33,{1,2,3})),IF(COUNT(J33:R33)=2,SUM(LARGE(J33:R33,{1,2})),IF(COUNT(J33:R33)=1,SUM(LARGE(J33:R33,{1})),0)))))</f>
        <v>0</v>
      </c>
      <c r="I33" s="150">
        <f t="shared" si="1"/>
        <v>0</v>
      </c>
      <c r="J33" s="33"/>
      <c r="K33" s="33"/>
      <c r="L33" s="33"/>
      <c r="M33" s="33"/>
      <c r="N33" s="33"/>
      <c r="O33" s="33"/>
      <c r="P33" s="33"/>
      <c r="Q33" s="33"/>
      <c r="R33" s="144"/>
    </row>
    <row r="34" spans="2:18" ht="12" x14ac:dyDescent="0.2">
      <c r="B34" s="27"/>
      <c r="C34" s="140"/>
      <c r="D34" s="2"/>
      <c r="E34" s="2"/>
      <c r="F34" s="148" t="str">
        <f>IFERROR(VLOOKUP(D34,BD!$B:$D,2,FALSE),"")</f>
        <v/>
      </c>
      <c r="G34" s="148" t="str">
        <f>IFERROR(VLOOKUP(E34,BD!$B:$D,2,FALSE),"")</f>
        <v/>
      </c>
      <c r="H34" s="149">
        <f>IF(COUNT(J34:R34)&gt;=5,SUM(LARGE(J34:R34,{1,2,3,4,5})),IF(COUNT(J34:R34)=4,SUM(LARGE(J34:R34,{1,2,3,4})),IF(COUNT(J34:R34)=3,SUM(LARGE(J34:R34,{1,2,3})),IF(COUNT(J34:R34)=2,SUM(LARGE(J34:R34,{1,2})),IF(COUNT(J34:R34)=1,SUM(LARGE(J34:R34,{1})),0)))))</f>
        <v>0</v>
      </c>
      <c r="I34" s="150">
        <f t="shared" si="1"/>
        <v>0</v>
      </c>
      <c r="J34" s="33"/>
      <c r="K34" s="33"/>
      <c r="L34" s="33"/>
      <c r="M34" s="33"/>
      <c r="N34" s="33"/>
      <c r="O34" s="33"/>
      <c r="P34" s="33"/>
      <c r="Q34" s="33"/>
      <c r="R34" s="144"/>
    </row>
    <row r="35" spans="2:18" ht="12" x14ac:dyDescent="0.2">
      <c r="B35" s="27"/>
      <c r="C35" s="140"/>
      <c r="D35" s="2"/>
      <c r="E35" s="2"/>
      <c r="F35" s="148" t="str">
        <f>IFERROR(VLOOKUP(D35,BD!$B:$D,2,FALSE),"")</f>
        <v/>
      </c>
      <c r="G35" s="148" t="str">
        <f>IFERROR(VLOOKUP(E35,BD!$B:$D,2,FALSE),"")</f>
        <v/>
      </c>
      <c r="H35" s="149">
        <f>IF(COUNT(J35:R35)&gt;=5,SUM(LARGE(J35:R35,{1,2,3,4,5})),IF(COUNT(J35:R35)=4,SUM(LARGE(J35:R35,{1,2,3,4})),IF(COUNT(J35:R35)=3,SUM(LARGE(J35:R35,{1,2,3})),IF(COUNT(J35:R35)=2,SUM(LARGE(J35:R35,{1,2})),IF(COUNT(J35:R35)=1,SUM(LARGE(J35:R35,{1})),0)))))</f>
        <v>0</v>
      </c>
      <c r="I35" s="150">
        <f t="shared" si="1"/>
        <v>0</v>
      </c>
      <c r="J35" s="33"/>
      <c r="K35" s="33"/>
      <c r="L35" s="33"/>
      <c r="M35" s="33"/>
      <c r="N35" s="33"/>
      <c r="O35" s="33"/>
      <c r="P35" s="33"/>
      <c r="Q35" s="33"/>
      <c r="R35" s="144"/>
    </row>
    <row r="36" spans="2:18" ht="12" x14ac:dyDescent="0.2">
      <c r="B36" s="27"/>
      <c r="C36" s="140"/>
      <c r="D36" s="2"/>
      <c r="E36" s="105"/>
      <c r="F36" s="148" t="str">
        <f>IFERROR(VLOOKUP(D36,BD!$B:$D,2,FALSE),"")</f>
        <v/>
      </c>
      <c r="G36" s="148" t="str">
        <f>IFERROR(VLOOKUP(E36,BD!$B:$D,2,FALSE),"")</f>
        <v/>
      </c>
      <c r="H36" s="149">
        <f>IF(COUNT(J36:R36)&gt;=5,SUM(LARGE(J36:R36,{1,2,3,4,5})),IF(COUNT(J36:R36)=4,SUM(LARGE(J36:R36,{1,2,3,4})),IF(COUNT(J36:R36)=3,SUM(LARGE(J36:R36,{1,2,3})),IF(COUNT(J36:R36)=2,SUM(LARGE(J36:R36,{1,2})),IF(COUNT(J36:R36)=1,SUM(LARGE(J36:R36,{1})),0)))))</f>
        <v>0</v>
      </c>
      <c r="I36" s="150">
        <f t="shared" si="1"/>
        <v>0</v>
      </c>
      <c r="J36" s="33"/>
      <c r="K36" s="33"/>
      <c r="L36" s="33"/>
      <c r="M36" s="33"/>
      <c r="N36" s="33"/>
      <c r="O36" s="33"/>
      <c r="P36" s="33"/>
      <c r="Q36" s="33"/>
      <c r="R36" s="144"/>
    </row>
    <row r="37" spans="2:18" ht="12" x14ac:dyDescent="0.2">
      <c r="B37" s="27"/>
      <c r="C37" s="140"/>
      <c r="D37" s="2"/>
      <c r="E37" s="105"/>
      <c r="F37" s="148" t="str">
        <f>IFERROR(VLOOKUP(D37,BD!$B:$D,2,FALSE),"")</f>
        <v/>
      </c>
      <c r="G37" s="148" t="str">
        <f>IFERROR(VLOOKUP(E37,BD!$B:$D,2,FALSE),"")</f>
        <v/>
      </c>
      <c r="H37" s="149">
        <f>IF(COUNT(J37:R37)&gt;=5,SUM(LARGE(J37:R37,{1,2,3,4,5})),IF(COUNT(J37:R37)=4,SUM(LARGE(J37:R37,{1,2,3,4})),IF(COUNT(J37:R37)=3,SUM(LARGE(J37:R37,{1,2,3})),IF(COUNT(J37:R37)=2,SUM(LARGE(J37:R37,{1,2})),IF(COUNT(J37:R37)=1,SUM(LARGE(J37:R37,{1})),0)))))</f>
        <v>0</v>
      </c>
      <c r="I37" s="150">
        <f t="shared" si="1"/>
        <v>0</v>
      </c>
      <c r="J37" s="33"/>
      <c r="K37" s="33"/>
      <c r="L37" s="33"/>
      <c r="M37" s="33"/>
      <c r="N37" s="33"/>
      <c r="O37" s="33"/>
      <c r="P37" s="33"/>
      <c r="Q37" s="33"/>
      <c r="R37" s="144"/>
    </row>
    <row r="38" spans="2:18" ht="12" x14ac:dyDescent="0.2">
      <c r="B38" s="27"/>
      <c r="C38" s="140"/>
      <c r="D38" s="2"/>
      <c r="E38" s="105"/>
      <c r="F38" s="148" t="str">
        <f>IFERROR(VLOOKUP(D38,BD!$B:$D,2,FALSE),"")</f>
        <v/>
      </c>
      <c r="G38" s="148" t="str">
        <f>IFERROR(VLOOKUP(E38,BD!$B:$D,2,FALSE),"")</f>
        <v/>
      </c>
      <c r="H38" s="149">
        <f>IF(COUNT(J38:R38)&gt;=5,SUM(LARGE(J38:R38,{1,2,3,4,5})),IF(COUNT(J38:R38)=4,SUM(LARGE(J38:R38,{1,2,3,4})),IF(COUNT(J38:R38)=3,SUM(LARGE(J38:R38,{1,2,3})),IF(COUNT(J38:R38)=2,SUM(LARGE(J38:R38,{1,2})),IF(COUNT(J38:R38)=1,SUM(LARGE(J38:R38,{1})),0)))))</f>
        <v>0</v>
      </c>
      <c r="I38" s="150">
        <f t="shared" si="1"/>
        <v>0</v>
      </c>
      <c r="J38" s="33"/>
      <c r="K38" s="33"/>
      <c r="L38" s="33"/>
      <c r="M38" s="33"/>
      <c r="N38" s="33"/>
      <c r="O38" s="33"/>
      <c r="P38" s="33"/>
      <c r="Q38" s="33"/>
      <c r="R38" s="144"/>
    </row>
    <row r="39" spans="2:18" ht="12" x14ac:dyDescent="0.2">
      <c r="B39" s="27"/>
      <c r="C39" s="1"/>
      <c r="D39" s="2"/>
      <c r="E39" s="105"/>
      <c r="F39" s="148" t="str">
        <f>IFERROR(VLOOKUP(D39,BD!$B:$D,2,FALSE),"")</f>
        <v/>
      </c>
      <c r="G39" s="148" t="str">
        <f>IFERROR(VLOOKUP(E39,BD!$B:$D,2,FALSE),"")</f>
        <v/>
      </c>
      <c r="H39" s="149">
        <f>IF(COUNT(J39:R39)&gt;=5,SUM(LARGE(J39:R39,{1,2,3,4,5})),IF(COUNT(J39:R39)=4,SUM(LARGE(J39:R39,{1,2,3,4})),IF(COUNT(J39:R39)=3,SUM(LARGE(J39:R39,{1,2,3})),IF(COUNT(J39:R39)=2,SUM(LARGE(J39:R39,{1,2})),IF(COUNT(J39:R39)=1,SUM(LARGE(J39:R39,{1})),0)))))</f>
        <v>0</v>
      </c>
      <c r="I39" s="150">
        <f t="shared" si="1"/>
        <v>0</v>
      </c>
      <c r="J39" s="33"/>
      <c r="K39" s="33"/>
      <c r="L39" s="33"/>
      <c r="M39" s="33"/>
      <c r="N39" s="33"/>
      <c r="O39" s="33"/>
      <c r="P39" s="33"/>
      <c r="Q39" s="33"/>
      <c r="R39" s="144"/>
    </row>
    <row r="40" spans="2:18" ht="6" customHeight="1" x14ac:dyDescent="0.2">
      <c r="B40" s="32"/>
      <c r="C40" s="14"/>
      <c r="D40" s="14"/>
      <c r="E40" s="14"/>
      <c r="F40" s="96"/>
      <c r="G40" s="96"/>
      <c r="H40" s="24"/>
      <c r="I40" s="40"/>
      <c r="J40" s="16"/>
      <c r="K40" s="16"/>
      <c r="L40" s="16"/>
      <c r="M40" s="16"/>
      <c r="N40" s="16"/>
      <c r="O40" s="16"/>
      <c r="P40" s="16"/>
      <c r="Q40" s="16"/>
      <c r="R40" s="144"/>
    </row>
    <row r="41" spans="2:18" ht="12" x14ac:dyDescent="0.2">
      <c r="B41" s="27"/>
      <c r="C41" s="140" t="s">
        <v>150</v>
      </c>
      <c r="D41" s="70" t="s">
        <v>183</v>
      </c>
      <c r="E41" s="70" t="s">
        <v>173</v>
      </c>
      <c r="F41" s="148" t="s">
        <v>69</v>
      </c>
      <c r="G41" s="148" t="s">
        <v>69</v>
      </c>
      <c r="H41" s="149">
        <v>2960</v>
      </c>
      <c r="I41" s="150">
        <v>2</v>
      </c>
      <c r="J41" s="33"/>
      <c r="K41" s="33">
        <v>1360</v>
      </c>
      <c r="L41" s="33"/>
      <c r="M41" s="33"/>
      <c r="N41" s="33">
        <v>1600</v>
      </c>
      <c r="O41" s="33"/>
      <c r="P41" s="33"/>
      <c r="Q41" s="33"/>
      <c r="R41" s="144"/>
    </row>
    <row r="42" spans="2:18" ht="12" x14ac:dyDescent="0.2">
      <c r="B42" s="27"/>
      <c r="C42" s="140" t="s">
        <v>150</v>
      </c>
      <c r="D42" s="2" t="s">
        <v>470</v>
      </c>
      <c r="E42" s="70" t="s">
        <v>173</v>
      </c>
      <c r="F42" s="148" t="s">
        <v>401</v>
      </c>
      <c r="G42" s="148" t="s">
        <v>69</v>
      </c>
      <c r="H42" s="149">
        <v>880</v>
      </c>
      <c r="I42" s="150">
        <v>1</v>
      </c>
      <c r="J42" s="33"/>
      <c r="K42" s="33"/>
      <c r="L42" s="33"/>
      <c r="M42" s="33">
        <v>880</v>
      </c>
      <c r="N42" s="33"/>
      <c r="O42" s="33"/>
      <c r="P42" s="33"/>
      <c r="Q42" s="33"/>
      <c r="R42" s="144"/>
    </row>
    <row r="43" spans="2:18" x14ac:dyDescent="0.2">
      <c r="B43" s="31"/>
      <c r="C43" s="17"/>
      <c r="D43" s="17"/>
      <c r="E43" s="17"/>
      <c r="F43" s="95"/>
      <c r="G43" s="95"/>
      <c r="H43" s="18"/>
      <c r="I43" s="18"/>
      <c r="J43" s="17"/>
      <c r="K43" s="17"/>
      <c r="L43" s="17"/>
      <c r="M43" s="17"/>
      <c r="N43" s="17"/>
      <c r="O43" s="17"/>
      <c r="P43" s="17"/>
      <c r="Q43" s="17"/>
      <c r="R43" s="144"/>
    </row>
    <row r="44" spans="2:18" s="21" customFormat="1" x14ac:dyDescent="0.2">
      <c r="B44" s="28"/>
      <c r="C44" s="19"/>
      <c r="D44" s="20"/>
      <c r="E44" s="20" t="str">
        <f>SM!$D$41</f>
        <v>CONTAGEM DE SEMANAS</v>
      </c>
      <c r="F44" s="95"/>
      <c r="G44" s="95"/>
      <c r="H44" s="18"/>
      <c r="I44" s="18"/>
      <c r="J44" s="102">
        <f>SM!H$41</f>
        <v>52</v>
      </c>
      <c r="K44" s="102">
        <f>SM!I$41</f>
        <v>30</v>
      </c>
      <c r="L44" s="102">
        <f>SM!J$41</f>
        <v>25</v>
      </c>
      <c r="M44" s="102">
        <f>SM!K$41</f>
        <v>22</v>
      </c>
      <c r="N44" s="102">
        <f>SM!L$41</f>
        <v>10</v>
      </c>
      <c r="O44" s="102">
        <f>SM!M$41</f>
        <v>6</v>
      </c>
      <c r="P44" s="102">
        <f>SM!N$41</f>
        <v>2</v>
      </c>
      <c r="Q44" s="102">
        <f>SM!O$41</f>
        <v>1</v>
      </c>
      <c r="R44" s="145"/>
    </row>
  </sheetData>
  <sheetProtection selectLockedCells="1" selectUnlockedCells="1"/>
  <sortState ref="D10:Q27">
    <sortCondition descending="1" ref="H10:H27"/>
    <sortCondition descending="1" ref="I10:I27"/>
  </sortState>
  <mergeCells count="7">
    <mergeCell ref="C6:C8"/>
    <mergeCell ref="D6:D8"/>
    <mergeCell ref="H6:H8"/>
    <mergeCell ref="I6:I8"/>
    <mergeCell ref="G6:G8"/>
    <mergeCell ref="F6:F8"/>
    <mergeCell ref="E6:E8"/>
  </mergeCells>
  <phoneticPr fontId="0" type="noConversion"/>
  <pageMargins left="0.39370078740157483" right="0.23622047244094491" top="0.39370078740157483" bottom="0.39370078740157483" header="0.23622047244094491" footer="0.23622047244094491"/>
  <pageSetup paperSize="9" scale="6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BD!$B:$B</xm:f>
          </x14:formula1>
          <xm:sqref>D10:E42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61</vt:i4>
      </vt:variant>
      <vt:variant>
        <vt:lpstr>Intervalos nomeados</vt:lpstr>
      </vt:variant>
      <vt:variant>
        <vt:i4>97</vt:i4>
      </vt:variant>
    </vt:vector>
  </HeadingPairs>
  <TitlesOfParts>
    <vt:vector size="158" baseType="lpstr">
      <vt:lpstr>BD</vt:lpstr>
      <vt:lpstr>SM</vt:lpstr>
      <vt:lpstr>SF</vt:lpstr>
      <vt:lpstr>DM</vt:lpstr>
      <vt:lpstr>DF</vt:lpstr>
      <vt:lpstr>DX</vt:lpstr>
      <vt:lpstr>SMB</vt:lpstr>
      <vt:lpstr>SFB</vt:lpstr>
      <vt:lpstr>DMB</vt:lpstr>
      <vt:lpstr>DFB</vt:lpstr>
      <vt:lpstr>DXB</vt:lpstr>
      <vt:lpstr>SMC</vt:lpstr>
      <vt:lpstr>SFC</vt:lpstr>
      <vt:lpstr>DMC</vt:lpstr>
      <vt:lpstr>DFC</vt:lpstr>
      <vt:lpstr>DXC</vt:lpstr>
      <vt:lpstr>SMD</vt:lpstr>
      <vt:lpstr>SFD</vt:lpstr>
      <vt:lpstr>DMD</vt:lpstr>
      <vt:lpstr>DFD</vt:lpstr>
      <vt:lpstr>DXD</vt:lpstr>
      <vt:lpstr>SM_S19</vt:lpstr>
      <vt:lpstr>SF_S19</vt:lpstr>
      <vt:lpstr>DM_S19</vt:lpstr>
      <vt:lpstr>DF_S19</vt:lpstr>
      <vt:lpstr>DX_S19</vt:lpstr>
      <vt:lpstr>SM_S17</vt:lpstr>
      <vt:lpstr>SF_S17</vt:lpstr>
      <vt:lpstr>DM_S17</vt:lpstr>
      <vt:lpstr>DF_S17</vt:lpstr>
      <vt:lpstr>DX_S17</vt:lpstr>
      <vt:lpstr>SM_S15</vt:lpstr>
      <vt:lpstr>SF_S15</vt:lpstr>
      <vt:lpstr>DM_S15</vt:lpstr>
      <vt:lpstr>DF_S15</vt:lpstr>
      <vt:lpstr>DX_S15</vt:lpstr>
      <vt:lpstr>SM_S13</vt:lpstr>
      <vt:lpstr>SF_S13</vt:lpstr>
      <vt:lpstr>DM_S13</vt:lpstr>
      <vt:lpstr>DF_S13</vt:lpstr>
      <vt:lpstr>DX_S13</vt:lpstr>
      <vt:lpstr>SM_S11</vt:lpstr>
      <vt:lpstr>SF_S11</vt:lpstr>
      <vt:lpstr>DM_S11</vt:lpstr>
      <vt:lpstr>DF_S11</vt:lpstr>
      <vt:lpstr>DX_S11</vt:lpstr>
      <vt:lpstr>SM 35+</vt:lpstr>
      <vt:lpstr>SF 35+</vt:lpstr>
      <vt:lpstr>DM 35+</vt:lpstr>
      <vt:lpstr>DF 35+</vt:lpstr>
      <vt:lpstr>DX 35+</vt:lpstr>
      <vt:lpstr>SM 42+</vt:lpstr>
      <vt:lpstr>SF 42+</vt:lpstr>
      <vt:lpstr>DM 42+</vt:lpstr>
      <vt:lpstr>DF 42+</vt:lpstr>
      <vt:lpstr>DX 42+</vt:lpstr>
      <vt:lpstr>SM 50+</vt:lpstr>
      <vt:lpstr>SF 50+</vt:lpstr>
      <vt:lpstr>DM 50+</vt:lpstr>
      <vt:lpstr>DF 50+</vt:lpstr>
      <vt:lpstr>DX 50+</vt:lpstr>
      <vt:lpstr>DF!Area_de_impressao</vt:lpstr>
      <vt:lpstr>'DF 35+'!Area_de_impressao</vt:lpstr>
      <vt:lpstr>'DF 42+'!Area_de_impressao</vt:lpstr>
      <vt:lpstr>'DF 50+'!Area_de_impressao</vt:lpstr>
      <vt:lpstr>DF_S11!Area_de_impressao</vt:lpstr>
      <vt:lpstr>DF_S13!Area_de_impressao</vt:lpstr>
      <vt:lpstr>DF_S15!Area_de_impressao</vt:lpstr>
      <vt:lpstr>DF_S17!Area_de_impressao</vt:lpstr>
      <vt:lpstr>DF_S19!Area_de_impressao</vt:lpstr>
      <vt:lpstr>DFB!Area_de_impressao</vt:lpstr>
      <vt:lpstr>DFC!Area_de_impressao</vt:lpstr>
      <vt:lpstr>DFD!Area_de_impressao</vt:lpstr>
      <vt:lpstr>DM!Area_de_impressao</vt:lpstr>
      <vt:lpstr>'DM 35+'!Area_de_impressao</vt:lpstr>
      <vt:lpstr>'DM 42+'!Area_de_impressao</vt:lpstr>
      <vt:lpstr>'DM 50+'!Area_de_impressao</vt:lpstr>
      <vt:lpstr>DM_S11!Area_de_impressao</vt:lpstr>
      <vt:lpstr>DM_S13!Area_de_impressao</vt:lpstr>
      <vt:lpstr>DM_S15!Area_de_impressao</vt:lpstr>
      <vt:lpstr>DM_S17!Area_de_impressao</vt:lpstr>
      <vt:lpstr>DM_S19!Area_de_impressao</vt:lpstr>
      <vt:lpstr>DMB!Area_de_impressao</vt:lpstr>
      <vt:lpstr>DMC!Area_de_impressao</vt:lpstr>
      <vt:lpstr>DMD!Area_de_impressao</vt:lpstr>
      <vt:lpstr>DX!Area_de_impressao</vt:lpstr>
      <vt:lpstr>'DX 35+'!Area_de_impressao</vt:lpstr>
      <vt:lpstr>'DX 42+'!Area_de_impressao</vt:lpstr>
      <vt:lpstr>'DX 50+'!Area_de_impressao</vt:lpstr>
      <vt:lpstr>DX_S11!Area_de_impressao</vt:lpstr>
      <vt:lpstr>DX_S13!Area_de_impressao</vt:lpstr>
      <vt:lpstr>DX_S15!Area_de_impressao</vt:lpstr>
      <vt:lpstr>DX_S17!Area_de_impressao</vt:lpstr>
      <vt:lpstr>DX_S19!Area_de_impressao</vt:lpstr>
      <vt:lpstr>DXB!Area_de_impressao</vt:lpstr>
      <vt:lpstr>DXC!Area_de_impressao</vt:lpstr>
      <vt:lpstr>DXD!Area_de_impressao</vt:lpstr>
      <vt:lpstr>SF!Area_de_impressao</vt:lpstr>
      <vt:lpstr>'SF 35+'!Area_de_impressao</vt:lpstr>
      <vt:lpstr>'SF 42+'!Area_de_impressao</vt:lpstr>
      <vt:lpstr>'SF 50+'!Area_de_impressao</vt:lpstr>
      <vt:lpstr>SF_S11!Area_de_impressao</vt:lpstr>
      <vt:lpstr>SF_S13!Area_de_impressao</vt:lpstr>
      <vt:lpstr>SF_S15!Area_de_impressao</vt:lpstr>
      <vt:lpstr>SF_S17!Area_de_impressao</vt:lpstr>
      <vt:lpstr>SF_S19!Area_de_impressao</vt:lpstr>
      <vt:lpstr>SFB!Area_de_impressao</vt:lpstr>
      <vt:lpstr>SFC!Area_de_impressao</vt:lpstr>
      <vt:lpstr>SFD!Area_de_impressao</vt:lpstr>
      <vt:lpstr>SM!Area_de_impressao</vt:lpstr>
      <vt:lpstr>'SM 35+'!Area_de_impressao</vt:lpstr>
      <vt:lpstr>'SM 42+'!Area_de_impressao</vt:lpstr>
      <vt:lpstr>'SM 50+'!Area_de_impressao</vt:lpstr>
      <vt:lpstr>SM_S11!Area_de_impressao</vt:lpstr>
      <vt:lpstr>SM_S13!Area_de_impressao</vt:lpstr>
      <vt:lpstr>SM_S15!Area_de_impressao</vt:lpstr>
      <vt:lpstr>SM_S17!Area_de_impressao</vt:lpstr>
      <vt:lpstr>SM_S19!Area_de_impressao</vt:lpstr>
      <vt:lpstr>SMB!Area_de_impressao</vt:lpstr>
      <vt:lpstr>SMC!Area_de_impressao</vt:lpstr>
      <vt:lpstr>SMD!Area_de_impressao</vt:lpstr>
      <vt:lpstr>DF!Titulos_de_impressao</vt:lpstr>
      <vt:lpstr>'DF 35+'!Titulos_de_impressao</vt:lpstr>
      <vt:lpstr>'DF 42+'!Titulos_de_impressao</vt:lpstr>
      <vt:lpstr>'DF 50+'!Titulos_de_impressao</vt:lpstr>
      <vt:lpstr>DFB!Titulos_de_impressao</vt:lpstr>
      <vt:lpstr>DFC!Titulos_de_impressao</vt:lpstr>
      <vt:lpstr>DFD!Titulos_de_impressao</vt:lpstr>
      <vt:lpstr>DM!Titulos_de_impressao</vt:lpstr>
      <vt:lpstr>'DM 35+'!Titulos_de_impressao</vt:lpstr>
      <vt:lpstr>'DM 42+'!Titulos_de_impressao</vt:lpstr>
      <vt:lpstr>'DM 50+'!Titulos_de_impressao</vt:lpstr>
      <vt:lpstr>DMB!Titulos_de_impressao</vt:lpstr>
      <vt:lpstr>DMC!Titulos_de_impressao</vt:lpstr>
      <vt:lpstr>DMD!Titulos_de_impressao</vt:lpstr>
      <vt:lpstr>DX!Titulos_de_impressao</vt:lpstr>
      <vt:lpstr>'DX 35+'!Titulos_de_impressao</vt:lpstr>
      <vt:lpstr>'DX 42+'!Titulos_de_impressao</vt:lpstr>
      <vt:lpstr>'DX 50+'!Titulos_de_impressao</vt:lpstr>
      <vt:lpstr>DXB!Titulos_de_impressao</vt:lpstr>
      <vt:lpstr>DXC!Titulos_de_impressao</vt:lpstr>
      <vt:lpstr>DXD!Titulos_de_impressao</vt:lpstr>
      <vt:lpstr>SF!Titulos_de_impressao</vt:lpstr>
      <vt:lpstr>'SF 35+'!Titulos_de_impressao</vt:lpstr>
      <vt:lpstr>'SF 42+'!Titulos_de_impressao</vt:lpstr>
      <vt:lpstr>'SF 50+'!Titulos_de_impressao</vt:lpstr>
      <vt:lpstr>SFB!Titulos_de_impressao</vt:lpstr>
      <vt:lpstr>SFC!Titulos_de_impressao</vt:lpstr>
      <vt:lpstr>SFD!Titulos_de_impressao</vt:lpstr>
      <vt:lpstr>SM!Titulos_de_impressao</vt:lpstr>
      <vt:lpstr>'SM 35+'!Titulos_de_impressao</vt:lpstr>
      <vt:lpstr>'SM 42+'!Titulos_de_impressao</vt:lpstr>
      <vt:lpstr>'SM 50+'!Titulos_de_impressao</vt:lpstr>
      <vt:lpstr>SM_S13!Titulos_de_impressao</vt:lpstr>
      <vt:lpstr>SM_S15!Titulos_de_impressao</vt:lpstr>
      <vt:lpstr>SMB!Titulos_de_impressao</vt:lpstr>
      <vt:lpstr>SMC!Titulos_de_impressao</vt:lpstr>
      <vt:lpstr>SMD!Titulos_de_impressao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Note_Dell</dc:creator>
  <cp:lastModifiedBy>vlady</cp:lastModifiedBy>
  <cp:lastPrinted>2017-10-27T01:18:21Z</cp:lastPrinted>
  <dcterms:created xsi:type="dcterms:W3CDTF">2006-09-17T00:43:45Z</dcterms:created>
  <dcterms:modified xsi:type="dcterms:W3CDTF">2017-12-28T18:58:40Z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